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Nextcloud\TABLEAU_SYNTHESE\"/>
    </mc:Choice>
  </mc:AlternateContent>
  <xr:revisionPtr revIDLastSave="0" documentId="13_ncr:1_{058D2ED3-4FA7-4331-8C37-7B9F55E57019}" xr6:coauthVersionLast="45" xr6:coauthVersionMax="45" xr10:uidLastSave="{00000000-0000-0000-0000-000000000000}"/>
  <bookViews>
    <workbookView xWindow="-120" yWindow="-120" windowWidth="29040" windowHeight="16440" xr2:uid="{5F766302-AB62-4845-9C15-3E309A5CD41D}"/>
  </bookViews>
  <sheets>
    <sheet name="Contacts" sheetId="6" r:id="rId1"/>
    <sheet name="Synthese" sheetId="7" r:id="rId2"/>
    <sheet name="Listes" sheetId="5" r:id="rId3"/>
  </sheets>
  <externalReferences>
    <externalReference r:id="rId4"/>
  </externalReferences>
  <definedNames>
    <definedName name="_xlnm._FilterDatabase" localSheetId="0" hidden="1">Contacts!$A$2:$R$29</definedName>
    <definedName name="CC_CCCT" localSheetId="0">'[1]Listes déroulantes'!$B$2</definedName>
    <definedName name="CC_CCCT" localSheetId="1">'[1]Listes déroulantes'!$B$2</definedName>
    <definedName name="CC_CCCT">Listes!#REF!</definedName>
    <definedName name="CC_CCMAV" localSheetId="0">'[1]Listes déroulantes'!$A$2</definedName>
    <definedName name="CC_CCMAV" localSheetId="1">'[1]Listes déroulantes'!$A$2</definedName>
    <definedName name="CC_CCMAV">Listes!#REF!</definedName>
    <definedName name="CCCT" localSheetId="0">'[1]Listes déroulantes'!$B$3:$B$18</definedName>
    <definedName name="CCCT" localSheetId="1">'[1]Listes déroulantes'!$B$3:$B$18</definedName>
    <definedName name="CCCT">Listes!#REF!</definedName>
    <definedName name="CCMAV" localSheetId="0">'[1]Listes déroulantes'!$A$3:$A$16</definedName>
    <definedName name="CCMAV" localSheetId="1">'[1]Listes déroulantes'!$A$3:$A$16</definedName>
    <definedName name="CCMAV">Listes!#REF!</definedName>
    <definedName name="Col_CC" localSheetId="1">[1]Contacts!$A$19:$A$809</definedName>
    <definedName name="Col_CC">Contacts!$A$3:$A$29</definedName>
    <definedName name="Col_Commune" localSheetId="1">[1]Contacts!$K$3:$K$809</definedName>
    <definedName name="Col_Commune">Contacts!$I$3:$I$29</definedName>
    <definedName name="Col_dossier">Contacts!$Q$3:$Q$29</definedName>
    <definedName name="Col_PoPb">Contacts!$J$3:$J$29</definedName>
    <definedName name="Col_RFR">Contacts!$O$3:$O$29</definedName>
    <definedName name="_xlnm.Criteria" localSheetId="0">Contacts!$O$2</definedName>
    <definedName name="HF" localSheetId="0">'[1]Listes déroulantes'!$H$41</definedName>
    <definedName name="HF" localSheetId="1">'[1]Listes déroulantes'!$H$41</definedName>
    <definedName name="HF">Listes!$E$41</definedName>
    <definedName name="HMS" localSheetId="0">'[1]Listes déroulantes'!$H$40</definedName>
    <definedName name="HMS" localSheetId="1">'[1]Listes déroulantes'!$H$40</definedName>
    <definedName name="HMS">Listes!$E$40</definedName>
    <definedName name="HMS_HF" localSheetId="0">'[1]Listes déroulantes'!$H$42</definedName>
    <definedName name="HMS_HF" localSheetId="1">'[1]Listes déroulantes'!$H$42</definedName>
    <definedName name="HMS_HF">Listes!$E$42</definedName>
    <definedName name="HMSB" localSheetId="0">'[1]Listes déroulantes'!$H$45</definedName>
    <definedName name="HMSB" localSheetId="1">'[1]Listes déroulantes'!$H$45</definedName>
    <definedName name="HMSB">Listes!$E$45</definedName>
    <definedName name="HMSB_HF" localSheetId="0">'[1]Listes déroulantes'!$H$46</definedName>
    <definedName name="HMSB_HF" localSheetId="1">'[1]Listes déroulantes'!$H$46</definedName>
    <definedName name="HMSB_HF">Listes!$E$46</definedName>
    <definedName name="HSA" localSheetId="0">'[1]Listes déroulantes'!$H$44</definedName>
    <definedName name="HSA" localSheetId="1">'[1]Listes déroulantes'!$H$44</definedName>
    <definedName name="HSA">Listes!$E$44</definedName>
    <definedName name="HSE" localSheetId="0">'[1]Listes déroulantes'!$H$43</definedName>
    <definedName name="HSE" localSheetId="1">'[1]Listes déroulantes'!$H$43</definedName>
    <definedName name="HSE">Listes!$E$43</definedName>
    <definedName name="IND">Listes!$E$47</definedName>
    <definedName name="Liste_CC" localSheetId="0">'[1]Listes déroulantes'!$A$2:$B$2</definedName>
    <definedName name="Liste_CC" localSheetId="1">'[1]Listes déroulantes'!$A$2:$B$2</definedName>
    <definedName name="Liste_CC">Listes!#REF!</definedName>
    <definedName name="LM_HF">Listes!$G$43</definedName>
    <definedName name="LM_HMS">Listes!$G$40</definedName>
    <definedName name="LM_HSA">Listes!$G$42</definedName>
    <definedName name="LM_HSE">Listes!$G$41</definedName>
    <definedName name="M">Listes!$E$28</definedName>
    <definedName name="PB">Listes!$G$40:$H$44</definedName>
    <definedName name="PO">Listes!$E$40:$E$48</definedName>
    <definedName name="SO">Listes!$E$31</definedName>
    <definedName name="Tab_Contact">Contacts!$A$1:$Q$29</definedName>
    <definedName name="TM">Listes!$E$27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7" l="1"/>
  <c r="W28" i="7"/>
  <c r="V28" i="7"/>
  <c r="T28" i="7"/>
  <c r="S28" i="7"/>
  <c r="Q28" i="7"/>
  <c r="P28" i="7"/>
  <c r="N28" i="7"/>
  <c r="M28" i="7"/>
  <c r="F28" i="7"/>
  <c r="E28" i="7"/>
  <c r="K27" i="7"/>
  <c r="J27" i="7"/>
  <c r="I27" i="7"/>
  <c r="H27" i="7"/>
  <c r="K26" i="7"/>
  <c r="J26" i="7"/>
  <c r="I26" i="7"/>
  <c r="H26" i="7"/>
  <c r="K25" i="7"/>
  <c r="J25" i="7"/>
  <c r="I25" i="7"/>
  <c r="H25" i="7"/>
  <c r="K24" i="7"/>
  <c r="J24" i="7"/>
  <c r="I24" i="7"/>
  <c r="H24" i="7"/>
  <c r="K23" i="7"/>
  <c r="J23" i="7"/>
  <c r="I23" i="7"/>
  <c r="H23" i="7"/>
  <c r="K22" i="7"/>
  <c r="J22" i="7"/>
  <c r="I22" i="7"/>
  <c r="H22" i="7"/>
  <c r="H21" i="7"/>
  <c r="K20" i="7"/>
  <c r="J20" i="7"/>
  <c r="I20" i="7"/>
  <c r="H20" i="7"/>
  <c r="K19" i="7"/>
  <c r="G19" i="7"/>
  <c r="G18" i="7"/>
  <c r="B18" i="7"/>
  <c r="J18" i="7" s="1"/>
  <c r="X17" i="7"/>
  <c r="U17" i="7"/>
  <c r="R17" i="7"/>
  <c r="O17" i="7"/>
  <c r="G17" i="7"/>
  <c r="X16" i="7"/>
  <c r="U16" i="7"/>
  <c r="R16" i="7"/>
  <c r="O16" i="7"/>
  <c r="K16" i="7"/>
  <c r="G16" i="7"/>
  <c r="B16" i="7"/>
  <c r="J17" i="7" s="1"/>
  <c r="X15" i="7"/>
  <c r="U15" i="7"/>
  <c r="R15" i="7"/>
  <c r="O15" i="7"/>
  <c r="G15" i="7"/>
  <c r="X14" i="7"/>
  <c r="U14" i="7"/>
  <c r="R14" i="7"/>
  <c r="O14" i="7"/>
  <c r="G14" i="7"/>
  <c r="B14" i="7"/>
  <c r="J14" i="7" s="1"/>
  <c r="X13" i="7"/>
  <c r="U13" i="7"/>
  <c r="R13" i="7"/>
  <c r="O13" i="7"/>
  <c r="G13" i="7"/>
  <c r="X12" i="7"/>
  <c r="U12" i="7"/>
  <c r="R12" i="7"/>
  <c r="O12" i="7"/>
  <c r="G12" i="7"/>
  <c r="B12" i="7"/>
  <c r="K12" i="7" s="1"/>
  <c r="X11" i="7"/>
  <c r="U11" i="7"/>
  <c r="R11" i="7"/>
  <c r="O11" i="7"/>
  <c r="G11" i="7"/>
  <c r="X10" i="7"/>
  <c r="U10" i="7"/>
  <c r="R10" i="7"/>
  <c r="O10" i="7"/>
  <c r="G10" i="7"/>
  <c r="B10" i="7"/>
  <c r="I11" i="7" s="1"/>
  <c r="X9" i="7"/>
  <c r="U9" i="7"/>
  <c r="R9" i="7"/>
  <c r="O9" i="7"/>
  <c r="G9" i="7"/>
  <c r="X8" i="7"/>
  <c r="U8" i="7"/>
  <c r="R8" i="7"/>
  <c r="O8" i="7"/>
  <c r="G8" i="7"/>
  <c r="B8" i="7"/>
  <c r="I9" i="7" s="1"/>
  <c r="X7" i="7"/>
  <c r="U7" i="7"/>
  <c r="R7" i="7"/>
  <c r="O7" i="7"/>
  <c r="H7" i="7"/>
  <c r="G7" i="7"/>
  <c r="X6" i="7"/>
  <c r="U6" i="7"/>
  <c r="R6" i="7"/>
  <c r="O6" i="7"/>
  <c r="O28" i="7" s="1"/>
  <c r="G6" i="7"/>
  <c r="B6" i="7"/>
  <c r="I6" i="7" s="1"/>
  <c r="K5" i="7"/>
  <c r="J5" i="7"/>
  <c r="I5" i="7"/>
  <c r="F5" i="7"/>
  <c r="E5" i="7"/>
  <c r="R29" i="6"/>
  <c r="R28" i="6"/>
  <c r="R27" i="6"/>
  <c r="R26" i="6"/>
  <c r="R25" i="6"/>
  <c r="R24" i="6"/>
  <c r="R23" i="6"/>
  <c r="R22" i="6"/>
  <c r="R21" i="6"/>
  <c r="R20" i="6"/>
  <c r="R19" i="6"/>
  <c r="R18" i="6"/>
  <c r="R17" i="6"/>
  <c r="R16" i="6"/>
  <c r="R15" i="6"/>
  <c r="R14" i="6"/>
  <c r="R13" i="6"/>
  <c r="R12" i="6"/>
  <c r="R11" i="6"/>
  <c r="R10" i="6"/>
  <c r="R9" i="6"/>
  <c r="R8" i="6"/>
  <c r="R7" i="6"/>
  <c r="R6" i="6"/>
  <c r="R5" i="6"/>
  <c r="R4" i="6"/>
  <c r="R3" i="6"/>
  <c r="L4" i="5"/>
  <c r="L2" i="5"/>
  <c r="I12" i="7" l="1"/>
  <c r="J12" i="7"/>
  <c r="C6" i="7"/>
  <c r="H13" i="7"/>
  <c r="H6" i="7"/>
  <c r="L20" i="7"/>
  <c r="K6" i="7"/>
  <c r="L24" i="7"/>
  <c r="J11" i="7"/>
  <c r="L23" i="7"/>
  <c r="L25" i="7"/>
  <c r="J9" i="7"/>
  <c r="J8" i="7"/>
  <c r="J10" i="7"/>
  <c r="J19" i="7"/>
  <c r="L26" i="7"/>
  <c r="G28" i="7"/>
  <c r="K8" i="7"/>
  <c r="J6" i="7"/>
  <c r="H9" i="7"/>
  <c r="H11" i="7"/>
  <c r="L11" i="7" s="1"/>
  <c r="L22" i="7"/>
  <c r="K9" i="7"/>
  <c r="R28" i="7"/>
  <c r="H18" i="7"/>
  <c r="L18" i="7" s="1"/>
  <c r="L27" i="7"/>
  <c r="I18" i="7"/>
  <c r="K18" i="7"/>
  <c r="K11" i="7"/>
  <c r="L5" i="7"/>
  <c r="U28" i="7"/>
  <c r="H8" i="7"/>
  <c r="H10" i="7"/>
  <c r="X28" i="7"/>
  <c r="I8" i="7"/>
  <c r="I10" i="7"/>
  <c r="I14" i="7"/>
  <c r="I17" i="7"/>
  <c r="I7" i="7"/>
  <c r="I13" i="7"/>
  <c r="K14" i="7"/>
  <c r="H16" i="7"/>
  <c r="K17" i="7"/>
  <c r="I15" i="7"/>
  <c r="J7" i="7"/>
  <c r="G5" i="7"/>
  <c r="K7" i="7"/>
  <c r="J13" i="7"/>
  <c r="L13" i="7" s="1"/>
  <c r="I16" i="7"/>
  <c r="H19" i="7"/>
  <c r="K10" i="7"/>
  <c r="H12" i="7"/>
  <c r="L12" i="7" s="1"/>
  <c r="K13" i="7"/>
  <c r="H15" i="7"/>
  <c r="J16" i="7"/>
  <c r="I19" i="7"/>
  <c r="J15" i="7"/>
  <c r="H14" i="7"/>
  <c r="L14" i="7" s="1"/>
  <c r="K15" i="7"/>
  <c r="H17" i="7"/>
  <c r="L17" i="7" s="1"/>
  <c r="L10" i="7" l="1"/>
  <c r="L9" i="7"/>
  <c r="L19" i="7"/>
  <c r="L8" i="7"/>
  <c r="I28" i="7"/>
  <c r="K28" i="7"/>
  <c r="J28" i="7"/>
  <c r="H28" i="7"/>
  <c r="L6" i="7"/>
  <c r="L15" i="7"/>
  <c r="L7" i="7"/>
  <c r="L16" i="7"/>
  <c r="L28" i="7" l="1"/>
</calcChain>
</file>

<file path=xl/sharedStrings.xml><?xml version="1.0" encoding="utf-8"?>
<sst xmlns="http://schemas.openxmlformats.org/spreadsheetml/2006/main" count="605" uniqueCount="275">
  <si>
    <t>NOM CC</t>
  </si>
  <si>
    <t>ETAT DOSSIER</t>
  </si>
  <si>
    <t>Nom</t>
  </si>
  <si>
    <t>Commune (du bien à rénover)</t>
  </si>
  <si>
    <t>PO/PB</t>
  </si>
  <si>
    <t>Date</t>
  </si>
  <si>
    <t>Eligibilité revenus</t>
  </si>
  <si>
    <t>Type de dossier pressenti</t>
  </si>
  <si>
    <t>Contact NR</t>
  </si>
  <si>
    <t>CCMAV</t>
  </si>
  <si>
    <t>Coll. Pièces ADM</t>
  </si>
  <si>
    <t xml:space="preserve">A visiter </t>
  </si>
  <si>
    <t>NR Travaux</t>
  </si>
  <si>
    <t>DPE à faire</t>
  </si>
  <si>
    <t>NR RFR</t>
  </si>
  <si>
    <t>NR €</t>
  </si>
  <si>
    <t>NR Maison</t>
  </si>
  <si>
    <t xml:space="preserve">A contacter </t>
  </si>
  <si>
    <t>Dossier déposé</t>
  </si>
  <si>
    <t>PO</t>
  </si>
  <si>
    <t>23/04/2020</t>
  </si>
  <si>
    <t>05/05/2020</t>
  </si>
  <si>
    <t>07/05/2020</t>
  </si>
  <si>
    <t>04/16/2020</t>
  </si>
  <si>
    <t>04/05/2020</t>
  </si>
  <si>
    <t>12/02/2020</t>
  </si>
  <si>
    <t>27/04/2020</t>
  </si>
  <si>
    <t>20/04/2020</t>
  </si>
  <si>
    <t>15/04/2020</t>
  </si>
  <si>
    <t>TM</t>
  </si>
  <si>
    <t>SO</t>
  </si>
  <si>
    <t>Ind</t>
  </si>
  <si>
    <t>M</t>
  </si>
  <si>
    <t>HMS-HF</t>
  </si>
  <si>
    <t>HMS</t>
  </si>
  <si>
    <t>HF</t>
  </si>
  <si>
    <t>?</t>
  </si>
  <si>
    <t>Moyen du 1er contact</t>
  </si>
  <si>
    <t>Qui - 1ère Visite</t>
  </si>
  <si>
    <t>Type de dossier au dépôt</t>
  </si>
  <si>
    <t>CCCT</t>
  </si>
  <si>
    <t>Tèl.</t>
  </si>
  <si>
    <t>Téléphone</t>
  </si>
  <si>
    <t>SP</t>
  </si>
  <si>
    <t>NRJ</t>
  </si>
  <si>
    <t>VAD 1</t>
  </si>
  <si>
    <t>Mail</t>
  </si>
  <si>
    <t>PF</t>
  </si>
  <si>
    <t>NRJ +</t>
  </si>
  <si>
    <t>Energie bonifié</t>
  </si>
  <si>
    <t>VAD 1"</t>
  </si>
  <si>
    <t>ANAH</t>
  </si>
  <si>
    <t>Plateforme ANAH</t>
  </si>
  <si>
    <t>AUTO</t>
  </si>
  <si>
    <t>DPE à remettre</t>
  </si>
  <si>
    <t>RDV 2</t>
  </si>
  <si>
    <t>Accueil CC</t>
  </si>
  <si>
    <t>Accueil physique CC</t>
  </si>
  <si>
    <t>NRJ et AUTO</t>
  </si>
  <si>
    <t>Mixte Energie + Autonomie</t>
  </si>
  <si>
    <t>RDV 3</t>
  </si>
  <si>
    <t>Enq. Hab</t>
  </si>
  <si>
    <t>Enquête habitat (2019)</t>
  </si>
  <si>
    <t>NRJ + et AUTO</t>
  </si>
  <si>
    <t>Mixte Energie bonifié + Autonomie</t>
  </si>
  <si>
    <t>RDV dépôt à programmer</t>
  </si>
  <si>
    <t>RDV 4</t>
  </si>
  <si>
    <t>TL</t>
  </si>
  <si>
    <t>Travaux lourds</t>
  </si>
  <si>
    <t>Connaissance de l'OPAH</t>
  </si>
  <si>
    <t>LHI</t>
  </si>
  <si>
    <t>Habitat indigne</t>
  </si>
  <si>
    <t>RDV trésorerie à prévoir</t>
  </si>
  <si>
    <t>RDV 5</t>
  </si>
  <si>
    <t>Autres</t>
  </si>
  <si>
    <t>Autres travaux</t>
  </si>
  <si>
    <t>Coll. Pièces solde</t>
  </si>
  <si>
    <t>VAD 6</t>
  </si>
  <si>
    <t>Com.Nat</t>
  </si>
  <si>
    <t>Com nationale</t>
  </si>
  <si>
    <t>Relevé DPE</t>
  </si>
  <si>
    <t>DPE Modif</t>
  </si>
  <si>
    <t>Com.Loc</t>
  </si>
  <si>
    <t>Com. collectivités (bulletin, site internet, page FB, …)</t>
  </si>
  <si>
    <t>Oui</t>
  </si>
  <si>
    <t>Dérogation papier</t>
  </si>
  <si>
    <t>Solde déposé</t>
  </si>
  <si>
    <t>PRIS</t>
  </si>
  <si>
    <t>PRIS : ADIL / EIE</t>
  </si>
  <si>
    <t>Non</t>
  </si>
  <si>
    <t>Artisans</t>
  </si>
  <si>
    <t>NR NRJ</t>
  </si>
  <si>
    <t>Elus</t>
  </si>
  <si>
    <t>Elus/agents des collectivités</t>
  </si>
  <si>
    <t>Primo accédant</t>
  </si>
  <si>
    <t>B.A.O</t>
  </si>
  <si>
    <t>Bouche à oreille</t>
  </si>
  <si>
    <t>Modifications apporté par le propriétaire</t>
  </si>
  <si>
    <t>S.E.L Anah</t>
  </si>
  <si>
    <t>NR Départ</t>
  </si>
  <si>
    <t>Justificatifs autonomie</t>
  </si>
  <si>
    <t>Statut du logement avant travaux</t>
  </si>
  <si>
    <t>Existant</t>
  </si>
  <si>
    <t>Dossier prorogé</t>
  </si>
  <si>
    <t>RP</t>
  </si>
  <si>
    <t>Résidence principale</t>
  </si>
  <si>
    <t>Généré</t>
  </si>
  <si>
    <t>6 mois</t>
  </si>
  <si>
    <t>RS</t>
  </si>
  <si>
    <t>Résidence secondaire</t>
  </si>
  <si>
    <t>1 an</t>
  </si>
  <si>
    <t>LV</t>
  </si>
  <si>
    <t>Logement vacant</t>
  </si>
  <si>
    <t>Catégories Prop.</t>
  </si>
  <si>
    <t>2 ans</t>
  </si>
  <si>
    <t>LO</t>
  </si>
  <si>
    <t>Logement PB occupé</t>
  </si>
  <si>
    <t>Autre</t>
  </si>
  <si>
    <t>PB</t>
  </si>
  <si>
    <t>Très modestes</t>
  </si>
  <si>
    <t>Modestes</t>
  </si>
  <si>
    <t>Bailleurs</t>
  </si>
  <si>
    <t>Si non recevables</t>
  </si>
  <si>
    <t>Indéterminé</t>
  </si>
  <si>
    <t>Orientation si non éligible</t>
  </si>
  <si>
    <t>ADIL</t>
  </si>
  <si>
    <t>TYPE DE DOSSIER (Pressenti)</t>
  </si>
  <si>
    <t>HSA</t>
  </si>
  <si>
    <t>Numérotation</t>
  </si>
  <si>
    <t>Coordonnées</t>
  </si>
  <si>
    <t>1er contact</t>
  </si>
  <si>
    <t>N° Plateforme 6 chiffres</t>
  </si>
  <si>
    <t>N° Dépôt             10 Chiffres</t>
  </si>
  <si>
    <t>N° Agrément                  8 Chiffres</t>
  </si>
  <si>
    <t>Prénom</t>
  </si>
  <si>
    <t>Animateur référent</t>
  </si>
  <si>
    <t>Moyen</t>
  </si>
  <si>
    <t>Connaissance OPAH</t>
  </si>
  <si>
    <t>Si non éligible, orienté vers</t>
  </si>
  <si>
    <t xml:space="preserve"> </t>
  </si>
  <si>
    <t>Tél</t>
  </si>
  <si>
    <t>Fiche conatct</t>
  </si>
  <si>
    <t>SEL</t>
  </si>
  <si>
    <t>21/04/2020</t>
  </si>
  <si>
    <t>02/03/2020</t>
  </si>
  <si>
    <t>14/04/2020</t>
  </si>
  <si>
    <t>EXLIMQY</t>
  </si>
  <si>
    <t>IMAIPMBN</t>
  </si>
  <si>
    <t>FKGE</t>
  </si>
  <si>
    <t>LWLIV CQIXXHJ KB FWGZXZ - DtQ</t>
  </si>
  <si>
    <t>JUBGBC</t>
  </si>
  <si>
    <t xml:space="preserve">RCZAIK </t>
  </si>
  <si>
    <t>CHSUBDJPTZ</t>
  </si>
  <si>
    <t>RCDZZFAK</t>
  </si>
  <si>
    <t>WYDZIFZ</t>
  </si>
  <si>
    <t>OPGENJM</t>
  </si>
  <si>
    <t>EBLFANRY</t>
  </si>
  <si>
    <t>NKWDMWM</t>
  </si>
  <si>
    <t>FOMEXHXS</t>
  </si>
  <si>
    <t>GVWVK</t>
  </si>
  <si>
    <t>PZXYZ</t>
  </si>
  <si>
    <t>YQHXBBYHG</t>
  </si>
  <si>
    <t>QMTSCYEURZ-HAIPOI</t>
  </si>
  <si>
    <t>HODUI</t>
  </si>
  <si>
    <t>YWQCDTRHPIGH F'HIVWELOGI</t>
  </si>
  <si>
    <t>UEFXU</t>
  </si>
  <si>
    <t>QTMQULNHHH-VRVKWH</t>
  </si>
  <si>
    <t>GHGJYRU</t>
  </si>
  <si>
    <t>UEGQSQGK-HSQHLW</t>
  </si>
  <si>
    <t>TJQNWPJESR</t>
  </si>
  <si>
    <t>OXIG-WNY</t>
  </si>
  <si>
    <t xml:space="preserve"> QQLIZ</t>
  </si>
  <si>
    <t>AZUYWZWJYD-YTLVYW</t>
  </si>
  <si>
    <t>XLAMZMP</t>
  </si>
  <si>
    <t>SO NPBELIT</t>
  </si>
  <si>
    <t>EOZKP</t>
  </si>
  <si>
    <t>MOFTWQH</t>
  </si>
  <si>
    <t>LSPZQ</t>
  </si>
  <si>
    <t>DVSV-GIV</t>
  </si>
  <si>
    <t xml:space="preserve">RETPUEN </t>
  </si>
  <si>
    <t>TMCSHKWR</t>
  </si>
  <si>
    <t>SWDRMMK</t>
  </si>
  <si>
    <t>ZOYPQYHC</t>
  </si>
  <si>
    <t xml:space="preserve">EXBLRQA </t>
  </si>
  <si>
    <t>VMXWB</t>
  </si>
  <si>
    <t>SJTCO</t>
  </si>
  <si>
    <t>VWRGUPMZNO-YLMPBY</t>
  </si>
  <si>
    <t>PEZETQOTLXB</t>
  </si>
  <si>
    <t>QHJRYTLZ</t>
  </si>
  <si>
    <t>MJCHQMP</t>
  </si>
  <si>
    <t>HJYACPFY</t>
  </si>
  <si>
    <t>ZOOGJ</t>
  </si>
  <si>
    <t>JFPNI</t>
  </si>
  <si>
    <t>QDWUXMQMR</t>
  </si>
  <si>
    <t>DW QFXPFDV</t>
  </si>
  <si>
    <t>UUMWJR</t>
  </si>
  <si>
    <t>AOBYRHXV</t>
  </si>
  <si>
    <t>BSOEKEG</t>
  </si>
  <si>
    <t>DTAHT</t>
  </si>
  <si>
    <t>QWJ</t>
  </si>
  <si>
    <t>NO Bxqforyv</t>
  </si>
  <si>
    <t>JJ-KEW</t>
  </si>
  <si>
    <t>Bsssc Dbtjg Jouawhl</t>
  </si>
  <si>
    <t>NW</t>
  </si>
  <si>
    <t>Xpukuni Jllkxv</t>
  </si>
  <si>
    <t>US-VRP</t>
  </si>
  <si>
    <t>Qosgu Itmbn Kcnrxnh Esuuts</t>
  </si>
  <si>
    <t>ZFQ-CR</t>
  </si>
  <si>
    <t>Pgrtw Zmonhcr</t>
  </si>
  <si>
    <t>OA-BQO</t>
  </si>
  <si>
    <t>Zbsoi Drnan Ykgjvfb Cpqs</t>
  </si>
  <si>
    <t>ILR</t>
  </si>
  <si>
    <t xml:space="preserve">Dvbatmu Vcompo </t>
  </si>
  <si>
    <t>ZZ-ZC</t>
  </si>
  <si>
    <t>Tfzzz Aguig Ublaxca Zxyqey</t>
  </si>
  <si>
    <t>ZYM</t>
  </si>
  <si>
    <t>Jmnxkcr Pmuz</t>
  </si>
  <si>
    <t>U kkmevezafo</t>
  </si>
  <si>
    <t>YUDK</t>
  </si>
  <si>
    <t>VX Nxrewcbq+</t>
  </si>
  <si>
    <t>CGGH-WE</t>
  </si>
  <si>
    <t>Tfxsq Rlngleeq+</t>
  </si>
  <si>
    <t>R kcdtwssypz</t>
  </si>
  <si>
    <t>Macia La</t>
  </si>
  <si>
    <t>Tsuj</t>
  </si>
  <si>
    <t>ZWUX</t>
  </si>
  <si>
    <t>LPPN</t>
  </si>
  <si>
    <t>UDF</t>
  </si>
  <si>
    <t>Kzkahj Exjh Ucmnbwu</t>
  </si>
  <si>
    <t>BJSHV</t>
  </si>
  <si>
    <t>Yfhjrzn cvqzbn rjsorvj tr qd dduhgfvoyu dzk</t>
  </si>
  <si>
    <t>Autoriser A3:R70</t>
  </si>
  <si>
    <t>Propriétaires occupants</t>
  </si>
  <si>
    <t>Nature des travaux subventionnés</t>
  </si>
  <si>
    <t>Revenus</t>
  </si>
  <si>
    <t>Objectifs annuels en nb de dossiers</t>
  </si>
  <si>
    <t>TOTAL Contacts</t>
  </si>
  <si>
    <t>Nombre de dossiers                                             Non recevables</t>
  </si>
  <si>
    <t>Nombre de contacts                      (1ère visite non faite)</t>
  </si>
  <si>
    <t>Nombre de dossiers en cours de montage</t>
  </si>
  <si>
    <t>Nombre de dossiers déposés / à l'instruction</t>
  </si>
  <si>
    <t>Total</t>
  </si>
  <si>
    <t>TOTAL</t>
  </si>
  <si>
    <t>~?</t>
  </si>
  <si>
    <t>Prévisionnel annuel PO</t>
  </si>
  <si>
    <t>Dossier T1</t>
  </si>
  <si>
    <t>Dossier T2</t>
  </si>
  <si>
    <t>Dossier T3</t>
  </si>
  <si>
    <t>Dossier T4</t>
  </si>
  <si>
    <t>Dossier T5</t>
  </si>
  <si>
    <t>Dossier T6</t>
  </si>
  <si>
    <t>Dossier T7</t>
  </si>
  <si>
    <t>NR</t>
  </si>
  <si>
    <t>Commune 1</t>
  </si>
  <si>
    <t>Commune 2</t>
  </si>
  <si>
    <t>Commune 3</t>
  </si>
  <si>
    <t>Commune 4</t>
  </si>
  <si>
    <t>Commune 5</t>
  </si>
  <si>
    <t>Commune 6</t>
  </si>
  <si>
    <t>Commune 7</t>
  </si>
  <si>
    <t>Commune 8</t>
  </si>
  <si>
    <t>Commune 9</t>
  </si>
  <si>
    <t>Commune 10</t>
  </si>
  <si>
    <t>Commune 11</t>
  </si>
  <si>
    <t>Commune 12</t>
  </si>
  <si>
    <t>Commune 13</t>
  </si>
  <si>
    <t>Commune 14</t>
  </si>
  <si>
    <t>Commune 15</t>
  </si>
  <si>
    <t>MHMS+</t>
  </si>
  <si>
    <t>Mixte+</t>
  </si>
  <si>
    <t>CC1</t>
  </si>
  <si>
    <t>CC2</t>
  </si>
  <si>
    <t>cc1</t>
  </si>
  <si>
    <t>TOUT VERROUILLER</t>
  </si>
  <si>
    <t>AUTORISER LES CELLULES AVEC LISTES DEROULANTES I4 et K4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</si>
</sst>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&quot; €&quot;;[Red]\-#,##0.00&quot; €&quot;"/>
  </numFmts>
  <fonts count="1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u/>
      <sz val="11"/>
      <color rgb="FF0563C1"/>
      <name val="Calibri"/>
      <family val="2"/>
      <charset val="1"/>
    </font>
    <font>
      <sz val="6.8"/>
      <name val="Times New Roman"/>
      <family val="1"/>
      <charset val="1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10"/>
      <color rgb="FF000000"/>
      <name val="Calibri"/>
      <family val="2"/>
      <scheme val="minor"/>
    </font>
    <font>
      <sz val="8"/>
      <name val="Calibri"/>
      <family val="2"/>
      <scheme val="minor"/>
    </font>
    <font>
      <sz val="20"/>
      <color rgb="FFFF0000"/>
      <name val="Calibri"/>
      <family val="2"/>
      <charset val="1"/>
    </font>
    <font>
      <sz val="18"/>
      <color rgb="FFFF0000"/>
      <name val="Calibri"/>
      <family val="2"/>
      <charset val="1"/>
    </font>
    <font>
      <sz val="36"/>
      <color rgb="FFFF0000"/>
      <name val="Calibri"/>
      <family val="2"/>
      <charset val="1"/>
    </font>
  </fonts>
  <fills count="2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D9D9D9"/>
        <bgColor rgb="FFBDD7EE"/>
      </patternFill>
    </fill>
    <fill>
      <patternFill patternType="solid">
        <fgColor rgb="FFDEEBF7"/>
        <bgColor rgb="FFE2F0D9"/>
      </patternFill>
    </fill>
    <fill>
      <patternFill patternType="solid">
        <fgColor rgb="FF00B0F0"/>
        <bgColor rgb="FFFFFFCC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FFFFCC"/>
      </patternFill>
    </fill>
  </fills>
  <borders count="4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 applyBorder="0" applyProtection="0"/>
  </cellStyleXfs>
  <cellXfs count="275">
    <xf numFmtId="0" fontId="0" fillId="0" borderId="0" xfId="0"/>
    <xf numFmtId="0" fontId="2" fillId="0" borderId="6" xfId="1" applyFont="1" applyBorder="1" applyAlignment="1">
      <alignment horizontal="center"/>
    </xf>
    <xf numFmtId="0" fontId="3" fillId="0" borderId="0" xfId="1"/>
    <xf numFmtId="0" fontId="2" fillId="0" borderId="6" xfId="1" applyFont="1" applyBorder="1"/>
    <xf numFmtId="0" fontId="2" fillId="0" borderId="0" xfId="1" applyFont="1"/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7" xfId="1" applyBorder="1" applyAlignment="1">
      <alignment horizontal="center"/>
    </xf>
    <xf numFmtId="0" fontId="3" fillId="0" borderId="8" xfId="1" applyBorder="1"/>
    <xf numFmtId="0" fontId="3" fillId="0" borderId="8" xfId="1" applyBorder="1" applyAlignment="1">
      <alignment vertical="center"/>
    </xf>
    <xf numFmtId="0" fontId="3" fillId="0" borderId="10" xfId="1" applyBorder="1"/>
    <xf numFmtId="0" fontId="3" fillId="0" borderId="5" xfId="1" applyBorder="1"/>
    <xf numFmtId="1" fontId="3" fillId="0" borderId="8" xfId="1" applyNumberFormat="1" applyBorder="1" applyAlignment="1">
      <alignment horizontal="left" vertical="center" wrapText="1" shrinkToFit="1"/>
    </xf>
    <xf numFmtId="1" fontId="3" fillId="0" borderId="0" xfId="1" applyNumberFormat="1" applyAlignment="1">
      <alignment horizontal="left" vertical="center" wrapText="1" shrinkToFit="1"/>
    </xf>
    <xf numFmtId="0" fontId="3" fillId="0" borderId="11" xfId="1" applyBorder="1" applyAlignment="1">
      <alignment horizontal="center"/>
    </xf>
    <xf numFmtId="0" fontId="3" fillId="0" borderId="0" xfId="1" applyAlignment="1">
      <alignment horizontal="left" vertical="center"/>
    </xf>
    <xf numFmtId="0" fontId="3" fillId="0" borderId="10" xfId="1" applyBorder="1" applyAlignment="1">
      <alignment vertical="center"/>
    </xf>
    <xf numFmtId="0" fontId="3" fillId="0" borderId="12" xfId="1" applyBorder="1"/>
    <xf numFmtId="0" fontId="3" fillId="0" borderId="13" xfId="1" applyBorder="1"/>
    <xf numFmtId="1" fontId="3" fillId="0" borderId="10" xfId="1" applyNumberFormat="1" applyBorder="1" applyAlignment="1">
      <alignment horizontal="left" vertical="center" wrapText="1" shrinkToFit="1"/>
    </xf>
    <xf numFmtId="0" fontId="3" fillId="0" borderId="10" xfId="1" applyBorder="1" applyAlignment="1">
      <alignment horizontal="left" vertical="center"/>
    </xf>
    <xf numFmtId="0" fontId="3" fillId="0" borderId="12" xfId="1" applyBorder="1" applyAlignment="1">
      <alignment vertical="center"/>
    </xf>
    <xf numFmtId="1" fontId="3" fillId="0" borderId="12" xfId="1" applyNumberFormat="1" applyBorder="1" applyAlignment="1">
      <alignment horizontal="left" vertical="center" wrapText="1" shrinkToFit="1"/>
    </xf>
    <xf numFmtId="0" fontId="2" fillId="0" borderId="6" xfId="1" applyFont="1" applyBorder="1"/>
    <xf numFmtId="1" fontId="2" fillId="0" borderId="8" xfId="1" applyNumberFormat="1" applyFont="1" applyBorder="1" applyAlignment="1">
      <alignment horizontal="left" vertical="center" wrapText="1" shrinkToFit="1"/>
    </xf>
    <xf numFmtId="0" fontId="2" fillId="0" borderId="6" xfId="1" applyFont="1" applyBorder="1" applyAlignment="1">
      <alignment vertical="center"/>
    </xf>
    <xf numFmtId="0" fontId="3" fillId="0" borderId="14" xfId="1" applyBorder="1" applyAlignment="1">
      <alignment horizontal="center"/>
    </xf>
    <xf numFmtId="0" fontId="4" fillId="0" borderId="8" xfId="1" applyFont="1" applyBorder="1"/>
    <xf numFmtId="0" fontId="4" fillId="0" borderId="8" xfId="1" applyFont="1" applyBorder="1" applyAlignment="1">
      <alignment horizontal="center"/>
    </xf>
    <xf numFmtId="0" fontId="4" fillId="0" borderId="12" xfId="1" applyFont="1" applyBorder="1" applyAlignment="1">
      <alignment horizontal="center"/>
    </xf>
    <xf numFmtId="0" fontId="3" fillId="0" borderId="12" xfId="1" applyBorder="1" applyAlignment="1">
      <alignment horizontal="left" vertical="center"/>
    </xf>
    <xf numFmtId="0" fontId="2" fillId="0" borderId="0" xfId="1" applyFont="1" applyAlignment="1">
      <alignment horizontal="center"/>
    </xf>
    <xf numFmtId="0" fontId="3" fillId="0" borderId="11" xfId="1" applyBorder="1"/>
    <xf numFmtId="0" fontId="3" fillId="0" borderId="14" xfId="1" applyBorder="1"/>
    <xf numFmtId="0" fontId="2" fillId="0" borderId="16" xfId="1" applyFont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3" fillId="0" borderId="16" xfId="1" applyBorder="1" applyAlignment="1">
      <alignment horizontal="center"/>
    </xf>
    <xf numFmtId="0" fontId="3" fillId="0" borderId="17" xfId="1" applyBorder="1" applyAlignment="1">
      <alignment horizontal="center"/>
    </xf>
    <xf numFmtId="0" fontId="3" fillId="0" borderId="18" xfId="1" applyBorder="1" applyAlignment="1">
      <alignment horizontal="center"/>
    </xf>
    <xf numFmtId="0" fontId="3" fillId="0" borderId="8" xfId="1" applyBorder="1" applyAlignment="1">
      <alignment horizontal="left" vertical="center"/>
    </xf>
    <xf numFmtId="0" fontId="3" fillId="0" borderId="15" xfId="1" applyBorder="1"/>
    <xf numFmtId="1" fontId="2" fillId="3" borderId="20" xfId="1" applyNumberFormat="1" applyFont="1" applyFill="1" applyBorder="1" applyAlignment="1">
      <alignment horizontal="center" vertical="center" wrapText="1"/>
    </xf>
    <xf numFmtId="1" fontId="2" fillId="3" borderId="21" xfId="1" applyNumberFormat="1" applyFont="1" applyFill="1" applyBorder="1" applyAlignment="1">
      <alignment horizontal="center" vertical="center" wrapText="1"/>
    </xf>
    <xf numFmtId="0" fontId="2" fillId="3" borderId="22" xfId="1" applyFont="1" applyFill="1" applyBorder="1" applyAlignment="1">
      <alignment horizontal="center" vertical="center" wrapText="1"/>
    </xf>
    <xf numFmtId="0" fontId="2" fillId="4" borderId="24" xfId="1" applyFont="1" applyFill="1" applyBorder="1" applyAlignment="1">
      <alignment horizontal="center" vertical="center" wrapText="1"/>
    </xf>
    <xf numFmtId="0" fontId="2" fillId="4" borderId="23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1" fontId="2" fillId="3" borderId="27" xfId="1" applyNumberFormat="1" applyFont="1" applyFill="1" applyBorder="1" applyAlignment="1">
      <alignment horizontal="center" vertical="center" wrapText="1" shrinkToFit="1"/>
    </xf>
    <xf numFmtId="1" fontId="2" fillId="3" borderId="1" xfId="1" applyNumberFormat="1" applyFont="1" applyFill="1" applyBorder="1" applyAlignment="1">
      <alignment horizontal="center" vertical="center" wrapText="1" shrinkToFit="1"/>
    </xf>
    <xf numFmtId="0" fontId="2" fillId="3" borderId="1" xfId="1" applyFont="1" applyFill="1" applyBorder="1" applyAlignment="1">
      <alignment horizontal="center" vertical="center" wrapText="1" shrinkToFit="1"/>
    </xf>
    <xf numFmtId="0" fontId="2" fillId="3" borderId="1" xfId="1" applyFont="1" applyFill="1" applyBorder="1" applyAlignment="1">
      <alignment horizontal="right" vertical="center" textRotation="90" wrapText="1" shrinkToFit="1"/>
    </xf>
    <xf numFmtId="14" fontId="2" fillId="4" borderId="2" xfId="1" applyNumberFormat="1" applyFont="1" applyFill="1" applyBorder="1" applyAlignment="1">
      <alignment horizontal="center" vertical="center" wrapText="1" shrinkToFit="1"/>
    </xf>
    <xf numFmtId="0" fontId="2" fillId="4" borderId="1" xfId="1" applyFont="1" applyFill="1" applyBorder="1" applyAlignment="1">
      <alignment horizontal="center" vertical="center" wrapText="1" shrinkToFit="1"/>
    </xf>
    <xf numFmtId="0" fontId="2" fillId="4" borderId="3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4" borderId="4" xfId="1" applyFont="1" applyFill="1" applyBorder="1" applyAlignment="1">
      <alignment horizontal="center" vertical="center" wrapText="1" shrinkToFit="1"/>
    </xf>
    <xf numFmtId="1" fontId="3" fillId="0" borderId="0" xfId="1" applyNumberFormat="1" applyAlignment="1">
      <alignment horizontal="center"/>
    </xf>
    <xf numFmtId="0" fontId="3" fillId="0" borderId="0" xfId="1" applyAlignment="1">
      <alignment horizontal="center" vertical="center"/>
    </xf>
    <xf numFmtId="0" fontId="3" fillId="0" borderId="0" xfId="1" applyAlignment="1">
      <alignment horizontal="center"/>
    </xf>
    <xf numFmtId="0" fontId="1" fillId="0" borderId="0" xfId="1" applyFont="1"/>
    <xf numFmtId="14" fontId="3" fillId="0" borderId="0" xfId="1" applyNumberFormat="1" applyAlignment="1">
      <alignment horizontal="center" vertical="center"/>
    </xf>
    <xf numFmtId="0" fontId="1" fillId="2" borderId="21" xfId="1" applyFont="1" applyFill="1" applyBorder="1" applyAlignment="1">
      <alignment horizontal="center" vertical="center" wrapText="1"/>
    </xf>
    <xf numFmtId="0" fontId="2" fillId="4" borderId="26" xfId="1" applyFont="1" applyFill="1" applyBorder="1" applyAlignment="1">
      <alignment vertical="center" wrapText="1"/>
    </xf>
    <xf numFmtId="0" fontId="2" fillId="4" borderId="24" xfId="1" applyFont="1" applyFill="1" applyBorder="1" applyAlignment="1">
      <alignment vertical="center" wrapText="1"/>
    </xf>
    <xf numFmtId="0" fontId="1" fillId="2" borderId="30" xfId="1" applyFont="1" applyFill="1" applyBorder="1" applyAlignment="1">
      <alignment horizontal="center" vertical="center" wrapText="1"/>
    </xf>
    <xf numFmtId="0" fontId="2" fillId="4" borderId="31" xfId="1" applyFont="1" applyFill="1" applyBorder="1" applyAlignment="1">
      <alignment horizontal="center" vertical="center" wrapText="1" shrinkToFit="1"/>
    </xf>
    <xf numFmtId="0" fontId="1" fillId="0" borderId="11" xfId="1" applyFont="1" applyBorder="1" applyAlignment="1">
      <alignment horizontal="center" vertical="center" wrapText="1"/>
    </xf>
    <xf numFmtId="1" fontId="3" fillId="0" borderId="0" xfId="1" applyNumberFormat="1" applyBorder="1" applyAlignment="1">
      <alignment horizontal="center"/>
    </xf>
    <xf numFmtId="0" fontId="3" fillId="0" borderId="0" xfId="1" applyBorder="1"/>
    <xf numFmtId="0" fontId="3" fillId="0" borderId="0" xfId="1" applyBorder="1" applyAlignment="1">
      <alignment horizontal="center" vertical="center"/>
    </xf>
    <xf numFmtId="0" fontId="3" fillId="0" borderId="0" xfId="1" applyBorder="1" applyAlignment="1" applyProtection="1">
      <alignment horizontal="center"/>
      <protection locked="0"/>
    </xf>
    <xf numFmtId="14" fontId="3" fillId="0" borderId="0" xfId="1" applyNumberFormat="1" applyBorder="1" applyAlignment="1">
      <alignment horizontal="center"/>
    </xf>
    <xf numFmtId="0" fontId="3" fillId="0" borderId="0" xfId="1" applyBorder="1" applyAlignment="1">
      <alignment horizontal="center"/>
    </xf>
    <xf numFmtId="0" fontId="3" fillId="0" borderId="5" xfId="1" applyBorder="1" applyAlignment="1" applyProtection="1">
      <alignment horizontal="center"/>
      <protection locked="0"/>
    </xf>
    <xf numFmtId="0" fontId="3" fillId="0" borderId="0" xfId="1" applyBorder="1" applyProtection="1">
      <protection locked="0"/>
    </xf>
    <xf numFmtId="1" fontId="3" fillId="0" borderId="0" xfId="1" applyNumberFormat="1" applyBorder="1" applyAlignment="1" applyProtection="1">
      <alignment horizontal="center"/>
      <protection locked="0"/>
    </xf>
    <xf numFmtId="14" fontId="3" fillId="0" borderId="0" xfId="1" applyNumberFormat="1" applyBorder="1" applyProtection="1">
      <protection locked="0"/>
    </xf>
    <xf numFmtId="0" fontId="3" fillId="0" borderId="0" xfId="1" applyBorder="1" applyAlignment="1" applyProtection="1">
      <alignment horizontal="center" vertical="center"/>
      <protection locked="0"/>
    </xf>
    <xf numFmtId="14" fontId="3" fillId="0" borderId="0" xfId="1" applyNumberFormat="1" applyBorder="1" applyAlignment="1" applyProtection="1">
      <alignment horizontal="left"/>
      <protection locked="0"/>
    </xf>
    <xf numFmtId="166" fontId="3" fillId="0" borderId="0" xfId="1" applyNumberFormat="1" applyBorder="1" applyAlignment="1" applyProtection="1">
      <alignment horizontal="center"/>
      <protection locked="0"/>
    </xf>
    <xf numFmtId="0" fontId="1" fillId="0" borderId="11" xfId="1" applyFont="1" applyBorder="1"/>
    <xf numFmtId="14" fontId="3" fillId="0" borderId="0" xfId="1" applyNumberFormat="1" applyBorder="1" applyAlignment="1">
      <alignment horizontal="center" vertical="center"/>
    </xf>
    <xf numFmtId="0" fontId="3" fillId="0" borderId="5" xfId="1" applyBorder="1" applyAlignment="1">
      <alignment horizontal="center"/>
    </xf>
    <xf numFmtId="0" fontId="6" fillId="0" borderId="0" xfId="1" applyFont="1" applyBorder="1"/>
    <xf numFmtId="0" fontId="1" fillId="0" borderId="14" xfId="1" applyFont="1" applyBorder="1"/>
    <xf numFmtId="1" fontId="3" fillId="0" borderId="15" xfId="1" applyNumberFormat="1" applyBorder="1" applyAlignment="1">
      <alignment horizontal="center"/>
    </xf>
    <xf numFmtId="0" fontId="3" fillId="0" borderId="15" xfId="1" applyBorder="1" applyAlignment="1">
      <alignment horizontal="center" vertical="center"/>
    </xf>
    <xf numFmtId="0" fontId="3" fillId="0" borderId="15" xfId="1" applyBorder="1" applyAlignment="1">
      <alignment horizontal="center"/>
    </xf>
    <xf numFmtId="14" fontId="3" fillId="0" borderId="15" xfId="1" applyNumberFormat="1" applyBorder="1" applyAlignment="1">
      <alignment horizontal="center" vertical="center"/>
    </xf>
    <xf numFmtId="0" fontId="3" fillId="0" borderId="13" xfId="1" applyBorder="1" applyAlignment="1">
      <alignment horizontal="center"/>
    </xf>
    <xf numFmtId="0" fontId="3" fillId="0" borderId="19" xfId="1" applyBorder="1" applyAlignment="1">
      <alignment horizontal="center"/>
    </xf>
    <xf numFmtId="0" fontId="3" fillId="0" borderId="9" xfId="1" applyBorder="1" applyAlignment="1">
      <alignment horizontal="center"/>
    </xf>
    <xf numFmtId="0" fontId="7" fillId="5" borderId="0" xfId="1" applyFont="1" applyFill="1" applyAlignment="1">
      <alignment vertical="center" wrapText="1"/>
    </xf>
    <xf numFmtId="0" fontId="8" fillId="6" borderId="0" xfId="1" applyFont="1" applyFill="1" applyAlignment="1">
      <alignment horizontal="center" vertical="center"/>
    </xf>
    <xf numFmtId="0" fontId="7" fillId="7" borderId="7" xfId="1" applyFont="1" applyFill="1" applyBorder="1" applyAlignment="1">
      <alignment horizontal="center" vertical="center" wrapText="1"/>
    </xf>
    <xf numFmtId="0" fontId="7" fillId="7" borderId="9" xfId="1" applyFont="1" applyFill="1" applyBorder="1" applyAlignment="1">
      <alignment horizontal="center" vertical="center" wrapText="1"/>
    </xf>
    <xf numFmtId="0" fontId="7" fillId="7" borderId="32" xfId="1" applyFont="1" applyFill="1" applyBorder="1" applyAlignment="1">
      <alignment horizontal="center" vertical="center" wrapText="1"/>
    </xf>
    <xf numFmtId="0" fontId="7" fillId="7" borderId="33" xfId="1" applyFont="1" applyFill="1" applyBorder="1" applyAlignment="1">
      <alignment horizontal="center" vertical="center" wrapText="1"/>
    </xf>
    <xf numFmtId="0" fontId="7" fillId="7" borderId="21" xfId="1" applyFont="1" applyFill="1" applyBorder="1" applyAlignment="1">
      <alignment horizontal="center" vertical="center" wrapText="1"/>
    </xf>
    <xf numFmtId="0" fontId="7" fillId="7" borderId="26" xfId="1" applyFont="1" applyFill="1" applyBorder="1" applyAlignment="1">
      <alignment horizontal="center" vertical="center" wrapText="1"/>
    </xf>
    <xf numFmtId="0" fontId="7" fillId="7" borderId="22" xfId="1" applyFont="1" applyFill="1" applyBorder="1" applyAlignment="1">
      <alignment horizontal="center" vertical="center" wrapText="1"/>
    </xf>
    <xf numFmtId="0" fontId="7" fillId="7" borderId="20" xfId="1" applyFont="1" applyFill="1" applyBorder="1" applyAlignment="1">
      <alignment horizontal="center" vertical="center" wrapText="1"/>
    </xf>
    <xf numFmtId="0" fontId="7" fillId="7" borderId="34" xfId="1" applyFont="1" applyFill="1" applyBorder="1" applyAlignment="1">
      <alignment horizontal="center" vertical="center" wrapText="1"/>
    </xf>
    <xf numFmtId="0" fontId="7" fillId="7" borderId="25" xfId="1" applyFont="1" applyFill="1" applyBorder="1" applyAlignment="1">
      <alignment horizontal="center" vertical="center" wrapText="1"/>
    </xf>
    <xf numFmtId="0" fontId="7" fillId="7" borderId="2" xfId="1" applyFont="1" applyFill="1" applyBorder="1" applyAlignment="1">
      <alignment horizontal="center" vertical="center" wrapText="1"/>
    </xf>
    <xf numFmtId="0" fontId="7" fillId="7" borderId="28" xfId="1" applyFont="1" applyFill="1" applyBorder="1" applyAlignment="1">
      <alignment horizontal="center" vertical="center" wrapText="1"/>
    </xf>
    <xf numFmtId="0" fontId="7" fillId="7" borderId="35" xfId="1" applyFont="1" applyFill="1" applyBorder="1" applyAlignment="1">
      <alignment horizontal="center" vertical="center"/>
    </xf>
    <xf numFmtId="0" fontId="7" fillId="7" borderId="36" xfId="1" applyFont="1" applyFill="1" applyBorder="1" applyAlignment="1">
      <alignment horizontal="center" vertical="center" wrapText="1"/>
    </xf>
    <xf numFmtId="0" fontId="7" fillId="7" borderId="37" xfId="1" applyFont="1" applyFill="1" applyBorder="1" applyAlignment="1">
      <alignment horizontal="center" vertical="center" wrapText="1"/>
    </xf>
    <xf numFmtId="0" fontId="7" fillId="7" borderId="38" xfId="1" applyFont="1" applyFill="1" applyBorder="1" applyAlignment="1">
      <alignment horizontal="center" vertical="center"/>
    </xf>
    <xf numFmtId="0" fontId="7" fillId="7" borderId="39" xfId="1" applyFont="1" applyFill="1" applyBorder="1" applyAlignment="1">
      <alignment horizontal="center" vertical="center"/>
    </xf>
    <xf numFmtId="0" fontId="7" fillId="7" borderId="29" xfId="1" applyFont="1" applyFill="1" applyBorder="1" applyAlignment="1">
      <alignment horizontal="center" vertical="center"/>
    </xf>
    <xf numFmtId="0" fontId="7" fillId="7" borderId="27" xfId="1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 vertical="center" wrapText="1"/>
    </xf>
    <xf numFmtId="0" fontId="7" fillId="7" borderId="28" xfId="1" applyFont="1" applyFill="1" applyBorder="1" applyAlignment="1">
      <alignment horizontal="center" vertical="center" wrapText="1"/>
    </xf>
    <xf numFmtId="0" fontId="7" fillId="7" borderId="11" xfId="1" applyFont="1" applyFill="1" applyBorder="1" applyAlignment="1">
      <alignment horizontal="center" vertical="center" wrapText="1"/>
    </xf>
    <xf numFmtId="0" fontId="7" fillId="7" borderId="0" xfId="1" applyFont="1" applyFill="1" applyAlignment="1">
      <alignment horizontal="center" vertical="center" wrapText="1"/>
    </xf>
    <xf numFmtId="0" fontId="7" fillId="7" borderId="40" xfId="1" applyFont="1" applyFill="1" applyBorder="1" applyAlignment="1">
      <alignment horizontal="center" vertical="center" wrapText="1"/>
    </xf>
    <xf numFmtId="0" fontId="7" fillId="7" borderId="41" xfId="1" applyFont="1" applyFill="1" applyBorder="1" applyAlignment="1">
      <alignment horizontal="center" vertical="center"/>
    </xf>
    <xf numFmtId="0" fontId="7" fillId="7" borderId="3" xfId="1" applyFont="1" applyFill="1" applyBorder="1" applyAlignment="1">
      <alignment horizontal="center" vertical="center" wrapText="1"/>
    </xf>
    <xf numFmtId="0" fontId="7" fillId="7" borderId="4" xfId="1" applyFont="1" applyFill="1" applyBorder="1" applyAlignment="1">
      <alignment horizontal="center" vertical="center" wrapText="1"/>
    </xf>
    <xf numFmtId="0" fontId="9" fillId="7" borderId="30" xfId="1" applyFont="1" applyFill="1" applyBorder="1" applyAlignment="1">
      <alignment horizontal="center" vertical="center"/>
    </xf>
    <xf numFmtId="0" fontId="10" fillId="7" borderId="27" xfId="1" applyFont="1" applyFill="1" applyBorder="1" applyAlignment="1">
      <alignment horizontal="center" vertical="center"/>
    </xf>
    <xf numFmtId="0" fontId="9" fillId="7" borderId="27" xfId="1" applyFont="1" applyFill="1" applyBorder="1" applyAlignment="1">
      <alignment horizontal="center" vertical="center"/>
    </xf>
    <xf numFmtId="1" fontId="7" fillId="7" borderId="30" xfId="1" applyNumberFormat="1" applyFont="1" applyFill="1" applyBorder="1" applyAlignment="1">
      <alignment horizontal="center" vertical="center"/>
    </xf>
    <xf numFmtId="1" fontId="7" fillId="7" borderId="1" xfId="1" applyNumberFormat="1" applyFont="1" applyFill="1" applyBorder="1" applyAlignment="1">
      <alignment horizontal="center" vertical="center" wrapText="1"/>
    </xf>
    <xf numFmtId="1" fontId="7" fillId="7" borderId="29" xfId="1" applyNumberFormat="1" applyFont="1" applyFill="1" applyBorder="1" applyAlignment="1">
      <alignment horizontal="center" vertical="center" wrapText="1"/>
    </xf>
    <xf numFmtId="1" fontId="9" fillId="7" borderId="30" xfId="1" applyNumberFormat="1" applyFont="1" applyFill="1" applyBorder="1" applyAlignment="1">
      <alignment horizontal="center" vertical="center"/>
    </xf>
    <xf numFmtId="1" fontId="9" fillId="7" borderId="27" xfId="1" applyNumberFormat="1" applyFont="1" applyFill="1" applyBorder="1" applyAlignment="1">
      <alignment horizontal="center" vertical="center"/>
    </xf>
    <xf numFmtId="1" fontId="9" fillId="7" borderId="42" xfId="1" applyNumberFormat="1" applyFont="1" applyFill="1" applyBorder="1" applyAlignment="1">
      <alignment horizontal="center" vertical="center"/>
    </xf>
    <xf numFmtId="1" fontId="7" fillId="7" borderId="27" xfId="1" applyNumberFormat="1" applyFont="1" applyFill="1" applyBorder="1" applyAlignment="1">
      <alignment horizontal="center" vertical="center"/>
    </xf>
    <xf numFmtId="1" fontId="7" fillId="7" borderId="28" xfId="1" applyNumberFormat="1" applyFont="1" applyFill="1" applyBorder="1" applyAlignment="1">
      <alignment horizontal="center" vertical="center" wrapText="1"/>
    </xf>
    <xf numFmtId="0" fontId="8" fillId="8" borderId="35" xfId="1" applyFont="1" applyFill="1" applyBorder="1" applyAlignment="1">
      <alignment horizontal="center" vertical="center" wrapText="1"/>
    </xf>
    <xf numFmtId="0" fontId="8" fillId="8" borderId="36" xfId="1" applyFont="1" applyFill="1" applyBorder="1" applyAlignment="1">
      <alignment horizontal="center" vertical="center" wrapText="1"/>
    </xf>
    <xf numFmtId="0" fontId="8" fillId="8" borderId="28" xfId="1" applyFont="1" applyFill="1" applyBorder="1" applyAlignment="1">
      <alignment horizontal="center" vertical="center"/>
    </xf>
    <xf numFmtId="1" fontId="8" fillId="8" borderId="30" xfId="1" applyNumberFormat="1" applyFont="1" applyFill="1" applyBorder="1" applyAlignment="1">
      <alignment horizontal="center" vertical="center"/>
    </xf>
    <xf numFmtId="1" fontId="8" fillId="8" borderId="1" xfId="1" applyNumberFormat="1" applyFont="1" applyFill="1" applyBorder="1" applyAlignment="1">
      <alignment horizontal="center" vertical="center"/>
    </xf>
    <xf numFmtId="1" fontId="8" fillId="8" borderId="29" xfId="1" applyNumberFormat="1" applyFont="1" applyFill="1" applyBorder="1" applyAlignment="1">
      <alignment horizontal="center" vertical="center"/>
    </xf>
    <xf numFmtId="1" fontId="8" fillId="8" borderId="27" xfId="1" applyNumberFormat="1" applyFont="1" applyFill="1" applyBorder="1" applyAlignment="1">
      <alignment horizontal="center" vertical="center"/>
    </xf>
    <xf numFmtId="1" fontId="8" fillId="8" borderId="28" xfId="1" applyNumberFormat="1" applyFont="1" applyFill="1" applyBorder="1" applyAlignment="1">
      <alignment horizontal="center" vertical="center"/>
    </xf>
    <xf numFmtId="1" fontId="8" fillId="0" borderId="27" xfId="1" applyNumberFormat="1" applyFont="1" applyBorder="1" applyAlignment="1">
      <alignment horizontal="center" vertical="center"/>
    </xf>
    <xf numFmtId="1" fontId="8" fillId="0" borderId="1" xfId="1" applyNumberFormat="1" applyFont="1" applyBorder="1" applyAlignment="1">
      <alignment horizontal="center" vertical="center"/>
    </xf>
    <xf numFmtId="1" fontId="8" fillId="0" borderId="28" xfId="1" applyNumberFormat="1" applyFont="1" applyBorder="1" applyAlignment="1">
      <alignment horizontal="center" vertical="center"/>
    </xf>
    <xf numFmtId="0" fontId="8" fillId="8" borderId="41" xfId="1" applyFont="1" applyFill="1" applyBorder="1" applyAlignment="1">
      <alignment horizontal="center" vertical="center" wrapText="1"/>
    </xf>
    <xf numFmtId="0" fontId="8" fillId="8" borderId="3" xfId="1" applyFont="1" applyFill="1" applyBorder="1" applyAlignment="1">
      <alignment horizontal="center" vertical="center" wrapText="1"/>
    </xf>
    <xf numFmtId="0" fontId="8" fillId="9" borderId="28" xfId="1" applyFont="1" applyFill="1" applyBorder="1" applyAlignment="1">
      <alignment horizontal="center" vertical="center"/>
    </xf>
    <xf numFmtId="1" fontId="8" fillId="9" borderId="30" xfId="1" applyNumberFormat="1" applyFont="1" applyFill="1" applyBorder="1" applyAlignment="1">
      <alignment horizontal="center" vertical="center"/>
    </xf>
    <xf numFmtId="1" fontId="8" fillId="9" borderId="1" xfId="1" applyNumberFormat="1" applyFont="1" applyFill="1" applyBorder="1" applyAlignment="1">
      <alignment horizontal="center" vertical="center"/>
    </xf>
    <xf numFmtId="1" fontId="8" fillId="9" borderId="29" xfId="1" applyNumberFormat="1" applyFont="1" applyFill="1" applyBorder="1" applyAlignment="1">
      <alignment horizontal="center" vertical="center"/>
    </xf>
    <xf numFmtId="1" fontId="8" fillId="9" borderId="27" xfId="1" applyNumberFormat="1" applyFont="1" applyFill="1" applyBorder="1" applyAlignment="1">
      <alignment horizontal="center" vertical="center"/>
    </xf>
    <xf numFmtId="1" fontId="8" fillId="9" borderId="28" xfId="1" applyNumberFormat="1" applyFont="1" applyFill="1" applyBorder="1" applyAlignment="1">
      <alignment horizontal="center" vertical="center"/>
    </xf>
    <xf numFmtId="0" fontId="8" fillId="10" borderId="36" xfId="1" applyFont="1" applyFill="1" applyBorder="1" applyAlignment="1">
      <alignment horizontal="center" vertical="center" wrapText="1"/>
    </xf>
    <xf numFmtId="0" fontId="8" fillId="10" borderId="28" xfId="1" applyFont="1" applyFill="1" applyBorder="1" applyAlignment="1">
      <alignment horizontal="center" vertical="center"/>
    </xf>
    <xf numFmtId="1" fontId="8" fillId="10" borderId="30" xfId="1" applyNumberFormat="1" applyFont="1" applyFill="1" applyBorder="1" applyAlignment="1">
      <alignment horizontal="center" vertical="center"/>
    </xf>
    <xf numFmtId="1" fontId="8" fillId="10" borderId="1" xfId="1" applyNumberFormat="1" applyFont="1" applyFill="1" applyBorder="1" applyAlignment="1">
      <alignment horizontal="center" vertical="center"/>
    </xf>
    <xf numFmtId="1" fontId="8" fillId="10" borderId="29" xfId="1" applyNumberFormat="1" applyFont="1" applyFill="1" applyBorder="1" applyAlignment="1">
      <alignment horizontal="center" vertical="center"/>
    </xf>
    <xf numFmtId="1" fontId="8" fillId="10" borderId="27" xfId="1" applyNumberFormat="1" applyFont="1" applyFill="1" applyBorder="1" applyAlignment="1">
      <alignment horizontal="center" vertical="center"/>
    </xf>
    <xf numFmtId="1" fontId="8" fillId="10" borderId="28" xfId="1" applyNumberFormat="1" applyFont="1" applyFill="1" applyBorder="1" applyAlignment="1">
      <alignment horizontal="center" vertical="center"/>
    </xf>
    <xf numFmtId="0" fontId="8" fillId="10" borderId="3" xfId="1" applyFont="1" applyFill="1" applyBorder="1" applyAlignment="1">
      <alignment horizontal="center" vertical="center" wrapText="1"/>
    </xf>
    <xf numFmtId="0" fontId="8" fillId="11" borderId="28" xfId="1" applyFont="1" applyFill="1" applyBorder="1" applyAlignment="1">
      <alignment horizontal="center" vertical="center"/>
    </xf>
    <xf numFmtId="1" fontId="8" fillId="11" borderId="30" xfId="1" applyNumberFormat="1" applyFont="1" applyFill="1" applyBorder="1" applyAlignment="1">
      <alignment horizontal="center" vertical="center"/>
    </xf>
    <xf numFmtId="1" fontId="8" fillId="11" borderId="1" xfId="1" applyNumberFormat="1" applyFont="1" applyFill="1" applyBorder="1" applyAlignment="1">
      <alignment horizontal="center" vertical="center"/>
    </xf>
    <xf numFmtId="1" fontId="8" fillId="11" borderId="29" xfId="1" applyNumberFormat="1" applyFont="1" applyFill="1" applyBorder="1" applyAlignment="1">
      <alignment horizontal="center" vertical="center"/>
    </xf>
    <xf numFmtId="1" fontId="8" fillId="11" borderId="27" xfId="1" applyNumberFormat="1" applyFont="1" applyFill="1" applyBorder="1" applyAlignment="1">
      <alignment horizontal="center" vertical="center"/>
    </xf>
    <xf numFmtId="1" fontId="8" fillId="11" borderId="28" xfId="1" applyNumberFormat="1" applyFont="1" applyFill="1" applyBorder="1" applyAlignment="1">
      <alignment horizontal="center" vertical="center"/>
    </xf>
    <xf numFmtId="0" fontId="8" fillId="12" borderId="36" xfId="1" applyFont="1" applyFill="1" applyBorder="1" applyAlignment="1">
      <alignment horizontal="center" vertical="center" wrapText="1"/>
    </xf>
    <xf numFmtId="0" fontId="8" fillId="12" borderId="28" xfId="1" applyFont="1" applyFill="1" applyBorder="1" applyAlignment="1">
      <alignment horizontal="center" vertical="center"/>
    </xf>
    <xf numFmtId="1" fontId="8" fillId="12" borderId="30" xfId="1" applyNumberFormat="1" applyFont="1" applyFill="1" applyBorder="1" applyAlignment="1">
      <alignment horizontal="center" vertical="center"/>
    </xf>
    <xf numFmtId="1" fontId="8" fillId="12" borderId="1" xfId="1" applyNumberFormat="1" applyFont="1" applyFill="1" applyBorder="1" applyAlignment="1">
      <alignment horizontal="center" vertical="center"/>
    </xf>
    <xf numFmtId="1" fontId="8" fillId="12" borderId="29" xfId="1" applyNumberFormat="1" applyFont="1" applyFill="1" applyBorder="1" applyAlignment="1">
      <alignment horizontal="center" vertical="center"/>
    </xf>
    <xf numFmtId="1" fontId="8" fillId="12" borderId="27" xfId="1" applyNumberFormat="1" applyFont="1" applyFill="1" applyBorder="1" applyAlignment="1">
      <alignment horizontal="center" vertical="center"/>
    </xf>
    <xf numFmtId="1" fontId="8" fillId="12" borderId="28" xfId="1" applyNumberFormat="1" applyFont="1" applyFill="1" applyBorder="1" applyAlignment="1">
      <alignment horizontal="center" vertical="center"/>
    </xf>
    <xf numFmtId="0" fontId="8" fillId="12" borderId="3" xfId="1" applyFont="1" applyFill="1" applyBorder="1" applyAlignment="1">
      <alignment horizontal="center" vertical="center" wrapText="1"/>
    </xf>
    <xf numFmtId="0" fontId="8" fillId="13" borderId="28" xfId="1" applyFont="1" applyFill="1" applyBorder="1" applyAlignment="1">
      <alignment horizontal="center" vertical="center"/>
    </xf>
    <xf numFmtId="1" fontId="8" fillId="13" borderId="30" xfId="1" applyNumberFormat="1" applyFont="1" applyFill="1" applyBorder="1" applyAlignment="1">
      <alignment horizontal="center" vertical="center"/>
    </xf>
    <xf numFmtId="1" fontId="8" fillId="13" borderId="1" xfId="1" applyNumberFormat="1" applyFont="1" applyFill="1" applyBorder="1" applyAlignment="1">
      <alignment horizontal="center" vertical="center"/>
    </xf>
    <xf numFmtId="1" fontId="8" fillId="13" borderId="29" xfId="1" applyNumberFormat="1" applyFont="1" applyFill="1" applyBorder="1" applyAlignment="1">
      <alignment horizontal="center" vertical="center"/>
    </xf>
    <xf numFmtId="1" fontId="8" fillId="13" borderId="27" xfId="1" applyNumberFormat="1" applyFont="1" applyFill="1" applyBorder="1" applyAlignment="1">
      <alignment horizontal="center" vertical="center"/>
    </xf>
    <xf numFmtId="1" fontId="8" fillId="13" borderId="28" xfId="1" applyNumberFormat="1" applyFont="1" applyFill="1" applyBorder="1" applyAlignment="1">
      <alignment horizontal="center" vertical="center"/>
    </xf>
    <xf numFmtId="0" fontId="8" fillId="14" borderId="36" xfId="1" applyFont="1" applyFill="1" applyBorder="1" applyAlignment="1">
      <alignment horizontal="center" vertical="center" wrapText="1"/>
    </xf>
    <xf numFmtId="0" fontId="8" fillId="14" borderId="28" xfId="1" applyFont="1" applyFill="1" applyBorder="1" applyAlignment="1">
      <alignment horizontal="center" vertical="center"/>
    </xf>
    <xf numFmtId="1" fontId="8" fillId="14" borderId="30" xfId="1" applyNumberFormat="1" applyFont="1" applyFill="1" applyBorder="1" applyAlignment="1">
      <alignment horizontal="center" vertical="center"/>
    </xf>
    <xf numFmtId="1" fontId="8" fillId="14" borderId="1" xfId="1" applyNumberFormat="1" applyFont="1" applyFill="1" applyBorder="1" applyAlignment="1">
      <alignment horizontal="center" vertical="center"/>
    </xf>
    <xf numFmtId="1" fontId="8" fillId="14" borderId="29" xfId="1" applyNumberFormat="1" applyFont="1" applyFill="1" applyBorder="1" applyAlignment="1">
      <alignment horizontal="center" vertical="center"/>
    </xf>
    <xf numFmtId="1" fontId="8" fillId="14" borderId="27" xfId="1" applyNumberFormat="1" applyFont="1" applyFill="1" applyBorder="1" applyAlignment="1">
      <alignment horizontal="center" vertical="center"/>
    </xf>
    <xf numFmtId="1" fontId="8" fillId="14" borderId="28" xfId="1" applyNumberFormat="1" applyFont="1" applyFill="1" applyBorder="1" applyAlignment="1">
      <alignment horizontal="center" vertical="center"/>
    </xf>
    <xf numFmtId="0" fontId="8" fillId="14" borderId="3" xfId="1" applyFont="1" applyFill="1" applyBorder="1" applyAlignment="1">
      <alignment horizontal="center" vertical="center" wrapText="1"/>
    </xf>
    <xf numFmtId="0" fontId="8" fillId="15" borderId="28" xfId="1" applyFont="1" applyFill="1" applyBorder="1" applyAlignment="1">
      <alignment horizontal="center" vertical="center"/>
    </xf>
    <xf numFmtId="1" fontId="8" fillId="15" borderId="30" xfId="1" applyNumberFormat="1" applyFont="1" applyFill="1" applyBorder="1" applyAlignment="1">
      <alignment horizontal="center" vertical="center"/>
    </xf>
    <xf numFmtId="1" fontId="8" fillId="15" borderId="1" xfId="1" applyNumberFormat="1" applyFont="1" applyFill="1" applyBorder="1" applyAlignment="1">
      <alignment horizontal="center" vertical="center"/>
    </xf>
    <xf numFmtId="1" fontId="8" fillId="15" borderId="29" xfId="1" applyNumberFormat="1" applyFont="1" applyFill="1" applyBorder="1" applyAlignment="1">
      <alignment horizontal="center" vertical="center"/>
    </xf>
    <xf numFmtId="1" fontId="8" fillId="15" borderId="27" xfId="1" applyNumberFormat="1" applyFont="1" applyFill="1" applyBorder="1" applyAlignment="1">
      <alignment horizontal="center" vertical="center"/>
    </xf>
    <xf numFmtId="1" fontId="8" fillId="15" borderId="28" xfId="1" applyNumberFormat="1" applyFont="1" applyFill="1" applyBorder="1" applyAlignment="1">
      <alignment horizontal="center" vertical="center"/>
    </xf>
    <xf numFmtId="0" fontId="8" fillId="16" borderId="36" xfId="1" applyFont="1" applyFill="1" applyBorder="1" applyAlignment="1">
      <alignment horizontal="center" vertical="center" wrapText="1"/>
    </xf>
    <xf numFmtId="0" fontId="8" fillId="16" borderId="28" xfId="1" applyFont="1" applyFill="1" applyBorder="1" applyAlignment="1">
      <alignment horizontal="center" vertical="center"/>
    </xf>
    <xf numFmtId="1" fontId="8" fillId="16" borderId="30" xfId="1" applyNumberFormat="1" applyFont="1" applyFill="1" applyBorder="1" applyAlignment="1">
      <alignment horizontal="center" vertical="center"/>
    </xf>
    <xf numFmtId="1" fontId="8" fillId="16" borderId="1" xfId="1" applyNumberFormat="1" applyFont="1" applyFill="1" applyBorder="1" applyAlignment="1">
      <alignment horizontal="center" vertical="center"/>
    </xf>
    <xf numFmtId="1" fontId="8" fillId="16" borderId="29" xfId="1" applyNumberFormat="1" applyFont="1" applyFill="1" applyBorder="1" applyAlignment="1">
      <alignment horizontal="center" vertical="center"/>
    </xf>
    <xf numFmtId="1" fontId="8" fillId="16" borderId="27" xfId="1" applyNumberFormat="1" applyFont="1" applyFill="1" applyBorder="1" applyAlignment="1">
      <alignment horizontal="center" vertical="center"/>
    </xf>
    <xf numFmtId="1" fontId="8" fillId="16" borderId="28" xfId="1" applyNumberFormat="1" applyFont="1" applyFill="1" applyBorder="1" applyAlignment="1">
      <alignment horizontal="center" vertical="center"/>
    </xf>
    <xf numFmtId="0" fontId="8" fillId="16" borderId="3" xfId="1" applyFont="1" applyFill="1" applyBorder="1" applyAlignment="1">
      <alignment horizontal="center" vertical="center" wrapText="1"/>
    </xf>
    <xf numFmtId="0" fontId="8" fillId="17" borderId="28" xfId="1" applyFont="1" applyFill="1" applyBorder="1" applyAlignment="1">
      <alignment horizontal="center" vertical="center"/>
    </xf>
    <xf numFmtId="1" fontId="8" fillId="17" borderId="30" xfId="1" applyNumberFormat="1" applyFont="1" applyFill="1" applyBorder="1" applyAlignment="1">
      <alignment horizontal="center" vertical="center"/>
    </xf>
    <xf numFmtId="1" fontId="8" fillId="17" borderId="1" xfId="1" applyNumberFormat="1" applyFont="1" applyFill="1" applyBorder="1" applyAlignment="1">
      <alignment horizontal="center" vertical="center"/>
    </xf>
    <xf numFmtId="1" fontId="8" fillId="17" borderId="29" xfId="1" applyNumberFormat="1" applyFont="1" applyFill="1" applyBorder="1" applyAlignment="1">
      <alignment horizontal="center" vertical="center"/>
    </xf>
    <xf numFmtId="1" fontId="8" fillId="17" borderId="27" xfId="1" applyNumberFormat="1" applyFont="1" applyFill="1" applyBorder="1" applyAlignment="1">
      <alignment horizontal="center" vertical="center"/>
    </xf>
    <xf numFmtId="1" fontId="8" fillId="17" borderId="28" xfId="1" applyNumberFormat="1" applyFont="1" applyFill="1" applyBorder="1" applyAlignment="1">
      <alignment horizontal="center" vertical="center"/>
    </xf>
    <xf numFmtId="0" fontId="11" fillId="18" borderId="43" xfId="1" applyFont="1" applyFill="1" applyBorder="1" applyAlignment="1">
      <alignment horizontal="center" vertical="center" wrapText="1"/>
    </xf>
    <xf numFmtId="0" fontId="11" fillId="18" borderId="36" xfId="1" applyFont="1" applyFill="1" applyBorder="1" applyAlignment="1">
      <alignment horizontal="center" vertical="center" wrapText="1"/>
    </xf>
    <xf numFmtId="0" fontId="11" fillId="18" borderId="28" xfId="1" applyFont="1" applyFill="1" applyBorder="1" applyAlignment="1">
      <alignment horizontal="center" vertical="center"/>
    </xf>
    <xf numFmtId="1" fontId="11" fillId="18" borderId="30" xfId="1" applyNumberFormat="1" applyFont="1" applyFill="1" applyBorder="1" applyAlignment="1">
      <alignment horizontal="center" vertical="center"/>
    </xf>
    <xf numFmtId="1" fontId="11" fillId="18" borderId="1" xfId="1" applyNumberFormat="1" applyFont="1" applyFill="1" applyBorder="1" applyAlignment="1">
      <alignment horizontal="center" vertical="center"/>
    </xf>
    <xf numFmtId="1" fontId="11" fillId="18" borderId="29" xfId="1" applyNumberFormat="1" applyFont="1" applyFill="1" applyBorder="1" applyAlignment="1">
      <alignment horizontal="center" vertical="center"/>
    </xf>
    <xf numFmtId="1" fontId="8" fillId="18" borderId="30" xfId="1" applyNumberFormat="1" applyFont="1" applyFill="1" applyBorder="1" applyAlignment="1">
      <alignment horizontal="center" vertical="center"/>
    </xf>
    <xf numFmtId="1" fontId="8" fillId="18" borderId="27" xfId="1" applyNumberFormat="1" applyFont="1" applyFill="1" applyBorder="1" applyAlignment="1">
      <alignment horizontal="center" vertical="center"/>
    </xf>
    <xf numFmtId="1" fontId="11" fillId="18" borderId="28" xfId="1" applyNumberFormat="1" applyFont="1" applyFill="1" applyBorder="1" applyAlignment="1">
      <alignment horizontal="center" vertical="center"/>
    </xf>
    <xf numFmtId="1" fontId="11" fillId="0" borderId="27" xfId="1" applyNumberFormat="1" applyFont="1" applyBorder="1" applyAlignment="1">
      <alignment horizontal="center" vertical="center"/>
    </xf>
    <xf numFmtId="1" fontId="11" fillId="0" borderId="1" xfId="1" applyNumberFormat="1" applyFont="1" applyBorder="1" applyAlignment="1">
      <alignment horizontal="center" vertical="center"/>
    </xf>
    <xf numFmtId="1" fontId="11" fillId="0" borderId="28" xfId="1" applyNumberFormat="1" applyFont="1" applyBorder="1" applyAlignment="1">
      <alignment horizontal="center" vertical="center"/>
    </xf>
    <xf numFmtId="0" fontId="11" fillId="18" borderId="11" xfId="1" applyFont="1" applyFill="1" applyBorder="1" applyAlignment="1">
      <alignment horizontal="center" vertical="center" wrapText="1"/>
    </xf>
    <xf numFmtId="0" fontId="11" fillId="18" borderId="3" xfId="1" applyFont="1" applyFill="1" applyBorder="1" applyAlignment="1">
      <alignment horizontal="center" vertical="center" wrapText="1"/>
    </xf>
    <xf numFmtId="0" fontId="11" fillId="19" borderId="28" xfId="1" applyFont="1" applyFill="1" applyBorder="1" applyAlignment="1">
      <alignment horizontal="center" vertical="center"/>
    </xf>
    <xf numFmtId="1" fontId="11" fillId="19" borderId="30" xfId="1" applyNumberFormat="1" applyFont="1" applyFill="1" applyBorder="1" applyAlignment="1">
      <alignment horizontal="center" vertical="center"/>
    </xf>
    <xf numFmtId="1" fontId="11" fillId="19" borderId="1" xfId="1" applyNumberFormat="1" applyFont="1" applyFill="1" applyBorder="1" applyAlignment="1">
      <alignment horizontal="center" vertical="center"/>
    </xf>
    <xf numFmtId="1" fontId="11" fillId="19" borderId="29" xfId="1" applyNumberFormat="1" applyFont="1" applyFill="1" applyBorder="1" applyAlignment="1">
      <alignment horizontal="center" vertical="center"/>
    </xf>
    <xf numFmtId="1" fontId="8" fillId="19" borderId="30" xfId="1" applyNumberFormat="1" applyFont="1" applyFill="1" applyBorder="1" applyAlignment="1">
      <alignment horizontal="center" vertical="center"/>
    </xf>
    <xf numFmtId="1" fontId="8" fillId="19" borderId="27" xfId="1" applyNumberFormat="1" applyFont="1" applyFill="1" applyBorder="1" applyAlignment="1">
      <alignment horizontal="center" vertical="center"/>
    </xf>
    <xf numFmtId="1" fontId="11" fillId="19" borderId="28" xfId="1" applyNumberFormat="1" applyFont="1" applyFill="1" applyBorder="1" applyAlignment="1">
      <alignment horizontal="center" vertical="center"/>
    </xf>
    <xf numFmtId="1" fontId="11" fillId="0" borderId="0" xfId="1" applyNumberFormat="1" applyFont="1" applyAlignment="1">
      <alignment horizontal="center" vertical="center"/>
    </xf>
    <xf numFmtId="1" fontId="11" fillId="0" borderId="5" xfId="1" applyNumberFormat="1" applyFont="1" applyBorder="1" applyAlignment="1">
      <alignment horizontal="center" vertical="center"/>
    </xf>
    <xf numFmtId="0" fontId="11" fillId="18" borderId="34" xfId="1" applyFont="1" applyFill="1" applyBorder="1" applyAlignment="1">
      <alignment horizontal="center" vertical="center" wrapText="1"/>
    </xf>
    <xf numFmtId="0" fontId="11" fillId="20" borderId="44" xfId="1" applyFont="1" applyFill="1" applyBorder="1" applyAlignment="1">
      <alignment horizontal="center" vertical="center" wrapText="1"/>
    </xf>
    <xf numFmtId="0" fontId="11" fillId="20" borderId="29" xfId="1" applyFont="1" applyFill="1" applyBorder="1" applyAlignment="1">
      <alignment horizontal="center" vertical="center" wrapText="1"/>
    </xf>
    <xf numFmtId="0" fontId="11" fillId="20" borderId="39" xfId="1" applyFont="1" applyFill="1" applyBorder="1" applyAlignment="1">
      <alignment horizontal="center" vertical="center" wrapText="1"/>
    </xf>
    <xf numFmtId="0" fontId="11" fillId="20" borderId="42" xfId="1" applyFont="1" applyFill="1" applyBorder="1" applyAlignment="1">
      <alignment horizontal="center" vertical="center" wrapText="1"/>
    </xf>
    <xf numFmtId="1" fontId="11" fillId="20" borderId="30" xfId="1" applyNumberFormat="1" applyFont="1" applyFill="1" applyBorder="1" applyAlignment="1">
      <alignment horizontal="center" vertical="center"/>
    </xf>
    <xf numFmtId="1" fontId="11" fillId="20" borderId="1" xfId="1" applyNumberFormat="1" applyFont="1" applyFill="1" applyBorder="1" applyAlignment="1">
      <alignment horizontal="center" vertical="center"/>
    </xf>
    <xf numFmtId="1" fontId="11" fillId="20" borderId="29" xfId="1" applyNumberFormat="1" applyFont="1" applyFill="1" applyBorder="1" applyAlignment="1">
      <alignment horizontal="center" vertical="center"/>
    </xf>
    <xf numFmtId="1" fontId="8" fillId="20" borderId="30" xfId="1" applyNumberFormat="1" applyFont="1" applyFill="1" applyBorder="1" applyAlignment="1">
      <alignment horizontal="center" vertical="center"/>
    </xf>
    <xf numFmtId="1" fontId="8" fillId="20" borderId="27" xfId="1" applyNumberFormat="1" applyFont="1" applyFill="1" applyBorder="1" applyAlignment="1">
      <alignment horizontal="center" vertical="center"/>
    </xf>
    <xf numFmtId="1" fontId="11" fillId="20" borderId="28" xfId="1" applyNumberFormat="1" applyFont="1" applyFill="1" applyBorder="1" applyAlignment="1">
      <alignment horizontal="center" vertical="center"/>
    </xf>
    <xf numFmtId="0" fontId="11" fillId="20" borderId="2" xfId="1" applyFont="1" applyFill="1" applyBorder="1" applyAlignment="1">
      <alignment horizontal="center" vertical="center" wrapText="1"/>
    </xf>
    <xf numFmtId="0" fontId="11" fillId="21" borderId="35" xfId="1" applyFont="1" applyFill="1" applyBorder="1" applyAlignment="1">
      <alignment horizontal="center" vertical="center" wrapText="1"/>
    </xf>
    <xf numFmtId="0" fontId="11" fillId="21" borderId="25" xfId="1" applyFont="1" applyFill="1" applyBorder="1" applyAlignment="1">
      <alignment horizontal="center" vertical="center" wrapText="1"/>
    </xf>
    <xf numFmtId="0" fontId="11" fillId="21" borderId="42" xfId="1" applyFont="1" applyFill="1" applyBorder="1" applyAlignment="1">
      <alignment horizontal="center" vertical="center" wrapText="1"/>
    </xf>
    <xf numFmtId="1" fontId="11" fillId="21" borderId="30" xfId="1" applyNumberFormat="1" applyFont="1" applyFill="1" applyBorder="1" applyAlignment="1">
      <alignment horizontal="center" vertical="center"/>
    </xf>
    <xf numFmtId="1" fontId="11" fillId="21" borderId="1" xfId="1" applyNumberFormat="1" applyFont="1" applyFill="1" applyBorder="1" applyAlignment="1">
      <alignment horizontal="center" vertical="center"/>
    </xf>
    <xf numFmtId="1" fontId="11" fillId="21" borderId="29" xfId="1" applyNumberFormat="1" applyFont="1" applyFill="1" applyBorder="1" applyAlignment="1">
      <alignment horizontal="center" vertical="center"/>
    </xf>
    <xf numFmtId="1" fontId="8" fillId="21" borderId="30" xfId="1" applyNumberFormat="1" applyFont="1" applyFill="1" applyBorder="1" applyAlignment="1">
      <alignment horizontal="center" vertical="center"/>
    </xf>
    <xf numFmtId="1" fontId="8" fillId="21" borderId="1" xfId="1" applyNumberFormat="1" applyFont="1" applyFill="1" applyBorder="1" applyAlignment="1">
      <alignment horizontal="center" vertical="center"/>
    </xf>
    <xf numFmtId="1" fontId="11" fillId="21" borderId="28" xfId="1" applyNumberFormat="1" applyFont="1" applyFill="1" applyBorder="1" applyAlignment="1">
      <alignment horizontal="center" vertical="center"/>
    </xf>
    <xf numFmtId="0" fontId="11" fillId="21" borderId="45" xfId="1" applyFont="1" applyFill="1" applyBorder="1" applyAlignment="1">
      <alignment horizontal="center" vertical="center" wrapText="1"/>
    </xf>
    <xf numFmtId="0" fontId="11" fillId="21" borderId="39" xfId="1" applyFont="1" applyFill="1" applyBorder="1" applyAlignment="1">
      <alignment horizontal="center" vertical="center" wrapText="1"/>
    </xf>
    <xf numFmtId="0" fontId="11" fillId="21" borderId="41" xfId="1" applyFont="1" applyFill="1" applyBorder="1" applyAlignment="1">
      <alignment horizontal="center" vertical="center" wrapText="1"/>
    </xf>
    <xf numFmtId="0" fontId="7" fillId="22" borderId="46" xfId="1" applyFont="1" applyFill="1" applyBorder="1" applyAlignment="1">
      <alignment vertical="center" wrapText="1"/>
    </xf>
    <xf numFmtId="0" fontId="7" fillId="22" borderId="47" xfId="1" applyFont="1" applyFill="1" applyBorder="1" applyAlignment="1">
      <alignment vertical="center" wrapText="1"/>
    </xf>
    <xf numFmtId="0" fontId="7" fillId="22" borderId="48" xfId="1" applyFont="1" applyFill="1" applyBorder="1" applyAlignment="1">
      <alignment vertical="center" wrapText="1"/>
    </xf>
    <xf numFmtId="1" fontId="7" fillId="21" borderId="14" xfId="1" applyNumberFormat="1" applyFont="1" applyFill="1" applyBorder="1" applyAlignment="1">
      <alignment horizontal="center" vertical="center"/>
    </xf>
    <xf numFmtId="1" fontId="7" fillId="21" borderId="15" xfId="1" applyNumberFormat="1" applyFont="1" applyFill="1" applyBorder="1" applyAlignment="1">
      <alignment horizontal="center" vertical="center"/>
    </xf>
    <xf numFmtId="1" fontId="7" fillId="21" borderId="13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16" borderId="35" xfId="1" applyFont="1" applyFill="1" applyBorder="1" applyAlignment="1">
      <alignment horizontal="center" vertical="center" wrapText="1"/>
    </xf>
    <xf numFmtId="0" fontId="8" fillId="16" borderId="41" xfId="1" applyFont="1" applyFill="1" applyBorder="1" applyAlignment="1">
      <alignment horizontal="center" vertical="center" wrapText="1"/>
    </xf>
    <xf numFmtId="0" fontId="8" fillId="14" borderId="35" xfId="1" applyFont="1" applyFill="1" applyBorder="1" applyAlignment="1">
      <alignment horizontal="center" vertical="center" wrapText="1"/>
    </xf>
    <xf numFmtId="0" fontId="8" fillId="14" borderId="41" xfId="1" applyFont="1" applyFill="1" applyBorder="1" applyAlignment="1">
      <alignment horizontal="center" vertical="center" wrapText="1"/>
    </xf>
    <xf numFmtId="0" fontId="8" fillId="12" borderId="35" xfId="1" applyFont="1" applyFill="1" applyBorder="1" applyAlignment="1">
      <alignment horizontal="center" vertical="center" wrapText="1"/>
    </xf>
    <xf numFmtId="0" fontId="8" fillId="12" borderId="41" xfId="1" applyFont="1" applyFill="1" applyBorder="1" applyAlignment="1">
      <alignment horizontal="center" vertical="center" wrapText="1"/>
    </xf>
    <xf numFmtId="0" fontId="8" fillId="10" borderId="35" xfId="1" applyFont="1" applyFill="1" applyBorder="1" applyAlignment="1">
      <alignment horizontal="center" vertical="center" wrapText="1"/>
    </xf>
    <xf numFmtId="0" fontId="8" fillId="10" borderId="41" xfId="1" applyFont="1" applyFill="1" applyBorder="1" applyAlignment="1">
      <alignment horizontal="center" vertical="center" wrapText="1"/>
    </xf>
    <xf numFmtId="0" fontId="13" fillId="0" borderId="0" xfId="1" applyFont="1"/>
    <xf numFmtId="0" fontId="14" fillId="0" borderId="0" xfId="1" applyFont="1"/>
    <xf numFmtId="0" fontId="15" fillId="0" borderId="0" xfId="1" applyFont="1" applyBorder="1"/>
  </cellXfs>
  <cellStyles count="3">
    <cellStyle name="Lien hypertexte 2" xfId="2" xr:uid="{7AE3B610-1838-4446-AB6C-E2F3CD9B7576}"/>
    <cellStyle name="Normal" xfId="0" builtinId="0"/>
    <cellStyle name="Normal 2" xfId="1" xr:uid="{E28C0A7A-9FAE-4433-8EB8-67FE8CB0B4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TACTS_3CT_CCMAV_14-09-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acts"/>
      <sheetName val="Agrement"/>
      <sheetName val="Solde"/>
      <sheetName val="Synthese"/>
      <sheetName val="Listes déroulantes"/>
    </sheetNames>
    <sheetDataSet>
      <sheetData sheetId="0">
        <row r="1">
          <cell r="E1" t="str">
            <v>Coordonnées</v>
          </cell>
          <cell r="W1" t="str">
            <v>1er contact</v>
          </cell>
        </row>
        <row r="2">
          <cell r="A2" t="str">
            <v>NOM CC</v>
          </cell>
          <cell r="E2" t="str">
            <v>ETAT DOSSIER</v>
          </cell>
          <cell r="K2" t="str">
            <v>Commune (du bien à rénover)</v>
          </cell>
          <cell r="P2" t="str">
            <v>PO/PB</v>
          </cell>
          <cell r="W2" t="str">
            <v>Eligibilité revenus</v>
          </cell>
          <cell r="Y2" t="str">
            <v>Type de dossier pressenti</v>
          </cell>
        </row>
        <row r="3">
          <cell r="A3" t="str">
            <v>CCCT</v>
          </cell>
          <cell r="E3" t="str">
            <v xml:space="preserve">A contacter </v>
          </cell>
          <cell r="K3" t="str">
            <v>ARIFAT</v>
          </cell>
          <cell r="P3" t="str">
            <v>PO</v>
          </cell>
          <cell r="W3" t="str">
            <v>Ind</v>
          </cell>
          <cell r="Y3" t="str">
            <v>HMS</v>
          </cell>
        </row>
        <row r="4">
          <cell r="A4" t="str">
            <v>CCCT</v>
          </cell>
          <cell r="E4" t="str">
            <v xml:space="preserve">A contacter </v>
          </cell>
          <cell r="K4" t="str">
            <v>REALMONT</v>
          </cell>
          <cell r="P4" t="str">
            <v>PO</v>
          </cell>
          <cell r="W4" t="str">
            <v>M</v>
          </cell>
          <cell r="Y4" t="str">
            <v>HMS</v>
          </cell>
        </row>
        <row r="5">
          <cell r="A5" t="str">
            <v>CCCT</v>
          </cell>
          <cell r="E5" t="str">
            <v xml:space="preserve">A contacter </v>
          </cell>
          <cell r="K5" t="str">
            <v>SAINT LIEUX LAFENASSE - TdB</v>
          </cell>
          <cell r="P5" t="str">
            <v>PO</v>
          </cell>
          <cell r="W5" t="str">
            <v>TM</v>
          </cell>
          <cell r="Y5" t="str">
            <v>HMS</v>
          </cell>
        </row>
        <row r="6">
          <cell r="A6" t="str">
            <v>CCCT</v>
          </cell>
          <cell r="E6" t="str">
            <v xml:space="preserve">A contacter </v>
          </cell>
          <cell r="K6" t="str">
            <v>ROUMEGOUX - TdB</v>
          </cell>
          <cell r="P6" t="str">
            <v>PO</v>
          </cell>
          <cell r="W6" t="str">
            <v>TM</v>
          </cell>
          <cell r="Y6" t="str">
            <v>HMS</v>
          </cell>
        </row>
        <row r="7">
          <cell r="A7" t="str">
            <v>CCCT</v>
          </cell>
          <cell r="E7" t="str">
            <v xml:space="preserve">A contacter </v>
          </cell>
          <cell r="K7" t="str">
            <v>REALMONT</v>
          </cell>
          <cell r="P7" t="str">
            <v>PO</v>
          </cell>
          <cell r="W7" t="str">
            <v>TM</v>
          </cell>
          <cell r="Y7" t="str">
            <v>HMS</v>
          </cell>
        </row>
        <row r="8">
          <cell r="A8" t="str">
            <v>CCCT</v>
          </cell>
          <cell r="E8" t="str">
            <v xml:space="preserve">A contacter </v>
          </cell>
          <cell r="K8" t="str">
            <v>MONTREDON-LABESSONNIE</v>
          </cell>
          <cell r="P8" t="str">
            <v>PO</v>
          </cell>
          <cell r="W8" t="str">
            <v>TM</v>
          </cell>
          <cell r="Y8" t="str">
            <v>HMS</v>
          </cell>
        </row>
        <row r="9">
          <cell r="A9" t="str">
            <v>CCCT</v>
          </cell>
          <cell r="E9" t="str">
            <v xml:space="preserve">A contacter </v>
          </cell>
          <cell r="K9" t="str">
            <v>TERRE CLAPIER - TdB</v>
          </cell>
          <cell r="P9" t="str">
            <v>PO</v>
          </cell>
          <cell r="W9" t="str">
            <v>M</v>
          </cell>
          <cell r="Y9" t="str">
            <v>HMS</v>
          </cell>
        </row>
        <row r="10">
          <cell r="A10" t="str">
            <v>CCCT</v>
          </cell>
          <cell r="E10" t="str">
            <v xml:space="preserve">A contacter </v>
          </cell>
          <cell r="K10" t="str">
            <v>MONTREDON-LABESSONNIE</v>
          </cell>
          <cell r="P10" t="str">
            <v>PO</v>
          </cell>
          <cell r="W10" t="str">
            <v>TM</v>
          </cell>
          <cell r="Y10" t="str">
            <v>HMS</v>
          </cell>
        </row>
        <row r="11">
          <cell r="A11" t="str">
            <v>CCCT</v>
          </cell>
          <cell r="E11" t="str">
            <v xml:space="preserve">A contacter </v>
          </cell>
          <cell r="K11" t="str">
            <v>REALMONT</v>
          </cell>
          <cell r="P11" t="str">
            <v>PO</v>
          </cell>
          <cell r="W11" t="str">
            <v>Ind</v>
          </cell>
          <cell r="Y11" t="str">
            <v>HMS</v>
          </cell>
        </row>
        <row r="12">
          <cell r="A12" t="str">
            <v>CCCT</v>
          </cell>
          <cell r="E12" t="str">
            <v xml:space="preserve">A contacter </v>
          </cell>
          <cell r="K12" t="str">
            <v>REALMONT</v>
          </cell>
          <cell r="P12" t="str">
            <v>PB</v>
          </cell>
          <cell r="W12" t="str">
            <v>PB</v>
          </cell>
          <cell r="Y12" t="str">
            <v>HMS</v>
          </cell>
        </row>
        <row r="13">
          <cell r="A13" t="str">
            <v>CCCT</v>
          </cell>
          <cell r="E13" t="str">
            <v xml:space="preserve">A contacter </v>
          </cell>
          <cell r="K13" t="str">
            <v>TERRE CLAPIER - TdB</v>
          </cell>
          <cell r="P13" t="str">
            <v>PO</v>
          </cell>
          <cell r="W13" t="str">
            <v>M</v>
          </cell>
          <cell r="Y13" t="str">
            <v>HMS</v>
          </cell>
        </row>
        <row r="14">
          <cell r="A14" t="str">
            <v>CCCT</v>
          </cell>
          <cell r="E14" t="str">
            <v xml:space="preserve">A contacter </v>
          </cell>
          <cell r="K14" t="str">
            <v>LAMILLARIE</v>
          </cell>
          <cell r="P14" t="str">
            <v>PO</v>
          </cell>
          <cell r="W14" t="str">
            <v>TM</v>
          </cell>
          <cell r="Y14" t="str">
            <v>HMS</v>
          </cell>
        </row>
        <row r="15">
          <cell r="A15" t="str">
            <v>CCCT</v>
          </cell>
          <cell r="E15" t="str">
            <v xml:space="preserve">A contacter </v>
          </cell>
          <cell r="K15" t="str">
            <v>LOMBERS</v>
          </cell>
          <cell r="P15" t="str">
            <v>PO</v>
          </cell>
          <cell r="W15" t="str">
            <v>M</v>
          </cell>
          <cell r="Y15" t="str">
            <v>HMS</v>
          </cell>
        </row>
        <row r="16">
          <cell r="A16" t="str">
            <v>CCCT</v>
          </cell>
          <cell r="E16" t="str">
            <v xml:space="preserve">A contacter </v>
          </cell>
          <cell r="K16" t="str">
            <v>REALMONT</v>
          </cell>
          <cell r="P16" t="str">
            <v>PO</v>
          </cell>
          <cell r="W16" t="str">
            <v>Ind</v>
          </cell>
          <cell r="Y16" t="str">
            <v>HMS</v>
          </cell>
        </row>
        <row r="17">
          <cell r="A17" t="str">
            <v>CCCT</v>
          </cell>
          <cell r="E17" t="str">
            <v xml:space="preserve">A contacter </v>
          </cell>
          <cell r="K17" t="str">
            <v>LOMBERS</v>
          </cell>
          <cell r="P17" t="str">
            <v>PO</v>
          </cell>
          <cell r="W17" t="str">
            <v>TM</v>
          </cell>
          <cell r="Y17" t="str">
            <v>HMS</v>
          </cell>
        </row>
        <row r="18">
          <cell r="A18" t="str">
            <v>CCCT</v>
          </cell>
          <cell r="E18" t="str">
            <v xml:space="preserve">A contacter </v>
          </cell>
          <cell r="K18" t="str">
            <v>LAMILLARIE</v>
          </cell>
          <cell r="P18" t="str">
            <v>PO</v>
          </cell>
          <cell r="W18" t="str">
            <v>TM</v>
          </cell>
          <cell r="Y18" t="str">
            <v>HMS</v>
          </cell>
        </row>
        <row r="19">
          <cell r="A19" t="str">
            <v>CCCT</v>
          </cell>
          <cell r="E19" t="str">
            <v xml:space="preserve">A contacter </v>
          </cell>
          <cell r="K19" t="str">
            <v>ARIFAT</v>
          </cell>
          <cell r="P19" t="str">
            <v>PO</v>
          </cell>
          <cell r="W19" t="str">
            <v>M</v>
          </cell>
          <cell r="Y19" t="str">
            <v>HMS</v>
          </cell>
        </row>
        <row r="20">
          <cell r="A20" t="str">
            <v>CCCT</v>
          </cell>
          <cell r="E20" t="str">
            <v xml:space="preserve">A contacter </v>
          </cell>
          <cell r="K20" t="str">
            <v>ARIFAT</v>
          </cell>
          <cell r="P20" t="str">
            <v>PO</v>
          </cell>
          <cell r="W20" t="str">
            <v>M</v>
          </cell>
          <cell r="Y20" t="str">
            <v>HMS</v>
          </cell>
        </row>
        <row r="21">
          <cell r="A21" t="str">
            <v>CCCT</v>
          </cell>
          <cell r="E21" t="str">
            <v xml:space="preserve">A contacter </v>
          </cell>
          <cell r="K21" t="str">
            <v>LOMBERS</v>
          </cell>
          <cell r="P21" t="str">
            <v>PO</v>
          </cell>
          <cell r="W21" t="str">
            <v>Ind</v>
          </cell>
          <cell r="Y21" t="str">
            <v>HMS</v>
          </cell>
        </row>
        <row r="22">
          <cell r="A22" t="str">
            <v>CCCT</v>
          </cell>
          <cell r="E22" t="str">
            <v xml:space="preserve">A contacter </v>
          </cell>
          <cell r="K22" t="str">
            <v>ARIFAT</v>
          </cell>
          <cell r="P22" t="str">
            <v>PO</v>
          </cell>
          <cell r="W22" t="str">
            <v>TM</v>
          </cell>
          <cell r="Y22" t="str">
            <v>HMS</v>
          </cell>
        </row>
        <row r="23">
          <cell r="A23" t="str">
            <v>CCCT</v>
          </cell>
          <cell r="E23" t="str">
            <v xml:space="preserve">A contacter </v>
          </cell>
          <cell r="K23" t="str">
            <v>TERRE CLAPIER - TdB</v>
          </cell>
          <cell r="P23" t="str">
            <v>PO</v>
          </cell>
          <cell r="W23" t="str">
            <v>TM</v>
          </cell>
          <cell r="Y23" t="str">
            <v>HMS</v>
          </cell>
        </row>
        <row r="24">
          <cell r="A24" t="str">
            <v>CCCT</v>
          </cell>
          <cell r="E24" t="str">
            <v xml:space="preserve">A contacter </v>
          </cell>
          <cell r="P24" t="str">
            <v>PO</v>
          </cell>
          <cell r="W24" t="str">
            <v>Ind</v>
          </cell>
          <cell r="Y24" t="str">
            <v>HMS</v>
          </cell>
        </row>
        <row r="25">
          <cell r="A25" t="str">
            <v>CCCT</v>
          </cell>
          <cell r="E25" t="str">
            <v xml:space="preserve">A contacter </v>
          </cell>
          <cell r="K25" t="str">
            <v>ARIFAT</v>
          </cell>
          <cell r="P25" t="str">
            <v>PO</v>
          </cell>
          <cell r="W25" t="str">
            <v>TM</v>
          </cell>
          <cell r="Y25" t="str">
            <v>HMS</v>
          </cell>
        </row>
        <row r="26">
          <cell r="A26" t="str">
            <v>CCCT</v>
          </cell>
          <cell r="E26" t="str">
            <v xml:space="preserve">A contacter </v>
          </cell>
          <cell r="K26" t="str">
            <v>ARIFAT</v>
          </cell>
          <cell r="P26" t="str">
            <v>PO</v>
          </cell>
          <cell r="W26" t="str">
            <v>M</v>
          </cell>
          <cell r="Y26" t="str">
            <v>HMS</v>
          </cell>
        </row>
        <row r="27">
          <cell r="A27" t="str">
            <v>CCCT</v>
          </cell>
          <cell r="E27" t="str">
            <v xml:space="preserve">A contacter </v>
          </cell>
          <cell r="K27" t="str">
            <v>MONTREDON-LABESSONNIE</v>
          </cell>
          <cell r="P27" t="str">
            <v>PO</v>
          </cell>
          <cell r="W27" t="str">
            <v>TM</v>
          </cell>
          <cell r="Y27" t="str">
            <v>HMS</v>
          </cell>
        </row>
        <row r="28">
          <cell r="A28" t="str">
            <v>CCCT</v>
          </cell>
          <cell r="E28" t="str">
            <v xml:space="preserve">A contacter </v>
          </cell>
          <cell r="K28" t="str">
            <v>MONTREDON-LABESSONNIE</v>
          </cell>
          <cell r="P28" t="str">
            <v>PO</v>
          </cell>
          <cell r="W28" t="str">
            <v>TM</v>
          </cell>
          <cell r="Y28" t="str">
            <v>HMS</v>
          </cell>
        </row>
        <row r="29">
          <cell r="A29" t="str">
            <v>CCCT</v>
          </cell>
          <cell r="E29" t="str">
            <v xml:space="preserve">A contacter </v>
          </cell>
          <cell r="K29" t="str">
            <v>REALMONT</v>
          </cell>
          <cell r="P29" t="str">
            <v>PO</v>
          </cell>
          <cell r="W29" t="str">
            <v>TM</v>
          </cell>
          <cell r="Y29" t="str">
            <v>HMS</v>
          </cell>
        </row>
        <row r="30">
          <cell r="A30" t="str">
            <v>CCCT</v>
          </cell>
          <cell r="E30" t="str">
            <v xml:space="preserve">A contacter </v>
          </cell>
          <cell r="K30" t="str">
            <v>REALMONT</v>
          </cell>
          <cell r="P30" t="str">
            <v>PB</v>
          </cell>
          <cell r="W30" t="str">
            <v>PB</v>
          </cell>
          <cell r="Y30" t="str">
            <v>?</v>
          </cell>
        </row>
        <row r="31">
          <cell r="A31" t="str">
            <v>CCCT</v>
          </cell>
          <cell r="E31" t="str">
            <v xml:space="preserve">A contacter </v>
          </cell>
          <cell r="K31" t="str">
            <v>REALMONT</v>
          </cell>
          <cell r="P31" t="str">
            <v>PO</v>
          </cell>
          <cell r="W31" t="str">
            <v>Ind</v>
          </cell>
          <cell r="Y31" t="str">
            <v>HF</v>
          </cell>
        </row>
        <row r="32">
          <cell r="A32" t="str">
            <v>CCCT</v>
          </cell>
          <cell r="E32" t="str">
            <v xml:space="preserve">A contacter </v>
          </cell>
          <cell r="K32" t="str">
            <v>ARIFAT</v>
          </cell>
          <cell r="P32" t="str">
            <v>PO</v>
          </cell>
          <cell r="W32" t="str">
            <v>M</v>
          </cell>
          <cell r="Y32" t="str">
            <v>?</v>
          </cell>
        </row>
        <row r="33">
          <cell r="A33" t="str">
            <v>CCCT</v>
          </cell>
          <cell r="E33" t="str">
            <v xml:space="preserve">A contacter </v>
          </cell>
          <cell r="K33" t="str">
            <v>SAINT LIEUX LAFENASSE - TdB</v>
          </cell>
          <cell r="P33" t="str">
            <v>PO</v>
          </cell>
          <cell r="W33" t="str">
            <v>Ind</v>
          </cell>
          <cell r="Y33" t="str">
            <v>?</v>
          </cell>
        </row>
        <row r="34">
          <cell r="A34" t="str">
            <v>CCCT</v>
          </cell>
          <cell r="E34" t="str">
            <v xml:space="preserve">A visiter </v>
          </cell>
          <cell r="K34" t="str">
            <v>LE TRAVET – TdB</v>
          </cell>
          <cell r="P34" t="str">
            <v>PO</v>
          </cell>
          <cell r="W34" t="str">
            <v>TM</v>
          </cell>
          <cell r="Y34" t="str">
            <v>HSA</v>
          </cell>
        </row>
        <row r="35">
          <cell r="A35" t="str">
            <v>CCCT</v>
          </cell>
          <cell r="E35" t="str">
            <v xml:space="preserve">A visiter </v>
          </cell>
          <cell r="K35" t="str">
            <v>REALMONT</v>
          </cell>
          <cell r="P35" t="str">
            <v>PO</v>
          </cell>
          <cell r="W35" t="str">
            <v>M</v>
          </cell>
          <cell r="Y35" t="str">
            <v>HMS</v>
          </cell>
        </row>
        <row r="36">
          <cell r="A36" t="str">
            <v>CCCT</v>
          </cell>
          <cell r="E36" t="str">
            <v xml:space="preserve">A visiter </v>
          </cell>
          <cell r="K36" t="str">
            <v>SAINT LIEUX LAFENASSE - TdB</v>
          </cell>
          <cell r="P36" t="str">
            <v>PO</v>
          </cell>
          <cell r="W36" t="str">
            <v>Ind</v>
          </cell>
          <cell r="Y36" t="str">
            <v>HMS</v>
          </cell>
        </row>
        <row r="37">
          <cell r="A37" t="str">
            <v>CCCT</v>
          </cell>
          <cell r="E37" t="str">
            <v xml:space="preserve">A visiter </v>
          </cell>
          <cell r="K37" t="str">
            <v>MONTREDON-LABESSONNIE</v>
          </cell>
          <cell r="P37" t="str">
            <v>PO</v>
          </cell>
          <cell r="W37" t="str">
            <v>TM</v>
          </cell>
          <cell r="Y37" t="str">
            <v>HMS</v>
          </cell>
        </row>
        <row r="38">
          <cell r="A38" t="str">
            <v>CCCT</v>
          </cell>
          <cell r="E38" t="str">
            <v xml:space="preserve">A visiter </v>
          </cell>
          <cell r="K38" t="str">
            <v>LABOUTARIE</v>
          </cell>
          <cell r="P38" t="str">
            <v>PO</v>
          </cell>
          <cell r="W38" t="str">
            <v>TM</v>
          </cell>
          <cell r="Y38" t="str">
            <v>HMS</v>
          </cell>
        </row>
        <row r="39">
          <cell r="A39" t="str">
            <v>CCCT</v>
          </cell>
          <cell r="E39" t="str">
            <v xml:space="preserve">A visiter </v>
          </cell>
          <cell r="K39" t="str">
            <v>ARIFAT</v>
          </cell>
          <cell r="P39" t="str">
            <v>PO</v>
          </cell>
          <cell r="W39" t="str">
            <v>TM</v>
          </cell>
          <cell r="Y39" t="str">
            <v>HMS</v>
          </cell>
        </row>
        <row r="40">
          <cell r="A40" t="str">
            <v>CCCT</v>
          </cell>
          <cell r="E40" t="str">
            <v xml:space="preserve">A visiter </v>
          </cell>
          <cell r="K40" t="str">
            <v>REALMONT</v>
          </cell>
          <cell r="P40" t="str">
            <v>PO</v>
          </cell>
          <cell r="W40" t="str">
            <v>M</v>
          </cell>
          <cell r="Y40" t="str">
            <v>HMS</v>
          </cell>
        </row>
        <row r="41">
          <cell r="A41" t="str">
            <v>CCCT</v>
          </cell>
          <cell r="E41" t="str">
            <v xml:space="preserve">A visiter </v>
          </cell>
          <cell r="K41" t="str">
            <v>REALMONT</v>
          </cell>
          <cell r="P41" t="str">
            <v>PO</v>
          </cell>
          <cell r="W41" t="str">
            <v>TM</v>
          </cell>
          <cell r="Y41" t="str">
            <v>HMS</v>
          </cell>
        </row>
        <row r="42">
          <cell r="A42" t="str">
            <v>CCCT</v>
          </cell>
          <cell r="E42" t="str">
            <v xml:space="preserve">A visiter </v>
          </cell>
          <cell r="K42" t="str">
            <v>ROUMEGOUX - TdB</v>
          </cell>
          <cell r="P42" t="str">
            <v>PO</v>
          </cell>
          <cell r="W42" t="str">
            <v>M</v>
          </cell>
          <cell r="Y42" t="str">
            <v>HMS</v>
          </cell>
        </row>
        <row r="43">
          <cell r="A43" t="str">
            <v>CCCT</v>
          </cell>
          <cell r="E43" t="str">
            <v xml:space="preserve">A visiter </v>
          </cell>
          <cell r="K43" t="str">
            <v>REALMONT</v>
          </cell>
          <cell r="P43" t="str">
            <v>PO</v>
          </cell>
          <cell r="W43" t="str">
            <v>TM</v>
          </cell>
          <cell r="Y43" t="str">
            <v>HMS</v>
          </cell>
        </row>
        <row r="44">
          <cell r="A44" t="str">
            <v>CCCT</v>
          </cell>
          <cell r="E44" t="str">
            <v xml:space="preserve">A visiter </v>
          </cell>
          <cell r="K44" t="str">
            <v>REALMONT</v>
          </cell>
          <cell r="P44" t="str">
            <v>PB</v>
          </cell>
          <cell r="W44" t="str">
            <v>PB</v>
          </cell>
          <cell r="Y44" t="str">
            <v>HMS</v>
          </cell>
        </row>
        <row r="45">
          <cell r="A45" t="str">
            <v>CCCT</v>
          </cell>
          <cell r="E45" t="str">
            <v xml:space="preserve">A visiter </v>
          </cell>
          <cell r="K45" t="str">
            <v>SAINT ANTONIN DE LACALM - TdB</v>
          </cell>
          <cell r="P45" t="str">
            <v>PO</v>
          </cell>
          <cell r="W45" t="str">
            <v>TM</v>
          </cell>
          <cell r="Y45" t="str">
            <v>HMS</v>
          </cell>
        </row>
        <row r="46">
          <cell r="A46" t="str">
            <v>CCCT</v>
          </cell>
          <cell r="E46" t="str">
            <v xml:space="preserve">A visiter </v>
          </cell>
          <cell r="K46" t="str">
            <v>SAINT ANTONIN DE LACALM - TdB</v>
          </cell>
          <cell r="P46" t="str">
            <v>PO</v>
          </cell>
          <cell r="W46" t="str">
            <v>TM</v>
          </cell>
          <cell r="Y46" t="str">
            <v>HMS-HF</v>
          </cell>
        </row>
        <row r="47">
          <cell r="A47" t="str">
            <v>CCCT</v>
          </cell>
          <cell r="E47" t="str">
            <v xml:space="preserve">A visiter </v>
          </cell>
          <cell r="K47" t="str">
            <v>SAINT LIEUX LAFENASSE - TdB</v>
          </cell>
          <cell r="P47" t="str">
            <v>PO</v>
          </cell>
          <cell r="Y47" t="str">
            <v>?</v>
          </cell>
        </row>
        <row r="48">
          <cell r="A48" t="str">
            <v>CCCT</v>
          </cell>
          <cell r="E48" t="str">
            <v>Coll. Pièces ADM</v>
          </cell>
          <cell r="K48" t="str">
            <v>LAMILLARIE</v>
          </cell>
          <cell r="P48" t="str">
            <v>PO</v>
          </cell>
          <cell r="W48" t="str">
            <v>TM</v>
          </cell>
          <cell r="Y48" t="str">
            <v>HF</v>
          </cell>
        </row>
        <row r="49">
          <cell r="A49" t="str">
            <v>CCCT</v>
          </cell>
          <cell r="E49" t="str">
            <v>Coll. Pièces ADM</v>
          </cell>
          <cell r="K49" t="str">
            <v>LOMBERS</v>
          </cell>
          <cell r="P49" t="str">
            <v>PO</v>
          </cell>
          <cell r="W49" t="str">
            <v>TM</v>
          </cell>
          <cell r="Y49" t="str">
            <v>HF</v>
          </cell>
        </row>
        <row r="50">
          <cell r="A50" t="str">
            <v>CCCT</v>
          </cell>
          <cell r="E50" t="str">
            <v>Coll. Pièces ADM</v>
          </cell>
          <cell r="K50" t="str">
            <v>REALMONT</v>
          </cell>
          <cell r="P50" t="str">
            <v>PO</v>
          </cell>
          <cell r="W50" t="str">
            <v>M</v>
          </cell>
          <cell r="Y50" t="str">
            <v>HF</v>
          </cell>
        </row>
        <row r="51">
          <cell r="A51" t="str">
            <v>CCCT</v>
          </cell>
          <cell r="E51" t="str">
            <v>Coll. Pièces ADM</v>
          </cell>
          <cell r="K51" t="str">
            <v>LABOUTARIE</v>
          </cell>
          <cell r="P51" t="str">
            <v>PO</v>
          </cell>
          <cell r="W51" t="str">
            <v>M</v>
          </cell>
          <cell r="Y51" t="str">
            <v>HF</v>
          </cell>
        </row>
        <row r="52">
          <cell r="A52" t="str">
            <v>CCCT</v>
          </cell>
          <cell r="E52" t="str">
            <v>Coll. Pièces ADM</v>
          </cell>
          <cell r="K52" t="str">
            <v>ROUMEGOUX - TdB</v>
          </cell>
          <cell r="P52" t="str">
            <v>PO</v>
          </cell>
          <cell r="W52" t="str">
            <v>TM</v>
          </cell>
          <cell r="Y52" t="str">
            <v>HF</v>
          </cell>
        </row>
        <row r="53">
          <cell r="A53" t="str">
            <v>CCCT</v>
          </cell>
          <cell r="E53" t="str">
            <v>Coll. Pièces ADM</v>
          </cell>
          <cell r="K53" t="str">
            <v>REALMONT</v>
          </cell>
          <cell r="P53" t="str">
            <v>PO</v>
          </cell>
          <cell r="W53" t="str">
            <v>TM</v>
          </cell>
          <cell r="Y53" t="str">
            <v>HF</v>
          </cell>
        </row>
        <row r="54">
          <cell r="A54" t="str">
            <v>CCCT</v>
          </cell>
          <cell r="E54" t="str">
            <v>Coll. Pièces ADM</v>
          </cell>
          <cell r="K54" t="str">
            <v>REALMONT</v>
          </cell>
          <cell r="P54" t="str">
            <v>PO</v>
          </cell>
          <cell r="W54" t="str">
            <v>TM</v>
          </cell>
          <cell r="Y54" t="str">
            <v>HF</v>
          </cell>
        </row>
        <row r="55">
          <cell r="A55" t="str">
            <v>CCCT</v>
          </cell>
          <cell r="E55" t="str">
            <v>Coll. Pièces ADM</v>
          </cell>
          <cell r="K55" t="str">
            <v>REALMONT</v>
          </cell>
          <cell r="P55" t="str">
            <v>PO</v>
          </cell>
          <cell r="W55" t="str">
            <v>TM</v>
          </cell>
          <cell r="Y55" t="str">
            <v>HF</v>
          </cell>
        </row>
        <row r="56">
          <cell r="A56" t="str">
            <v>CCCT</v>
          </cell>
          <cell r="E56" t="str">
            <v>Coll. Pièces ADM</v>
          </cell>
          <cell r="K56" t="str">
            <v>SAINT ANTONIN DE LACALM - TdB</v>
          </cell>
          <cell r="P56" t="str">
            <v>PO</v>
          </cell>
          <cell r="W56" t="str">
            <v>M</v>
          </cell>
          <cell r="Y56" t="str">
            <v>HF</v>
          </cell>
        </row>
        <row r="57">
          <cell r="A57" t="str">
            <v>CCCT</v>
          </cell>
          <cell r="E57" t="str">
            <v>Coll. Pièces ADM</v>
          </cell>
          <cell r="K57" t="str">
            <v>REALMONT</v>
          </cell>
          <cell r="P57" t="str">
            <v>PO</v>
          </cell>
          <cell r="W57" t="str">
            <v>TM</v>
          </cell>
          <cell r="Y57" t="str">
            <v>HF</v>
          </cell>
        </row>
        <row r="58">
          <cell r="A58" t="str">
            <v>CCCT</v>
          </cell>
          <cell r="E58" t="str">
            <v>Coll. Pièces ADM</v>
          </cell>
          <cell r="K58" t="str">
            <v>POULAN-POUZOLS</v>
          </cell>
          <cell r="P58" t="str">
            <v>PO</v>
          </cell>
          <cell r="W58" t="str">
            <v>M</v>
          </cell>
          <cell r="Y58" t="str">
            <v>HMS</v>
          </cell>
        </row>
        <row r="59">
          <cell r="A59" t="str">
            <v>CCCT</v>
          </cell>
          <cell r="E59" t="str">
            <v>Coll. Pièces ADM</v>
          </cell>
          <cell r="K59" t="str">
            <v>MONTREDON-LABESSONNIE</v>
          </cell>
          <cell r="P59" t="str">
            <v>PO</v>
          </cell>
          <cell r="W59" t="str">
            <v>TM</v>
          </cell>
          <cell r="Y59" t="str">
            <v>HMS</v>
          </cell>
        </row>
        <row r="60">
          <cell r="A60" t="str">
            <v>CCCT</v>
          </cell>
          <cell r="E60" t="str">
            <v>Coll. Pièces ADM</v>
          </cell>
          <cell r="K60" t="str">
            <v>ARIFAT</v>
          </cell>
          <cell r="P60" t="str">
            <v>PO</v>
          </cell>
          <cell r="W60" t="str">
            <v>TM</v>
          </cell>
          <cell r="Y60" t="str">
            <v>HMS</v>
          </cell>
        </row>
        <row r="61">
          <cell r="A61" t="str">
            <v>CCCT</v>
          </cell>
          <cell r="E61" t="str">
            <v>Coll. Pièces ADM</v>
          </cell>
          <cell r="K61" t="str">
            <v>POULAN-POUZOLS</v>
          </cell>
          <cell r="P61" t="str">
            <v>PO</v>
          </cell>
          <cell r="W61" t="str">
            <v>TM</v>
          </cell>
          <cell r="Y61" t="str">
            <v>HMS</v>
          </cell>
        </row>
        <row r="62">
          <cell r="A62" t="str">
            <v>CCCT</v>
          </cell>
          <cell r="E62" t="str">
            <v>Coll. Pièces ADM</v>
          </cell>
          <cell r="K62" t="str">
            <v>LABOUTARIE</v>
          </cell>
          <cell r="P62" t="str">
            <v>PO</v>
          </cell>
          <cell r="W62" t="str">
            <v>TM</v>
          </cell>
          <cell r="Y62" t="str">
            <v>HMS</v>
          </cell>
        </row>
        <row r="63">
          <cell r="A63" t="str">
            <v>CCCT</v>
          </cell>
          <cell r="E63" t="str">
            <v>Coll. Pièces ADM</v>
          </cell>
          <cell r="K63" t="str">
            <v>LAMILLARIE</v>
          </cell>
          <cell r="P63" t="str">
            <v>PO</v>
          </cell>
          <cell r="W63" t="str">
            <v>TM</v>
          </cell>
          <cell r="Y63" t="str">
            <v>HMS</v>
          </cell>
        </row>
        <row r="64">
          <cell r="A64" t="str">
            <v>CCCT</v>
          </cell>
          <cell r="E64" t="str">
            <v>Coll. Pièces ADM</v>
          </cell>
          <cell r="K64" t="str">
            <v>ROUMEGOUX - TdB</v>
          </cell>
          <cell r="P64" t="str">
            <v>PO</v>
          </cell>
          <cell r="W64" t="str">
            <v>M</v>
          </cell>
          <cell r="Y64" t="str">
            <v>HMS-HF</v>
          </cell>
        </row>
        <row r="65">
          <cell r="A65" t="str">
            <v>CCCT</v>
          </cell>
          <cell r="E65" t="str">
            <v>Coll. Pièces ADM</v>
          </cell>
          <cell r="K65" t="str">
            <v>POULAN-POUZOLS</v>
          </cell>
          <cell r="P65" t="str">
            <v>PO</v>
          </cell>
          <cell r="W65" t="str">
            <v>TM</v>
          </cell>
          <cell r="Y65" t="str">
            <v>HMS-HF</v>
          </cell>
        </row>
        <row r="66">
          <cell r="A66" t="str">
            <v>CCCT</v>
          </cell>
          <cell r="E66" t="str">
            <v>Coll. Pièces ADM</v>
          </cell>
          <cell r="K66" t="str">
            <v>MONTREDON-LABESSONNIE</v>
          </cell>
          <cell r="P66" t="str">
            <v>PO</v>
          </cell>
          <cell r="W66" t="str">
            <v>M</v>
          </cell>
          <cell r="Y66" t="str">
            <v>HMS-HF</v>
          </cell>
        </row>
        <row r="67">
          <cell r="A67" t="str">
            <v>CCCT</v>
          </cell>
          <cell r="E67" t="str">
            <v>Coll. Pièces ADM</v>
          </cell>
          <cell r="K67" t="str">
            <v>ROUMEGOUX - TdB</v>
          </cell>
          <cell r="P67" t="str">
            <v>PO</v>
          </cell>
          <cell r="W67" t="str">
            <v>TM</v>
          </cell>
          <cell r="Y67" t="str">
            <v>HMS-HF</v>
          </cell>
        </row>
        <row r="68">
          <cell r="A68" t="str">
            <v>CCCT</v>
          </cell>
          <cell r="E68" t="str">
            <v>Coll. Pièces ADM</v>
          </cell>
          <cell r="K68" t="str">
            <v>LABOUTARIE (14 rue des clematites actuellement)</v>
          </cell>
          <cell r="P68" t="str">
            <v>PO</v>
          </cell>
          <cell r="W68" t="str">
            <v>M</v>
          </cell>
          <cell r="Y68" t="str">
            <v>HMS-HF</v>
          </cell>
        </row>
        <row r="69">
          <cell r="A69" t="str">
            <v>CCCT</v>
          </cell>
          <cell r="E69" t="str">
            <v>Coll. Pièces ADM</v>
          </cell>
          <cell r="K69" t="str">
            <v>ORBAN</v>
          </cell>
          <cell r="P69" t="str">
            <v>PO</v>
          </cell>
          <cell r="W69" t="str">
            <v>TM</v>
          </cell>
          <cell r="Y69" t="str">
            <v>HSE</v>
          </cell>
        </row>
        <row r="70">
          <cell r="A70" t="str">
            <v>CCCT</v>
          </cell>
          <cell r="E70" t="str">
            <v>Coll. Pièces ADM</v>
          </cell>
          <cell r="K70" t="str">
            <v>SAINT LIEUX LAFENASSE - TdB</v>
          </cell>
          <cell r="P70" t="str">
            <v>PO</v>
          </cell>
          <cell r="W70" t="str">
            <v>TM</v>
          </cell>
          <cell r="Y70" t="str">
            <v>HSE</v>
          </cell>
        </row>
        <row r="71">
          <cell r="A71" t="str">
            <v>CCCT</v>
          </cell>
          <cell r="E71" t="str">
            <v>Coll. Pièces ADM</v>
          </cell>
          <cell r="K71" t="str">
            <v>SIEURAC</v>
          </cell>
          <cell r="P71" t="str">
            <v>PO</v>
          </cell>
          <cell r="W71" t="str">
            <v>M</v>
          </cell>
          <cell r="Y71" t="str">
            <v>HSE</v>
          </cell>
        </row>
        <row r="72">
          <cell r="A72" t="str">
            <v>CCCT</v>
          </cell>
          <cell r="E72" t="str">
            <v>Coll. Pièces solde</v>
          </cell>
          <cell r="K72" t="str">
            <v>REALMONT</v>
          </cell>
          <cell r="P72" t="str">
            <v>PO</v>
          </cell>
          <cell r="W72" t="str">
            <v>TM</v>
          </cell>
          <cell r="Y72" t="str">
            <v>HF</v>
          </cell>
        </row>
        <row r="73">
          <cell r="A73" t="str">
            <v>CCCT</v>
          </cell>
          <cell r="E73" t="str">
            <v>Coll. Pièces solde</v>
          </cell>
          <cell r="K73" t="str">
            <v>POULAN-POUZOLS</v>
          </cell>
          <cell r="P73" t="str">
            <v>PO</v>
          </cell>
          <cell r="W73" t="str">
            <v>M</v>
          </cell>
          <cell r="Y73" t="str">
            <v>HMS-HF</v>
          </cell>
        </row>
        <row r="74">
          <cell r="A74" t="str">
            <v>CCCT</v>
          </cell>
          <cell r="E74" t="str">
            <v>Dossier déposé</v>
          </cell>
          <cell r="K74" t="str">
            <v>REALMONT</v>
          </cell>
          <cell r="P74" t="str">
            <v>PO</v>
          </cell>
          <cell r="W74" t="str">
            <v>TM</v>
          </cell>
          <cell r="Y74" t="str">
            <v>HF</v>
          </cell>
        </row>
        <row r="75">
          <cell r="A75" t="str">
            <v>CCCT</v>
          </cell>
          <cell r="E75" t="str">
            <v>RDV trésorerie à prévoir</v>
          </cell>
          <cell r="K75" t="str">
            <v>ORBAN</v>
          </cell>
          <cell r="P75" t="str">
            <v>PO</v>
          </cell>
          <cell r="W75" t="str">
            <v>TM</v>
          </cell>
          <cell r="Y75" t="str">
            <v>HMS</v>
          </cell>
        </row>
        <row r="76">
          <cell r="A76" t="str">
            <v>CCCT</v>
          </cell>
          <cell r="E76" t="str">
            <v>Coll. Pièces solde</v>
          </cell>
          <cell r="K76" t="str">
            <v>REALMONT</v>
          </cell>
          <cell r="P76" t="str">
            <v>PO</v>
          </cell>
          <cell r="W76" t="str">
            <v>TM</v>
          </cell>
          <cell r="Y76" t="str">
            <v>HMS</v>
          </cell>
        </row>
        <row r="77">
          <cell r="A77" t="str">
            <v>CCCT</v>
          </cell>
          <cell r="E77" t="str">
            <v>RDV trésorerie à prévoir</v>
          </cell>
          <cell r="K77" t="str">
            <v>SIEURAC</v>
          </cell>
          <cell r="P77" t="str">
            <v>PO</v>
          </cell>
          <cell r="W77" t="str">
            <v>M</v>
          </cell>
          <cell r="Y77" t="str">
            <v>HMS</v>
          </cell>
        </row>
        <row r="78">
          <cell r="A78" t="str">
            <v>CCCT</v>
          </cell>
          <cell r="E78" t="str">
            <v>DPE à faire</v>
          </cell>
          <cell r="K78" t="str">
            <v>REALMONT</v>
          </cell>
          <cell r="P78" t="str">
            <v>PO</v>
          </cell>
          <cell r="W78" t="str">
            <v>TM</v>
          </cell>
          <cell r="Y78" t="str">
            <v>HMS</v>
          </cell>
        </row>
        <row r="79">
          <cell r="A79" t="str">
            <v>CCCT</v>
          </cell>
          <cell r="E79" t="str">
            <v>DPE à faire</v>
          </cell>
          <cell r="K79" t="str">
            <v>TERRE CLAPIER - TdB</v>
          </cell>
          <cell r="P79" t="str">
            <v>PO</v>
          </cell>
          <cell r="W79" t="str">
            <v>TM</v>
          </cell>
          <cell r="Y79" t="str">
            <v>HMS</v>
          </cell>
        </row>
        <row r="80">
          <cell r="A80" t="str">
            <v>CCCT</v>
          </cell>
          <cell r="E80" t="str">
            <v>DPE à faire</v>
          </cell>
          <cell r="K80" t="str">
            <v>LAMILLARIE</v>
          </cell>
          <cell r="P80" t="str">
            <v>PO</v>
          </cell>
          <cell r="W80" t="str">
            <v>TM</v>
          </cell>
          <cell r="Y80" t="str">
            <v>HMS</v>
          </cell>
        </row>
        <row r="81">
          <cell r="A81" t="str">
            <v>CCCT</v>
          </cell>
          <cell r="E81" t="str">
            <v>DPE à faire</v>
          </cell>
          <cell r="K81" t="str">
            <v>REALMONT</v>
          </cell>
          <cell r="P81" t="str">
            <v>PB</v>
          </cell>
          <cell r="W81" t="str">
            <v>PB</v>
          </cell>
          <cell r="Y81" t="str">
            <v>HMS</v>
          </cell>
        </row>
        <row r="82">
          <cell r="A82" t="str">
            <v>CCCT</v>
          </cell>
          <cell r="E82" t="str">
            <v>DPE à faire</v>
          </cell>
          <cell r="K82" t="str">
            <v>MONTREDON-LABESSONNIE</v>
          </cell>
          <cell r="P82" t="str">
            <v>PO</v>
          </cell>
          <cell r="W82" t="str">
            <v>TM</v>
          </cell>
          <cell r="Y82" t="str">
            <v>HMS</v>
          </cell>
        </row>
        <row r="83">
          <cell r="A83" t="str">
            <v>CCCT</v>
          </cell>
          <cell r="E83" t="str">
            <v>DPE à faire</v>
          </cell>
          <cell r="K83" t="str">
            <v>REALMONT</v>
          </cell>
          <cell r="P83" t="str">
            <v>PO</v>
          </cell>
          <cell r="W83" t="str">
            <v>TM</v>
          </cell>
          <cell r="Y83" t="str">
            <v>HMS</v>
          </cell>
        </row>
        <row r="84">
          <cell r="A84" t="str">
            <v>CCCT</v>
          </cell>
          <cell r="E84" t="str">
            <v>DPE à faire</v>
          </cell>
          <cell r="K84" t="str">
            <v>LOMBERS</v>
          </cell>
          <cell r="P84" t="str">
            <v>PO</v>
          </cell>
          <cell r="W84" t="str">
            <v>TM</v>
          </cell>
          <cell r="Y84" t="str">
            <v>HMS</v>
          </cell>
        </row>
        <row r="85">
          <cell r="A85" t="str">
            <v>CCCT</v>
          </cell>
          <cell r="E85" t="str">
            <v>DPE à faire</v>
          </cell>
          <cell r="K85" t="str">
            <v>ROUMEGOUX - TdB</v>
          </cell>
          <cell r="P85" t="str">
            <v>PO</v>
          </cell>
          <cell r="W85" t="str">
            <v>TM</v>
          </cell>
          <cell r="Y85" t="str">
            <v>HMS</v>
          </cell>
        </row>
        <row r="86">
          <cell r="A86" t="str">
            <v>CCCT</v>
          </cell>
          <cell r="E86" t="str">
            <v>DPE à faire</v>
          </cell>
          <cell r="K86" t="str">
            <v>REALMONT</v>
          </cell>
          <cell r="P86" t="str">
            <v>PO</v>
          </cell>
          <cell r="W86" t="str">
            <v>TM</v>
          </cell>
          <cell r="Y86" t="str">
            <v>HMS</v>
          </cell>
        </row>
        <row r="87">
          <cell r="A87" t="str">
            <v>CCCT</v>
          </cell>
          <cell r="E87" t="str">
            <v>DPE à faire</v>
          </cell>
          <cell r="K87" t="str">
            <v>MONTREDON-LABESSONNIE</v>
          </cell>
          <cell r="P87" t="str">
            <v>PO</v>
          </cell>
          <cell r="W87" t="str">
            <v>TM</v>
          </cell>
          <cell r="Y87" t="str">
            <v>HMS</v>
          </cell>
        </row>
        <row r="88">
          <cell r="A88" t="str">
            <v>CCCT</v>
          </cell>
          <cell r="E88" t="str">
            <v>DPE à faire</v>
          </cell>
          <cell r="K88" t="str">
            <v>TERRE CLAPIER - TdB</v>
          </cell>
          <cell r="P88" t="str">
            <v>PO</v>
          </cell>
          <cell r="W88" t="str">
            <v>TM</v>
          </cell>
          <cell r="Y88" t="str">
            <v>HMS</v>
          </cell>
        </row>
        <row r="89">
          <cell r="A89" t="str">
            <v>CCCT</v>
          </cell>
          <cell r="E89" t="str">
            <v>DPE à faire</v>
          </cell>
          <cell r="K89" t="str">
            <v>ORBAN</v>
          </cell>
          <cell r="P89" t="str">
            <v>PO</v>
          </cell>
          <cell r="W89" t="str">
            <v>M</v>
          </cell>
          <cell r="Y89" t="str">
            <v>HMS</v>
          </cell>
        </row>
        <row r="90">
          <cell r="A90" t="str">
            <v>CCCT</v>
          </cell>
          <cell r="E90" t="str">
            <v>DPE à faire</v>
          </cell>
          <cell r="K90" t="str">
            <v>REALMONT</v>
          </cell>
          <cell r="P90" t="str">
            <v>PO</v>
          </cell>
          <cell r="W90" t="str">
            <v>TM</v>
          </cell>
          <cell r="Y90" t="str">
            <v>HMS</v>
          </cell>
        </row>
        <row r="91">
          <cell r="A91" t="str">
            <v>CCCT</v>
          </cell>
          <cell r="E91" t="str">
            <v>DPE à faire</v>
          </cell>
          <cell r="K91" t="str">
            <v>REALMONT</v>
          </cell>
          <cell r="P91" t="str">
            <v>PO</v>
          </cell>
          <cell r="W91" t="str">
            <v>M</v>
          </cell>
          <cell r="Y91" t="str">
            <v>HMS</v>
          </cell>
        </row>
        <row r="92">
          <cell r="A92" t="str">
            <v>CCCT</v>
          </cell>
          <cell r="E92" t="str">
            <v>DPE à faire</v>
          </cell>
          <cell r="K92" t="str">
            <v>REALMONT</v>
          </cell>
          <cell r="P92" t="str">
            <v>PB</v>
          </cell>
          <cell r="W92" t="str">
            <v>PB</v>
          </cell>
          <cell r="Y92" t="str">
            <v>HMS</v>
          </cell>
        </row>
        <row r="93">
          <cell r="A93" t="str">
            <v>CCCT</v>
          </cell>
          <cell r="E93" t="str">
            <v>DPE à faire</v>
          </cell>
          <cell r="K93" t="str">
            <v>REALMONT</v>
          </cell>
          <cell r="P93" t="str">
            <v>PO</v>
          </cell>
          <cell r="W93" t="str">
            <v>TM</v>
          </cell>
          <cell r="Y93" t="str">
            <v>HMS-HF</v>
          </cell>
        </row>
        <row r="94">
          <cell r="A94" t="str">
            <v>CCCT</v>
          </cell>
          <cell r="E94" t="str">
            <v>DPE à faire</v>
          </cell>
          <cell r="K94" t="str">
            <v>MONTREDON-LABESSONNIE</v>
          </cell>
          <cell r="P94" t="str">
            <v>PO</v>
          </cell>
          <cell r="W94" t="str">
            <v>TM</v>
          </cell>
          <cell r="Y94" t="str">
            <v>HMS-HF</v>
          </cell>
        </row>
        <row r="95">
          <cell r="A95" t="str">
            <v>CCCT</v>
          </cell>
          <cell r="E95" t="str">
            <v>DPE à faire</v>
          </cell>
          <cell r="K95" t="str">
            <v>MONTREDON-LABESSONNIE</v>
          </cell>
          <cell r="P95" t="str">
            <v>PO</v>
          </cell>
          <cell r="W95" t="str">
            <v>TM</v>
          </cell>
          <cell r="Y95" t="str">
            <v>HMS-HF</v>
          </cell>
        </row>
        <row r="96">
          <cell r="A96" t="str">
            <v>CCCT</v>
          </cell>
          <cell r="E96" t="str">
            <v>DPE à faire</v>
          </cell>
          <cell r="K96" t="str">
            <v>REALMONT</v>
          </cell>
          <cell r="P96" t="str">
            <v>PO</v>
          </cell>
          <cell r="W96" t="str">
            <v>TM</v>
          </cell>
          <cell r="Y96" t="str">
            <v>HMS-HF</v>
          </cell>
        </row>
        <row r="97">
          <cell r="A97" t="str">
            <v>CCCT</v>
          </cell>
          <cell r="E97" t="str">
            <v>DPE à faire</v>
          </cell>
          <cell r="K97" t="str">
            <v>TERRE CLAPIER - TdB</v>
          </cell>
          <cell r="P97" t="str">
            <v>PO</v>
          </cell>
          <cell r="W97" t="str">
            <v>TM</v>
          </cell>
          <cell r="Y97" t="str">
            <v>HMS-HF</v>
          </cell>
        </row>
        <row r="98">
          <cell r="A98" t="str">
            <v>CCCT</v>
          </cell>
          <cell r="E98" t="str">
            <v>DPE à faire</v>
          </cell>
          <cell r="K98" t="str">
            <v>MONTREDON-LABESSONNIE</v>
          </cell>
          <cell r="P98" t="str">
            <v>PO</v>
          </cell>
          <cell r="W98" t="str">
            <v>TM</v>
          </cell>
          <cell r="Y98" t="str">
            <v>HMS-HF</v>
          </cell>
        </row>
        <row r="99">
          <cell r="A99" t="str">
            <v>CCCT</v>
          </cell>
          <cell r="E99" t="str">
            <v>DPE à faire</v>
          </cell>
          <cell r="K99" t="str">
            <v>REALMONT</v>
          </cell>
          <cell r="P99" t="str">
            <v>PO</v>
          </cell>
          <cell r="W99" t="str">
            <v>TM</v>
          </cell>
          <cell r="Y99" t="str">
            <v>HMS-HF</v>
          </cell>
        </row>
        <row r="100">
          <cell r="A100" t="str">
            <v>CCCT</v>
          </cell>
          <cell r="E100" t="str">
            <v>DPE à faire</v>
          </cell>
          <cell r="K100" t="str">
            <v>LOMBERS</v>
          </cell>
          <cell r="P100" t="str">
            <v>PO</v>
          </cell>
          <cell r="W100" t="str">
            <v>TM</v>
          </cell>
          <cell r="Y100" t="str">
            <v>HMS-HF</v>
          </cell>
        </row>
        <row r="101">
          <cell r="A101" t="str">
            <v>CCCT</v>
          </cell>
          <cell r="E101" t="str">
            <v>DPE à faire</v>
          </cell>
          <cell r="K101" t="str">
            <v>MONTREDON-LABESSONNIE</v>
          </cell>
          <cell r="P101" t="str">
            <v>PO</v>
          </cell>
          <cell r="W101" t="str">
            <v>TM</v>
          </cell>
          <cell r="Y101" t="str">
            <v>HSE</v>
          </cell>
        </row>
        <row r="102">
          <cell r="A102" t="str">
            <v>CCCT</v>
          </cell>
          <cell r="E102" t="str">
            <v>DPE à faire</v>
          </cell>
          <cell r="K102" t="str">
            <v>LOMBERS</v>
          </cell>
          <cell r="P102" t="str">
            <v>PO</v>
          </cell>
          <cell r="W102" t="str">
            <v>TM</v>
          </cell>
          <cell r="Y102" t="str">
            <v>HSE</v>
          </cell>
        </row>
        <row r="103">
          <cell r="A103" t="str">
            <v>CCCT</v>
          </cell>
          <cell r="E103" t="str">
            <v>DPE à remettre</v>
          </cell>
          <cell r="K103" t="str">
            <v>REALMONT</v>
          </cell>
          <cell r="P103" t="str">
            <v>PO</v>
          </cell>
          <cell r="W103" t="str">
            <v>TM</v>
          </cell>
          <cell r="Y103" t="str">
            <v>HMS</v>
          </cell>
        </row>
        <row r="104">
          <cell r="A104" t="str">
            <v>CCCT</v>
          </cell>
          <cell r="E104" t="str">
            <v>DPE à remettre</v>
          </cell>
          <cell r="K104" t="str">
            <v>ORBAN</v>
          </cell>
          <cell r="P104" t="str">
            <v>PO</v>
          </cell>
          <cell r="W104" t="str">
            <v>TM</v>
          </cell>
          <cell r="Y104" t="str">
            <v>HMS-HF</v>
          </cell>
        </row>
        <row r="105">
          <cell r="A105" t="str">
            <v>CCCT</v>
          </cell>
          <cell r="E105" t="str">
            <v>DPE Modif</v>
          </cell>
          <cell r="K105" t="str">
            <v>POULAN-POUZOLS</v>
          </cell>
          <cell r="P105" t="str">
            <v>PO</v>
          </cell>
          <cell r="W105" t="str">
            <v>M</v>
          </cell>
          <cell r="Y105" t="str">
            <v>HMS</v>
          </cell>
        </row>
        <row r="106">
          <cell r="A106" t="str">
            <v>CCCT</v>
          </cell>
          <cell r="E106" t="str">
            <v>NR €</v>
          </cell>
          <cell r="K106" t="str">
            <v>SAINT LIEUX LAFENASSE - TdB</v>
          </cell>
          <cell r="P106" t="str">
            <v>PO</v>
          </cell>
          <cell r="W106" t="str">
            <v>SO</v>
          </cell>
          <cell r="Y106" t="str">
            <v>?</v>
          </cell>
        </row>
        <row r="107">
          <cell r="A107" t="str">
            <v>CCCT</v>
          </cell>
          <cell r="E107" t="str">
            <v>NR €</v>
          </cell>
          <cell r="K107" t="str">
            <v>LOMBERS</v>
          </cell>
          <cell r="P107" t="str">
            <v>PO</v>
          </cell>
          <cell r="W107" t="str">
            <v>SO</v>
          </cell>
          <cell r="Y107" t="str">
            <v>HMS-HF</v>
          </cell>
        </row>
        <row r="108">
          <cell r="A108" t="str">
            <v>CCCT</v>
          </cell>
          <cell r="E108" t="str">
            <v>NR €</v>
          </cell>
          <cell r="K108" t="str">
            <v>POULAN-POUZOLS</v>
          </cell>
          <cell r="P108" t="str">
            <v>PO</v>
          </cell>
          <cell r="W108" t="str">
            <v>SO</v>
          </cell>
          <cell r="Y108" t="str">
            <v>HMS-HF</v>
          </cell>
        </row>
        <row r="109">
          <cell r="A109" t="str">
            <v>CCCT</v>
          </cell>
          <cell r="E109" t="str">
            <v>NR €</v>
          </cell>
          <cell r="K109" t="str">
            <v>REALMONT</v>
          </cell>
          <cell r="P109" t="str">
            <v>PO</v>
          </cell>
          <cell r="W109" t="str">
            <v>SO</v>
          </cell>
          <cell r="Y109" t="str">
            <v>?</v>
          </cell>
        </row>
        <row r="110">
          <cell r="A110" t="str">
            <v>CCCT</v>
          </cell>
          <cell r="E110" t="str">
            <v>NR €</v>
          </cell>
          <cell r="K110" t="str">
            <v>REALMONT</v>
          </cell>
          <cell r="P110" t="str">
            <v>PO</v>
          </cell>
          <cell r="W110" t="str">
            <v>SO</v>
          </cell>
          <cell r="Y110" t="str">
            <v>?</v>
          </cell>
        </row>
        <row r="111">
          <cell r="A111" t="str">
            <v>CCCT</v>
          </cell>
          <cell r="E111" t="str">
            <v>NR Départ</v>
          </cell>
          <cell r="K111" t="str">
            <v>MONTREDON-LABESSONNIE</v>
          </cell>
          <cell r="P111" t="str">
            <v>PB</v>
          </cell>
          <cell r="W111" t="str">
            <v>PB</v>
          </cell>
          <cell r="Y111" t="str">
            <v>?</v>
          </cell>
        </row>
        <row r="112">
          <cell r="A112" t="str">
            <v>CCCT</v>
          </cell>
          <cell r="E112" t="str">
            <v>NR €</v>
          </cell>
          <cell r="K112" t="str">
            <v>TERRE CLAPIER - TdB</v>
          </cell>
          <cell r="P112" t="str">
            <v>PO</v>
          </cell>
          <cell r="W112" t="str">
            <v>SO</v>
          </cell>
          <cell r="Y112" t="str">
            <v>?</v>
          </cell>
        </row>
        <row r="113">
          <cell r="A113" t="str">
            <v>CCCT</v>
          </cell>
          <cell r="E113" t="str">
            <v>NR €</v>
          </cell>
          <cell r="K113" t="str">
            <v>LAMILLARIE</v>
          </cell>
          <cell r="P113" t="str">
            <v>PO</v>
          </cell>
          <cell r="W113" t="str">
            <v>SO</v>
          </cell>
          <cell r="Y113" t="str">
            <v>?</v>
          </cell>
        </row>
        <row r="114">
          <cell r="A114" t="str">
            <v>CCCT</v>
          </cell>
          <cell r="E114" t="str">
            <v>NR €</v>
          </cell>
          <cell r="K114" t="str">
            <v>SAINT ANTONIN DE LACALM - TdB</v>
          </cell>
          <cell r="P114" t="str">
            <v>PO</v>
          </cell>
          <cell r="W114" t="str">
            <v>SO</v>
          </cell>
          <cell r="Y114" t="str">
            <v>?</v>
          </cell>
        </row>
        <row r="115">
          <cell r="A115" t="str">
            <v>CCCT</v>
          </cell>
          <cell r="E115" t="str">
            <v>NR €</v>
          </cell>
          <cell r="K115" t="str">
            <v>SIEURAC</v>
          </cell>
          <cell r="P115" t="str">
            <v>PO</v>
          </cell>
          <cell r="W115" t="str">
            <v>SO</v>
          </cell>
          <cell r="Y115" t="str">
            <v>?</v>
          </cell>
        </row>
        <row r="116">
          <cell r="A116" t="str">
            <v>CCCT</v>
          </cell>
          <cell r="E116" t="str">
            <v>NR €</v>
          </cell>
          <cell r="K116" t="str">
            <v>REALMONT</v>
          </cell>
          <cell r="P116" t="str">
            <v>PO</v>
          </cell>
          <cell r="W116" t="str">
            <v>SO</v>
          </cell>
          <cell r="Y116" t="str">
            <v>?</v>
          </cell>
        </row>
        <row r="117">
          <cell r="A117" t="str">
            <v>CCCT</v>
          </cell>
          <cell r="E117" t="str">
            <v>NR €</v>
          </cell>
          <cell r="K117" t="str">
            <v>ORBAN</v>
          </cell>
          <cell r="P117" t="str">
            <v>PO</v>
          </cell>
          <cell r="W117" t="str">
            <v>SO</v>
          </cell>
          <cell r="Y117" t="str">
            <v>?</v>
          </cell>
        </row>
        <row r="118">
          <cell r="A118" t="str">
            <v>CCCT</v>
          </cell>
          <cell r="E118" t="str">
            <v>NR Maison</v>
          </cell>
          <cell r="K118" t="str">
            <v>LABOUTARIE</v>
          </cell>
          <cell r="P118" t="str">
            <v>PO</v>
          </cell>
          <cell r="W118" t="str">
            <v>SO</v>
          </cell>
          <cell r="Y118" t="str">
            <v>?</v>
          </cell>
        </row>
        <row r="119">
          <cell r="A119" t="str">
            <v>CCCT</v>
          </cell>
          <cell r="E119" t="str">
            <v>NR Maison</v>
          </cell>
          <cell r="K119" t="str">
            <v>MONTREDON-LABESSONNIE</v>
          </cell>
          <cell r="P119" t="str">
            <v>PO</v>
          </cell>
          <cell r="W119" t="str">
            <v>SO</v>
          </cell>
          <cell r="Y119" t="str">
            <v>?</v>
          </cell>
        </row>
        <row r="120">
          <cell r="A120" t="str">
            <v>CCCT</v>
          </cell>
          <cell r="E120" t="str">
            <v>NR Maison</v>
          </cell>
          <cell r="K120" t="str">
            <v>MONTREDON-LABESSONNIE</v>
          </cell>
          <cell r="P120" t="str">
            <v>PB</v>
          </cell>
          <cell r="W120" t="str">
            <v>PB</v>
          </cell>
          <cell r="Y120" t="str">
            <v>?</v>
          </cell>
        </row>
        <row r="121">
          <cell r="A121" t="str">
            <v>CCCT</v>
          </cell>
          <cell r="E121" t="str">
            <v>NR Maison</v>
          </cell>
          <cell r="K121" t="str">
            <v>FAUCH</v>
          </cell>
          <cell r="P121" t="str">
            <v>PB</v>
          </cell>
          <cell r="W121" t="str">
            <v>PB</v>
          </cell>
          <cell r="Y121" t="str">
            <v>?</v>
          </cell>
        </row>
        <row r="122">
          <cell r="A122" t="str">
            <v>CCCT</v>
          </cell>
          <cell r="E122" t="str">
            <v>NR Maison</v>
          </cell>
          <cell r="K122" t="str">
            <v>REALMONT</v>
          </cell>
          <cell r="P122" t="str">
            <v>PO</v>
          </cell>
          <cell r="W122" t="str">
            <v>SO</v>
          </cell>
          <cell r="Y122" t="str">
            <v>HF</v>
          </cell>
        </row>
        <row r="123">
          <cell r="A123" t="str">
            <v>CCCT</v>
          </cell>
          <cell r="E123" t="str">
            <v>NR Maison</v>
          </cell>
          <cell r="K123" t="str">
            <v>ARIFAT</v>
          </cell>
          <cell r="P123" t="str">
            <v>PO</v>
          </cell>
          <cell r="W123" t="str">
            <v>SO</v>
          </cell>
          <cell r="Y123" t="str">
            <v>HF</v>
          </cell>
        </row>
        <row r="124">
          <cell r="A124" t="str">
            <v>CCCT</v>
          </cell>
          <cell r="E124" t="str">
            <v>NR Maison</v>
          </cell>
          <cell r="K124" t="str">
            <v>RONEL - TdB</v>
          </cell>
          <cell r="P124" t="str">
            <v>PO</v>
          </cell>
          <cell r="W124" t="str">
            <v>SO</v>
          </cell>
          <cell r="Y124" t="str">
            <v>?</v>
          </cell>
        </row>
        <row r="125">
          <cell r="A125" t="str">
            <v>CCCT</v>
          </cell>
          <cell r="E125" t="str">
            <v>NR Maison</v>
          </cell>
          <cell r="K125" t="str">
            <v>SAINT LIEUX LAFENASSE - TdB</v>
          </cell>
          <cell r="P125" t="str">
            <v>PB</v>
          </cell>
          <cell r="W125" t="str">
            <v>PB</v>
          </cell>
          <cell r="Y125" t="str">
            <v>?</v>
          </cell>
        </row>
        <row r="126">
          <cell r="A126" t="str">
            <v>CCCT</v>
          </cell>
          <cell r="E126" t="str">
            <v>NR Maison</v>
          </cell>
          <cell r="K126" t="str">
            <v>LE TRAVET - TdB</v>
          </cell>
          <cell r="P126" t="str">
            <v>PO</v>
          </cell>
          <cell r="W126" t="str">
            <v>SO</v>
          </cell>
          <cell r="Y126" t="str">
            <v>?</v>
          </cell>
        </row>
        <row r="127">
          <cell r="A127" t="str">
            <v>CCCT</v>
          </cell>
          <cell r="E127" t="str">
            <v>NR Maison</v>
          </cell>
          <cell r="K127" t="str">
            <v>REALMONT</v>
          </cell>
          <cell r="P127" t="str">
            <v>PB</v>
          </cell>
          <cell r="W127" t="str">
            <v>PB</v>
          </cell>
          <cell r="Y127" t="str">
            <v>?</v>
          </cell>
        </row>
        <row r="128">
          <cell r="A128" t="str">
            <v>CCCT</v>
          </cell>
          <cell r="E128" t="str">
            <v>NR Maison</v>
          </cell>
          <cell r="K128" t="str">
            <v>LABOUTARIE</v>
          </cell>
          <cell r="P128" t="str">
            <v>PO</v>
          </cell>
          <cell r="W128" t="str">
            <v>SO</v>
          </cell>
          <cell r="Y128" t="str">
            <v>?</v>
          </cell>
        </row>
        <row r="129">
          <cell r="A129" t="str">
            <v>CCCT</v>
          </cell>
          <cell r="E129" t="str">
            <v>NR Maison</v>
          </cell>
          <cell r="K129" t="str">
            <v>LOMBERS</v>
          </cell>
          <cell r="P129" t="str">
            <v>PO</v>
          </cell>
          <cell r="W129" t="str">
            <v>SO</v>
          </cell>
          <cell r="Y129" t="str">
            <v>?</v>
          </cell>
        </row>
        <row r="130">
          <cell r="A130" t="str">
            <v>CCCT</v>
          </cell>
          <cell r="E130" t="str">
            <v>NR Maison</v>
          </cell>
          <cell r="K130" t="str">
            <v>REALMONT</v>
          </cell>
          <cell r="P130" t="str">
            <v>PB</v>
          </cell>
          <cell r="W130" t="str">
            <v>PB</v>
          </cell>
          <cell r="Y130" t="str">
            <v>?</v>
          </cell>
        </row>
        <row r="131">
          <cell r="A131" t="str">
            <v>CCCT</v>
          </cell>
          <cell r="E131" t="str">
            <v>NR Maison</v>
          </cell>
          <cell r="K131" t="str">
            <v>RONEL - TdB</v>
          </cell>
          <cell r="P131" t="str">
            <v>PO</v>
          </cell>
          <cell r="W131" t="str">
            <v>SO</v>
          </cell>
          <cell r="Y131" t="str">
            <v>?</v>
          </cell>
        </row>
        <row r="132">
          <cell r="A132" t="str">
            <v>CCCT</v>
          </cell>
          <cell r="E132" t="str">
            <v>NR Maison</v>
          </cell>
          <cell r="K132" t="str">
            <v>LAMILLARIE</v>
          </cell>
          <cell r="P132" t="str">
            <v>PO</v>
          </cell>
          <cell r="W132" t="str">
            <v>SO</v>
          </cell>
          <cell r="Y132" t="str">
            <v>?</v>
          </cell>
        </row>
        <row r="133">
          <cell r="A133" t="str">
            <v>CCCT</v>
          </cell>
          <cell r="E133" t="str">
            <v>NR Maison</v>
          </cell>
          <cell r="K133" t="str">
            <v>SAINT ANTONIN DE LACALM - TdB</v>
          </cell>
          <cell r="P133" t="str">
            <v>PO</v>
          </cell>
          <cell r="W133" t="str">
            <v>SO</v>
          </cell>
          <cell r="Y133" t="str">
            <v>?</v>
          </cell>
        </row>
        <row r="134">
          <cell r="A134" t="str">
            <v>CCCT</v>
          </cell>
          <cell r="E134" t="str">
            <v>NR Maison</v>
          </cell>
          <cell r="K134" t="str">
            <v>LE TRAVET - TdB</v>
          </cell>
          <cell r="P134" t="str">
            <v>PB</v>
          </cell>
          <cell r="W134" t="str">
            <v>PB</v>
          </cell>
          <cell r="Y134" t="str">
            <v>?</v>
          </cell>
        </row>
        <row r="135">
          <cell r="A135" t="str">
            <v>CCCT</v>
          </cell>
          <cell r="E135" t="str">
            <v>NR Maison</v>
          </cell>
          <cell r="K135" t="str">
            <v>LE TRAVET - TdB</v>
          </cell>
          <cell r="P135" t="str">
            <v>PB</v>
          </cell>
          <cell r="W135" t="str">
            <v>PB</v>
          </cell>
          <cell r="Y135" t="str">
            <v>?</v>
          </cell>
        </row>
        <row r="136">
          <cell r="A136" t="str">
            <v>CCCT</v>
          </cell>
          <cell r="E136" t="str">
            <v>NR Maison</v>
          </cell>
          <cell r="K136" t="str">
            <v>SAINT LIEUX LAFENASSE - TdB</v>
          </cell>
          <cell r="P136" t="str">
            <v>PB</v>
          </cell>
          <cell r="W136" t="str">
            <v>PB</v>
          </cell>
          <cell r="Y136" t="str">
            <v>?</v>
          </cell>
        </row>
        <row r="137">
          <cell r="A137" t="str">
            <v>CCCT</v>
          </cell>
          <cell r="E137" t="str">
            <v>NR RFR</v>
          </cell>
          <cell r="K137" t="str">
            <v>SAINT LIEUX LAFENASSE - TdB</v>
          </cell>
          <cell r="P137" t="str">
            <v>PO</v>
          </cell>
          <cell r="W137" t="str">
            <v>SO</v>
          </cell>
          <cell r="Y137" t="str">
            <v>?</v>
          </cell>
        </row>
        <row r="138">
          <cell r="A138" t="str">
            <v>CCCT</v>
          </cell>
          <cell r="E138" t="str">
            <v>NR RFR</v>
          </cell>
          <cell r="K138" t="str">
            <v>MONTREDON-LABESSONNIE</v>
          </cell>
          <cell r="P138" t="str">
            <v>PO</v>
          </cell>
          <cell r="W138" t="str">
            <v>SO</v>
          </cell>
          <cell r="Y138" t="str">
            <v>?</v>
          </cell>
        </row>
        <row r="139">
          <cell r="A139" t="str">
            <v>CCCT</v>
          </cell>
          <cell r="E139" t="str">
            <v>NR RFR</v>
          </cell>
          <cell r="K139" t="str">
            <v>POULAN-POUZOLS</v>
          </cell>
          <cell r="P139" t="str">
            <v>PO</v>
          </cell>
          <cell r="W139" t="str">
            <v>SO</v>
          </cell>
          <cell r="Y139" t="str">
            <v>?</v>
          </cell>
        </row>
        <row r="140">
          <cell r="A140" t="str">
            <v>CCCT</v>
          </cell>
          <cell r="E140" t="str">
            <v>NR RFR</v>
          </cell>
          <cell r="K140" t="str">
            <v>SIEURAC</v>
          </cell>
          <cell r="P140" t="str">
            <v>PO</v>
          </cell>
          <cell r="W140" t="str">
            <v>SO</v>
          </cell>
          <cell r="Y140" t="str">
            <v>?</v>
          </cell>
        </row>
        <row r="141">
          <cell r="A141" t="str">
            <v>CCCT</v>
          </cell>
          <cell r="E141" t="str">
            <v>NR RFR</v>
          </cell>
          <cell r="K141" t="str">
            <v>REALMONT</v>
          </cell>
          <cell r="P141" t="str">
            <v>PO</v>
          </cell>
          <cell r="W141" t="str">
            <v>SO</v>
          </cell>
          <cell r="Y141" t="str">
            <v>?</v>
          </cell>
        </row>
        <row r="142">
          <cell r="A142" t="str">
            <v>CCCT</v>
          </cell>
          <cell r="E142" t="str">
            <v>NR RFR</v>
          </cell>
          <cell r="K142" t="str">
            <v>REALMONT</v>
          </cell>
          <cell r="P142" t="str">
            <v>PO</v>
          </cell>
          <cell r="W142" t="str">
            <v>SO</v>
          </cell>
          <cell r="Y142" t="str">
            <v>?</v>
          </cell>
        </row>
        <row r="143">
          <cell r="A143" t="str">
            <v>CCCT</v>
          </cell>
          <cell r="E143" t="str">
            <v>NR RFR</v>
          </cell>
          <cell r="K143" t="str">
            <v>REALMONT</v>
          </cell>
          <cell r="P143" t="str">
            <v>PO</v>
          </cell>
          <cell r="W143" t="str">
            <v>SO</v>
          </cell>
          <cell r="Y143" t="str">
            <v>?</v>
          </cell>
        </row>
        <row r="144">
          <cell r="A144" t="str">
            <v>CCCT</v>
          </cell>
          <cell r="E144" t="str">
            <v>NR RFR</v>
          </cell>
          <cell r="K144" t="str">
            <v>TERRE CLAPIER - TdB</v>
          </cell>
          <cell r="P144" t="str">
            <v>PO</v>
          </cell>
          <cell r="W144" t="str">
            <v>SO</v>
          </cell>
          <cell r="Y144" t="str">
            <v>?</v>
          </cell>
        </row>
        <row r="145">
          <cell r="A145" t="str">
            <v>CCCT</v>
          </cell>
          <cell r="E145" t="str">
            <v>NR RFR</v>
          </cell>
          <cell r="K145" t="str">
            <v>ARIFAT</v>
          </cell>
          <cell r="P145" t="str">
            <v>PO</v>
          </cell>
          <cell r="W145" t="str">
            <v>SO</v>
          </cell>
          <cell r="Y145" t="str">
            <v>?</v>
          </cell>
        </row>
        <row r="146">
          <cell r="A146" t="str">
            <v>CCCT</v>
          </cell>
          <cell r="E146" t="str">
            <v>NR RFR</v>
          </cell>
          <cell r="K146" t="str">
            <v>ORBAN</v>
          </cell>
          <cell r="P146" t="str">
            <v>PO</v>
          </cell>
          <cell r="W146" t="str">
            <v>SO</v>
          </cell>
          <cell r="Y146" t="str">
            <v>?</v>
          </cell>
        </row>
        <row r="147">
          <cell r="A147" t="str">
            <v>CCCT</v>
          </cell>
          <cell r="E147" t="str">
            <v>NR RFR</v>
          </cell>
          <cell r="K147" t="str">
            <v>POULAN-POUZOLS</v>
          </cell>
          <cell r="P147" t="str">
            <v>PO</v>
          </cell>
          <cell r="W147" t="str">
            <v>SO</v>
          </cell>
          <cell r="Y147" t="str">
            <v>?</v>
          </cell>
        </row>
        <row r="148">
          <cell r="A148" t="str">
            <v>CCCT</v>
          </cell>
          <cell r="E148" t="str">
            <v>NR RFR</v>
          </cell>
          <cell r="K148" t="str">
            <v>MONTREDON-LABESSONNIE</v>
          </cell>
          <cell r="P148" t="str">
            <v>PO</v>
          </cell>
          <cell r="W148" t="str">
            <v>SO</v>
          </cell>
          <cell r="Y148" t="str">
            <v>?</v>
          </cell>
        </row>
        <row r="149">
          <cell r="A149" t="str">
            <v>CCCT</v>
          </cell>
          <cell r="E149" t="str">
            <v>NR RFR</v>
          </cell>
          <cell r="K149" t="str">
            <v>TERRE CLAPIER - TdB</v>
          </cell>
          <cell r="P149" t="str">
            <v>PO</v>
          </cell>
          <cell r="W149" t="str">
            <v>SO</v>
          </cell>
          <cell r="Y149" t="str">
            <v>?</v>
          </cell>
        </row>
        <row r="150">
          <cell r="A150" t="str">
            <v>CCCT</v>
          </cell>
          <cell r="E150" t="str">
            <v>NR RFR</v>
          </cell>
          <cell r="K150" t="str">
            <v>ORBAN</v>
          </cell>
          <cell r="P150" t="str">
            <v>PO</v>
          </cell>
          <cell r="W150" t="str">
            <v>SO</v>
          </cell>
          <cell r="Y150" t="str">
            <v>?</v>
          </cell>
        </row>
        <row r="151">
          <cell r="A151" t="str">
            <v>CCCT</v>
          </cell>
          <cell r="E151" t="str">
            <v>NR RFR</v>
          </cell>
          <cell r="K151" t="str">
            <v>ORBAN</v>
          </cell>
          <cell r="P151" t="str">
            <v>PO</v>
          </cell>
          <cell r="W151" t="str">
            <v>SO</v>
          </cell>
          <cell r="Y151" t="str">
            <v>?</v>
          </cell>
        </row>
        <row r="152">
          <cell r="A152" t="str">
            <v>CCCT</v>
          </cell>
          <cell r="E152" t="str">
            <v>NR RFR</v>
          </cell>
          <cell r="K152" t="str">
            <v>REALMONT</v>
          </cell>
          <cell r="P152" t="str">
            <v>PO</v>
          </cell>
          <cell r="W152" t="str">
            <v>SO</v>
          </cell>
          <cell r="Y152" t="str">
            <v>?</v>
          </cell>
        </row>
        <row r="153">
          <cell r="A153" t="str">
            <v>CCCT</v>
          </cell>
          <cell r="E153" t="str">
            <v>NR RFR</v>
          </cell>
          <cell r="K153" t="str">
            <v>ORBAN</v>
          </cell>
          <cell r="P153" t="str">
            <v>PO</v>
          </cell>
          <cell r="W153" t="str">
            <v>SO</v>
          </cell>
          <cell r="Y153" t="str">
            <v>?</v>
          </cell>
        </row>
        <row r="154">
          <cell r="A154" t="str">
            <v>CCCT</v>
          </cell>
          <cell r="E154" t="str">
            <v>NR RFR</v>
          </cell>
          <cell r="K154" t="str">
            <v>MONTREDON-LABESSONNIE</v>
          </cell>
          <cell r="P154" t="str">
            <v>PO</v>
          </cell>
          <cell r="W154" t="str">
            <v>SO</v>
          </cell>
          <cell r="Y154" t="str">
            <v>?</v>
          </cell>
        </row>
        <row r="155">
          <cell r="A155" t="str">
            <v>CCCT</v>
          </cell>
          <cell r="E155" t="str">
            <v>NR RFR</v>
          </cell>
          <cell r="K155" t="str">
            <v>SAINT LIEUX LAFENASSE - TdB</v>
          </cell>
          <cell r="P155" t="str">
            <v>PO</v>
          </cell>
          <cell r="W155" t="str">
            <v>SO</v>
          </cell>
          <cell r="Y155" t="str">
            <v>?</v>
          </cell>
        </row>
        <row r="156">
          <cell r="A156" t="str">
            <v>CCCT</v>
          </cell>
          <cell r="E156" t="str">
            <v>NR RFR</v>
          </cell>
          <cell r="K156" t="str">
            <v>REALMONT</v>
          </cell>
          <cell r="P156" t="str">
            <v>PO</v>
          </cell>
          <cell r="W156" t="str">
            <v>SO</v>
          </cell>
          <cell r="Y156" t="str">
            <v>?</v>
          </cell>
        </row>
        <row r="157">
          <cell r="A157" t="str">
            <v>CCCT</v>
          </cell>
          <cell r="E157" t="str">
            <v>NR RFR</v>
          </cell>
          <cell r="K157" t="str">
            <v>LAMILLARIE</v>
          </cell>
          <cell r="P157" t="str">
            <v>PO</v>
          </cell>
          <cell r="W157" t="str">
            <v>SO</v>
          </cell>
          <cell r="Y157" t="str">
            <v>?</v>
          </cell>
        </row>
        <row r="158">
          <cell r="A158" t="str">
            <v>CCCT</v>
          </cell>
          <cell r="E158" t="str">
            <v>NR RFR</v>
          </cell>
          <cell r="K158" t="str">
            <v>MONTREDON-LABESSONNIE</v>
          </cell>
          <cell r="P158" t="str">
            <v>PO</v>
          </cell>
          <cell r="W158" t="str">
            <v>SO</v>
          </cell>
          <cell r="Y158" t="str">
            <v>?</v>
          </cell>
        </row>
        <row r="159">
          <cell r="A159" t="str">
            <v>CCCT</v>
          </cell>
          <cell r="E159" t="str">
            <v>NR RFR</v>
          </cell>
          <cell r="K159" t="str">
            <v>MONTREDON-LABESSONNIE</v>
          </cell>
          <cell r="P159" t="str">
            <v>PO</v>
          </cell>
          <cell r="W159" t="str">
            <v>SO</v>
          </cell>
          <cell r="Y159" t="str">
            <v>?</v>
          </cell>
        </row>
        <row r="160">
          <cell r="A160" t="str">
            <v>CCCT</v>
          </cell>
          <cell r="E160" t="str">
            <v>NR RFR</v>
          </cell>
          <cell r="K160" t="str">
            <v>FAUCH</v>
          </cell>
          <cell r="P160" t="str">
            <v>PO</v>
          </cell>
          <cell r="W160" t="str">
            <v>SO</v>
          </cell>
          <cell r="Y160" t="str">
            <v>?</v>
          </cell>
        </row>
        <row r="161">
          <cell r="A161" t="str">
            <v>CCCT</v>
          </cell>
          <cell r="E161" t="str">
            <v>NR RFR</v>
          </cell>
          <cell r="K161" t="str">
            <v>LE TRAVET - TdB</v>
          </cell>
          <cell r="P161" t="str">
            <v>PO</v>
          </cell>
          <cell r="W161" t="str">
            <v>SO</v>
          </cell>
          <cell r="Y161" t="str">
            <v>?</v>
          </cell>
        </row>
        <row r="162">
          <cell r="A162" t="str">
            <v>CCCT</v>
          </cell>
          <cell r="E162" t="str">
            <v>NR RFR</v>
          </cell>
          <cell r="K162" t="str">
            <v>MONTREDON-LABESSONNIE</v>
          </cell>
          <cell r="P162" t="str">
            <v>PO</v>
          </cell>
          <cell r="W162" t="str">
            <v>SO</v>
          </cell>
          <cell r="Y162" t="str">
            <v>?</v>
          </cell>
        </row>
        <row r="163">
          <cell r="A163" t="str">
            <v>CCCT</v>
          </cell>
          <cell r="E163" t="str">
            <v>NR RFR</v>
          </cell>
          <cell r="K163" t="str">
            <v>SAINT LIEUX LAFENASSE - TdB</v>
          </cell>
          <cell r="P163" t="str">
            <v>PO</v>
          </cell>
          <cell r="W163" t="str">
            <v>SO</v>
          </cell>
          <cell r="Y163" t="str">
            <v>?</v>
          </cell>
        </row>
        <row r="164">
          <cell r="A164" t="str">
            <v>CCCT</v>
          </cell>
          <cell r="E164" t="str">
            <v>NR RFR</v>
          </cell>
          <cell r="K164" t="str">
            <v>SAINT ANTONIN DE LACALM - TdB</v>
          </cell>
          <cell r="P164" t="str">
            <v>PO</v>
          </cell>
          <cell r="W164" t="str">
            <v>SO</v>
          </cell>
          <cell r="Y164" t="str">
            <v>?</v>
          </cell>
        </row>
        <row r="165">
          <cell r="A165" t="str">
            <v>CCCT</v>
          </cell>
          <cell r="E165" t="str">
            <v>NR RFR</v>
          </cell>
          <cell r="K165" t="str">
            <v>TERRE CLAPIER - TdB</v>
          </cell>
          <cell r="P165" t="str">
            <v>PO</v>
          </cell>
          <cell r="W165" t="str">
            <v>SO</v>
          </cell>
          <cell r="Y165" t="str">
            <v>?</v>
          </cell>
        </row>
        <row r="166">
          <cell r="A166" t="str">
            <v>CCCT</v>
          </cell>
          <cell r="E166" t="str">
            <v>NR RFR</v>
          </cell>
          <cell r="K166" t="str">
            <v>REALMONT</v>
          </cell>
          <cell r="P166" t="str">
            <v>PO</v>
          </cell>
          <cell r="W166" t="str">
            <v>SO</v>
          </cell>
          <cell r="Y166" t="str">
            <v>?</v>
          </cell>
        </row>
        <row r="167">
          <cell r="A167" t="str">
            <v>CCCT</v>
          </cell>
          <cell r="E167" t="str">
            <v>NR Travaux</v>
          </cell>
          <cell r="K167" t="str">
            <v>TERRE CLAPIER - TdB</v>
          </cell>
          <cell r="P167" t="str">
            <v>PO</v>
          </cell>
          <cell r="W167" t="str">
            <v>SO</v>
          </cell>
          <cell r="Y167" t="str">
            <v>?</v>
          </cell>
        </row>
        <row r="168">
          <cell r="A168" t="str">
            <v>CCCT</v>
          </cell>
          <cell r="E168" t="str">
            <v>NR Travaux</v>
          </cell>
          <cell r="K168" t="str">
            <v>MONTREDON-LABESSONNIE</v>
          </cell>
          <cell r="P168" t="str">
            <v>PB</v>
          </cell>
          <cell r="W168" t="str">
            <v>PB</v>
          </cell>
          <cell r="Y168" t="str">
            <v>?</v>
          </cell>
        </row>
        <row r="169">
          <cell r="A169" t="str">
            <v>CCCT</v>
          </cell>
          <cell r="E169" t="str">
            <v>NR Travaux</v>
          </cell>
          <cell r="K169" t="str">
            <v>REALMONT</v>
          </cell>
          <cell r="P169" t="str">
            <v>PO</v>
          </cell>
          <cell r="W169" t="str">
            <v>SO</v>
          </cell>
          <cell r="Y169" t="str">
            <v>?</v>
          </cell>
        </row>
        <row r="170">
          <cell r="A170" t="str">
            <v>CCCT</v>
          </cell>
          <cell r="E170" t="str">
            <v>NR Travaux</v>
          </cell>
          <cell r="K170" t="str">
            <v>MONTREDON-LABESSONNIE</v>
          </cell>
          <cell r="P170" t="str">
            <v>PB</v>
          </cell>
          <cell r="W170" t="str">
            <v>PB</v>
          </cell>
          <cell r="Y170" t="str">
            <v>?</v>
          </cell>
        </row>
        <row r="171">
          <cell r="A171" t="str">
            <v>CCCT</v>
          </cell>
          <cell r="E171" t="str">
            <v>NR Travaux</v>
          </cell>
          <cell r="K171" t="str">
            <v>LOMBERS</v>
          </cell>
          <cell r="P171" t="str">
            <v>PO</v>
          </cell>
          <cell r="W171" t="str">
            <v>SO</v>
          </cell>
          <cell r="Y171" t="str">
            <v>?</v>
          </cell>
        </row>
        <row r="172">
          <cell r="A172" t="str">
            <v>CCCT</v>
          </cell>
          <cell r="E172" t="str">
            <v>NR Travaux</v>
          </cell>
          <cell r="K172" t="str">
            <v>MONTREDON-LABESSONNIE</v>
          </cell>
          <cell r="P172" t="str">
            <v>PO</v>
          </cell>
          <cell r="W172" t="str">
            <v>SO</v>
          </cell>
          <cell r="Y172" t="str">
            <v>?</v>
          </cell>
        </row>
        <row r="173">
          <cell r="A173" t="str">
            <v>CCCT</v>
          </cell>
          <cell r="E173" t="str">
            <v>NR Travaux</v>
          </cell>
          <cell r="K173" t="str">
            <v>MONTREDON-LABESSONNIE</v>
          </cell>
          <cell r="P173" t="str">
            <v>PO</v>
          </cell>
          <cell r="W173" t="str">
            <v>SO</v>
          </cell>
          <cell r="Y173" t="str">
            <v>?</v>
          </cell>
        </row>
        <row r="174">
          <cell r="A174" t="str">
            <v>CCCT</v>
          </cell>
          <cell r="E174" t="str">
            <v>NR Travaux</v>
          </cell>
          <cell r="K174" t="str">
            <v>REALMONT</v>
          </cell>
          <cell r="P174" t="str">
            <v>PB</v>
          </cell>
          <cell r="W174" t="str">
            <v>PB</v>
          </cell>
          <cell r="Y174" t="str">
            <v>?</v>
          </cell>
        </row>
        <row r="175">
          <cell r="A175" t="str">
            <v>CCCT</v>
          </cell>
          <cell r="E175" t="str">
            <v>NR Travaux</v>
          </cell>
          <cell r="K175" t="str">
            <v>SAINT LIEUX LAFENASSE - TdB</v>
          </cell>
          <cell r="P175" t="str">
            <v>PO</v>
          </cell>
          <cell r="W175" t="str">
            <v>SO</v>
          </cell>
          <cell r="Y175" t="str">
            <v>?</v>
          </cell>
        </row>
        <row r="176">
          <cell r="A176" t="str">
            <v>CCCT</v>
          </cell>
          <cell r="E176" t="str">
            <v>NR Travaux</v>
          </cell>
          <cell r="K176" t="str">
            <v>LOMBERS</v>
          </cell>
          <cell r="P176" t="str">
            <v>PO</v>
          </cell>
          <cell r="W176" t="str">
            <v>SO</v>
          </cell>
          <cell r="Y176" t="str">
            <v>HF</v>
          </cell>
        </row>
        <row r="177">
          <cell r="A177" t="str">
            <v>CCCT</v>
          </cell>
          <cell r="E177" t="str">
            <v>NR Travaux</v>
          </cell>
          <cell r="K177" t="str">
            <v>SAINT LIEUX LAFENASSE - TdB</v>
          </cell>
          <cell r="P177" t="str">
            <v>PO</v>
          </cell>
          <cell r="W177" t="str">
            <v>SO</v>
          </cell>
          <cell r="Y177" t="str">
            <v>HF</v>
          </cell>
        </row>
        <row r="178">
          <cell r="A178" t="str">
            <v>CCCT</v>
          </cell>
          <cell r="E178" t="str">
            <v>NR Travaux</v>
          </cell>
          <cell r="K178" t="str">
            <v>FAUCH</v>
          </cell>
          <cell r="P178" t="str">
            <v>PO</v>
          </cell>
          <cell r="W178" t="str">
            <v>SO</v>
          </cell>
          <cell r="Y178" t="str">
            <v>HF</v>
          </cell>
        </row>
        <row r="179">
          <cell r="A179" t="str">
            <v>CCCT</v>
          </cell>
          <cell r="E179" t="str">
            <v>NR Travaux</v>
          </cell>
          <cell r="K179" t="str">
            <v>REALMONT</v>
          </cell>
          <cell r="P179" t="str">
            <v>PO</v>
          </cell>
          <cell r="W179" t="str">
            <v>SO</v>
          </cell>
          <cell r="Y179" t="str">
            <v>?</v>
          </cell>
        </row>
        <row r="180">
          <cell r="A180" t="str">
            <v>CCCT</v>
          </cell>
          <cell r="E180" t="str">
            <v>NR Travaux</v>
          </cell>
          <cell r="K180" t="str">
            <v>LOMBERS</v>
          </cell>
          <cell r="P180" t="str">
            <v>PO</v>
          </cell>
          <cell r="W180" t="str">
            <v>SO</v>
          </cell>
          <cell r="Y180" t="str">
            <v>HMS</v>
          </cell>
        </row>
        <row r="181">
          <cell r="A181" t="str">
            <v>CCCT</v>
          </cell>
          <cell r="E181" t="str">
            <v>NR Travaux</v>
          </cell>
          <cell r="K181" t="str">
            <v>LABOUTARIE</v>
          </cell>
          <cell r="P181" t="str">
            <v>PO</v>
          </cell>
          <cell r="W181" t="str">
            <v>SO</v>
          </cell>
          <cell r="Y181" t="str">
            <v>HMS</v>
          </cell>
        </row>
        <row r="182">
          <cell r="A182" t="str">
            <v>CCCT</v>
          </cell>
          <cell r="E182" t="str">
            <v>NR Travaux</v>
          </cell>
          <cell r="K182" t="str">
            <v>MONTREDON-LABESSONNIE</v>
          </cell>
          <cell r="P182" t="str">
            <v>PO</v>
          </cell>
          <cell r="W182" t="str">
            <v>SO</v>
          </cell>
          <cell r="Y182" t="str">
            <v>HMS-HF</v>
          </cell>
        </row>
        <row r="183">
          <cell r="A183" t="str">
            <v>CCCT</v>
          </cell>
          <cell r="E183" t="str">
            <v>NR Travaux</v>
          </cell>
          <cell r="K183" t="str">
            <v>LOMBERS</v>
          </cell>
          <cell r="P183" t="str">
            <v>PO</v>
          </cell>
          <cell r="W183" t="str">
            <v>SO</v>
          </cell>
          <cell r="Y183" t="str">
            <v>?</v>
          </cell>
        </row>
        <row r="184">
          <cell r="A184" t="str">
            <v>CCCT</v>
          </cell>
          <cell r="E184" t="str">
            <v>NR Travaux</v>
          </cell>
          <cell r="K184" t="str">
            <v>REALMONT</v>
          </cell>
          <cell r="P184" t="str">
            <v>PO</v>
          </cell>
          <cell r="W184" t="str">
            <v>SO</v>
          </cell>
          <cell r="Y184" t="str">
            <v>?</v>
          </cell>
        </row>
        <row r="185">
          <cell r="A185" t="str">
            <v>CCCT</v>
          </cell>
          <cell r="E185" t="str">
            <v>NR Travaux</v>
          </cell>
          <cell r="K185" t="str">
            <v>REALMONT</v>
          </cell>
          <cell r="P185" t="str">
            <v>PO</v>
          </cell>
          <cell r="W185" t="str">
            <v>SO</v>
          </cell>
          <cell r="Y185" t="str">
            <v>?</v>
          </cell>
        </row>
        <row r="186">
          <cell r="A186" t="str">
            <v>CCCT</v>
          </cell>
          <cell r="E186" t="str">
            <v>NR Travaux</v>
          </cell>
          <cell r="K186" t="str">
            <v>REALMONT</v>
          </cell>
          <cell r="P186" t="str">
            <v>PO</v>
          </cell>
          <cell r="W186" t="str">
            <v>SO</v>
          </cell>
          <cell r="Y186" t="str">
            <v>?</v>
          </cell>
        </row>
        <row r="187">
          <cell r="A187" t="str">
            <v>CCCT</v>
          </cell>
          <cell r="E187" t="str">
            <v>NR Travaux</v>
          </cell>
          <cell r="K187" t="str">
            <v>LOMBERS</v>
          </cell>
          <cell r="P187" t="str">
            <v>PO</v>
          </cell>
          <cell r="W187" t="str">
            <v>SO</v>
          </cell>
          <cell r="Y187" t="str">
            <v>?</v>
          </cell>
        </row>
        <row r="188">
          <cell r="A188" t="str">
            <v>CCCT</v>
          </cell>
          <cell r="E188" t="str">
            <v>NR Travaux</v>
          </cell>
          <cell r="K188" t="str">
            <v>REALMONT</v>
          </cell>
          <cell r="P188" t="str">
            <v>PO</v>
          </cell>
          <cell r="W188" t="str">
            <v>SO</v>
          </cell>
          <cell r="Y188" t="str">
            <v>?</v>
          </cell>
        </row>
        <row r="189">
          <cell r="A189" t="str">
            <v>CCCT</v>
          </cell>
          <cell r="E189" t="str">
            <v>NR Travaux</v>
          </cell>
          <cell r="K189" t="str">
            <v>REALMONT</v>
          </cell>
          <cell r="P189" t="str">
            <v>PO</v>
          </cell>
          <cell r="W189" t="str">
            <v>SO</v>
          </cell>
          <cell r="Y189" t="str">
            <v>?</v>
          </cell>
        </row>
        <row r="190">
          <cell r="A190" t="str">
            <v>CCCT</v>
          </cell>
          <cell r="E190" t="str">
            <v>NR Travaux</v>
          </cell>
          <cell r="K190" t="str">
            <v>TERRE CLAPIER - TdB</v>
          </cell>
          <cell r="P190" t="str">
            <v>PO</v>
          </cell>
          <cell r="W190" t="str">
            <v>SO</v>
          </cell>
          <cell r="Y190" t="str">
            <v>?</v>
          </cell>
        </row>
        <row r="191">
          <cell r="A191" t="str">
            <v>CCCT</v>
          </cell>
          <cell r="E191" t="str">
            <v>NR Travaux</v>
          </cell>
          <cell r="K191" t="str">
            <v>REALMONT</v>
          </cell>
          <cell r="P191" t="str">
            <v>PO</v>
          </cell>
          <cell r="W191" t="str">
            <v>SO</v>
          </cell>
          <cell r="Y191" t="str">
            <v>?</v>
          </cell>
        </row>
        <row r="192">
          <cell r="A192" t="str">
            <v>CCCT</v>
          </cell>
          <cell r="E192" t="str">
            <v>NR Travaux</v>
          </cell>
          <cell r="K192" t="str">
            <v>LOMBERS</v>
          </cell>
          <cell r="P192" t="str">
            <v>PO</v>
          </cell>
          <cell r="W192" t="str">
            <v>SO</v>
          </cell>
          <cell r="Y192" t="str">
            <v>?</v>
          </cell>
        </row>
        <row r="193">
          <cell r="A193" t="str">
            <v>CCCT</v>
          </cell>
          <cell r="E193" t="str">
            <v>NR Travaux</v>
          </cell>
          <cell r="K193" t="str">
            <v>ARIFAT</v>
          </cell>
          <cell r="P193" t="str">
            <v>PO</v>
          </cell>
          <cell r="W193" t="str">
            <v>SO</v>
          </cell>
          <cell r="Y193" t="str">
            <v>?</v>
          </cell>
        </row>
        <row r="194">
          <cell r="A194" t="str">
            <v>CCCT</v>
          </cell>
          <cell r="E194" t="str">
            <v>NR Travaux</v>
          </cell>
          <cell r="K194" t="str">
            <v>REALMONT</v>
          </cell>
          <cell r="P194" t="str">
            <v>PB</v>
          </cell>
          <cell r="W194" t="str">
            <v>PB</v>
          </cell>
          <cell r="Y194" t="str">
            <v>?</v>
          </cell>
        </row>
        <row r="195">
          <cell r="A195" t="str">
            <v>CCCT</v>
          </cell>
          <cell r="E195" t="str">
            <v>NR Travaux</v>
          </cell>
          <cell r="K195" t="str">
            <v>LOMBERS</v>
          </cell>
          <cell r="P195" t="str">
            <v>PB</v>
          </cell>
          <cell r="W195" t="str">
            <v>PB</v>
          </cell>
          <cell r="Y195" t="str">
            <v>?</v>
          </cell>
        </row>
        <row r="196">
          <cell r="A196" t="str">
            <v>CCCT</v>
          </cell>
          <cell r="E196" t="str">
            <v>NR Travaux</v>
          </cell>
          <cell r="K196" t="str">
            <v>REALMONT</v>
          </cell>
          <cell r="P196" t="str">
            <v>PB</v>
          </cell>
          <cell r="W196" t="str">
            <v>PB</v>
          </cell>
          <cell r="Y196" t="str">
            <v>?</v>
          </cell>
        </row>
        <row r="197">
          <cell r="A197" t="str">
            <v>CCCT</v>
          </cell>
          <cell r="E197" t="str">
            <v>NR Travaux</v>
          </cell>
          <cell r="K197" t="str">
            <v>REALMONT</v>
          </cell>
          <cell r="P197" t="str">
            <v>PO</v>
          </cell>
          <cell r="W197" t="str">
            <v>SO</v>
          </cell>
          <cell r="Y197" t="str">
            <v>?</v>
          </cell>
        </row>
        <row r="198">
          <cell r="A198" t="str">
            <v>CCCT</v>
          </cell>
          <cell r="E198" t="str">
            <v>NR Travaux</v>
          </cell>
          <cell r="K198" t="str">
            <v>REALMONT</v>
          </cell>
          <cell r="P198" t="str">
            <v>PO</v>
          </cell>
          <cell r="W198" t="str">
            <v>SO</v>
          </cell>
          <cell r="Y198" t="str">
            <v>?</v>
          </cell>
        </row>
        <row r="199">
          <cell r="A199" t="str">
            <v>CCCT</v>
          </cell>
          <cell r="E199" t="str">
            <v>NR Travaux</v>
          </cell>
          <cell r="K199" t="str">
            <v>MONTREDON-LABESSONNIE</v>
          </cell>
          <cell r="P199" t="str">
            <v>PO</v>
          </cell>
          <cell r="W199" t="str">
            <v>SO</v>
          </cell>
          <cell r="Y199" t="str">
            <v>?</v>
          </cell>
        </row>
        <row r="200">
          <cell r="A200" t="str">
            <v>CCCT</v>
          </cell>
          <cell r="E200" t="str">
            <v>NR Travaux</v>
          </cell>
          <cell r="K200" t="str">
            <v>MONTREDON-LABESSONNIE</v>
          </cell>
          <cell r="P200" t="str">
            <v>PO</v>
          </cell>
          <cell r="W200" t="str">
            <v>SO</v>
          </cell>
          <cell r="Y200" t="str">
            <v>?</v>
          </cell>
        </row>
        <row r="201">
          <cell r="A201" t="str">
            <v>CCCT</v>
          </cell>
          <cell r="E201" t="str">
            <v>NR Travaux</v>
          </cell>
          <cell r="K201" t="str">
            <v>REALMONT</v>
          </cell>
          <cell r="P201" t="str">
            <v>PB</v>
          </cell>
          <cell r="W201" t="str">
            <v>PB</v>
          </cell>
          <cell r="Y201" t="str">
            <v>?</v>
          </cell>
        </row>
        <row r="202">
          <cell r="A202" t="str">
            <v>CCCT</v>
          </cell>
          <cell r="E202" t="str">
            <v>NR Travaux</v>
          </cell>
          <cell r="K202" t="str">
            <v>REALMONT</v>
          </cell>
          <cell r="P202" t="str">
            <v>PO</v>
          </cell>
          <cell r="W202" t="str">
            <v>SO</v>
          </cell>
          <cell r="Y202" t="str">
            <v>?</v>
          </cell>
        </row>
        <row r="203">
          <cell r="A203" t="str">
            <v>CCCT</v>
          </cell>
          <cell r="E203" t="str">
            <v>NR Travaux</v>
          </cell>
          <cell r="K203" t="str">
            <v>REALMONT</v>
          </cell>
          <cell r="P203" t="str">
            <v>PB</v>
          </cell>
          <cell r="W203" t="str">
            <v>PB</v>
          </cell>
          <cell r="Y203" t="str">
            <v>?</v>
          </cell>
        </row>
        <row r="204">
          <cell r="A204" t="str">
            <v>CCCT</v>
          </cell>
          <cell r="E204" t="str">
            <v>NR Travaux</v>
          </cell>
          <cell r="K204" t="str">
            <v>REALMONT</v>
          </cell>
          <cell r="P204" t="str">
            <v>PO</v>
          </cell>
          <cell r="W204" t="str">
            <v>SO</v>
          </cell>
          <cell r="Y204" t="str">
            <v>?</v>
          </cell>
        </row>
        <row r="205">
          <cell r="A205" t="str">
            <v>CCCT</v>
          </cell>
          <cell r="E205" t="str">
            <v>NR Travaux</v>
          </cell>
          <cell r="K205" t="str">
            <v>REALMONT</v>
          </cell>
          <cell r="P205" t="str">
            <v>PO</v>
          </cell>
          <cell r="W205" t="str">
            <v>SO</v>
          </cell>
          <cell r="Y205" t="str">
            <v>?</v>
          </cell>
        </row>
        <row r="206">
          <cell r="A206" t="str">
            <v>CCCT</v>
          </cell>
          <cell r="E206" t="str">
            <v>NR Travaux</v>
          </cell>
          <cell r="K206" t="str">
            <v>REALMONT</v>
          </cell>
          <cell r="P206" t="str">
            <v>PO</v>
          </cell>
          <cell r="W206" t="str">
            <v>SO</v>
          </cell>
          <cell r="Y206" t="str">
            <v>?</v>
          </cell>
        </row>
        <row r="207">
          <cell r="A207" t="str">
            <v>CCCT</v>
          </cell>
          <cell r="E207" t="str">
            <v>NR Travaux</v>
          </cell>
          <cell r="K207" t="str">
            <v>REALMONT</v>
          </cell>
          <cell r="P207" t="str">
            <v>PB</v>
          </cell>
          <cell r="W207" t="str">
            <v>PB</v>
          </cell>
          <cell r="Y207" t="str">
            <v>?</v>
          </cell>
        </row>
        <row r="208">
          <cell r="A208" t="str">
            <v>CCCT</v>
          </cell>
          <cell r="E208" t="str">
            <v>NR €</v>
          </cell>
          <cell r="K208" t="str">
            <v>LAMILLARIE</v>
          </cell>
          <cell r="P208" t="str">
            <v>PO</v>
          </cell>
          <cell r="W208" t="str">
            <v>SO</v>
          </cell>
          <cell r="Y208" t="str">
            <v>HF</v>
          </cell>
        </row>
        <row r="209">
          <cell r="A209" t="str">
            <v>CCCT</v>
          </cell>
          <cell r="E209" t="str">
            <v>NR €</v>
          </cell>
          <cell r="K209" t="str">
            <v>MONTREDON-LABESSONNIE</v>
          </cell>
          <cell r="P209" t="str">
            <v>PO</v>
          </cell>
          <cell r="W209" t="str">
            <v>SO</v>
          </cell>
          <cell r="Y209" t="str">
            <v>HF</v>
          </cell>
        </row>
        <row r="210">
          <cell r="A210" t="str">
            <v>CCCT</v>
          </cell>
          <cell r="E210" t="str">
            <v>NR €</v>
          </cell>
          <cell r="K210" t="str">
            <v>SAINT LIEUX LAFENASSE - TdB</v>
          </cell>
          <cell r="P210" t="str">
            <v>PO</v>
          </cell>
          <cell r="W210" t="str">
            <v>SO</v>
          </cell>
          <cell r="Y210" t="str">
            <v>HMS</v>
          </cell>
        </row>
        <row r="211">
          <cell r="A211" t="str">
            <v>CCCT</v>
          </cell>
          <cell r="E211" t="str">
            <v>NR €</v>
          </cell>
          <cell r="K211" t="str">
            <v>MONTREDON-LABESSONNIE</v>
          </cell>
          <cell r="P211" t="str">
            <v>PO</v>
          </cell>
          <cell r="W211" t="str">
            <v>SO</v>
          </cell>
          <cell r="Y211" t="str">
            <v>HMS</v>
          </cell>
        </row>
        <row r="212">
          <cell r="A212" t="str">
            <v>CCCT</v>
          </cell>
          <cell r="E212" t="str">
            <v>NR €</v>
          </cell>
          <cell r="K212" t="str">
            <v>REALMONT</v>
          </cell>
          <cell r="P212" t="str">
            <v>PO</v>
          </cell>
          <cell r="W212" t="str">
            <v>SO</v>
          </cell>
          <cell r="Y212" t="str">
            <v>?</v>
          </cell>
        </row>
        <row r="213">
          <cell r="A213" t="str">
            <v>CCCT</v>
          </cell>
          <cell r="E213" t="str">
            <v>NR €</v>
          </cell>
          <cell r="K213" t="str">
            <v>SAINT ANTONIN DE LACALM - TdB</v>
          </cell>
          <cell r="P213" t="str">
            <v>PO</v>
          </cell>
          <cell r="W213" t="str">
            <v>SO</v>
          </cell>
          <cell r="Y213" t="str">
            <v>?</v>
          </cell>
        </row>
        <row r="214">
          <cell r="A214" t="str">
            <v>CCCT</v>
          </cell>
          <cell r="E214" t="str">
            <v>NR Maison</v>
          </cell>
          <cell r="P214" t="str">
            <v>PO</v>
          </cell>
          <cell r="W214" t="str">
            <v>SO</v>
          </cell>
          <cell r="Y214" t="str">
            <v>HMS</v>
          </cell>
        </row>
        <row r="215">
          <cell r="A215" t="str">
            <v>CCCT</v>
          </cell>
          <cell r="E215" t="str">
            <v>NR Maison</v>
          </cell>
          <cell r="K215" t="str">
            <v>LABOUTARIE</v>
          </cell>
          <cell r="P215" t="str">
            <v>PO</v>
          </cell>
          <cell r="W215" t="str">
            <v>SO</v>
          </cell>
          <cell r="Y215" t="str">
            <v>HMS</v>
          </cell>
        </row>
        <row r="216">
          <cell r="A216" t="str">
            <v>CCCT</v>
          </cell>
          <cell r="E216" t="str">
            <v>NR Maison</v>
          </cell>
          <cell r="K216" t="str">
            <v>SIEURAC</v>
          </cell>
          <cell r="P216" t="str">
            <v>PO</v>
          </cell>
          <cell r="W216" t="str">
            <v>SO</v>
          </cell>
          <cell r="Y216" t="str">
            <v>?</v>
          </cell>
        </row>
        <row r="217">
          <cell r="A217" t="str">
            <v>CCCT</v>
          </cell>
          <cell r="E217" t="str">
            <v>NR Travaux</v>
          </cell>
          <cell r="K217" t="str">
            <v>REALMONT</v>
          </cell>
          <cell r="P217" t="str">
            <v>PO</v>
          </cell>
          <cell r="W217" t="str">
            <v>SO</v>
          </cell>
          <cell r="Y217" t="str">
            <v>HMS</v>
          </cell>
        </row>
        <row r="218">
          <cell r="A218" t="str">
            <v>CCCT</v>
          </cell>
          <cell r="E218" t="str">
            <v xml:space="preserve">A contacter </v>
          </cell>
          <cell r="K218" t="str">
            <v>REALMONT</v>
          </cell>
          <cell r="P218" t="str">
            <v>PO</v>
          </cell>
          <cell r="Y218" t="str">
            <v>HMS</v>
          </cell>
        </row>
        <row r="219">
          <cell r="A219" t="str">
            <v>CCMAV</v>
          </cell>
          <cell r="E219" t="str">
            <v>NR Maison</v>
          </cell>
          <cell r="K219" t="str">
            <v>ALBAN</v>
          </cell>
          <cell r="P219" t="str">
            <v>PB</v>
          </cell>
          <cell r="W219" t="str">
            <v>PB</v>
          </cell>
          <cell r="Y219" t="str">
            <v>?</v>
          </cell>
        </row>
        <row r="220">
          <cell r="A220" t="str">
            <v>CCMAV</v>
          </cell>
          <cell r="E220" t="str">
            <v>NR Maison</v>
          </cell>
          <cell r="K220" t="str">
            <v>BELLEGARDE-MARSAL</v>
          </cell>
          <cell r="P220" t="str">
            <v>PB</v>
          </cell>
          <cell r="W220" t="str">
            <v>PB</v>
          </cell>
          <cell r="Y220" t="str">
            <v>?</v>
          </cell>
        </row>
        <row r="221">
          <cell r="A221" t="str">
            <v>CCMAV</v>
          </cell>
          <cell r="E221" t="str">
            <v>NR Maison</v>
          </cell>
          <cell r="K221" t="str">
            <v>VILLEFRANCHE D'ALBIGEOIS</v>
          </cell>
          <cell r="P221" t="str">
            <v>PB</v>
          </cell>
          <cell r="W221" t="str">
            <v>PB</v>
          </cell>
          <cell r="Y221" t="str">
            <v>?</v>
          </cell>
        </row>
        <row r="222">
          <cell r="A222" t="str">
            <v>CCMAV</v>
          </cell>
          <cell r="E222" t="str">
            <v xml:space="preserve">A visiter </v>
          </cell>
          <cell r="K222" t="str">
            <v>BELLEGARDE-MARSAL</v>
          </cell>
          <cell r="P222" t="str">
            <v>PB</v>
          </cell>
          <cell r="W222" t="str">
            <v>PB</v>
          </cell>
          <cell r="Y222" t="str">
            <v>HMS</v>
          </cell>
        </row>
        <row r="223">
          <cell r="A223" t="str">
            <v>CCMAV</v>
          </cell>
          <cell r="E223" t="str">
            <v>NR Travaux</v>
          </cell>
          <cell r="K223" t="str">
            <v>MOUZIEYS-TEULET</v>
          </cell>
          <cell r="P223" t="str">
            <v>PB</v>
          </cell>
          <cell r="W223" t="str">
            <v>PB</v>
          </cell>
          <cell r="Y223" t="str">
            <v>HMS</v>
          </cell>
        </row>
        <row r="224">
          <cell r="A224" t="str">
            <v>CCMAV</v>
          </cell>
          <cell r="E224" t="str">
            <v>NR Maison</v>
          </cell>
          <cell r="K224" t="str">
            <v>MONT-ROC</v>
          </cell>
          <cell r="P224" t="str">
            <v>PB</v>
          </cell>
          <cell r="W224" t="str">
            <v>PB</v>
          </cell>
          <cell r="Y224" t="str">
            <v>?</v>
          </cell>
        </row>
        <row r="225">
          <cell r="A225" t="str">
            <v>CCMAV</v>
          </cell>
          <cell r="E225" t="str">
            <v>Coll. Pièces ADM</v>
          </cell>
          <cell r="K225" t="str">
            <v>BELLEGARDE-MARSAL</v>
          </cell>
          <cell r="P225" t="str">
            <v>PO</v>
          </cell>
          <cell r="W225" t="str">
            <v>TM</v>
          </cell>
          <cell r="Y225" t="str">
            <v>HMS-HF</v>
          </cell>
        </row>
        <row r="226">
          <cell r="A226" t="str">
            <v>CCMAV</v>
          </cell>
          <cell r="E226" t="str">
            <v xml:space="preserve">A visiter </v>
          </cell>
          <cell r="K226" t="str">
            <v>LE FRAYSSE</v>
          </cell>
          <cell r="P226" t="str">
            <v>PO</v>
          </cell>
          <cell r="W226" t="str">
            <v>TM</v>
          </cell>
          <cell r="Y226" t="str">
            <v>HMS</v>
          </cell>
        </row>
        <row r="227">
          <cell r="A227" t="str">
            <v>CCMAV</v>
          </cell>
          <cell r="E227" t="str">
            <v>NR Travaux</v>
          </cell>
          <cell r="K227" t="str">
            <v>MIOLLES</v>
          </cell>
          <cell r="P227" t="str">
            <v>PO</v>
          </cell>
          <cell r="W227" t="str">
            <v>SO</v>
          </cell>
          <cell r="Y227" t="str">
            <v>HF</v>
          </cell>
        </row>
        <row r="228">
          <cell r="A228" t="str">
            <v>CCMAV</v>
          </cell>
          <cell r="E228" t="str">
            <v>DPE à faire</v>
          </cell>
          <cell r="K228" t="str">
            <v>MONT-ROC</v>
          </cell>
          <cell r="P228" t="str">
            <v>PO</v>
          </cell>
          <cell r="W228" t="str">
            <v>TM</v>
          </cell>
          <cell r="Y228" t="str">
            <v>HMS</v>
          </cell>
        </row>
        <row r="229">
          <cell r="A229" t="str">
            <v>CCMAV</v>
          </cell>
          <cell r="E229" t="str">
            <v>NR RFR</v>
          </cell>
          <cell r="K229" t="str">
            <v>AMBIALET</v>
          </cell>
          <cell r="P229" t="str">
            <v>PO</v>
          </cell>
          <cell r="W229" t="str">
            <v>SO</v>
          </cell>
          <cell r="Y229" t="str">
            <v>?</v>
          </cell>
        </row>
        <row r="230">
          <cell r="A230" t="str">
            <v>CCMAV</v>
          </cell>
          <cell r="E230" t="str">
            <v>Coll. Pièces ADM</v>
          </cell>
          <cell r="K230" t="str">
            <v>AMBIALET</v>
          </cell>
          <cell r="P230" t="str">
            <v>PO</v>
          </cell>
          <cell r="W230" t="str">
            <v>TM</v>
          </cell>
          <cell r="Y230" t="str">
            <v>HMS</v>
          </cell>
        </row>
        <row r="231">
          <cell r="A231" t="str">
            <v>CCMAV</v>
          </cell>
          <cell r="E231" t="str">
            <v>NR €</v>
          </cell>
          <cell r="K231" t="str">
            <v>ALBAN</v>
          </cell>
          <cell r="P231" t="str">
            <v>PO</v>
          </cell>
          <cell r="W231" t="str">
            <v>SO</v>
          </cell>
          <cell r="Y231" t="str">
            <v>HMS</v>
          </cell>
        </row>
        <row r="232">
          <cell r="A232" t="str">
            <v>CCMAV</v>
          </cell>
          <cell r="E232" t="str">
            <v>NR Maison</v>
          </cell>
          <cell r="K232" t="str">
            <v>BELLEGARDE-MARSAL</v>
          </cell>
          <cell r="P232" t="str">
            <v>PO</v>
          </cell>
          <cell r="W232" t="str">
            <v>SO</v>
          </cell>
          <cell r="Y232" t="str">
            <v>?</v>
          </cell>
        </row>
        <row r="233">
          <cell r="A233" t="str">
            <v>CCMAV</v>
          </cell>
          <cell r="E233" t="str">
            <v>Coll. Pièces ADM</v>
          </cell>
          <cell r="K233" t="str">
            <v>BELLEGARDE-MARSAL</v>
          </cell>
          <cell r="P233" t="str">
            <v>PO</v>
          </cell>
          <cell r="W233" t="str">
            <v>TM</v>
          </cell>
          <cell r="Y233" t="str">
            <v>HMS</v>
          </cell>
        </row>
        <row r="234">
          <cell r="A234" t="str">
            <v>CCMAV</v>
          </cell>
          <cell r="E234" t="str">
            <v xml:space="preserve">A visiter </v>
          </cell>
          <cell r="K234" t="str">
            <v>TEILLET</v>
          </cell>
          <cell r="P234" t="str">
            <v>PO</v>
          </cell>
          <cell r="W234" t="str">
            <v>TM</v>
          </cell>
          <cell r="Y234" t="str">
            <v>HMS</v>
          </cell>
        </row>
        <row r="235">
          <cell r="A235" t="str">
            <v>CCMAV</v>
          </cell>
          <cell r="E235" t="str">
            <v>NR €</v>
          </cell>
          <cell r="K235" t="str">
            <v>ALBAN</v>
          </cell>
          <cell r="P235" t="str">
            <v>PO</v>
          </cell>
          <cell r="W235" t="str">
            <v>SO</v>
          </cell>
          <cell r="Y235" t="str">
            <v>HF</v>
          </cell>
        </row>
        <row r="236">
          <cell r="A236" t="str">
            <v>CCMAV</v>
          </cell>
          <cell r="E236" t="str">
            <v>NR Travaux</v>
          </cell>
          <cell r="K236" t="str">
            <v>CURVALLE</v>
          </cell>
          <cell r="P236" t="str">
            <v>PO</v>
          </cell>
          <cell r="W236" t="str">
            <v>SO</v>
          </cell>
          <cell r="Y236" t="str">
            <v>HMS</v>
          </cell>
        </row>
        <row r="237">
          <cell r="A237" t="str">
            <v>CCMAV</v>
          </cell>
          <cell r="E237" t="str">
            <v>NR Maison</v>
          </cell>
          <cell r="K237" t="str">
            <v>CURVALLE</v>
          </cell>
          <cell r="P237" t="str">
            <v>PO</v>
          </cell>
          <cell r="W237" t="str">
            <v>SO</v>
          </cell>
          <cell r="Y237" t="str">
            <v>?</v>
          </cell>
        </row>
        <row r="238">
          <cell r="A238" t="str">
            <v>CCMAV</v>
          </cell>
          <cell r="E238" t="str">
            <v xml:space="preserve">A contacter </v>
          </cell>
          <cell r="K238" t="str">
            <v>MONT-ROC</v>
          </cell>
          <cell r="P238" t="str">
            <v>PO</v>
          </cell>
          <cell r="W238" t="str">
            <v>SO</v>
          </cell>
          <cell r="Y238" t="str">
            <v>?</v>
          </cell>
        </row>
        <row r="239">
          <cell r="A239" t="str">
            <v>CCMAV</v>
          </cell>
          <cell r="E239" t="str">
            <v xml:space="preserve">A visiter </v>
          </cell>
          <cell r="K239" t="str">
            <v>ALBAN</v>
          </cell>
          <cell r="P239" t="str">
            <v>PO</v>
          </cell>
          <cell r="W239" t="str">
            <v>TM</v>
          </cell>
          <cell r="Y239" t="str">
            <v>HMS</v>
          </cell>
        </row>
        <row r="240">
          <cell r="A240" t="str">
            <v>CCMAV</v>
          </cell>
          <cell r="E240" t="str">
            <v>NR Travaux</v>
          </cell>
          <cell r="K240" t="str">
            <v>MONT-ROC</v>
          </cell>
          <cell r="P240" t="str">
            <v>PO</v>
          </cell>
          <cell r="W240" t="str">
            <v>SO</v>
          </cell>
          <cell r="Y240" t="str">
            <v>?</v>
          </cell>
        </row>
        <row r="241">
          <cell r="A241" t="str">
            <v>CCMAV</v>
          </cell>
          <cell r="E241" t="str">
            <v>NR Maison</v>
          </cell>
          <cell r="K241" t="str">
            <v>VILLEFRANCHE D'ALBIGEOIS</v>
          </cell>
          <cell r="P241" t="str">
            <v>PO</v>
          </cell>
          <cell r="W241" t="str">
            <v>SO</v>
          </cell>
          <cell r="Y241" t="str">
            <v>?</v>
          </cell>
        </row>
        <row r="242">
          <cell r="A242" t="str">
            <v>CCMAV</v>
          </cell>
          <cell r="E242" t="str">
            <v>NR RFR</v>
          </cell>
          <cell r="K242" t="str">
            <v>ALBAN</v>
          </cell>
          <cell r="P242" t="str">
            <v>PO</v>
          </cell>
          <cell r="W242" t="str">
            <v>SO</v>
          </cell>
          <cell r="Y242" t="str">
            <v>?</v>
          </cell>
        </row>
        <row r="243">
          <cell r="A243" t="str">
            <v>CCMAV</v>
          </cell>
          <cell r="E243" t="str">
            <v>NR Travaux</v>
          </cell>
          <cell r="K243" t="str">
            <v>TEILLET</v>
          </cell>
          <cell r="P243" t="str">
            <v>PO</v>
          </cell>
          <cell r="W243" t="str">
            <v>SO</v>
          </cell>
          <cell r="Y243" t="str">
            <v>?</v>
          </cell>
        </row>
        <row r="244">
          <cell r="A244" t="str">
            <v>CCMAV</v>
          </cell>
          <cell r="E244" t="str">
            <v>NR Travaux</v>
          </cell>
          <cell r="K244" t="str">
            <v>VILLEFRANCHE D'ALBIGEOIS</v>
          </cell>
          <cell r="P244" t="str">
            <v>PO</v>
          </cell>
          <cell r="W244" t="str">
            <v>SO</v>
          </cell>
          <cell r="Y244" t="str">
            <v>HMS</v>
          </cell>
        </row>
        <row r="245">
          <cell r="A245" t="str">
            <v>CCMAV</v>
          </cell>
          <cell r="E245" t="str">
            <v>Coll. Pièces ADM</v>
          </cell>
          <cell r="K245" t="str">
            <v>CURVALLE</v>
          </cell>
          <cell r="P245" t="str">
            <v>PO</v>
          </cell>
          <cell r="W245" t="str">
            <v>TM</v>
          </cell>
          <cell r="Y245" t="str">
            <v>HSE</v>
          </cell>
        </row>
        <row r="246">
          <cell r="A246" t="str">
            <v>CCMAV</v>
          </cell>
          <cell r="E246" t="str">
            <v xml:space="preserve">A contacter </v>
          </cell>
          <cell r="K246" t="str">
            <v>VILLEFRANCHE D'ALBIGEOIS</v>
          </cell>
          <cell r="P246" t="str">
            <v>PO</v>
          </cell>
          <cell r="W246" t="str">
            <v>Ind</v>
          </cell>
          <cell r="Y246" t="str">
            <v>?</v>
          </cell>
        </row>
        <row r="247">
          <cell r="A247" t="str">
            <v>CCMAV</v>
          </cell>
          <cell r="E247" t="str">
            <v>NR RFR</v>
          </cell>
          <cell r="K247" t="str">
            <v>VILLEFRANCHE D'ALBIGEOIS</v>
          </cell>
          <cell r="P247" t="str">
            <v>PO</v>
          </cell>
          <cell r="W247" t="str">
            <v>SO</v>
          </cell>
          <cell r="Y247" t="str">
            <v>?</v>
          </cell>
        </row>
        <row r="248">
          <cell r="A248" t="str">
            <v>CCMAV</v>
          </cell>
          <cell r="E248" t="str">
            <v>Dossier déposé</v>
          </cell>
          <cell r="K248" t="str">
            <v>LE FRAYSSE</v>
          </cell>
          <cell r="P248" t="str">
            <v>PO</v>
          </cell>
          <cell r="W248" t="str">
            <v>TM</v>
          </cell>
          <cell r="Y248" t="str">
            <v>HF</v>
          </cell>
        </row>
        <row r="249">
          <cell r="A249" t="str">
            <v>CCMAV</v>
          </cell>
          <cell r="E249" t="str">
            <v>NR Travaux</v>
          </cell>
          <cell r="K249" t="str">
            <v>AMBIALET</v>
          </cell>
          <cell r="P249" t="str">
            <v>PO</v>
          </cell>
          <cell r="W249" t="str">
            <v>SO</v>
          </cell>
          <cell r="Y249" t="str">
            <v>?</v>
          </cell>
        </row>
        <row r="250">
          <cell r="A250" t="str">
            <v>CCMAV</v>
          </cell>
          <cell r="E250" t="str">
            <v xml:space="preserve">A contacter </v>
          </cell>
          <cell r="K250" t="str">
            <v>TEILLET</v>
          </cell>
          <cell r="P250" t="str">
            <v>PO</v>
          </cell>
          <cell r="W250" t="str">
            <v>M</v>
          </cell>
          <cell r="Y250" t="str">
            <v>HF</v>
          </cell>
        </row>
        <row r="251">
          <cell r="A251" t="str">
            <v>CCMAV</v>
          </cell>
          <cell r="E251" t="str">
            <v xml:space="preserve">A visiter </v>
          </cell>
          <cell r="K251" t="str">
            <v>MONT-ROC</v>
          </cell>
          <cell r="P251" t="str">
            <v>PO</v>
          </cell>
          <cell r="W251" t="str">
            <v>M</v>
          </cell>
          <cell r="Y251" t="str">
            <v>HF</v>
          </cell>
        </row>
        <row r="252">
          <cell r="A252" t="str">
            <v>CCMAV</v>
          </cell>
          <cell r="E252" t="str">
            <v>Dossier déposé</v>
          </cell>
          <cell r="K252" t="str">
            <v>RAYSSAC</v>
          </cell>
          <cell r="P252" t="str">
            <v>PO</v>
          </cell>
          <cell r="W252" t="str">
            <v>TM</v>
          </cell>
          <cell r="Y252" t="str">
            <v>HMS-HF</v>
          </cell>
        </row>
        <row r="253">
          <cell r="A253" t="str">
            <v>CCMAV</v>
          </cell>
          <cell r="E253" t="str">
            <v xml:space="preserve">A contacter </v>
          </cell>
          <cell r="K253" t="str">
            <v>TEILLET</v>
          </cell>
          <cell r="P253" t="str">
            <v>PO</v>
          </cell>
          <cell r="W253" t="str">
            <v>Ind</v>
          </cell>
          <cell r="Y253" t="str">
            <v>HMS</v>
          </cell>
        </row>
        <row r="254">
          <cell r="A254" t="str">
            <v>CCMAV</v>
          </cell>
          <cell r="E254" t="str">
            <v>Coll. Pièces ADM</v>
          </cell>
          <cell r="K254" t="str">
            <v>TEILLET</v>
          </cell>
          <cell r="P254" t="str">
            <v>PO</v>
          </cell>
          <cell r="W254" t="str">
            <v>M</v>
          </cell>
          <cell r="Y254" t="str">
            <v>HMS</v>
          </cell>
        </row>
        <row r="255">
          <cell r="A255" t="str">
            <v>CCMAV</v>
          </cell>
          <cell r="E255" t="str">
            <v>NR RFR</v>
          </cell>
          <cell r="K255" t="str">
            <v>TEILLET</v>
          </cell>
          <cell r="P255" t="str">
            <v>PO</v>
          </cell>
          <cell r="W255" t="str">
            <v>SO</v>
          </cell>
          <cell r="Y255" t="str">
            <v>?</v>
          </cell>
        </row>
        <row r="256">
          <cell r="A256" t="str">
            <v>CCMAV</v>
          </cell>
          <cell r="E256" t="str">
            <v xml:space="preserve">A contacter </v>
          </cell>
          <cell r="K256" t="str">
            <v>PAULINET</v>
          </cell>
          <cell r="P256" t="str">
            <v>PO</v>
          </cell>
          <cell r="W256" t="str">
            <v>TM</v>
          </cell>
          <cell r="Y256" t="str">
            <v>HMS</v>
          </cell>
        </row>
        <row r="257">
          <cell r="A257" t="str">
            <v>CCMAV</v>
          </cell>
          <cell r="E257" t="str">
            <v>DPE à faire</v>
          </cell>
          <cell r="K257" t="str">
            <v>CURVALLE</v>
          </cell>
          <cell r="P257" t="str">
            <v>PO</v>
          </cell>
          <cell r="W257" t="str">
            <v>TM</v>
          </cell>
          <cell r="Y257" t="str">
            <v>HSE</v>
          </cell>
        </row>
        <row r="258">
          <cell r="A258" t="str">
            <v>CCMAV</v>
          </cell>
          <cell r="E258" t="str">
            <v>DPE à faire</v>
          </cell>
          <cell r="K258" t="str">
            <v>SAINT-ANDRE</v>
          </cell>
          <cell r="P258" t="str">
            <v>PO</v>
          </cell>
          <cell r="W258" t="str">
            <v>TM</v>
          </cell>
          <cell r="Y258" t="str">
            <v>HMS</v>
          </cell>
        </row>
        <row r="259">
          <cell r="A259" t="str">
            <v>CCMAV</v>
          </cell>
          <cell r="E259" t="str">
            <v>NR Travaux</v>
          </cell>
          <cell r="K259" t="str">
            <v>TEILLET</v>
          </cell>
          <cell r="P259" t="str">
            <v>PO</v>
          </cell>
          <cell r="W259" t="str">
            <v>SO</v>
          </cell>
          <cell r="Y259" t="str">
            <v>?</v>
          </cell>
        </row>
        <row r="260">
          <cell r="A260" t="str">
            <v>CCMAV</v>
          </cell>
          <cell r="E260" t="str">
            <v>NR Travaux</v>
          </cell>
          <cell r="K260" t="str">
            <v>TEILLET</v>
          </cell>
          <cell r="P260" t="str">
            <v>PO</v>
          </cell>
          <cell r="W260" t="str">
            <v>SO</v>
          </cell>
          <cell r="Y260" t="str">
            <v>?</v>
          </cell>
        </row>
        <row r="261">
          <cell r="A261" t="str">
            <v>CCMAV</v>
          </cell>
          <cell r="E261" t="str">
            <v xml:space="preserve">A contacter </v>
          </cell>
          <cell r="K261" t="str">
            <v>LE FRAYSSE</v>
          </cell>
          <cell r="P261" t="str">
            <v>PO</v>
          </cell>
          <cell r="W261" t="str">
            <v>TM</v>
          </cell>
          <cell r="Y261" t="str">
            <v>HMS-HF</v>
          </cell>
        </row>
        <row r="262">
          <cell r="A262" t="str">
            <v>CCMAV</v>
          </cell>
          <cell r="E262" t="str">
            <v>DPE à faire</v>
          </cell>
          <cell r="K262" t="str">
            <v>ALBAN</v>
          </cell>
          <cell r="P262" t="str">
            <v>PO</v>
          </cell>
          <cell r="W262" t="str">
            <v>TM</v>
          </cell>
          <cell r="Y262" t="str">
            <v>HMS-HF</v>
          </cell>
        </row>
        <row r="263">
          <cell r="A263" t="str">
            <v>CCMAV</v>
          </cell>
          <cell r="E263" t="str">
            <v>NR Travaux</v>
          </cell>
          <cell r="K263" t="str">
            <v>ALBAN</v>
          </cell>
          <cell r="P263" t="str">
            <v>PO</v>
          </cell>
          <cell r="W263" t="str">
            <v>SO</v>
          </cell>
          <cell r="Y263" t="str">
            <v>?</v>
          </cell>
        </row>
        <row r="264">
          <cell r="A264" t="str">
            <v>CCMAV</v>
          </cell>
          <cell r="E264" t="str">
            <v>DPE à faire</v>
          </cell>
          <cell r="K264" t="str">
            <v>RAYSSAC</v>
          </cell>
          <cell r="P264" t="str">
            <v>PO</v>
          </cell>
          <cell r="W264" t="str">
            <v>M</v>
          </cell>
          <cell r="Y264" t="str">
            <v>HMS-HF</v>
          </cell>
        </row>
        <row r="265">
          <cell r="A265" t="str">
            <v>CCMAV</v>
          </cell>
          <cell r="E265" t="str">
            <v xml:space="preserve">A contacter </v>
          </cell>
          <cell r="K265" t="str">
            <v>LE FRAYSSE</v>
          </cell>
          <cell r="P265" t="str">
            <v>PO</v>
          </cell>
          <cell r="W265" t="str">
            <v>Ind</v>
          </cell>
          <cell r="Y265" t="str">
            <v>HMS</v>
          </cell>
        </row>
        <row r="266">
          <cell r="A266" t="str">
            <v>CCMAV</v>
          </cell>
          <cell r="E266" t="str">
            <v xml:space="preserve">A contacter </v>
          </cell>
          <cell r="K266" t="str">
            <v>BELLEGARDE-MARSAL</v>
          </cell>
          <cell r="P266" t="str">
            <v>PO</v>
          </cell>
          <cell r="W266" t="str">
            <v>M</v>
          </cell>
          <cell r="Y266" t="str">
            <v>HMS</v>
          </cell>
        </row>
        <row r="267">
          <cell r="A267" t="str">
            <v>CCMAV</v>
          </cell>
          <cell r="E267" t="str">
            <v xml:space="preserve">A contacter </v>
          </cell>
          <cell r="K267" t="str">
            <v>CURVALLE</v>
          </cell>
          <cell r="P267" t="str">
            <v>PO</v>
          </cell>
          <cell r="W267" t="str">
            <v>TM</v>
          </cell>
          <cell r="Y267" t="str">
            <v>HMS</v>
          </cell>
        </row>
        <row r="268">
          <cell r="A268" t="str">
            <v>CCMAV</v>
          </cell>
          <cell r="E268" t="str">
            <v>NR RFR</v>
          </cell>
          <cell r="K268" t="str">
            <v>CURVALLE</v>
          </cell>
          <cell r="P268" t="str">
            <v>PO</v>
          </cell>
          <cell r="W268" t="str">
            <v>SO</v>
          </cell>
          <cell r="Y268" t="str">
            <v>?</v>
          </cell>
        </row>
        <row r="269">
          <cell r="A269" t="str">
            <v>CCMAV</v>
          </cell>
          <cell r="E269" t="str">
            <v>DPE à faire</v>
          </cell>
          <cell r="K269" t="str">
            <v>ALBAN</v>
          </cell>
          <cell r="P269" t="str">
            <v>PO</v>
          </cell>
          <cell r="W269" t="str">
            <v>M</v>
          </cell>
          <cell r="Y269" t="str">
            <v>HMS</v>
          </cell>
        </row>
        <row r="270">
          <cell r="A270" t="str">
            <v>CCMAV</v>
          </cell>
          <cell r="E270" t="str">
            <v xml:space="preserve">A visiter </v>
          </cell>
          <cell r="K270" t="str">
            <v>LE FRAYSSE</v>
          </cell>
          <cell r="P270" t="str">
            <v>PO</v>
          </cell>
          <cell r="W270" t="str">
            <v>TM</v>
          </cell>
          <cell r="Y270" t="str">
            <v>HMS</v>
          </cell>
        </row>
        <row r="271">
          <cell r="A271" t="str">
            <v>CCMAV</v>
          </cell>
          <cell r="E271" t="str">
            <v>Solde déposé</v>
          </cell>
          <cell r="K271" t="str">
            <v>CURVALLE</v>
          </cell>
          <cell r="P271" t="str">
            <v>PO</v>
          </cell>
          <cell r="W271" t="str">
            <v>M</v>
          </cell>
          <cell r="Y271" t="str">
            <v>HMS</v>
          </cell>
        </row>
        <row r="272">
          <cell r="A272" t="str">
            <v>CCMAV</v>
          </cell>
          <cell r="E272" t="str">
            <v xml:space="preserve">A visiter </v>
          </cell>
          <cell r="K272" t="str">
            <v>MIOLLES</v>
          </cell>
          <cell r="P272" t="str">
            <v>PO</v>
          </cell>
          <cell r="W272" t="str">
            <v>TM</v>
          </cell>
          <cell r="Y272" t="str">
            <v>HMS-HF</v>
          </cell>
        </row>
        <row r="273">
          <cell r="A273" t="str">
            <v>CCMAV</v>
          </cell>
          <cell r="E273" t="str">
            <v>NR Travaux</v>
          </cell>
          <cell r="K273" t="str">
            <v>BELLEGARDE-MARSAL</v>
          </cell>
          <cell r="P273" t="str">
            <v>PO</v>
          </cell>
          <cell r="W273" t="str">
            <v>SO</v>
          </cell>
          <cell r="Y273" t="str">
            <v>HMS</v>
          </cell>
        </row>
        <row r="274">
          <cell r="A274" t="str">
            <v>CCMAV</v>
          </cell>
          <cell r="E274" t="str">
            <v>DPE à faire</v>
          </cell>
          <cell r="K274" t="str">
            <v>MONT-ROC</v>
          </cell>
          <cell r="P274" t="str">
            <v>PO</v>
          </cell>
          <cell r="W274" t="str">
            <v>TM</v>
          </cell>
          <cell r="Y274" t="str">
            <v>HMS</v>
          </cell>
        </row>
        <row r="275">
          <cell r="A275" t="str">
            <v>CCMAV</v>
          </cell>
          <cell r="E275" t="str">
            <v>NR Travaux</v>
          </cell>
          <cell r="K275" t="str">
            <v>MONT-ROC</v>
          </cell>
          <cell r="P275" t="str">
            <v>PO</v>
          </cell>
          <cell r="W275" t="str">
            <v>SO</v>
          </cell>
          <cell r="Y275" t="str">
            <v>HMS</v>
          </cell>
        </row>
        <row r="276">
          <cell r="A276" t="str">
            <v>CCMAV</v>
          </cell>
          <cell r="E276" t="str">
            <v>NR Travaux</v>
          </cell>
          <cell r="K276" t="str">
            <v>LE FRAYSSE</v>
          </cell>
          <cell r="P276" t="str">
            <v>PO</v>
          </cell>
          <cell r="W276" t="str">
            <v>SO</v>
          </cell>
          <cell r="Y276" t="str">
            <v>?</v>
          </cell>
        </row>
        <row r="277">
          <cell r="A277" t="str">
            <v>CCMAV</v>
          </cell>
          <cell r="E277" t="str">
            <v>Coll. Pièces ADM</v>
          </cell>
          <cell r="K277" t="str">
            <v>LE FRAYSSE</v>
          </cell>
          <cell r="P277" t="str">
            <v>PO</v>
          </cell>
          <cell r="W277" t="str">
            <v>M</v>
          </cell>
          <cell r="Y277" t="str">
            <v>HMS</v>
          </cell>
        </row>
        <row r="278">
          <cell r="A278" t="str">
            <v>CCMAV</v>
          </cell>
          <cell r="E278" t="str">
            <v>Coll. Pièces ADM</v>
          </cell>
          <cell r="K278" t="str">
            <v>ALBAN</v>
          </cell>
          <cell r="P278" t="str">
            <v>PO</v>
          </cell>
          <cell r="W278" t="str">
            <v>M</v>
          </cell>
          <cell r="Y278" t="str">
            <v>HMS-HF</v>
          </cell>
        </row>
        <row r="279">
          <cell r="A279" t="str">
            <v>CCMAV</v>
          </cell>
          <cell r="E279" t="str">
            <v>DPE à faire</v>
          </cell>
          <cell r="K279" t="str">
            <v>TEILLET</v>
          </cell>
          <cell r="P279" t="str">
            <v>PO</v>
          </cell>
          <cell r="W279" t="str">
            <v>TM</v>
          </cell>
          <cell r="Y279" t="str">
            <v>HMS-HF</v>
          </cell>
        </row>
        <row r="280">
          <cell r="A280" t="str">
            <v>CCMAV</v>
          </cell>
          <cell r="E280" t="str">
            <v>NR RFR</v>
          </cell>
          <cell r="K280" t="str">
            <v>ALBAN</v>
          </cell>
          <cell r="P280" t="str">
            <v>PO</v>
          </cell>
          <cell r="W280" t="str">
            <v>SO</v>
          </cell>
          <cell r="Y280" t="str">
            <v>HMS-HF</v>
          </cell>
        </row>
        <row r="281">
          <cell r="A281" t="str">
            <v>CCMAV</v>
          </cell>
          <cell r="E281" t="str">
            <v>NR RFR</v>
          </cell>
          <cell r="K281" t="str">
            <v>ALBAN</v>
          </cell>
          <cell r="P281" t="str">
            <v>PO</v>
          </cell>
          <cell r="W281" t="str">
            <v>SO</v>
          </cell>
          <cell r="Y281" t="str">
            <v>HMS</v>
          </cell>
        </row>
        <row r="282">
          <cell r="A282" t="str">
            <v>CCMAV</v>
          </cell>
          <cell r="E282" t="str">
            <v>DPE à faire</v>
          </cell>
          <cell r="K282" t="str">
            <v>LE FRAYSSE</v>
          </cell>
          <cell r="P282" t="str">
            <v>PO</v>
          </cell>
          <cell r="W282" t="str">
            <v>TM</v>
          </cell>
          <cell r="Y282" t="str">
            <v>HMS</v>
          </cell>
        </row>
        <row r="283">
          <cell r="A283" t="str">
            <v>CCMAV</v>
          </cell>
          <cell r="E283" t="str">
            <v>DPE à faire</v>
          </cell>
          <cell r="K283" t="str">
            <v>VILLEFRANCHE D'ALBIGEOIS</v>
          </cell>
          <cell r="P283" t="str">
            <v>PO</v>
          </cell>
          <cell r="W283" t="str">
            <v>TM</v>
          </cell>
          <cell r="Y283" t="str">
            <v>HMS-HF</v>
          </cell>
        </row>
        <row r="284">
          <cell r="A284" t="str">
            <v>CCMAV</v>
          </cell>
          <cell r="E284" t="str">
            <v>NR Travaux</v>
          </cell>
          <cell r="K284" t="str">
            <v>RAYSSAC</v>
          </cell>
          <cell r="P284" t="str">
            <v>PO</v>
          </cell>
          <cell r="W284" t="str">
            <v>SO</v>
          </cell>
          <cell r="Y284" t="str">
            <v>?</v>
          </cell>
        </row>
        <row r="285">
          <cell r="A285" t="str">
            <v>CCMAV</v>
          </cell>
          <cell r="E285" t="str">
            <v>DPE à faire</v>
          </cell>
          <cell r="K285" t="str">
            <v>LE FRAYSSE</v>
          </cell>
          <cell r="P285" t="str">
            <v>PO</v>
          </cell>
          <cell r="W285" t="str">
            <v>TM</v>
          </cell>
          <cell r="Y285" t="str">
            <v>HMS</v>
          </cell>
        </row>
        <row r="286">
          <cell r="A286" t="str">
            <v>CCMAV</v>
          </cell>
          <cell r="E286" t="str">
            <v>NR RFR</v>
          </cell>
          <cell r="K286" t="str">
            <v>PAULINET</v>
          </cell>
          <cell r="P286" t="str">
            <v>PO</v>
          </cell>
          <cell r="W286" t="str">
            <v>SO</v>
          </cell>
          <cell r="Y286" t="str">
            <v>?</v>
          </cell>
        </row>
        <row r="287">
          <cell r="A287" t="str">
            <v>CCMAV</v>
          </cell>
          <cell r="E287" t="str">
            <v xml:space="preserve">A contacter </v>
          </cell>
          <cell r="K287" t="str">
            <v>ALBAN</v>
          </cell>
          <cell r="P287" t="str">
            <v>PO</v>
          </cell>
          <cell r="W287" t="str">
            <v>M</v>
          </cell>
          <cell r="Y287" t="str">
            <v>HMS</v>
          </cell>
        </row>
        <row r="288">
          <cell r="A288" t="str">
            <v>CCMAV</v>
          </cell>
          <cell r="E288" t="str">
            <v>NR Travaux</v>
          </cell>
          <cell r="K288" t="str">
            <v>CURVALLE</v>
          </cell>
          <cell r="P288" t="str">
            <v>PO</v>
          </cell>
          <cell r="W288" t="str">
            <v>SO</v>
          </cell>
          <cell r="Y288" t="str">
            <v>?</v>
          </cell>
        </row>
        <row r="289">
          <cell r="A289" t="str">
            <v>CCMAV</v>
          </cell>
          <cell r="E289" t="str">
            <v>NR €</v>
          </cell>
          <cell r="K289" t="str">
            <v>PAULINET</v>
          </cell>
          <cell r="P289" t="str">
            <v>PO</v>
          </cell>
          <cell r="W289" t="str">
            <v>SO</v>
          </cell>
          <cell r="Y289" t="str">
            <v>?</v>
          </cell>
        </row>
        <row r="290">
          <cell r="A290" t="str">
            <v>CCMAV</v>
          </cell>
          <cell r="E290" t="str">
            <v xml:space="preserve">A contacter </v>
          </cell>
          <cell r="K290" t="str">
            <v>TEILLET</v>
          </cell>
          <cell r="P290" t="str">
            <v>PO</v>
          </cell>
          <cell r="W290" t="str">
            <v>Ind</v>
          </cell>
          <cell r="Y290" t="str">
            <v>?</v>
          </cell>
        </row>
        <row r="291">
          <cell r="A291" t="str">
            <v>CCMAV</v>
          </cell>
          <cell r="E291" t="str">
            <v>NR Travaux</v>
          </cell>
          <cell r="K291" t="str">
            <v>VILLEFRANCHE D'ALBIGEOIS</v>
          </cell>
          <cell r="P291" t="str">
            <v>PO</v>
          </cell>
          <cell r="W291" t="str">
            <v>SO</v>
          </cell>
          <cell r="Y291" t="str">
            <v>?</v>
          </cell>
        </row>
        <row r="292">
          <cell r="A292" t="str">
            <v>CCMAV</v>
          </cell>
          <cell r="E292" t="str">
            <v>NR RFR</v>
          </cell>
          <cell r="K292" t="str">
            <v>ALBAN</v>
          </cell>
          <cell r="P292" t="str">
            <v>PO</v>
          </cell>
          <cell r="W292" t="str">
            <v>SO</v>
          </cell>
          <cell r="Y292" t="str">
            <v>?</v>
          </cell>
        </row>
        <row r="293">
          <cell r="A293" t="str">
            <v>CCMAV</v>
          </cell>
          <cell r="E293" t="str">
            <v>DPE à faire</v>
          </cell>
          <cell r="K293" t="str">
            <v>ALBAN</v>
          </cell>
          <cell r="P293" t="str">
            <v>PO</v>
          </cell>
          <cell r="W293" t="str">
            <v>TM</v>
          </cell>
          <cell r="Y293" t="str">
            <v>HMS</v>
          </cell>
        </row>
        <row r="294">
          <cell r="A294" t="str">
            <v>CCMAV</v>
          </cell>
          <cell r="E294" t="str">
            <v>NR RFR</v>
          </cell>
          <cell r="K294" t="str">
            <v>VILLEFRANCHE D'ALBIGEOIS</v>
          </cell>
          <cell r="P294" t="str">
            <v>PO</v>
          </cell>
          <cell r="W294" t="str">
            <v>SO</v>
          </cell>
          <cell r="Y294" t="str">
            <v>?</v>
          </cell>
        </row>
        <row r="295">
          <cell r="A295" t="str">
            <v>CCMAV</v>
          </cell>
          <cell r="E295" t="str">
            <v>Coll. Pièces ADM</v>
          </cell>
          <cell r="K295" t="str">
            <v>BELLEGARDE-MARSAL</v>
          </cell>
          <cell r="P295" t="str">
            <v>PO</v>
          </cell>
          <cell r="W295" t="str">
            <v>TM</v>
          </cell>
          <cell r="Y295" t="str">
            <v>HMS-HF</v>
          </cell>
        </row>
        <row r="296">
          <cell r="A296" t="str">
            <v>CCMAV</v>
          </cell>
          <cell r="E296" t="str">
            <v>DPE à faire</v>
          </cell>
          <cell r="K296" t="str">
            <v>RAYSSAC</v>
          </cell>
          <cell r="P296" t="str">
            <v>PO</v>
          </cell>
          <cell r="W296" t="str">
            <v>M</v>
          </cell>
          <cell r="Y296" t="str">
            <v>HMS</v>
          </cell>
        </row>
        <row r="297">
          <cell r="A297" t="str">
            <v>CCMAV</v>
          </cell>
          <cell r="E297" t="str">
            <v>DPE à faire</v>
          </cell>
          <cell r="K297" t="str">
            <v>ALBAN</v>
          </cell>
          <cell r="P297" t="str">
            <v>PO</v>
          </cell>
          <cell r="W297" t="str">
            <v>M</v>
          </cell>
          <cell r="Y297" t="str">
            <v>HMS</v>
          </cell>
        </row>
        <row r="298">
          <cell r="A298" t="str">
            <v>CCMAV</v>
          </cell>
          <cell r="E298" t="str">
            <v>DPE à faire</v>
          </cell>
          <cell r="K298" t="str">
            <v>VILLEFRANCHE D'ALBIGEOIS</v>
          </cell>
          <cell r="P298" t="str">
            <v>PO</v>
          </cell>
          <cell r="W298" t="str">
            <v>TM</v>
          </cell>
          <cell r="Y298" t="str">
            <v>HMS</v>
          </cell>
        </row>
        <row r="299">
          <cell r="A299" t="str">
            <v>CCMAV</v>
          </cell>
          <cell r="E299" t="str">
            <v>NR Maison</v>
          </cell>
          <cell r="K299" t="str">
            <v>LE FRAYSSE</v>
          </cell>
          <cell r="P299" t="str">
            <v>PO</v>
          </cell>
          <cell r="W299" t="str">
            <v>SO</v>
          </cell>
          <cell r="Y299" t="str">
            <v>?</v>
          </cell>
        </row>
        <row r="300">
          <cell r="A300" t="str">
            <v>CCMAV</v>
          </cell>
          <cell r="E300" t="str">
            <v>DPE à faire</v>
          </cell>
          <cell r="K300" t="str">
            <v>CURVALLE</v>
          </cell>
          <cell r="P300" t="str">
            <v>PO</v>
          </cell>
          <cell r="W300" t="str">
            <v>TM</v>
          </cell>
          <cell r="Y300" t="str">
            <v>HMS</v>
          </cell>
        </row>
        <row r="301">
          <cell r="A301" t="str">
            <v>CCMAV</v>
          </cell>
          <cell r="E301" t="str">
            <v>NR RFR</v>
          </cell>
          <cell r="K301" t="str">
            <v>VILLEFRANCHE D'ALBIGEOIS</v>
          </cell>
          <cell r="P301" t="str">
            <v>PO</v>
          </cell>
          <cell r="W301" t="str">
            <v>SO</v>
          </cell>
          <cell r="Y301" t="str">
            <v>?</v>
          </cell>
        </row>
        <row r="302">
          <cell r="A302" t="str">
            <v>CCMAV</v>
          </cell>
          <cell r="E302" t="str">
            <v>NR RFR</v>
          </cell>
          <cell r="K302" t="str">
            <v>TEILLET</v>
          </cell>
          <cell r="P302" t="str">
            <v>PO</v>
          </cell>
          <cell r="W302" t="str">
            <v>SO</v>
          </cell>
          <cell r="Y302" t="str">
            <v>HMS</v>
          </cell>
        </row>
        <row r="303">
          <cell r="A303" t="str">
            <v>CCMAV</v>
          </cell>
          <cell r="E303" t="str">
            <v>DPE à faire</v>
          </cell>
          <cell r="K303" t="str">
            <v>MOUZIEYS-TEULET</v>
          </cell>
          <cell r="P303" t="str">
            <v>PO</v>
          </cell>
          <cell r="W303" t="str">
            <v>TM</v>
          </cell>
          <cell r="Y303" t="str">
            <v>HMS</v>
          </cell>
        </row>
        <row r="304">
          <cell r="A304" t="str">
            <v>CCMAV</v>
          </cell>
          <cell r="E304" t="str">
            <v>DPE à faire</v>
          </cell>
          <cell r="K304" t="str">
            <v>RAYSSAC</v>
          </cell>
          <cell r="P304" t="str">
            <v>PO</v>
          </cell>
          <cell r="W304" t="str">
            <v>TM</v>
          </cell>
          <cell r="Y304" t="str">
            <v>HMS</v>
          </cell>
        </row>
        <row r="305">
          <cell r="A305" t="str">
            <v>CCMAV</v>
          </cell>
          <cell r="E305" t="str">
            <v>NR RFR</v>
          </cell>
          <cell r="K305" t="str">
            <v>MIOLLES</v>
          </cell>
          <cell r="P305" t="str">
            <v>PO</v>
          </cell>
          <cell r="W305" t="str">
            <v>SO</v>
          </cell>
          <cell r="Y305" t="str">
            <v>?</v>
          </cell>
        </row>
        <row r="306">
          <cell r="A306" t="str">
            <v>CCMAV</v>
          </cell>
          <cell r="E306" t="str">
            <v>NR Travaux</v>
          </cell>
          <cell r="K306" t="str">
            <v>VILLEFRANCHE D'ALBIGEOIS</v>
          </cell>
          <cell r="P306" t="str">
            <v>PO</v>
          </cell>
          <cell r="W306" t="str">
            <v>SO</v>
          </cell>
          <cell r="Y306" t="str">
            <v>?</v>
          </cell>
        </row>
        <row r="307">
          <cell r="A307" t="str">
            <v>CCMAV</v>
          </cell>
          <cell r="E307" t="str">
            <v>NR Travaux</v>
          </cell>
          <cell r="K307" t="str">
            <v>SAINT-ANDRE</v>
          </cell>
          <cell r="P307" t="str">
            <v>PO</v>
          </cell>
          <cell r="W307" t="str">
            <v>SO</v>
          </cell>
          <cell r="Y307" t="str">
            <v>?</v>
          </cell>
        </row>
        <row r="308">
          <cell r="A308" t="str">
            <v>CCMAV</v>
          </cell>
          <cell r="E308" t="str">
            <v>NR Travaux</v>
          </cell>
          <cell r="K308" t="str">
            <v>LE FRAYSSE</v>
          </cell>
          <cell r="P308" t="str">
            <v>PO</v>
          </cell>
          <cell r="W308" t="str">
            <v>SO</v>
          </cell>
          <cell r="Y308" t="str">
            <v>?</v>
          </cell>
        </row>
        <row r="309">
          <cell r="A309" t="str">
            <v>CCMAV</v>
          </cell>
          <cell r="E309" t="str">
            <v>NR RFR</v>
          </cell>
          <cell r="K309" t="str">
            <v>BELLEGARDE-MARSAL</v>
          </cell>
          <cell r="P309" t="str">
            <v>PO</v>
          </cell>
          <cell r="W309" t="str">
            <v>SO</v>
          </cell>
          <cell r="Y309" t="str">
            <v>HMS</v>
          </cell>
        </row>
        <row r="310">
          <cell r="A310" t="str">
            <v>CCMAV</v>
          </cell>
          <cell r="E310" t="str">
            <v>NR Travaux</v>
          </cell>
          <cell r="K310" t="str">
            <v>MONT-ROC</v>
          </cell>
          <cell r="P310" t="str">
            <v>PO</v>
          </cell>
          <cell r="W310" t="str">
            <v>SO</v>
          </cell>
          <cell r="Y310" t="str">
            <v>HF</v>
          </cell>
        </row>
        <row r="311">
          <cell r="A311" t="str">
            <v>CCMAV</v>
          </cell>
          <cell r="E311" t="str">
            <v>NR Travaux</v>
          </cell>
          <cell r="K311" t="str">
            <v>MONT-ROC</v>
          </cell>
          <cell r="P311" t="str">
            <v>PO</v>
          </cell>
          <cell r="W311" t="str">
            <v>SO</v>
          </cell>
          <cell r="Y311" t="str">
            <v>HF</v>
          </cell>
        </row>
        <row r="312">
          <cell r="A312" t="str">
            <v>CCMAV</v>
          </cell>
          <cell r="E312" t="str">
            <v xml:space="preserve">A contacter </v>
          </cell>
          <cell r="K312" t="str">
            <v>PAULINET</v>
          </cell>
          <cell r="P312" t="str">
            <v>PO</v>
          </cell>
          <cell r="W312" t="str">
            <v>TM</v>
          </cell>
          <cell r="Y312" t="str">
            <v>HMS</v>
          </cell>
        </row>
        <row r="313">
          <cell r="A313" t="str">
            <v>CCMAV</v>
          </cell>
          <cell r="E313" t="str">
            <v>Coll. Pièces ADM</v>
          </cell>
          <cell r="K313" t="str">
            <v>ALBAN</v>
          </cell>
          <cell r="P313" t="str">
            <v>PO</v>
          </cell>
          <cell r="W313" t="str">
            <v>TM</v>
          </cell>
          <cell r="Y313" t="str">
            <v>HMS-HF</v>
          </cell>
        </row>
        <row r="314">
          <cell r="A314" t="str">
            <v>CCMAV</v>
          </cell>
          <cell r="E314" t="str">
            <v>DPE à faire</v>
          </cell>
          <cell r="K314" t="str">
            <v>PAULINET</v>
          </cell>
          <cell r="P314" t="str">
            <v>PO</v>
          </cell>
          <cell r="W314" t="str">
            <v>TM</v>
          </cell>
          <cell r="Y314" t="str">
            <v>HSE</v>
          </cell>
        </row>
        <row r="315">
          <cell r="A315" t="str">
            <v>CCMAV</v>
          </cell>
          <cell r="E315" t="str">
            <v>DPE à remettre</v>
          </cell>
          <cell r="K315" t="str">
            <v>ALBAN</v>
          </cell>
          <cell r="P315" t="str">
            <v>PO</v>
          </cell>
          <cell r="W315" t="str">
            <v>TM</v>
          </cell>
          <cell r="Y315" t="str">
            <v>HMS-HF</v>
          </cell>
        </row>
        <row r="316">
          <cell r="A316" t="str">
            <v>CCMAV</v>
          </cell>
          <cell r="E316" t="str">
            <v>NR RFR</v>
          </cell>
          <cell r="K316" t="str">
            <v>PAULINET</v>
          </cell>
          <cell r="P316" t="str">
            <v>PO</v>
          </cell>
          <cell r="W316" t="str">
            <v>SO</v>
          </cell>
          <cell r="Y316" t="str">
            <v>?</v>
          </cell>
        </row>
        <row r="317">
          <cell r="A317" t="str">
            <v>CCMAV</v>
          </cell>
          <cell r="E317" t="str">
            <v>NR NRJ</v>
          </cell>
          <cell r="K317" t="str">
            <v>PAULINET</v>
          </cell>
          <cell r="P317" t="str">
            <v>PO</v>
          </cell>
          <cell r="W317" t="str">
            <v>SO</v>
          </cell>
          <cell r="Y317" t="str">
            <v>?</v>
          </cell>
        </row>
        <row r="318">
          <cell r="A318" t="str">
            <v>CCMAV</v>
          </cell>
          <cell r="E318" t="str">
            <v>NR Travaux</v>
          </cell>
          <cell r="K318" t="str">
            <v>PAULINET</v>
          </cell>
          <cell r="P318" t="str">
            <v>PO</v>
          </cell>
          <cell r="W318" t="str">
            <v>SO</v>
          </cell>
          <cell r="Y318" t="str">
            <v>?</v>
          </cell>
        </row>
        <row r="319">
          <cell r="A319" t="str">
            <v>CCMAV</v>
          </cell>
          <cell r="E319" t="str">
            <v>DPE à remettre</v>
          </cell>
          <cell r="K319" t="str">
            <v>ALBAN</v>
          </cell>
          <cell r="P319" t="str">
            <v>PO</v>
          </cell>
          <cell r="W319" t="str">
            <v>TM</v>
          </cell>
          <cell r="Y319" t="str">
            <v>HSE</v>
          </cell>
        </row>
        <row r="320">
          <cell r="A320" t="str">
            <v>CCMAV</v>
          </cell>
          <cell r="E320" t="str">
            <v>RDV trésorerie à prévoir</v>
          </cell>
          <cell r="K320" t="str">
            <v>ALBAN</v>
          </cell>
          <cell r="P320" t="str">
            <v>PO</v>
          </cell>
          <cell r="W320" t="str">
            <v>TM</v>
          </cell>
          <cell r="Y320" t="str">
            <v>HMS</v>
          </cell>
        </row>
        <row r="321">
          <cell r="A321" t="str">
            <v>CCMAV</v>
          </cell>
          <cell r="E321" t="str">
            <v xml:space="preserve">A visiter </v>
          </cell>
          <cell r="K321" t="str">
            <v>BELLEGARDE-MARSAL</v>
          </cell>
          <cell r="P321" t="str">
            <v>PO</v>
          </cell>
          <cell r="W321" t="str">
            <v>M</v>
          </cell>
          <cell r="Y321" t="str">
            <v>HMS</v>
          </cell>
        </row>
        <row r="322">
          <cell r="A322" t="str">
            <v>CCMAV</v>
          </cell>
          <cell r="E322" t="str">
            <v>NR RFR</v>
          </cell>
          <cell r="K322" t="str">
            <v>LE FRAYSSE</v>
          </cell>
          <cell r="P322" t="str">
            <v>PO</v>
          </cell>
          <cell r="W322" t="str">
            <v>SO</v>
          </cell>
          <cell r="Y322" t="str">
            <v>?</v>
          </cell>
        </row>
        <row r="323">
          <cell r="A323" t="str">
            <v>CCMAV</v>
          </cell>
          <cell r="E323" t="str">
            <v>NR Travaux</v>
          </cell>
          <cell r="K323" t="str">
            <v>VILLEFRANCHE D'ALBIGEOIS</v>
          </cell>
          <cell r="P323" t="str">
            <v>PO</v>
          </cell>
          <cell r="W323" t="str">
            <v>SO</v>
          </cell>
          <cell r="Y323" t="str">
            <v>?</v>
          </cell>
        </row>
        <row r="324">
          <cell r="A324" t="str">
            <v>CCMAV</v>
          </cell>
          <cell r="E324" t="str">
            <v>NR Maison</v>
          </cell>
          <cell r="K324" t="str">
            <v>PAULINET</v>
          </cell>
          <cell r="P324" t="str">
            <v>PO</v>
          </cell>
          <cell r="W324" t="str">
            <v>SO</v>
          </cell>
          <cell r="Y324" t="str">
            <v>?</v>
          </cell>
        </row>
        <row r="325">
          <cell r="A325" t="str">
            <v>CCMAV</v>
          </cell>
          <cell r="E325" t="str">
            <v xml:space="preserve">A visiter </v>
          </cell>
          <cell r="K325" t="str">
            <v>TEILLET</v>
          </cell>
          <cell r="P325" t="str">
            <v>PO</v>
          </cell>
          <cell r="W325" t="str">
            <v>TM</v>
          </cell>
          <cell r="Y325" t="str">
            <v>HMS-HF</v>
          </cell>
        </row>
        <row r="326">
          <cell r="A326" t="str">
            <v>CCMAV</v>
          </cell>
          <cell r="E326" t="str">
            <v>DPE à faire</v>
          </cell>
          <cell r="K326" t="str">
            <v>VILLEFRANCHE D'ALBIGEOIS</v>
          </cell>
          <cell r="P326" t="str">
            <v>PO</v>
          </cell>
          <cell r="W326" t="str">
            <v>M</v>
          </cell>
          <cell r="Y326" t="str">
            <v>HMS</v>
          </cell>
        </row>
        <row r="327">
          <cell r="A327" t="str">
            <v>CCMAV</v>
          </cell>
          <cell r="E327" t="str">
            <v>NR Travaux</v>
          </cell>
          <cell r="K327" t="str">
            <v>ALBAN</v>
          </cell>
          <cell r="P327" t="str">
            <v>PO</v>
          </cell>
          <cell r="W327" t="str">
            <v>SO</v>
          </cell>
          <cell r="Y327" t="str">
            <v>?</v>
          </cell>
        </row>
        <row r="328">
          <cell r="A328" t="str">
            <v>CCMAV</v>
          </cell>
          <cell r="E328" t="str">
            <v>NR RFR</v>
          </cell>
          <cell r="K328" t="str">
            <v>VILLEFRANCHE D'ALBIGEOIS</v>
          </cell>
          <cell r="P328" t="str">
            <v>PO</v>
          </cell>
          <cell r="W328" t="str">
            <v>SO</v>
          </cell>
          <cell r="Y328" t="str">
            <v>?</v>
          </cell>
        </row>
        <row r="329">
          <cell r="A329" t="str">
            <v>CCMAV</v>
          </cell>
          <cell r="E329" t="str">
            <v>NR RFR</v>
          </cell>
          <cell r="K329" t="str">
            <v>CURVALLE</v>
          </cell>
          <cell r="P329" t="str">
            <v>PO</v>
          </cell>
          <cell r="W329" t="str">
            <v>SO</v>
          </cell>
          <cell r="Y329" t="str">
            <v>?</v>
          </cell>
        </row>
        <row r="330">
          <cell r="A330" t="str">
            <v>CCMAV</v>
          </cell>
          <cell r="E330" t="str">
            <v>NR Travaux</v>
          </cell>
          <cell r="K330" t="str">
            <v>TEILLET</v>
          </cell>
          <cell r="P330" t="str">
            <v>PO</v>
          </cell>
          <cell r="W330" t="str">
            <v>SO</v>
          </cell>
          <cell r="Y330" t="str">
            <v>?</v>
          </cell>
        </row>
        <row r="331">
          <cell r="A331" t="str">
            <v>CCMAV</v>
          </cell>
          <cell r="E331" t="str">
            <v xml:space="preserve">A contacter </v>
          </cell>
          <cell r="K331" t="str">
            <v>LE FRAYSSE</v>
          </cell>
          <cell r="P331" t="str">
            <v>PO</v>
          </cell>
          <cell r="W331" t="str">
            <v>TM</v>
          </cell>
          <cell r="Y331" t="str">
            <v>HMS</v>
          </cell>
        </row>
        <row r="332">
          <cell r="A332" t="str">
            <v>CCMAV</v>
          </cell>
          <cell r="E332" t="str">
            <v>NR Travaux</v>
          </cell>
          <cell r="K332" t="str">
            <v>TEILLET</v>
          </cell>
          <cell r="P332" t="str">
            <v>PO</v>
          </cell>
          <cell r="W332" t="str">
            <v>SO</v>
          </cell>
          <cell r="Y332" t="str">
            <v>?</v>
          </cell>
        </row>
        <row r="333">
          <cell r="A333" t="str">
            <v>CCMAV</v>
          </cell>
          <cell r="E333" t="str">
            <v>DPE à faire</v>
          </cell>
          <cell r="K333" t="str">
            <v>CURVALLE</v>
          </cell>
          <cell r="P333" t="str">
            <v>PO</v>
          </cell>
          <cell r="W333" t="str">
            <v>TM</v>
          </cell>
          <cell r="Y333" t="str">
            <v>HMS-HF</v>
          </cell>
        </row>
        <row r="334">
          <cell r="A334" t="str">
            <v>CCMAV</v>
          </cell>
          <cell r="E334" t="str">
            <v>NR Travaux</v>
          </cell>
          <cell r="K334" t="str">
            <v>ALBAN</v>
          </cell>
          <cell r="P334" t="str">
            <v>PO</v>
          </cell>
          <cell r="W334" t="str">
            <v>SO</v>
          </cell>
          <cell r="Y334" t="str">
            <v>?</v>
          </cell>
        </row>
        <row r="335">
          <cell r="A335" t="str">
            <v>CCMAV</v>
          </cell>
          <cell r="E335" t="str">
            <v>NR Travaux</v>
          </cell>
          <cell r="K335" t="str">
            <v>VILLEFRANCHE D'ALBIGEOIS</v>
          </cell>
          <cell r="P335" t="str">
            <v>PO</v>
          </cell>
          <cell r="W335" t="str">
            <v>SO</v>
          </cell>
          <cell r="Y335" t="str">
            <v>?</v>
          </cell>
        </row>
        <row r="336">
          <cell r="A336" t="str">
            <v>CCMAV</v>
          </cell>
          <cell r="E336" t="str">
            <v xml:space="preserve">A contacter </v>
          </cell>
          <cell r="K336" t="str">
            <v>CURVALLE</v>
          </cell>
          <cell r="P336" t="str">
            <v>PO</v>
          </cell>
          <cell r="W336" t="str">
            <v>TM</v>
          </cell>
          <cell r="Y336" t="str">
            <v>HMS</v>
          </cell>
        </row>
        <row r="337">
          <cell r="A337" t="str">
            <v>CCMAV</v>
          </cell>
          <cell r="E337" t="str">
            <v>NR RFR</v>
          </cell>
          <cell r="K337" t="str">
            <v>MONT-ROC</v>
          </cell>
          <cell r="P337" t="str">
            <v>PO</v>
          </cell>
          <cell r="W337" t="str">
            <v>SO</v>
          </cell>
          <cell r="Y337" t="str">
            <v>?</v>
          </cell>
        </row>
        <row r="338">
          <cell r="A338" t="str">
            <v>CCMAV</v>
          </cell>
          <cell r="E338" t="str">
            <v>Coll. Pièces ADM</v>
          </cell>
          <cell r="K338" t="str">
            <v>CURVALLE</v>
          </cell>
          <cell r="P338" t="str">
            <v>PO</v>
          </cell>
          <cell r="W338" t="str">
            <v>TM</v>
          </cell>
          <cell r="Y338" t="str">
            <v>HMS-HF</v>
          </cell>
        </row>
        <row r="339">
          <cell r="A339" t="str">
            <v>CCMAV</v>
          </cell>
          <cell r="E339" t="str">
            <v>NR Travaux</v>
          </cell>
          <cell r="K339" t="str">
            <v>ALBAN</v>
          </cell>
          <cell r="P339" t="str">
            <v>PO</v>
          </cell>
          <cell r="W339" t="str">
            <v>SO</v>
          </cell>
          <cell r="Y339" t="str">
            <v>?</v>
          </cell>
        </row>
        <row r="340">
          <cell r="A340" t="str">
            <v>CCMAV</v>
          </cell>
          <cell r="E340" t="str">
            <v>DPE à faire</v>
          </cell>
          <cell r="K340" t="str">
            <v>TEILLET</v>
          </cell>
          <cell r="P340" t="str">
            <v>PO</v>
          </cell>
          <cell r="W340" t="str">
            <v>TM</v>
          </cell>
          <cell r="Y340" t="str">
            <v>HMS</v>
          </cell>
        </row>
        <row r="341">
          <cell r="A341" t="str">
            <v>CCMAV</v>
          </cell>
          <cell r="E341" t="str">
            <v>NR RFR</v>
          </cell>
          <cell r="K341" t="str">
            <v>TEILLET</v>
          </cell>
          <cell r="P341" t="str">
            <v>PO</v>
          </cell>
          <cell r="W341" t="str">
            <v>SO</v>
          </cell>
          <cell r="Y341" t="str">
            <v>?</v>
          </cell>
        </row>
        <row r="342">
          <cell r="A342" t="str">
            <v>CCMAV</v>
          </cell>
          <cell r="E342" t="str">
            <v>NR Travaux</v>
          </cell>
          <cell r="K342" t="str">
            <v>SAINT-ANDRE</v>
          </cell>
          <cell r="P342" t="str">
            <v>PO</v>
          </cell>
          <cell r="W342" t="str">
            <v>SO</v>
          </cell>
          <cell r="Y342" t="str">
            <v>?</v>
          </cell>
        </row>
        <row r="343">
          <cell r="A343" t="str">
            <v>CCMAV</v>
          </cell>
          <cell r="E343" t="str">
            <v xml:space="preserve">A contacter </v>
          </cell>
          <cell r="K343" t="str">
            <v>BELLEGARDE-MARSAL</v>
          </cell>
          <cell r="P343" t="str">
            <v>PO</v>
          </cell>
          <cell r="W343" t="str">
            <v>TM</v>
          </cell>
          <cell r="Y343" t="str">
            <v>HMS</v>
          </cell>
        </row>
        <row r="344">
          <cell r="A344" t="str">
            <v>CCMAV</v>
          </cell>
          <cell r="E344" t="str">
            <v>NR RFR</v>
          </cell>
          <cell r="K344" t="str">
            <v>LE FRAYSSE</v>
          </cell>
          <cell r="P344" t="str">
            <v>PO</v>
          </cell>
          <cell r="W344" t="str">
            <v>SO</v>
          </cell>
          <cell r="Y344" t="str">
            <v>?</v>
          </cell>
        </row>
        <row r="345">
          <cell r="A345" t="str">
            <v>CCMAV</v>
          </cell>
          <cell r="E345" t="str">
            <v xml:space="preserve">A visiter </v>
          </cell>
          <cell r="K345" t="str">
            <v>RAYSSAC</v>
          </cell>
          <cell r="P345" t="str">
            <v>PO</v>
          </cell>
          <cell r="W345" t="str">
            <v>TM</v>
          </cell>
          <cell r="Y345" t="str">
            <v>HMS</v>
          </cell>
        </row>
        <row r="346">
          <cell r="A346" t="str">
            <v>CCMAV</v>
          </cell>
          <cell r="E346" t="str">
            <v>NR RFR</v>
          </cell>
          <cell r="K346" t="str">
            <v>CURVALLE</v>
          </cell>
          <cell r="P346" t="str">
            <v>PO</v>
          </cell>
          <cell r="W346" t="str">
            <v>SO</v>
          </cell>
          <cell r="Y346" t="str">
            <v>?</v>
          </cell>
        </row>
        <row r="347">
          <cell r="A347" t="str">
            <v>CCMAV</v>
          </cell>
          <cell r="E347" t="str">
            <v>NR Travaux</v>
          </cell>
          <cell r="K347" t="str">
            <v>PAULINET</v>
          </cell>
          <cell r="P347" t="str">
            <v>PO</v>
          </cell>
          <cell r="W347" t="str">
            <v>SO</v>
          </cell>
          <cell r="Y347" t="str">
            <v>?</v>
          </cell>
        </row>
        <row r="348">
          <cell r="A348" t="str">
            <v>CCMAV</v>
          </cell>
          <cell r="E348" t="str">
            <v>DPE à faire</v>
          </cell>
          <cell r="K348" t="str">
            <v>BELLEGARDE-MARSAL</v>
          </cell>
          <cell r="P348" t="str">
            <v>PO</v>
          </cell>
          <cell r="W348" t="str">
            <v>TM</v>
          </cell>
          <cell r="Y348" t="str">
            <v>HMS</v>
          </cell>
        </row>
        <row r="349">
          <cell r="A349" t="str">
            <v>CCMAV</v>
          </cell>
          <cell r="E349" t="str">
            <v xml:space="preserve">A contacter </v>
          </cell>
          <cell r="K349" t="str">
            <v>SAINT-ANDRE</v>
          </cell>
          <cell r="P349" t="str">
            <v>PO</v>
          </cell>
          <cell r="W349" t="str">
            <v>TM</v>
          </cell>
          <cell r="Y349" t="str">
            <v>HMS</v>
          </cell>
        </row>
        <row r="350">
          <cell r="A350" t="str">
            <v>CCMAV</v>
          </cell>
          <cell r="E350" t="str">
            <v>Coll. Pièces ADM</v>
          </cell>
          <cell r="K350" t="str">
            <v>RAYSSAC</v>
          </cell>
          <cell r="P350" t="str">
            <v>PO</v>
          </cell>
          <cell r="W350" t="str">
            <v>TM</v>
          </cell>
          <cell r="Y350" t="str">
            <v>HMS</v>
          </cell>
        </row>
        <row r="351">
          <cell r="A351" t="str">
            <v>CCMAV</v>
          </cell>
          <cell r="E351" t="str">
            <v>Dossier déposé</v>
          </cell>
          <cell r="K351" t="str">
            <v>RAYSSAC</v>
          </cell>
          <cell r="P351" t="str">
            <v>PO</v>
          </cell>
          <cell r="W351" t="str">
            <v>TM</v>
          </cell>
          <cell r="Y351" t="str">
            <v>HMS</v>
          </cell>
        </row>
        <row r="352">
          <cell r="A352" t="str">
            <v>CCMAV</v>
          </cell>
          <cell r="E352" t="str">
            <v xml:space="preserve">A visiter </v>
          </cell>
          <cell r="K352" t="str">
            <v>CURVALLE</v>
          </cell>
          <cell r="P352" t="str">
            <v>PO</v>
          </cell>
          <cell r="W352" t="str">
            <v>TM</v>
          </cell>
          <cell r="Y352" t="str">
            <v>HMS</v>
          </cell>
        </row>
        <row r="353">
          <cell r="A353" t="str">
            <v>CCMAV</v>
          </cell>
          <cell r="E353" t="str">
            <v>NR Maison</v>
          </cell>
          <cell r="K353" t="str">
            <v>TEILLET</v>
          </cell>
          <cell r="P353" t="str">
            <v>PO</v>
          </cell>
          <cell r="W353" t="str">
            <v>SO</v>
          </cell>
          <cell r="Y353" t="str">
            <v>?</v>
          </cell>
        </row>
        <row r="354">
          <cell r="A354" t="str">
            <v>CCMAV</v>
          </cell>
          <cell r="E354" t="str">
            <v>NR RFR</v>
          </cell>
          <cell r="K354" t="str">
            <v>LE FRAYSSE</v>
          </cell>
          <cell r="P354" t="str">
            <v>PO</v>
          </cell>
          <cell r="W354" t="str">
            <v>SO</v>
          </cell>
          <cell r="Y354" t="str">
            <v>HMS</v>
          </cell>
        </row>
        <row r="355">
          <cell r="A355" t="str">
            <v>CCMAV</v>
          </cell>
          <cell r="E355" t="str">
            <v>NR RFR</v>
          </cell>
          <cell r="K355" t="str">
            <v>TEILLET</v>
          </cell>
          <cell r="P355" t="str">
            <v>PO</v>
          </cell>
          <cell r="W355" t="str">
            <v>SO</v>
          </cell>
          <cell r="Y355" t="str">
            <v>?</v>
          </cell>
        </row>
        <row r="356">
          <cell r="A356" t="str">
            <v>CCMAV</v>
          </cell>
          <cell r="E356" t="str">
            <v>DPE à faire</v>
          </cell>
          <cell r="K356" t="str">
            <v>PAULINET</v>
          </cell>
          <cell r="P356" t="str">
            <v>PO</v>
          </cell>
          <cell r="W356" t="str">
            <v>TM</v>
          </cell>
          <cell r="Y356" t="str">
            <v>HMS</v>
          </cell>
        </row>
        <row r="357">
          <cell r="A357" t="str">
            <v>CCMAV</v>
          </cell>
          <cell r="E357" t="str">
            <v>NR RFR</v>
          </cell>
          <cell r="K357" t="str">
            <v>BELLEGARDE-MARSAL</v>
          </cell>
          <cell r="P357" t="str">
            <v>PO</v>
          </cell>
          <cell r="W357" t="str">
            <v>SO</v>
          </cell>
          <cell r="Y357" t="str">
            <v>HMS</v>
          </cell>
        </row>
        <row r="358">
          <cell r="A358" t="str">
            <v>CCMAV</v>
          </cell>
          <cell r="E358" t="str">
            <v>DPE à faire</v>
          </cell>
          <cell r="K358" t="str">
            <v>AMBIALET</v>
          </cell>
          <cell r="P358" t="str">
            <v>PO</v>
          </cell>
          <cell r="W358" t="str">
            <v>TM</v>
          </cell>
          <cell r="Y358" t="str">
            <v>HMS</v>
          </cell>
        </row>
        <row r="359">
          <cell r="A359" t="str">
            <v>CCMAV</v>
          </cell>
          <cell r="E359" t="str">
            <v>NR RFR</v>
          </cell>
          <cell r="K359" t="str">
            <v>ALBAN</v>
          </cell>
          <cell r="P359" t="str">
            <v>PO</v>
          </cell>
          <cell r="W359" t="str">
            <v>SO</v>
          </cell>
          <cell r="Y359" t="str">
            <v>HMS-HF</v>
          </cell>
        </row>
        <row r="360">
          <cell r="A360" t="str">
            <v>CCMAV</v>
          </cell>
          <cell r="E360" t="str">
            <v>NR Travaux</v>
          </cell>
          <cell r="K360" t="str">
            <v>ALBAN</v>
          </cell>
          <cell r="P360" t="str">
            <v>PO</v>
          </cell>
          <cell r="W360" t="str">
            <v>SO</v>
          </cell>
          <cell r="Y360" t="str">
            <v>HMS-HF</v>
          </cell>
        </row>
        <row r="361">
          <cell r="A361" t="str">
            <v>CCMAV</v>
          </cell>
          <cell r="E361" t="str">
            <v>NR Travaux</v>
          </cell>
          <cell r="K361" t="str">
            <v>BELLEGARDE-MARSAL</v>
          </cell>
          <cell r="P361" t="str">
            <v>PO</v>
          </cell>
          <cell r="W361" t="str">
            <v>SO</v>
          </cell>
          <cell r="Y361" t="str">
            <v>?</v>
          </cell>
        </row>
        <row r="362">
          <cell r="A362" t="str">
            <v>CCMAV</v>
          </cell>
          <cell r="E362" t="str">
            <v>NR Maison</v>
          </cell>
          <cell r="K362" t="str">
            <v>PAULINET</v>
          </cell>
          <cell r="P362" t="str">
            <v>PO</v>
          </cell>
          <cell r="W362" t="str">
            <v>SO</v>
          </cell>
          <cell r="Y362" t="str">
            <v>HMS</v>
          </cell>
        </row>
        <row r="363">
          <cell r="A363" t="str">
            <v>CCMAV</v>
          </cell>
          <cell r="E363" t="str">
            <v>NR Travaux</v>
          </cell>
          <cell r="K363" t="str">
            <v>TEILLET</v>
          </cell>
          <cell r="P363" t="str">
            <v>PO</v>
          </cell>
          <cell r="W363" t="str">
            <v>SO</v>
          </cell>
          <cell r="Y363" t="str">
            <v>?</v>
          </cell>
        </row>
        <row r="364">
          <cell r="A364" t="str">
            <v>CCMAV</v>
          </cell>
          <cell r="E364" t="str">
            <v xml:space="preserve">A contacter </v>
          </cell>
          <cell r="K364" t="str">
            <v>MIOLLES</v>
          </cell>
          <cell r="P364" t="str">
            <v>PO</v>
          </cell>
          <cell r="W364" t="str">
            <v>Ind</v>
          </cell>
          <cell r="Y364" t="str">
            <v>HMS</v>
          </cell>
        </row>
        <row r="365">
          <cell r="A365" t="str">
            <v>CCMAV</v>
          </cell>
          <cell r="E365" t="str">
            <v>NR Travaux</v>
          </cell>
          <cell r="K365" t="str">
            <v>TEILLET</v>
          </cell>
          <cell r="P365" t="str">
            <v>PO</v>
          </cell>
          <cell r="W365" t="str">
            <v>SO</v>
          </cell>
          <cell r="Y365" t="str">
            <v>?</v>
          </cell>
        </row>
        <row r="366">
          <cell r="A366" t="str">
            <v>CCMAV</v>
          </cell>
          <cell r="E366" t="str">
            <v>NR RFR</v>
          </cell>
          <cell r="K366" t="str">
            <v>VILLEFRANCHE D'ALBIGEOIS</v>
          </cell>
          <cell r="P366" t="str">
            <v>PO</v>
          </cell>
          <cell r="W366" t="str">
            <v>SO</v>
          </cell>
          <cell r="Y366" t="str">
            <v>?</v>
          </cell>
        </row>
        <row r="367">
          <cell r="A367" t="str">
            <v>CCMAV</v>
          </cell>
          <cell r="E367" t="str">
            <v>Dossier déposé</v>
          </cell>
          <cell r="K367" t="str">
            <v>MONT-ROC</v>
          </cell>
          <cell r="P367" t="str">
            <v>PO</v>
          </cell>
          <cell r="W367" t="str">
            <v>TM</v>
          </cell>
          <cell r="Y367" t="str">
            <v>HMS</v>
          </cell>
        </row>
        <row r="368">
          <cell r="A368" t="str">
            <v>CCMAV</v>
          </cell>
          <cell r="E368" t="str">
            <v>NR Maison</v>
          </cell>
          <cell r="K368" t="str">
            <v>TEILLET</v>
          </cell>
          <cell r="P368" t="str">
            <v>PO</v>
          </cell>
          <cell r="W368" t="str">
            <v>SO</v>
          </cell>
          <cell r="Y368" t="str">
            <v>?</v>
          </cell>
        </row>
        <row r="369">
          <cell r="A369" t="str">
            <v>CCMAV</v>
          </cell>
          <cell r="E369" t="str">
            <v xml:space="preserve">A contacter </v>
          </cell>
          <cell r="K369" t="str">
            <v>MONT-ROC</v>
          </cell>
          <cell r="P369" t="str">
            <v>PO</v>
          </cell>
          <cell r="W369" t="str">
            <v>Ind</v>
          </cell>
          <cell r="Y369" t="str">
            <v>HMS</v>
          </cell>
        </row>
        <row r="370">
          <cell r="A370" t="str">
            <v>CCMAV</v>
          </cell>
          <cell r="E370" t="str">
            <v>NR RFR</v>
          </cell>
          <cell r="K370" t="str">
            <v>MASSALS</v>
          </cell>
          <cell r="P370" t="str">
            <v>PO</v>
          </cell>
          <cell r="W370" t="str">
            <v>SO</v>
          </cell>
          <cell r="Y370" t="str">
            <v>HMS</v>
          </cell>
        </row>
        <row r="371">
          <cell r="A371" t="str">
            <v>CCMAV</v>
          </cell>
          <cell r="E371" t="str">
            <v>NR RFR</v>
          </cell>
          <cell r="K371" t="str">
            <v>ALBAN</v>
          </cell>
          <cell r="P371" t="str">
            <v>PO</v>
          </cell>
          <cell r="W371" t="str">
            <v>SO</v>
          </cell>
          <cell r="Y371" t="str">
            <v>?</v>
          </cell>
        </row>
        <row r="372">
          <cell r="A372" t="str">
            <v>CCMAV</v>
          </cell>
          <cell r="E372" t="str">
            <v xml:space="preserve">A contacter </v>
          </cell>
          <cell r="K372" t="str">
            <v>ALBAN</v>
          </cell>
          <cell r="P372" t="str">
            <v>PO</v>
          </cell>
          <cell r="W372" t="str">
            <v>M</v>
          </cell>
          <cell r="Y372" t="str">
            <v>HMS</v>
          </cell>
        </row>
        <row r="373">
          <cell r="A373" t="str">
            <v>CCMAV</v>
          </cell>
          <cell r="E373" t="str">
            <v xml:space="preserve">A visiter </v>
          </cell>
          <cell r="K373" t="str">
            <v>BELLEGARDE-MARSAL</v>
          </cell>
          <cell r="P373" t="str">
            <v>PO</v>
          </cell>
          <cell r="W373" t="str">
            <v>TM</v>
          </cell>
          <cell r="Y373" t="str">
            <v>HMS</v>
          </cell>
        </row>
        <row r="374">
          <cell r="A374" t="str">
            <v>CCMAV</v>
          </cell>
          <cell r="E374" t="str">
            <v>NR RFR</v>
          </cell>
          <cell r="K374" t="str">
            <v>ALBAN</v>
          </cell>
          <cell r="P374" t="str">
            <v>PO</v>
          </cell>
          <cell r="W374" t="str">
            <v>SO</v>
          </cell>
          <cell r="Y374" t="str">
            <v>HMS</v>
          </cell>
        </row>
        <row r="375">
          <cell r="A375" t="str">
            <v>CCMAV</v>
          </cell>
          <cell r="E375" t="str">
            <v>Coll. Pièces ADM</v>
          </cell>
          <cell r="K375" t="str">
            <v>TEILLET</v>
          </cell>
          <cell r="P375" t="str">
            <v>PO</v>
          </cell>
          <cell r="W375" t="str">
            <v>TM</v>
          </cell>
          <cell r="Y375" t="str">
            <v>HF</v>
          </cell>
        </row>
        <row r="376">
          <cell r="A376" t="str">
            <v>CCMAV</v>
          </cell>
          <cell r="E376" t="str">
            <v>DPE à faire</v>
          </cell>
          <cell r="K376" t="str">
            <v>MIOLLES</v>
          </cell>
          <cell r="P376" t="str">
            <v>PO</v>
          </cell>
          <cell r="W376" t="str">
            <v>TM</v>
          </cell>
          <cell r="Y376" t="str">
            <v>HSE</v>
          </cell>
        </row>
        <row r="377">
          <cell r="A377" t="str">
            <v>CCMAV</v>
          </cell>
          <cell r="E377" t="str">
            <v>DPE à faire</v>
          </cell>
          <cell r="K377" t="str">
            <v>SAINT-ANDRE</v>
          </cell>
          <cell r="P377" t="str">
            <v>PO</v>
          </cell>
          <cell r="W377" t="str">
            <v>M</v>
          </cell>
          <cell r="Y377" t="str">
            <v>HMS</v>
          </cell>
        </row>
        <row r="378">
          <cell r="A378" t="str">
            <v>CCMAV</v>
          </cell>
          <cell r="E378" t="str">
            <v>NR RFR</v>
          </cell>
          <cell r="K378" t="str">
            <v>LE FRAYSSE</v>
          </cell>
          <cell r="P378" t="str">
            <v>PO</v>
          </cell>
          <cell r="W378" t="str">
            <v>SO</v>
          </cell>
          <cell r="Y378" t="str">
            <v>?</v>
          </cell>
        </row>
        <row r="379">
          <cell r="A379" t="str">
            <v>CCMAV</v>
          </cell>
          <cell r="E379" t="str">
            <v>DPE à faire</v>
          </cell>
          <cell r="K379" t="str">
            <v>BELLEGARDE-MARSAL</v>
          </cell>
          <cell r="P379" t="str">
            <v>PO</v>
          </cell>
          <cell r="W379" t="str">
            <v>M</v>
          </cell>
          <cell r="Y379" t="str">
            <v>HMS</v>
          </cell>
        </row>
        <row r="380">
          <cell r="A380" t="str">
            <v>CCMAV</v>
          </cell>
          <cell r="E380" t="str">
            <v xml:space="preserve">A visiter </v>
          </cell>
          <cell r="K380" t="str">
            <v>ALBAN</v>
          </cell>
          <cell r="P380" t="str">
            <v>PO</v>
          </cell>
          <cell r="W380" t="str">
            <v>M</v>
          </cell>
          <cell r="Y380" t="str">
            <v>HMS</v>
          </cell>
        </row>
        <row r="381">
          <cell r="A381" t="str">
            <v>CCMAV</v>
          </cell>
          <cell r="E381" t="str">
            <v>Coll. Pièces ADM</v>
          </cell>
          <cell r="K381" t="str">
            <v>CURVALLE</v>
          </cell>
          <cell r="P381" t="str">
            <v>PO</v>
          </cell>
          <cell r="W381" t="str">
            <v>TM</v>
          </cell>
          <cell r="Y381" t="str">
            <v>HF</v>
          </cell>
        </row>
        <row r="382">
          <cell r="A382" t="str">
            <v>CCMAV</v>
          </cell>
          <cell r="E382" t="str">
            <v xml:space="preserve">A contacter </v>
          </cell>
          <cell r="K382" t="str">
            <v>SAINT-ANDRE</v>
          </cell>
          <cell r="P382" t="str">
            <v>PO</v>
          </cell>
          <cell r="W382" t="str">
            <v>M</v>
          </cell>
          <cell r="Y382" t="str">
            <v>HMS</v>
          </cell>
        </row>
        <row r="383">
          <cell r="A383" t="str">
            <v>CCMAV</v>
          </cell>
          <cell r="E383" t="str">
            <v xml:space="preserve">A contacter </v>
          </cell>
          <cell r="K383" t="str">
            <v>LE FRAYSSE</v>
          </cell>
          <cell r="P383" t="str">
            <v>PO</v>
          </cell>
          <cell r="W383" t="str">
            <v>TM</v>
          </cell>
          <cell r="Y383" t="str">
            <v>HMS</v>
          </cell>
        </row>
        <row r="384">
          <cell r="A384" t="str">
            <v>CCMAV</v>
          </cell>
          <cell r="E384" t="str">
            <v xml:space="preserve">A contacter </v>
          </cell>
          <cell r="K384" t="str">
            <v>LE FRAYSSE</v>
          </cell>
          <cell r="P384" t="str">
            <v>PO</v>
          </cell>
          <cell r="W384" t="str">
            <v>Ind</v>
          </cell>
          <cell r="Y384" t="str">
            <v>?</v>
          </cell>
        </row>
        <row r="385">
          <cell r="A385" t="str">
            <v>CCMAV</v>
          </cell>
          <cell r="E385" t="str">
            <v>Coll. Pièces ADM</v>
          </cell>
          <cell r="K385" t="str">
            <v>LE FRAYSSE</v>
          </cell>
          <cell r="P385" t="str">
            <v>PO</v>
          </cell>
          <cell r="W385" t="str">
            <v>TM</v>
          </cell>
          <cell r="Y385" t="str">
            <v>HMS-HF</v>
          </cell>
        </row>
        <row r="386">
          <cell r="A386" t="str">
            <v>CCMAV</v>
          </cell>
          <cell r="E386" t="str">
            <v xml:space="preserve">A contacter </v>
          </cell>
          <cell r="P386" t="str">
            <v>PO</v>
          </cell>
          <cell r="W386" t="str">
            <v>Ind</v>
          </cell>
          <cell r="Y386" t="str">
            <v>?</v>
          </cell>
        </row>
        <row r="387">
          <cell r="A387" t="str">
            <v>CCMAV</v>
          </cell>
          <cell r="E387" t="str">
            <v>Coll. Pièces ADM</v>
          </cell>
          <cell r="K387" t="str">
            <v>MONT-ROC</v>
          </cell>
          <cell r="P387" t="str">
            <v>PO</v>
          </cell>
          <cell r="W387" t="str">
            <v>TM</v>
          </cell>
          <cell r="Y387" t="str">
            <v>HMS-HF</v>
          </cell>
        </row>
        <row r="388">
          <cell r="A388" t="str">
            <v>CCMAV</v>
          </cell>
          <cell r="E388" t="str">
            <v>NR €</v>
          </cell>
          <cell r="K388" t="str">
            <v>LE FRAYSSE</v>
          </cell>
          <cell r="P388" t="str">
            <v>PO</v>
          </cell>
          <cell r="W388" t="str">
            <v>SO</v>
          </cell>
          <cell r="Y388" t="str">
            <v>?</v>
          </cell>
        </row>
        <row r="389">
          <cell r="A389" t="str">
            <v>CCMAV</v>
          </cell>
          <cell r="E389" t="str">
            <v xml:space="preserve">A visiter </v>
          </cell>
          <cell r="K389" t="str">
            <v>BELLEGARDE-MARSAL</v>
          </cell>
          <cell r="P389" t="str">
            <v>PO</v>
          </cell>
          <cell r="W389" t="str">
            <v>M</v>
          </cell>
          <cell r="Y389" t="str">
            <v>HMS</v>
          </cell>
        </row>
        <row r="390">
          <cell r="A390" t="str">
            <v>CCMAV</v>
          </cell>
          <cell r="E390" t="str">
            <v>NR Travaux</v>
          </cell>
          <cell r="K390" t="str">
            <v>ALBAN</v>
          </cell>
          <cell r="P390" t="str">
            <v>PO</v>
          </cell>
          <cell r="W390" t="str">
            <v>SO</v>
          </cell>
          <cell r="Y390" t="str">
            <v>HMS</v>
          </cell>
        </row>
        <row r="391">
          <cell r="A391" t="str">
            <v>CCMAV</v>
          </cell>
          <cell r="E391" t="str">
            <v>DPE à faire</v>
          </cell>
          <cell r="K391" t="str">
            <v>MASSALS</v>
          </cell>
          <cell r="P391" t="str">
            <v>PO</v>
          </cell>
          <cell r="W391" t="str">
            <v>TM</v>
          </cell>
          <cell r="Y391" t="str">
            <v>HMS-HF</v>
          </cell>
        </row>
        <row r="392">
          <cell r="A392" t="str">
            <v>CCMAV</v>
          </cell>
          <cell r="E392" t="str">
            <v xml:space="preserve">A contacter </v>
          </cell>
          <cell r="K392" t="str">
            <v>BELLEGARDE-MARSAL</v>
          </cell>
          <cell r="P392" t="str">
            <v>PO</v>
          </cell>
          <cell r="W392" t="str">
            <v>TM</v>
          </cell>
          <cell r="Y392" t="str">
            <v>HMS</v>
          </cell>
        </row>
        <row r="393">
          <cell r="A393" t="str">
            <v>CCMAV</v>
          </cell>
          <cell r="E393" t="str">
            <v>NR €</v>
          </cell>
          <cell r="K393" t="str">
            <v>BELLEGARDE-MARSAL</v>
          </cell>
          <cell r="P393" t="str">
            <v>PO</v>
          </cell>
          <cell r="W393" t="str">
            <v>SO</v>
          </cell>
          <cell r="Y393" t="str">
            <v>HF</v>
          </cell>
        </row>
        <row r="394">
          <cell r="A394" t="str">
            <v>CCMAV</v>
          </cell>
          <cell r="E394" t="str">
            <v>NR €</v>
          </cell>
          <cell r="K394" t="str">
            <v>TEILLET</v>
          </cell>
          <cell r="P394" t="str">
            <v>PO</v>
          </cell>
          <cell r="W394" t="str">
            <v>SO</v>
          </cell>
          <cell r="Y394" t="str">
            <v>HMS</v>
          </cell>
        </row>
        <row r="395">
          <cell r="A395" t="str">
            <v>CCMAV</v>
          </cell>
          <cell r="E395" t="str">
            <v xml:space="preserve">A visiter </v>
          </cell>
          <cell r="K395" t="str">
            <v>TEILLET</v>
          </cell>
          <cell r="P395" t="str">
            <v>PO</v>
          </cell>
          <cell r="W395" t="str">
            <v>TM</v>
          </cell>
          <cell r="Y395" t="str">
            <v>HF</v>
          </cell>
        </row>
        <row r="396">
          <cell r="A396" t="str">
            <v>CCMAV</v>
          </cell>
          <cell r="E396" t="str">
            <v>NR RFR</v>
          </cell>
          <cell r="K396" t="str">
            <v>TEILLET</v>
          </cell>
          <cell r="P396" t="str">
            <v>PO</v>
          </cell>
          <cell r="W396" t="str">
            <v>SO</v>
          </cell>
          <cell r="Y396" t="str">
            <v>?</v>
          </cell>
        </row>
        <row r="397">
          <cell r="A397" t="str">
            <v>CCMAV</v>
          </cell>
          <cell r="E397" t="str">
            <v>NR RFR</v>
          </cell>
          <cell r="K397" t="str">
            <v>MASSALS</v>
          </cell>
          <cell r="P397" t="str">
            <v>PO</v>
          </cell>
          <cell r="W397" t="str">
            <v>SO</v>
          </cell>
          <cell r="Y397" t="str">
            <v>?</v>
          </cell>
        </row>
        <row r="398">
          <cell r="A398" t="str">
            <v>CCMAV</v>
          </cell>
          <cell r="E398" t="str">
            <v>NR RFR</v>
          </cell>
          <cell r="K398" t="str">
            <v>BELLEGARDE-MARSAL</v>
          </cell>
          <cell r="P398" t="str">
            <v>PO</v>
          </cell>
          <cell r="W398" t="str">
            <v>SO</v>
          </cell>
          <cell r="Y398" t="str">
            <v>?</v>
          </cell>
        </row>
        <row r="399">
          <cell r="A399" t="str">
            <v>CCMAV</v>
          </cell>
          <cell r="E399" t="str">
            <v>NR Travaux</v>
          </cell>
          <cell r="K399" t="str">
            <v>VILLEFRANCHE D'ALBIGEOIS</v>
          </cell>
          <cell r="P399" t="str">
            <v>PO</v>
          </cell>
          <cell r="W399" t="str">
            <v>SO</v>
          </cell>
          <cell r="Y399" t="str">
            <v>HMS</v>
          </cell>
        </row>
        <row r="400">
          <cell r="A400" t="str">
            <v>CCMAV</v>
          </cell>
          <cell r="E400" t="str">
            <v>NR RFR</v>
          </cell>
          <cell r="K400" t="str">
            <v>ALBAN</v>
          </cell>
          <cell r="P400" t="str">
            <v>PO</v>
          </cell>
          <cell r="W400" t="str">
            <v>SO</v>
          </cell>
          <cell r="Y400" t="str">
            <v>?</v>
          </cell>
        </row>
        <row r="401">
          <cell r="A401" t="str">
            <v>CCMAV</v>
          </cell>
          <cell r="E401" t="str">
            <v>NR RFR</v>
          </cell>
          <cell r="K401" t="str">
            <v>SAINT-ANDRE</v>
          </cell>
          <cell r="P401" t="str">
            <v>PO</v>
          </cell>
          <cell r="W401" t="str">
            <v>SO</v>
          </cell>
          <cell r="Y401" t="str">
            <v>?</v>
          </cell>
        </row>
        <row r="402">
          <cell r="A402" t="str">
            <v>CCMAV</v>
          </cell>
          <cell r="E402" t="str">
            <v xml:space="preserve">A visiter </v>
          </cell>
          <cell r="K402" t="str">
            <v>PAULINET</v>
          </cell>
          <cell r="P402" t="str">
            <v>PO</v>
          </cell>
          <cell r="W402" t="str">
            <v>M</v>
          </cell>
          <cell r="Y402" t="str">
            <v>HMS-HF</v>
          </cell>
        </row>
        <row r="403">
          <cell r="A403" t="str">
            <v>CCMAV</v>
          </cell>
          <cell r="E403" t="str">
            <v>NR Travaux</v>
          </cell>
          <cell r="K403" t="str">
            <v>ALBAN</v>
          </cell>
          <cell r="P403" t="str">
            <v>PO</v>
          </cell>
          <cell r="W403" t="str">
            <v>SO</v>
          </cell>
          <cell r="Y403" t="str">
            <v>HF</v>
          </cell>
        </row>
        <row r="404">
          <cell r="A404" t="str">
            <v>CCMAV</v>
          </cell>
          <cell r="E404" t="str">
            <v xml:space="preserve">A contacter </v>
          </cell>
          <cell r="K404" t="str">
            <v>TEILLET</v>
          </cell>
          <cell r="P404" t="str">
            <v>PO</v>
          </cell>
          <cell r="W404" t="str">
            <v>TM</v>
          </cell>
          <cell r="Y404" t="str">
            <v>HMS</v>
          </cell>
        </row>
        <row r="405">
          <cell r="A405" t="str">
            <v>CCMAV</v>
          </cell>
          <cell r="E405" t="str">
            <v>NR €</v>
          </cell>
          <cell r="K405" t="str">
            <v>BELLEGARDE-MARSAL</v>
          </cell>
          <cell r="P405" t="str">
            <v>PO</v>
          </cell>
          <cell r="W405" t="str">
            <v>SO</v>
          </cell>
          <cell r="Y405" t="str">
            <v>HMS</v>
          </cell>
        </row>
        <row r="406">
          <cell r="A406" t="str">
            <v>CCMAV</v>
          </cell>
          <cell r="E406" t="str">
            <v>NR Travaux</v>
          </cell>
          <cell r="K406" t="str">
            <v>BELLEGARDE-MARSAL</v>
          </cell>
          <cell r="P406" t="str">
            <v>PO</v>
          </cell>
          <cell r="W406" t="str">
            <v>SO</v>
          </cell>
          <cell r="Y406" t="str">
            <v>?</v>
          </cell>
        </row>
        <row r="407">
          <cell r="A407" t="str">
            <v>CCMAV</v>
          </cell>
          <cell r="E407" t="str">
            <v xml:space="preserve">A contacter </v>
          </cell>
          <cell r="K407" t="str">
            <v>LE FRAYSSE</v>
          </cell>
          <cell r="P407" t="str">
            <v>PO</v>
          </cell>
          <cell r="W407" t="str">
            <v>TM</v>
          </cell>
          <cell r="Y407" t="str">
            <v>HMS</v>
          </cell>
        </row>
        <row r="408">
          <cell r="A408" t="str">
            <v>CCMAV</v>
          </cell>
          <cell r="E408" t="str">
            <v>NR RFR</v>
          </cell>
          <cell r="K408" t="str">
            <v>ALBAN</v>
          </cell>
          <cell r="P408" t="str">
            <v>PO</v>
          </cell>
          <cell r="W408" t="str">
            <v>SO</v>
          </cell>
          <cell r="Y408" t="str">
            <v>HMS</v>
          </cell>
        </row>
        <row r="409">
          <cell r="A409" t="str">
            <v>CCMAV</v>
          </cell>
          <cell r="E409" t="str">
            <v>Coll. Pièces ADM</v>
          </cell>
          <cell r="K409" t="str">
            <v>VILLEFRANCHE D'ALBIGEOIS</v>
          </cell>
          <cell r="P409" t="str">
            <v>PO</v>
          </cell>
          <cell r="W409" t="str">
            <v>TM</v>
          </cell>
          <cell r="Y409" t="str">
            <v>HMS</v>
          </cell>
        </row>
        <row r="410">
          <cell r="A410" t="str">
            <v>CCMAV</v>
          </cell>
          <cell r="E410" t="str">
            <v>NR Travaux</v>
          </cell>
          <cell r="K410" t="str">
            <v>CURVALLE</v>
          </cell>
          <cell r="P410" t="str">
            <v>PO</v>
          </cell>
          <cell r="W410" t="str">
            <v>SO</v>
          </cell>
          <cell r="Y410" t="str">
            <v>?</v>
          </cell>
        </row>
        <row r="411">
          <cell r="A411" t="str">
            <v>CCMAV</v>
          </cell>
          <cell r="E411" t="str">
            <v>NR RFR</v>
          </cell>
          <cell r="K411" t="str">
            <v>PAULINET</v>
          </cell>
          <cell r="P411" t="str">
            <v>PO</v>
          </cell>
          <cell r="W411" t="str">
            <v>SO</v>
          </cell>
          <cell r="Y411" t="str">
            <v>?</v>
          </cell>
        </row>
        <row r="412">
          <cell r="A412" t="str">
            <v>CCMAV</v>
          </cell>
          <cell r="E412" t="str">
            <v>NR Travaux</v>
          </cell>
          <cell r="K412" t="str">
            <v>MIOLLES</v>
          </cell>
          <cell r="P412" t="str">
            <v>PO</v>
          </cell>
          <cell r="W412" t="str">
            <v>SO</v>
          </cell>
          <cell r="Y412" t="str">
            <v>HF</v>
          </cell>
        </row>
        <row r="413">
          <cell r="A413" t="str">
            <v>CCMAV</v>
          </cell>
          <cell r="E413" t="str">
            <v xml:space="preserve">A visiter </v>
          </cell>
          <cell r="K413" t="str">
            <v>ALBAN</v>
          </cell>
          <cell r="P413" t="str">
            <v>PO</v>
          </cell>
          <cell r="W413" t="str">
            <v>M</v>
          </cell>
          <cell r="Y413" t="str">
            <v>HMS</v>
          </cell>
        </row>
        <row r="414">
          <cell r="A414" t="str">
            <v>CCMAV</v>
          </cell>
          <cell r="E414" t="str">
            <v>NR Travaux</v>
          </cell>
          <cell r="K414" t="str">
            <v>TEILLET</v>
          </cell>
          <cell r="P414" t="str">
            <v>PO</v>
          </cell>
          <cell r="W414" t="str">
            <v>SO</v>
          </cell>
          <cell r="Y414" t="str">
            <v>?</v>
          </cell>
        </row>
        <row r="415">
          <cell r="A415" t="str">
            <v>CCMAV</v>
          </cell>
          <cell r="E415" t="str">
            <v xml:space="preserve">A visiter </v>
          </cell>
          <cell r="K415" t="str">
            <v>ALBAN</v>
          </cell>
          <cell r="P415" t="str">
            <v>PO</v>
          </cell>
          <cell r="W415" t="str">
            <v>TM</v>
          </cell>
          <cell r="Y415" t="str">
            <v>HMS</v>
          </cell>
        </row>
        <row r="416">
          <cell r="A416" t="str">
            <v>CCMAV</v>
          </cell>
          <cell r="E416" t="str">
            <v>NR Travaux</v>
          </cell>
          <cell r="K416" t="str">
            <v>SAINT-ANDRE</v>
          </cell>
          <cell r="P416" t="str">
            <v>PO</v>
          </cell>
          <cell r="W416" t="str">
            <v>SO</v>
          </cell>
          <cell r="Y416" t="str">
            <v>?</v>
          </cell>
        </row>
        <row r="417">
          <cell r="A417" t="str">
            <v>CCMAV</v>
          </cell>
          <cell r="E417" t="str">
            <v xml:space="preserve">A contacter </v>
          </cell>
          <cell r="K417" t="str">
            <v>MIOLLES</v>
          </cell>
          <cell r="P417" t="str">
            <v>PO</v>
          </cell>
          <cell r="W417" t="str">
            <v>M</v>
          </cell>
          <cell r="Y417" t="str">
            <v>HMS</v>
          </cell>
        </row>
        <row r="418">
          <cell r="A418" t="str">
            <v>CCMAV</v>
          </cell>
          <cell r="E418" t="str">
            <v xml:space="preserve">A contacter </v>
          </cell>
          <cell r="K418" t="str">
            <v>MIOLLES</v>
          </cell>
          <cell r="P418" t="str">
            <v>PO</v>
          </cell>
          <cell r="W418" t="str">
            <v>TM</v>
          </cell>
          <cell r="Y418" t="str">
            <v>HMS</v>
          </cell>
        </row>
        <row r="419">
          <cell r="A419" t="str">
            <v>CCMAV</v>
          </cell>
          <cell r="E419" t="str">
            <v>NR Travaux</v>
          </cell>
          <cell r="K419" t="str">
            <v>PAULINET</v>
          </cell>
          <cell r="P419" t="str">
            <v>PO</v>
          </cell>
          <cell r="W419" t="str">
            <v>SO</v>
          </cell>
          <cell r="Y419" t="str">
            <v>?</v>
          </cell>
        </row>
        <row r="420">
          <cell r="A420" t="str">
            <v>CCMAV</v>
          </cell>
          <cell r="E420" t="str">
            <v>DPE à faire</v>
          </cell>
          <cell r="K420" t="str">
            <v>CURVALLE</v>
          </cell>
          <cell r="P420" t="str">
            <v>PO</v>
          </cell>
          <cell r="W420" t="str">
            <v>M</v>
          </cell>
          <cell r="Y420" t="str">
            <v>HMS</v>
          </cell>
        </row>
        <row r="421">
          <cell r="A421" t="str">
            <v>CCMAV</v>
          </cell>
          <cell r="E421" t="str">
            <v>NR RFR</v>
          </cell>
          <cell r="K421" t="str">
            <v>MONT-ROC</v>
          </cell>
          <cell r="P421" t="str">
            <v>PO</v>
          </cell>
          <cell r="W421" t="str">
            <v>SO</v>
          </cell>
          <cell r="Y421" t="str">
            <v>?</v>
          </cell>
        </row>
        <row r="422">
          <cell r="A422" t="str">
            <v>CCMAV</v>
          </cell>
          <cell r="E422" t="str">
            <v>NR €</v>
          </cell>
          <cell r="K422" t="str">
            <v>TEILLET</v>
          </cell>
          <cell r="P422" t="str">
            <v>PO</v>
          </cell>
          <cell r="W422" t="str">
            <v>SO</v>
          </cell>
          <cell r="Y422" t="str">
            <v>HMS-HF</v>
          </cell>
        </row>
        <row r="423">
          <cell r="A423" t="str">
            <v>CCMAV</v>
          </cell>
          <cell r="E423" t="str">
            <v>NR Travaux</v>
          </cell>
          <cell r="K423" t="str">
            <v>VILLEFRANCHE D'ALBIGEOIS</v>
          </cell>
          <cell r="P423" t="str">
            <v>PO</v>
          </cell>
          <cell r="W423" t="str">
            <v>SO</v>
          </cell>
          <cell r="Y423" t="str">
            <v>?</v>
          </cell>
        </row>
        <row r="424">
          <cell r="A424" t="str">
            <v>CCMAV</v>
          </cell>
          <cell r="E424" t="str">
            <v>Coll. Pièces ADM</v>
          </cell>
          <cell r="K424" t="str">
            <v>TEILLET</v>
          </cell>
          <cell r="P424" t="str">
            <v>PO</v>
          </cell>
          <cell r="W424" t="str">
            <v>TM</v>
          </cell>
          <cell r="Y424" t="str">
            <v>HF</v>
          </cell>
        </row>
        <row r="425">
          <cell r="A425" t="str">
            <v>CCMAV</v>
          </cell>
          <cell r="E425" t="str">
            <v xml:space="preserve">A visiter </v>
          </cell>
          <cell r="K425" t="str">
            <v>PAULINET</v>
          </cell>
          <cell r="P425" t="str">
            <v>PO</v>
          </cell>
          <cell r="W425" t="str">
            <v>SO</v>
          </cell>
          <cell r="Y425" t="str">
            <v>HMS</v>
          </cell>
        </row>
        <row r="426">
          <cell r="A426" t="str">
            <v>CCMAV</v>
          </cell>
          <cell r="E426" t="str">
            <v xml:space="preserve">A contacter </v>
          </cell>
          <cell r="K426" t="str">
            <v>CURVALLE</v>
          </cell>
          <cell r="P426" t="str">
            <v>PO</v>
          </cell>
          <cell r="W426" t="str">
            <v>TM</v>
          </cell>
          <cell r="Y426" t="str">
            <v>HMS</v>
          </cell>
        </row>
        <row r="427">
          <cell r="A427" t="str">
            <v>CCMAV</v>
          </cell>
          <cell r="E427" t="str">
            <v>DPE à faire</v>
          </cell>
          <cell r="K427" t="str">
            <v>PAULINET</v>
          </cell>
          <cell r="P427" t="str">
            <v>PO</v>
          </cell>
          <cell r="W427" t="str">
            <v>TM</v>
          </cell>
          <cell r="Y427" t="str">
            <v>HMS</v>
          </cell>
        </row>
        <row r="428">
          <cell r="A428" t="str">
            <v>CCMAV</v>
          </cell>
          <cell r="E428" t="str">
            <v>NR €</v>
          </cell>
          <cell r="K428" t="str">
            <v>PAULINET</v>
          </cell>
          <cell r="P428" t="str">
            <v>PO</v>
          </cell>
          <cell r="W428" t="str">
            <v>SO</v>
          </cell>
          <cell r="Y428" t="str">
            <v>HMS-HF</v>
          </cell>
        </row>
        <row r="429">
          <cell r="A429" t="str">
            <v>CCMAV</v>
          </cell>
          <cell r="E429" t="str">
            <v>DPE à faire</v>
          </cell>
          <cell r="K429" t="str">
            <v>BELLEGARDE-MARSAL</v>
          </cell>
          <cell r="P429" t="str">
            <v>PO</v>
          </cell>
          <cell r="W429" t="str">
            <v>M</v>
          </cell>
          <cell r="Y429" t="str">
            <v>HMS</v>
          </cell>
        </row>
        <row r="430">
          <cell r="A430" t="str">
            <v>CCMAV</v>
          </cell>
          <cell r="E430" t="str">
            <v xml:space="preserve">A contacter </v>
          </cell>
          <cell r="K430" t="str">
            <v>MASSALS</v>
          </cell>
          <cell r="P430" t="str">
            <v>PO</v>
          </cell>
          <cell r="W430" t="str">
            <v>TM</v>
          </cell>
          <cell r="Y430" t="str">
            <v>HMS</v>
          </cell>
        </row>
        <row r="431">
          <cell r="A431" t="str">
            <v>CCMAV</v>
          </cell>
          <cell r="E431" t="str">
            <v xml:space="preserve">A visiter </v>
          </cell>
          <cell r="K431" t="str">
            <v>BELLEGARDE-MARSAL</v>
          </cell>
          <cell r="P431" t="str">
            <v>PO</v>
          </cell>
          <cell r="W431" t="str">
            <v>TM</v>
          </cell>
          <cell r="Y431" t="str">
            <v>HMS</v>
          </cell>
        </row>
        <row r="432">
          <cell r="A432" t="str">
            <v>CCMAV</v>
          </cell>
          <cell r="E432" t="str">
            <v xml:space="preserve">A visiter </v>
          </cell>
          <cell r="K432" t="str">
            <v>BELLEGARDE-MARSAL</v>
          </cell>
          <cell r="P432" t="str">
            <v>PO</v>
          </cell>
          <cell r="W432" t="str">
            <v>M</v>
          </cell>
          <cell r="Y432" t="str">
            <v>HMS</v>
          </cell>
        </row>
        <row r="433">
          <cell r="A433" t="str">
            <v>CCMAV</v>
          </cell>
          <cell r="E433" t="str">
            <v>NR Maison</v>
          </cell>
          <cell r="K433" t="str">
            <v>BELLEGARDE-MARSAL</v>
          </cell>
          <cell r="P433" t="str">
            <v>PO</v>
          </cell>
          <cell r="W433" t="str">
            <v>SO</v>
          </cell>
          <cell r="Y433" t="str">
            <v>?</v>
          </cell>
        </row>
        <row r="434">
          <cell r="A434" t="str">
            <v>CCMAV</v>
          </cell>
          <cell r="E434" t="str">
            <v>NR Travaux</v>
          </cell>
          <cell r="K434" t="str">
            <v>MASSALS</v>
          </cell>
          <cell r="P434" t="str">
            <v>PO</v>
          </cell>
          <cell r="W434" t="str">
            <v>SO</v>
          </cell>
          <cell r="Y434" t="str">
            <v>?</v>
          </cell>
        </row>
        <row r="435">
          <cell r="A435" t="str">
            <v>CCMAV</v>
          </cell>
          <cell r="E435" t="str">
            <v>NR RFR</v>
          </cell>
          <cell r="K435" t="str">
            <v>LE FRAYSSE</v>
          </cell>
          <cell r="P435" t="str">
            <v>PO</v>
          </cell>
          <cell r="W435" t="str">
            <v>SO</v>
          </cell>
          <cell r="Y435" t="str">
            <v>?</v>
          </cell>
        </row>
        <row r="436">
          <cell r="A436" t="str">
            <v>CCMAV</v>
          </cell>
          <cell r="E436" t="str">
            <v>NR Travaux</v>
          </cell>
          <cell r="K436" t="str">
            <v>ALBAN</v>
          </cell>
          <cell r="P436" t="str">
            <v>PO</v>
          </cell>
          <cell r="W436" t="str">
            <v>SO</v>
          </cell>
          <cell r="Y436" t="str">
            <v>?</v>
          </cell>
        </row>
        <row r="437">
          <cell r="A437" t="str">
            <v>CCMAV</v>
          </cell>
          <cell r="E437" t="str">
            <v xml:space="preserve">A contacter </v>
          </cell>
          <cell r="K437" t="str">
            <v>MASSALS</v>
          </cell>
          <cell r="P437" t="str">
            <v>PO</v>
          </cell>
          <cell r="W437" t="str">
            <v>M</v>
          </cell>
          <cell r="Y437" t="str">
            <v>HMS</v>
          </cell>
        </row>
        <row r="438">
          <cell r="A438" t="str">
            <v>CCMAV</v>
          </cell>
          <cell r="E438" t="str">
            <v xml:space="preserve">A visiter </v>
          </cell>
          <cell r="K438" t="str">
            <v>ALBAN</v>
          </cell>
          <cell r="P438" t="str">
            <v>PO</v>
          </cell>
          <cell r="W438" t="str">
            <v>M</v>
          </cell>
          <cell r="Y438" t="str">
            <v>HMS</v>
          </cell>
        </row>
        <row r="439">
          <cell r="A439" t="str">
            <v>CCMAV</v>
          </cell>
          <cell r="E439" t="str">
            <v>NR Maison</v>
          </cell>
          <cell r="K439" t="str">
            <v>TEILLET</v>
          </cell>
          <cell r="P439" t="str">
            <v>PO</v>
          </cell>
          <cell r="W439" t="str">
            <v>SO</v>
          </cell>
          <cell r="Y439" t="str">
            <v>?</v>
          </cell>
        </row>
        <row r="440">
          <cell r="A440" t="str">
            <v>CCMAV</v>
          </cell>
          <cell r="E440" t="str">
            <v>DPE à faire</v>
          </cell>
          <cell r="K440" t="str">
            <v>RAYSSAC</v>
          </cell>
          <cell r="P440" t="str">
            <v>PO</v>
          </cell>
          <cell r="W440" t="str">
            <v>M</v>
          </cell>
          <cell r="Y440" t="str">
            <v>HMS-HF</v>
          </cell>
        </row>
        <row r="441">
          <cell r="A441" t="str">
            <v>CCMAV</v>
          </cell>
          <cell r="E441" t="str">
            <v>DPE à faire</v>
          </cell>
          <cell r="K441" t="str">
            <v>BELLEGARDE-MARSAL</v>
          </cell>
          <cell r="P441" t="str">
            <v>PO</v>
          </cell>
          <cell r="W441" t="str">
            <v>TM</v>
          </cell>
          <cell r="Y441" t="str">
            <v>HMS</v>
          </cell>
        </row>
        <row r="442">
          <cell r="A442" t="str">
            <v>CCMAV</v>
          </cell>
          <cell r="E442" t="str">
            <v xml:space="preserve">A visiter </v>
          </cell>
          <cell r="K442" t="str">
            <v>CURVALLE</v>
          </cell>
          <cell r="P442" t="str">
            <v>PO</v>
          </cell>
          <cell r="W442" t="str">
            <v>TM</v>
          </cell>
          <cell r="Y442" t="str">
            <v>HMS</v>
          </cell>
        </row>
        <row r="443">
          <cell r="A443" t="str">
            <v>CCMAV</v>
          </cell>
          <cell r="E443" t="str">
            <v>DPE à faire</v>
          </cell>
          <cell r="K443" t="str">
            <v>SAINT-ANDRE</v>
          </cell>
          <cell r="P443" t="str">
            <v>PO</v>
          </cell>
          <cell r="W443" t="str">
            <v>TM</v>
          </cell>
          <cell r="Y443" t="str">
            <v>HMS</v>
          </cell>
        </row>
        <row r="444">
          <cell r="A444" t="str">
            <v>CCMAV</v>
          </cell>
          <cell r="E444" t="str">
            <v xml:space="preserve">A visiter </v>
          </cell>
          <cell r="K444" t="str">
            <v>ALBAN</v>
          </cell>
          <cell r="P444" t="str">
            <v>PO</v>
          </cell>
          <cell r="W444" t="str">
            <v>TM</v>
          </cell>
          <cell r="Y444" t="str">
            <v>HF</v>
          </cell>
        </row>
        <row r="445">
          <cell r="A445" t="str">
            <v>CCMAV</v>
          </cell>
          <cell r="E445" t="str">
            <v>DPE à faire</v>
          </cell>
          <cell r="K445" t="str">
            <v>MASSALS</v>
          </cell>
          <cell r="P445" t="str">
            <v>PO</v>
          </cell>
          <cell r="W445" t="str">
            <v>TM</v>
          </cell>
          <cell r="Y445" t="str">
            <v>HMS</v>
          </cell>
        </row>
        <row r="446">
          <cell r="A446" t="str">
            <v>CCMAV</v>
          </cell>
          <cell r="E446" t="str">
            <v>NR €</v>
          </cell>
          <cell r="K446" t="str">
            <v>AMBIALET</v>
          </cell>
          <cell r="P446" t="str">
            <v>PO</v>
          </cell>
          <cell r="W446" t="str">
            <v>SO</v>
          </cell>
          <cell r="Y446" t="str">
            <v>?</v>
          </cell>
        </row>
        <row r="447">
          <cell r="A447" t="str">
            <v>CCMAV</v>
          </cell>
          <cell r="E447" t="str">
            <v xml:space="preserve">A visiter </v>
          </cell>
          <cell r="K447" t="str">
            <v>LE FRAYSSE</v>
          </cell>
          <cell r="P447" t="str">
            <v>PB</v>
          </cell>
          <cell r="W447" t="str">
            <v>PB</v>
          </cell>
          <cell r="Y447" t="str">
            <v>?</v>
          </cell>
        </row>
        <row r="448">
          <cell r="A448" t="str">
            <v>CCMAV</v>
          </cell>
          <cell r="E448" t="str">
            <v xml:space="preserve">A visiter </v>
          </cell>
          <cell r="K448" t="str">
            <v>LE FRAYSSE</v>
          </cell>
          <cell r="P448" t="str">
            <v>PB</v>
          </cell>
          <cell r="W448" t="str">
            <v>PB</v>
          </cell>
          <cell r="Y448" t="str">
            <v>?</v>
          </cell>
        </row>
        <row r="449">
          <cell r="A449" t="str">
            <v>CCMAV</v>
          </cell>
          <cell r="E449" t="str">
            <v>NR Maison</v>
          </cell>
          <cell r="K449" t="str">
            <v>SAINT-ANDRE</v>
          </cell>
          <cell r="P449" t="str">
            <v>PB</v>
          </cell>
          <cell r="W449" t="str">
            <v>PB</v>
          </cell>
          <cell r="Y449" t="str">
            <v>?</v>
          </cell>
        </row>
        <row r="450">
          <cell r="A450" t="str">
            <v>CCMAV</v>
          </cell>
          <cell r="E450" t="str">
            <v>DPE à faire</v>
          </cell>
          <cell r="K450" t="str">
            <v>TEILLET</v>
          </cell>
          <cell r="P450" t="str">
            <v>PB</v>
          </cell>
          <cell r="W450" t="str">
            <v>PB</v>
          </cell>
          <cell r="Y450" t="str">
            <v>HMS</v>
          </cell>
        </row>
        <row r="451">
          <cell r="A451" t="str">
            <v>CCMAV</v>
          </cell>
          <cell r="E451" t="str">
            <v>NR Travaux</v>
          </cell>
          <cell r="K451" t="str">
            <v>TEILLET</v>
          </cell>
          <cell r="P451" t="str">
            <v>PB</v>
          </cell>
          <cell r="W451" t="str">
            <v>PB</v>
          </cell>
          <cell r="Y451" t="str">
            <v>?</v>
          </cell>
        </row>
        <row r="452">
          <cell r="A452" t="str">
            <v>CCMAV</v>
          </cell>
          <cell r="E452" t="str">
            <v>NR Maison</v>
          </cell>
          <cell r="K452" t="str">
            <v>SAINT-ANDRE</v>
          </cell>
          <cell r="P452" t="str">
            <v>PB</v>
          </cell>
          <cell r="W452" t="str">
            <v>PB</v>
          </cell>
          <cell r="Y452" t="str">
            <v>?</v>
          </cell>
        </row>
        <row r="453">
          <cell r="A453" t="str">
            <v>CCMAV</v>
          </cell>
          <cell r="E453" t="str">
            <v>NR Travaux</v>
          </cell>
          <cell r="K453" t="str">
            <v>LE FRAYSSE</v>
          </cell>
          <cell r="P453" t="str">
            <v>PB</v>
          </cell>
          <cell r="W453" t="str">
            <v>PB</v>
          </cell>
          <cell r="Y453" t="str">
            <v>?</v>
          </cell>
        </row>
        <row r="454">
          <cell r="A454" t="str">
            <v>CCMAV</v>
          </cell>
          <cell r="E454" t="str">
            <v>NR Travaux</v>
          </cell>
          <cell r="K454" t="str">
            <v>BELLEGARDE-MARSAL</v>
          </cell>
          <cell r="P454" t="str">
            <v>PB</v>
          </cell>
          <cell r="W454" t="str">
            <v>PB</v>
          </cell>
          <cell r="Y454" t="str">
            <v>?</v>
          </cell>
        </row>
        <row r="455">
          <cell r="A455" t="str">
            <v>CCMAV</v>
          </cell>
          <cell r="E455" t="str">
            <v>NR Travaux</v>
          </cell>
          <cell r="K455" t="str">
            <v>ALBAN</v>
          </cell>
          <cell r="P455" t="str">
            <v>PB</v>
          </cell>
          <cell r="W455" t="str">
            <v>PB</v>
          </cell>
          <cell r="Y455" t="str">
            <v>?</v>
          </cell>
        </row>
        <row r="456">
          <cell r="A456" t="str">
            <v>CCMAV</v>
          </cell>
          <cell r="E456" t="str">
            <v>NR Maison</v>
          </cell>
          <cell r="K456" t="str">
            <v>TEILLET</v>
          </cell>
          <cell r="P456" t="str">
            <v>PB</v>
          </cell>
          <cell r="W456" t="str">
            <v>PB</v>
          </cell>
          <cell r="Y456" t="str">
            <v>?</v>
          </cell>
        </row>
        <row r="457">
          <cell r="A457" t="str">
            <v>CCMAV</v>
          </cell>
          <cell r="E457" t="str">
            <v>NR Maison</v>
          </cell>
          <cell r="K457" t="str">
            <v>BELLEGARDE-MARSAL</v>
          </cell>
          <cell r="P457" t="str">
            <v>PB</v>
          </cell>
          <cell r="W457" t="str">
            <v>PB</v>
          </cell>
          <cell r="Y457" t="str">
            <v>HMS</v>
          </cell>
        </row>
        <row r="458">
          <cell r="A458" t="str">
            <v>CCMAV</v>
          </cell>
          <cell r="E458" t="str">
            <v xml:space="preserve">A contacter </v>
          </cell>
          <cell r="K458" t="str">
            <v>ALBAN</v>
          </cell>
          <cell r="P458" t="str">
            <v>PB</v>
          </cell>
          <cell r="W458" t="str">
            <v>PB</v>
          </cell>
          <cell r="Y458" t="str">
            <v>?</v>
          </cell>
        </row>
        <row r="459">
          <cell r="A459" t="str">
            <v>CCMAV</v>
          </cell>
          <cell r="E459" t="str">
            <v xml:space="preserve">A contacter </v>
          </cell>
          <cell r="K459" t="str">
            <v>ALBAN</v>
          </cell>
          <cell r="P459" t="str">
            <v>PB</v>
          </cell>
          <cell r="W459" t="str">
            <v>PB</v>
          </cell>
          <cell r="Y459" t="str">
            <v>HMS</v>
          </cell>
        </row>
        <row r="460">
          <cell r="A460" t="str">
            <v>CCMAV</v>
          </cell>
          <cell r="E460" t="str">
            <v>NR Maison</v>
          </cell>
          <cell r="K460" t="str">
            <v>BELLEGARDE-MARSAL</v>
          </cell>
          <cell r="P460" t="str">
            <v>PB</v>
          </cell>
          <cell r="W460" t="str">
            <v>PB</v>
          </cell>
          <cell r="Y460" t="str">
            <v>?</v>
          </cell>
        </row>
        <row r="522">
          <cell r="P522" t="str">
            <v>PO</v>
          </cell>
        </row>
      </sheetData>
      <sheetData sheetId="1"/>
      <sheetData sheetId="2"/>
      <sheetData sheetId="3"/>
      <sheetData sheetId="4">
        <row r="2">
          <cell r="A2" t="str">
            <v>CCMAV</v>
          </cell>
          <cell r="B2" t="str">
            <v>CCCT</v>
          </cell>
        </row>
        <row r="3">
          <cell r="A3" t="str">
            <v>ALBAN</v>
          </cell>
          <cell r="B3" t="str">
            <v>ARIFAT</v>
          </cell>
        </row>
        <row r="4">
          <cell r="A4" t="str">
            <v>AMBIALET</v>
          </cell>
          <cell r="B4" t="str">
            <v>FAUCH</v>
          </cell>
        </row>
        <row r="5">
          <cell r="A5" t="str">
            <v>BELLEGARDE-MARSAL</v>
          </cell>
          <cell r="B5" t="str">
            <v>LABOUTARIE</v>
          </cell>
        </row>
        <row r="6">
          <cell r="A6" t="str">
            <v>CURVALLE</v>
          </cell>
          <cell r="B6" t="str">
            <v>LAMILLARIE</v>
          </cell>
        </row>
        <row r="7">
          <cell r="A7" t="str">
            <v>LE FRAYSSE</v>
          </cell>
          <cell r="B7" t="str">
            <v>LE TRAVET - TdB</v>
          </cell>
        </row>
        <row r="8">
          <cell r="A8" t="str">
            <v>MASSALS</v>
          </cell>
          <cell r="B8" t="str">
            <v>LOMBERS</v>
          </cell>
        </row>
        <row r="9">
          <cell r="A9" t="str">
            <v>MIOLLES</v>
          </cell>
          <cell r="B9" t="str">
            <v>MONTREDON-LABESSONNIE</v>
          </cell>
        </row>
        <row r="10">
          <cell r="A10" t="str">
            <v>MONT-ROC</v>
          </cell>
          <cell r="B10" t="str">
            <v>ORBAN</v>
          </cell>
        </row>
        <row r="11">
          <cell r="A11" t="str">
            <v>MOUZIEYS-TEULET</v>
          </cell>
          <cell r="B11" t="str">
            <v>POULAN-POUZOLS</v>
          </cell>
        </row>
        <row r="12">
          <cell r="A12" t="str">
            <v>PAULINET</v>
          </cell>
          <cell r="B12" t="str">
            <v>REALMONT</v>
          </cell>
        </row>
        <row r="13">
          <cell r="A13" t="str">
            <v>RAYSSAC</v>
          </cell>
          <cell r="B13" t="str">
            <v>RONEL - TdB</v>
          </cell>
        </row>
        <row r="14">
          <cell r="A14" t="str">
            <v>SAINT-ANDRE</v>
          </cell>
          <cell r="B14" t="str">
            <v>ROUMEGOUX - TdB</v>
          </cell>
        </row>
        <row r="15">
          <cell r="A15" t="str">
            <v>TEILLET</v>
          </cell>
          <cell r="B15" t="str">
            <v>SAINT ANTONIN DE LACALM - TdB</v>
          </cell>
        </row>
        <row r="16">
          <cell r="A16" t="str">
            <v>VILLEFRANCHE D'ALBIGEOIS</v>
          </cell>
          <cell r="B16" t="str">
            <v>SAINT LIEUX LAFENASSE - TdB</v>
          </cell>
        </row>
        <row r="17">
          <cell r="B17" t="str">
            <v>SIEURAC</v>
          </cell>
        </row>
        <row r="18">
          <cell r="B18" t="str">
            <v>TERRE CLAPIER - TdB</v>
          </cell>
        </row>
        <row r="40">
          <cell r="H40" t="str">
            <v>HMS</v>
          </cell>
        </row>
        <row r="41">
          <cell r="H41" t="str">
            <v>HF</v>
          </cell>
        </row>
        <row r="42">
          <cell r="H42" t="str">
            <v>HMS-HF</v>
          </cell>
        </row>
        <row r="43">
          <cell r="H43" t="str">
            <v>HSE</v>
          </cell>
        </row>
        <row r="44">
          <cell r="H44" t="str">
            <v>HSA</v>
          </cell>
        </row>
        <row r="45">
          <cell r="H45" t="str">
            <v>HMSB</v>
          </cell>
        </row>
        <row r="46">
          <cell r="H46" t="str">
            <v>HMSB-HF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F85FF-0D5F-4CDF-96D7-8B8377028665}">
  <sheetPr codeName="Feuil1"/>
  <dimension ref="A1:R70"/>
  <sheetViews>
    <sheetView tabSelected="1" zoomScale="70" zoomScaleNormal="70" workbookViewId="0">
      <pane ySplit="2" topLeftCell="A3" activePane="bottomLeft" state="frozen"/>
      <selection pane="bottomLeft" activeCell="B6" sqref="B6"/>
    </sheetView>
  </sheetViews>
  <sheetFormatPr baseColWidth="10" defaultColWidth="89.5703125" defaultRowHeight="15" x14ac:dyDescent="0.25"/>
  <cols>
    <col min="1" max="1" width="10.7109375" style="62" bestFit="1" customWidth="1"/>
    <col min="2" max="2" width="11" style="59" customWidth="1"/>
    <col min="3" max="3" width="11.5703125" style="59" customWidth="1"/>
    <col min="4" max="4" width="18.7109375" style="59" customWidth="1"/>
    <col min="5" max="5" width="23.28515625" style="2" customWidth="1"/>
    <col min="6" max="6" width="29.28515625" style="2" bestFit="1" customWidth="1"/>
    <col min="7" max="7" width="27.85546875" style="2" customWidth="1"/>
    <col min="8" max="8" width="6.7109375" style="60" customWidth="1"/>
    <col min="9" max="9" width="45.7109375" style="2" customWidth="1"/>
    <col min="10" max="10" width="7.140625" style="61" customWidth="1"/>
    <col min="11" max="11" width="11.7109375" style="63" bestFit="1" customWidth="1"/>
    <col min="12" max="12" width="12.28515625" style="61" customWidth="1"/>
    <col min="13" max="13" width="23.28515625" style="61" customWidth="1"/>
    <col min="14" max="14" width="9.42578125" style="60" customWidth="1"/>
    <col min="15" max="15" width="14.28515625" style="61" bestFit="1" customWidth="1"/>
    <col min="16" max="16" width="11.140625" style="60" customWidth="1"/>
    <col min="17" max="18" width="11.5703125" style="61" customWidth="1"/>
    <col min="19" max="16384" width="89.5703125" style="2"/>
  </cols>
  <sheetData>
    <row r="1" spans="1:18" s="49" customFormat="1" ht="15.75" customHeight="1" x14ac:dyDescent="0.25">
      <c r="A1" s="64"/>
      <c r="B1" s="44" t="s">
        <v>128</v>
      </c>
      <c r="C1" s="44"/>
      <c r="D1" s="45"/>
      <c r="E1" s="46" t="s">
        <v>129</v>
      </c>
      <c r="F1" s="46"/>
      <c r="G1" s="46"/>
      <c r="H1" s="46"/>
      <c r="I1" s="46"/>
      <c r="J1" s="46"/>
      <c r="K1" s="65"/>
      <c r="L1" s="47"/>
      <c r="M1" s="47"/>
      <c r="N1" s="47"/>
      <c r="O1" s="65" t="s">
        <v>130</v>
      </c>
      <c r="P1" s="48"/>
      <c r="Q1" s="65"/>
      <c r="R1" s="66"/>
    </row>
    <row r="2" spans="1:18" s="49" customFormat="1" ht="79.5" customHeight="1" x14ac:dyDescent="0.25">
      <c r="A2" s="67" t="s">
        <v>0</v>
      </c>
      <c r="B2" s="50" t="s">
        <v>131</v>
      </c>
      <c r="C2" s="50" t="s">
        <v>132</v>
      </c>
      <c r="D2" s="51" t="s">
        <v>133</v>
      </c>
      <c r="E2" s="52" t="s">
        <v>1</v>
      </c>
      <c r="F2" s="52" t="s">
        <v>2</v>
      </c>
      <c r="G2" s="52" t="s">
        <v>134</v>
      </c>
      <c r="H2" s="53" t="s">
        <v>135</v>
      </c>
      <c r="I2" s="52" t="s">
        <v>3</v>
      </c>
      <c r="J2" s="52" t="s">
        <v>4</v>
      </c>
      <c r="K2" s="54" t="s">
        <v>5</v>
      </c>
      <c r="L2" s="55" t="s">
        <v>136</v>
      </c>
      <c r="M2" s="55" t="s">
        <v>137</v>
      </c>
      <c r="N2" s="55" t="s">
        <v>101</v>
      </c>
      <c r="O2" s="56" t="s">
        <v>6</v>
      </c>
      <c r="P2" s="57" t="s">
        <v>138</v>
      </c>
      <c r="Q2" s="58" t="s">
        <v>7</v>
      </c>
      <c r="R2" s="68" t="s">
        <v>8</v>
      </c>
    </row>
    <row r="3" spans="1:18" x14ac:dyDescent="0.25">
      <c r="A3" s="69" t="s">
        <v>40</v>
      </c>
      <c r="B3" s="70"/>
      <c r="C3" s="70"/>
      <c r="D3" s="70"/>
      <c r="E3" s="71" t="s">
        <v>15</v>
      </c>
      <c r="F3" s="71" t="s">
        <v>146</v>
      </c>
      <c r="G3" s="71" t="s">
        <v>147</v>
      </c>
      <c r="H3" s="72" t="s">
        <v>43</v>
      </c>
      <c r="I3" s="71" t="s">
        <v>146</v>
      </c>
      <c r="J3" s="73" t="s">
        <v>19</v>
      </c>
      <c r="K3" s="74">
        <v>43869</v>
      </c>
      <c r="L3" s="75" t="s">
        <v>140</v>
      </c>
      <c r="M3" s="75" t="s">
        <v>61</v>
      </c>
      <c r="N3" s="72" t="s">
        <v>104</v>
      </c>
      <c r="O3" s="73" t="s">
        <v>30</v>
      </c>
      <c r="P3" s="72"/>
      <c r="Q3" s="75" t="s">
        <v>36</v>
      </c>
      <c r="R3" s="76" t="str">
        <f t="shared" ref="R3:R22" si="0">IF(ISBLANK(E3),"",IF(ISNUMBER(SEARCH("NR",E3)),"NON","OUI"))</f>
        <v>NON</v>
      </c>
    </row>
    <row r="4" spans="1:18" x14ac:dyDescent="0.25">
      <c r="A4" s="69" t="s">
        <v>40</v>
      </c>
      <c r="B4" s="70"/>
      <c r="C4" s="70"/>
      <c r="D4" s="70"/>
      <c r="E4" s="71" t="s">
        <v>15</v>
      </c>
      <c r="F4" s="71" t="s">
        <v>148</v>
      </c>
      <c r="G4" s="77" t="s">
        <v>149</v>
      </c>
      <c r="H4" s="73" t="s">
        <v>43</v>
      </c>
      <c r="I4" s="71" t="s">
        <v>148</v>
      </c>
      <c r="J4" s="73" t="s">
        <v>19</v>
      </c>
      <c r="K4" s="74">
        <v>44075</v>
      </c>
      <c r="L4" s="75" t="s">
        <v>140</v>
      </c>
      <c r="M4" s="75" t="s">
        <v>61</v>
      </c>
      <c r="N4" s="72" t="s">
        <v>104</v>
      </c>
      <c r="O4" s="73" t="s">
        <v>30</v>
      </c>
      <c r="P4" s="72" t="s">
        <v>139</v>
      </c>
      <c r="Q4" s="75" t="s">
        <v>36</v>
      </c>
      <c r="R4" s="76" t="str">
        <f t="shared" si="0"/>
        <v>NON</v>
      </c>
    </row>
    <row r="5" spans="1:18" x14ac:dyDescent="0.25">
      <c r="A5" s="69" t="s">
        <v>40</v>
      </c>
      <c r="B5" s="70"/>
      <c r="C5" s="70"/>
      <c r="D5" s="70"/>
      <c r="E5" s="71" t="s">
        <v>16</v>
      </c>
      <c r="F5" s="71" t="s">
        <v>150</v>
      </c>
      <c r="G5" s="71"/>
      <c r="H5" s="72" t="s">
        <v>43</v>
      </c>
      <c r="I5" s="71" t="s">
        <v>150</v>
      </c>
      <c r="J5" s="73" t="s">
        <v>19</v>
      </c>
      <c r="K5" s="74">
        <v>44035</v>
      </c>
      <c r="L5" s="75" t="s">
        <v>140</v>
      </c>
      <c r="M5" s="75" t="s">
        <v>141</v>
      </c>
      <c r="N5" s="72" t="s">
        <v>104</v>
      </c>
      <c r="O5" s="73" t="s">
        <v>30</v>
      </c>
      <c r="P5" s="72" t="s">
        <v>142</v>
      </c>
      <c r="Q5" s="75" t="s">
        <v>34</v>
      </c>
      <c r="R5" s="76" t="str">
        <f t="shared" si="0"/>
        <v>NON</v>
      </c>
    </row>
    <row r="6" spans="1:18" x14ac:dyDescent="0.25">
      <c r="A6" s="69" t="s">
        <v>40</v>
      </c>
      <c r="B6" s="70"/>
      <c r="C6" s="70"/>
      <c r="D6" s="70"/>
      <c r="E6" s="71" t="s">
        <v>16</v>
      </c>
      <c r="F6" s="71" t="s">
        <v>151</v>
      </c>
      <c r="G6" s="71" t="s">
        <v>152</v>
      </c>
      <c r="H6" s="72" t="s">
        <v>43</v>
      </c>
      <c r="I6" s="71" t="s">
        <v>151</v>
      </c>
      <c r="J6" s="73" t="s">
        <v>19</v>
      </c>
      <c r="K6" s="74">
        <v>44063</v>
      </c>
      <c r="L6" s="75" t="s">
        <v>140</v>
      </c>
      <c r="M6" s="75" t="s">
        <v>61</v>
      </c>
      <c r="N6" s="72" t="s">
        <v>104</v>
      </c>
      <c r="O6" s="73" t="s">
        <v>30</v>
      </c>
      <c r="P6" s="72" t="s">
        <v>125</v>
      </c>
      <c r="Q6" s="75" t="s">
        <v>34</v>
      </c>
      <c r="R6" s="76" t="str">
        <f t="shared" si="0"/>
        <v>NON</v>
      </c>
    </row>
    <row r="7" spans="1:18" x14ac:dyDescent="0.25">
      <c r="A7" s="69" t="s">
        <v>40</v>
      </c>
      <c r="B7" s="70"/>
      <c r="C7" s="70"/>
      <c r="D7" s="70"/>
      <c r="E7" s="71" t="s">
        <v>16</v>
      </c>
      <c r="F7" s="71" t="s">
        <v>153</v>
      </c>
      <c r="G7" s="71" t="s">
        <v>154</v>
      </c>
      <c r="H7" s="72" t="s">
        <v>43</v>
      </c>
      <c r="I7" s="71" t="s">
        <v>153</v>
      </c>
      <c r="J7" s="73" t="s">
        <v>19</v>
      </c>
      <c r="K7" s="74">
        <v>44063</v>
      </c>
      <c r="L7" s="75" t="s">
        <v>140</v>
      </c>
      <c r="M7" s="75" t="s">
        <v>92</v>
      </c>
      <c r="N7" s="72" t="s">
        <v>111</v>
      </c>
      <c r="O7" s="73" t="s">
        <v>30</v>
      </c>
      <c r="P7" s="72"/>
      <c r="Q7" s="75" t="s">
        <v>36</v>
      </c>
      <c r="R7" s="76" t="str">
        <f t="shared" si="0"/>
        <v>NON</v>
      </c>
    </row>
    <row r="8" spans="1:18" x14ac:dyDescent="0.25">
      <c r="A8" s="69" t="s">
        <v>40</v>
      </c>
      <c r="B8" s="70"/>
      <c r="C8" s="70"/>
      <c r="D8" s="70"/>
      <c r="E8" s="71" t="s">
        <v>12</v>
      </c>
      <c r="F8" s="71" t="s">
        <v>155</v>
      </c>
      <c r="G8" s="77" t="s">
        <v>156</v>
      </c>
      <c r="H8" s="72" t="s">
        <v>43</v>
      </c>
      <c r="I8" s="71" t="s">
        <v>155</v>
      </c>
      <c r="J8" s="73" t="s">
        <v>19</v>
      </c>
      <c r="K8" s="74">
        <v>44042</v>
      </c>
      <c r="L8" s="75" t="s">
        <v>140</v>
      </c>
      <c r="M8" s="75" t="s">
        <v>141</v>
      </c>
      <c r="N8" s="72" t="s">
        <v>104</v>
      </c>
      <c r="O8" s="73" t="s">
        <v>30</v>
      </c>
      <c r="P8" s="72"/>
      <c r="Q8" s="75" t="s">
        <v>34</v>
      </c>
      <c r="R8" s="76" t="str">
        <f t="shared" si="0"/>
        <v>NON</v>
      </c>
    </row>
    <row r="9" spans="1:18" x14ac:dyDescent="0.25">
      <c r="A9" s="69" t="s">
        <v>40</v>
      </c>
      <c r="B9" s="70"/>
      <c r="C9" s="70"/>
      <c r="D9" s="70"/>
      <c r="E9" s="71" t="s">
        <v>17</v>
      </c>
      <c r="F9" s="71" t="s">
        <v>157</v>
      </c>
      <c r="G9" s="77" t="s">
        <v>158</v>
      </c>
      <c r="H9" s="72" t="s">
        <v>43</v>
      </c>
      <c r="I9" s="71" t="s">
        <v>157</v>
      </c>
      <c r="J9" s="73" t="s">
        <v>19</v>
      </c>
      <c r="K9" s="74"/>
      <c r="L9" s="75"/>
      <c r="M9" s="75"/>
      <c r="N9" s="72"/>
      <c r="O9" s="75"/>
      <c r="P9" s="72"/>
      <c r="Q9" s="75" t="s">
        <v>34</v>
      </c>
      <c r="R9" s="76" t="str">
        <f t="shared" si="0"/>
        <v>OUI</v>
      </c>
    </row>
    <row r="10" spans="1:18" x14ac:dyDescent="0.25">
      <c r="A10" s="69" t="s">
        <v>9</v>
      </c>
      <c r="B10" s="78"/>
      <c r="C10" s="78"/>
      <c r="D10" s="78"/>
      <c r="E10" s="77" t="s">
        <v>16</v>
      </c>
      <c r="F10" s="77" t="s">
        <v>159</v>
      </c>
      <c r="G10" s="77" t="s">
        <v>160</v>
      </c>
      <c r="H10" s="73" t="s">
        <v>43</v>
      </c>
      <c r="I10" s="77" t="s">
        <v>159</v>
      </c>
      <c r="J10" s="73" t="s">
        <v>118</v>
      </c>
      <c r="K10" s="79" t="s">
        <v>25</v>
      </c>
      <c r="L10" s="73" t="s">
        <v>41</v>
      </c>
      <c r="M10" s="73" t="s">
        <v>61</v>
      </c>
      <c r="N10" s="80" t="s">
        <v>111</v>
      </c>
      <c r="O10" s="73" t="s">
        <v>118</v>
      </c>
      <c r="P10" s="80"/>
      <c r="Q10" s="73" t="s">
        <v>36</v>
      </c>
      <c r="R10" s="76" t="str">
        <f t="shared" si="0"/>
        <v>NON</v>
      </c>
    </row>
    <row r="11" spans="1:18" x14ac:dyDescent="0.25">
      <c r="A11" s="69" t="s">
        <v>9</v>
      </c>
      <c r="B11" s="78"/>
      <c r="C11" s="78"/>
      <c r="D11" s="78"/>
      <c r="E11" s="77" t="s">
        <v>16</v>
      </c>
      <c r="F11" s="77" t="s">
        <v>161</v>
      </c>
      <c r="G11" s="77" t="s">
        <v>162</v>
      </c>
      <c r="H11" s="73" t="s">
        <v>43</v>
      </c>
      <c r="I11" s="77" t="s">
        <v>161</v>
      </c>
      <c r="J11" s="73" t="s">
        <v>118</v>
      </c>
      <c r="K11" s="79" t="s">
        <v>21</v>
      </c>
      <c r="L11" s="73"/>
      <c r="M11" s="73" t="s">
        <v>61</v>
      </c>
      <c r="N11" s="80" t="s">
        <v>115</v>
      </c>
      <c r="O11" s="73" t="s">
        <v>118</v>
      </c>
      <c r="P11" s="80"/>
      <c r="Q11" s="73" t="s">
        <v>36</v>
      </c>
      <c r="R11" s="76" t="str">
        <f t="shared" si="0"/>
        <v>NON</v>
      </c>
    </row>
    <row r="12" spans="1:18" x14ac:dyDescent="0.25">
      <c r="A12" s="69" t="s">
        <v>9</v>
      </c>
      <c r="B12" s="78" t="s">
        <v>139</v>
      </c>
      <c r="C12" s="78"/>
      <c r="D12" s="78"/>
      <c r="E12" s="77" t="s">
        <v>16</v>
      </c>
      <c r="F12" s="77" t="s">
        <v>163</v>
      </c>
      <c r="G12" s="77" t="s">
        <v>164</v>
      </c>
      <c r="H12" s="73" t="s">
        <v>43</v>
      </c>
      <c r="I12" s="77" t="s">
        <v>163</v>
      </c>
      <c r="J12" s="73" t="s">
        <v>118</v>
      </c>
      <c r="K12" s="79" t="s">
        <v>24</v>
      </c>
      <c r="L12" s="73" t="s">
        <v>46</v>
      </c>
      <c r="M12" s="73" t="s">
        <v>61</v>
      </c>
      <c r="N12" s="80" t="s">
        <v>115</v>
      </c>
      <c r="O12" s="73" t="s">
        <v>118</v>
      </c>
      <c r="P12" s="80"/>
      <c r="Q12" s="73" t="s">
        <v>36</v>
      </c>
      <c r="R12" s="76" t="str">
        <f t="shared" si="0"/>
        <v>NON</v>
      </c>
    </row>
    <row r="13" spans="1:18" x14ac:dyDescent="0.25">
      <c r="A13" s="69" t="s">
        <v>9</v>
      </c>
      <c r="B13" s="78"/>
      <c r="C13" s="78"/>
      <c r="D13" s="78" t="s">
        <v>139</v>
      </c>
      <c r="E13" s="77" t="s">
        <v>11</v>
      </c>
      <c r="F13" s="77" t="s">
        <v>165</v>
      </c>
      <c r="G13" s="77" t="s">
        <v>166</v>
      </c>
      <c r="H13" s="73" t="s">
        <v>43</v>
      </c>
      <c r="I13" s="77" t="s">
        <v>165</v>
      </c>
      <c r="J13" s="73" t="s">
        <v>118</v>
      </c>
      <c r="K13" s="79" t="s">
        <v>27</v>
      </c>
      <c r="L13" s="73"/>
      <c r="M13" s="73" t="s">
        <v>61</v>
      </c>
      <c r="N13" s="80" t="s">
        <v>104</v>
      </c>
      <c r="O13" s="73" t="s">
        <v>118</v>
      </c>
      <c r="P13" s="80"/>
      <c r="Q13" s="73" t="s">
        <v>34</v>
      </c>
      <c r="R13" s="76" t="str">
        <f t="shared" si="0"/>
        <v>OUI</v>
      </c>
    </row>
    <row r="14" spans="1:18" x14ac:dyDescent="0.25">
      <c r="A14" s="69" t="s">
        <v>9</v>
      </c>
      <c r="B14" s="78"/>
      <c r="C14" s="78"/>
      <c r="D14" s="78"/>
      <c r="E14" s="77" t="s">
        <v>12</v>
      </c>
      <c r="F14" s="77" t="s">
        <v>167</v>
      </c>
      <c r="G14" s="77" t="s">
        <v>168</v>
      </c>
      <c r="H14" s="73" t="s">
        <v>43</v>
      </c>
      <c r="I14" s="77" t="s">
        <v>167</v>
      </c>
      <c r="J14" s="73" t="s">
        <v>118</v>
      </c>
      <c r="K14" s="79">
        <v>43999</v>
      </c>
      <c r="L14" s="73"/>
      <c r="M14" s="73" t="s">
        <v>61</v>
      </c>
      <c r="N14" s="80" t="s">
        <v>111</v>
      </c>
      <c r="O14" s="73" t="s">
        <v>118</v>
      </c>
      <c r="P14" s="80"/>
      <c r="Q14" s="73" t="s">
        <v>34</v>
      </c>
      <c r="R14" s="76" t="str">
        <f t="shared" si="0"/>
        <v>NON</v>
      </c>
    </row>
    <row r="15" spans="1:18" x14ac:dyDescent="0.25">
      <c r="A15" s="69" t="s">
        <v>9</v>
      </c>
      <c r="B15" s="78"/>
      <c r="C15" s="78"/>
      <c r="D15" s="78" t="s">
        <v>139</v>
      </c>
      <c r="E15" s="77" t="s">
        <v>16</v>
      </c>
      <c r="F15" s="77" t="s">
        <v>169</v>
      </c>
      <c r="G15" s="77" t="s">
        <v>170</v>
      </c>
      <c r="H15" s="73" t="s">
        <v>43</v>
      </c>
      <c r="I15" s="77" t="s">
        <v>169</v>
      </c>
      <c r="J15" s="73" t="s">
        <v>118</v>
      </c>
      <c r="K15" s="79" t="s">
        <v>26</v>
      </c>
      <c r="L15" s="73"/>
      <c r="M15" s="73" t="s">
        <v>61</v>
      </c>
      <c r="N15" s="80" t="s">
        <v>111</v>
      </c>
      <c r="O15" s="73" t="s">
        <v>118</v>
      </c>
      <c r="P15" s="80"/>
      <c r="Q15" s="73" t="s">
        <v>36</v>
      </c>
      <c r="R15" s="76" t="str">
        <f t="shared" si="0"/>
        <v>NON</v>
      </c>
    </row>
    <row r="16" spans="1:18" x14ac:dyDescent="0.25">
      <c r="A16" s="69" t="s">
        <v>9</v>
      </c>
      <c r="B16" s="78"/>
      <c r="C16" s="78"/>
      <c r="D16" s="78"/>
      <c r="E16" s="77" t="s">
        <v>10</v>
      </c>
      <c r="F16" s="77" t="s">
        <v>171</v>
      </c>
      <c r="G16" s="77" t="s">
        <v>172</v>
      </c>
      <c r="H16" s="73" t="s">
        <v>43</v>
      </c>
      <c r="I16" s="77" t="s">
        <v>171</v>
      </c>
      <c r="J16" s="73" t="s">
        <v>19</v>
      </c>
      <c r="K16" s="81">
        <v>43971</v>
      </c>
      <c r="L16" s="73" t="s">
        <v>41</v>
      </c>
      <c r="M16" s="73" t="s">
        <v>61</v>
      </c>
      <c r="N16" s="80" t="s">
        <v>104</v>
      </c>
      <c r="O16" s="73" t="s">
        <v>29</v>
      </c>
      <c r="P16" s="80"/>
      <c r="Q16" s="73" t="s">
        <v>33</v>
      </c>
      <c r="R16" s="76" t="str">
        <f t="shared" si="0"/>
        <v>OUI</v>
      </c>
    </row>
    <row r="17" spans="1:18" x14ac:dyDescent="0.25">
      <c r="A17" s="69" t="s">
        <v>9</v>
      </c>
      <c r="B17" s="78"/>
      <c r="C17" s="78"/>
      <c r="D17" s="78" t="s">
        <v>139</v>
      </c>
      <c r="E17" s="77" t="s">
        <v>11</v>
      </c>
      <c r="F17" s="77" t="s">
        <v>173</v>
      </c>
      <c r="G17" s="77" t="s">
        <v>174</v>
      </c>
      <c r="H17" s="73" t="s">
        <v>47</v>
      </c>
      <c r="I17" s="77" t="s">
        <v>173</v>
      </c>
      <c r="J17" s="73" t="s">
        <v>19</v>
      </c>
      <c r="K17" s="79">
        <v>43987</v>
      </c>
      <c r="L17" s="73" t="s">
        <v>41</v>
      </c>
      <c r="M17" s="73" t="s">
        <v>61</v>
      </c>
      <c r="N17" s="80" t="s">
        <v>104</v>
      </c>
      <c r="O17" s="73" t="s">
        <v>29</v>
      </c>
      <c r="P17" s="80"/>
      <c r="Q17" s="73" t="s">
        <v>34</v>
      </c>
      <c r="R17" s="76" t="str">
        <f t="shared" si="0"/>
        <v>OUI</v>
      </c>
    </row>
    <row r="18" spans="1:18" x14ac:dyDescent="0.25">
      <c r="A18" s="69" t="s">
        <v>9</v>
      </c>
      <c r="B18" s="78"/>
      <c r="C18" s="78"/>
      <c r="D18" s="78"/>
      <c r="E18" s="77" t="s">
        <v>12</v>
      </c>
      <c r="F18" s="77" t="s">
        <v>175</v>
      </c>
      <c r="G18" s="77" t="s">
        <v>176</v>
      </c>
      <c r="H18" s="73" t="s">
        <v>43</v>
      </c>
      <c r="I18" s="77" t="s">
        <v>175</v>
      </c>
      <c r="J18" s="73" t="s">
        <v>19</v>
      </c>
      <c r="K18" s="79" t="s">
        <v>20</v>
      </c>
      <c r="L18" s="73" t="s">
        <v>41</v>
      </c>
      <c r="M18" s="73" t="s">
        <v>61</v>
      </c>
      <c r="N18" s="80" t="s">
        <v>104</v>
      </c>
      <c r="O18" s="73" t="s">
        <v>30</v>
      </c>
      <c r="P18" s="80"/>
      <c r="Q18" s="73" t="s">
        <v>35</v>
      </c>
      <c r="R18" s="76" t="str">
        <f t="shared" si="0"/>
        <v>NON</v>
      </c>
    </row>
    <row r="19" spans="1:18" x14ac:dyDescent="0.25">
      <c r="A19" s="69" t="s">
        <v>9</v>
      </c>
      <c r="B19" s="78"/>
      <c r="C19" s="78"/>
      <c r="D19" s="78"/>
      <c r="E19" s="77" t="s">
        <v>13</v>
      </c>
      <c r="F19" s="77" t="s">
        <v>177</v>
      </c>
      <c r="G19" s="77" t="s">
        <v>178</v>
      </c>
      <c r="H19" s="73" t="s">
        <v>47</v>
      </c>
      <c r="I19" s="77" t="s">
        <v>177</v>
      </c>
      <c r="J19" s="73" t="s">
        <v>19</v>
      </c>
      <c r="K19" s="79" t="s">
        <v>20</v>
      </c>
      <c r="L19" s="73" t="s">
        <v>41</v>
      </c>
      <c r="M19" s="73" t="s">
        <v>61</v>
      </c>
      <c r="N19" s="80" t="s">
        <v>104</v>
      </c>
      <c r="O19" s="73" t="s">
        <v>29</v>
      </c>
      <c r="P19" s="80"/>
      <c r="Q19" s="73" t="s">
        <v>34</v>
      </c>
      <c r="R19" s="76" t="str">
        <f t="shared" si="0"/>
        <v>OUI</v>
      </c>
    </row>
    <row r="20" spans="1:18" x14ac:dyDescent="0.25">
      <c r="A20" s="69" t="s">
        <v>9</v>
      </c>
      <c r="B20" s="78"/>
      <c r="C20" s="78"/>
      <c r="D20" s="78"/>
      <c r="E20" s="77" t="s">
        <v>14</v>
      </c>
      <c r="F20" s="77" t="s">
        <v>179</v>
      </c>
      <c r="G20" s="77" t="s">
        <v>180</v>
      </c>
      <c r="H20" s="73" t="s">
        <v>43</v>
      </c>
      <c r="I20" s="77" t="s">
        <v>179</v>
      </c>
      <c r="J20" s="73" t="s">
        <v>19</v>
      </c>
      <c r="K20" s="79" t="s">
        <v>21</v>
      </c>
      <c r="L20" s="82" t="s">
        <v>46</v>
      </c>
      <c r="M20" s="73" t="s">
        <v>61</v>
      </c>
      <c r="N20" s="80" t="s">
        <v>104</v>
      </c>
      <c r="O20" s="73" t="s">
        <v>30</v>
      </c>
      <c r="P20" s="80"/>
      <c r="Q20" s="73" t="s">
        <v>36</v>
      </c>
      <c r="R20" s="76" t="str">
        <f t="shared" si="0"/>
        <v>NON</v>
      </c>
    </row>
    <row r="21" spans="1:18" x14ac:dyDescent="0.25">
      <c r="A21" s="69" t="s">
        <v>9</v>
      </c>
      <c r="B21" s="78"/>
      <c r="C21" s="78"/>
      <c r="D21" s="78" t="s">
        <v>139</v>
      </c>
      <c r="E21" s="77" t="s">
        <v>10</v>
      </c>
      <c r="F21" s="77" t="s">
        <v>181</v>
      </c>
      <c r="G21" s="77" t="s">
        <v>182</v>
      </c>
      <c r="H21" s="80" t="s">
        <v>47</v>
      </c>
      <c r="I21" s="77" t="s">
        <v>181</v>
      </c>
      <c r="J21" s="73" t="s">
        <v>19</v>
      </c>
      <c r="K21" s="79" t="s">
        <v>22</v>
      </c>
      <c r="L21" s="73" t="s">
        <v>41</v>
      </c>
      <c r="M21" s="73" t="s">
        <v>61</v>
      </c>
      <c r="N21" s="80" t="s">
        <v>104</v>
      </c>
      <c r="O21" s="73" t="s">
        <v>29</v>
      </c>
      <c r="P21" s="80"/>
      <c r="Q21" s="73" t="s">
        <v>34</v>
      </c>
      <c r="R21" s="76" t="str">
        <f t="shared" si="0"/>
        <v>OUI</v>
      </c>
    </row>
    <row r="22" spans="1:18" x14ac:dyDescent="0.25">
      <c r="A22" s="69" t="s">
        <v>9</v>
      </c>
      <c r="B22" s="78"/>
      <c r="C22" s="78"/>
      <c r="D22" s="78" t="s">
        <v>139</v>
      </c>
      <c r="E22" s="71" t="s">
        <v>15</v>
      </c>
      <c r="F22" s="77" t="s">
        <v>183</v>
      </c>
      <c r="G22" s="77" t="s">
        <v>184</v>
      </c>
      <c r="H22" s="73" t="s">
        <v>43</v>
      </c>
      <c r="I22" s="77" t="s">
        <v>183</v>
      </c>
      <c r="J22" s="73" t="s">
        <v>19</v>
      </c>
      <c r="K22" s="79" t="s">
        <v>23</v>
      </c>
      <c r="L22" s="73" t="s">
        <v>41</v>
      </c>
      <c r="M22" s="73" t="s">
        <v>61</v>
      </c>
      <c r="N22" s="80" t="s">
        <v>104</v>
      </c>
      <c r="O22" s="73" t="s">
        <v>30</v>
      </c>
      <c r="P22" s="80"/>
      <c r="Q22" s="73" t="s">
        <v>34</v>
      </c>
      <c r="R22" s="76" t="str">
        <f t="shared" si="0"/>
        <v>NON</v>
      </c>
    </row>
    <row r="23" spans="1:18" x14ac:dyDescent="0.25">
      <c r="A23" s="69" t="s">
        <v>9</v>
      </c>
      <c r="B23" s="78"/>
      <c r="C23" s="78"/>
      <c r="D23" s="78" t="s">
        <v>139</v>
      </c>
      <c r="E23" s="77" t="s">
        <v>17</v>
      </c>
      <c r="F23" s="77" t="s">
        <v>185</v>
      </c>
      <c r="G23" s="77" t="s">
        <v>186</v>
      </c>
      <c r="H23" s="73" t="s">
        <v>43</v>
      </c>
      <c r="I23" s="77" t="s">
        <v>185</v>
      </c>
      <c r="J23" s="73" t="s">
        <v>19</v>
      </c>
      <c r="K23" s="79" t="s">
        <v>27</v>
      </c>
      <c r="L23" s="73" t="s">
        <v>46</v>
      </c>
      <c r="M23" s="73" t="s">
        <v>61</v>
      </c>
      <c r="N23" s="80" t="s">
        <v>104</v>
      </c>
      <c r="O23" s="73" t="s">
        <v>32</v>
      </c>
      <c r="P23" s="80"/>
      <c r="Q23" s="73" t="s">
        <v>34</v>
      </c>
      <c r="R23" s="76" t="str">
        <f t="shared" ref="R23:R29" si="1">IF(ISBLANK(E23),"",IF(ISNUMBER(SEARCH("NR",E23)),"NON","OUI"))</f>
        <v>OUI</v>
      </c>
    </row>
    <row r="24" spans="1:18" x14ac:dyDescent="0.25">
      <c r="A24" s="69" t="s">
        <v>9</v>
      </c>
      <c r="B24" s="78"/>
      <c r="C24" s="78"/>
      <c r="D24" s="78" t="s">
        <v>139</v>
      </c>
      <c r="E24" s="77" t="s">
        <v>17</v>
      </c>
      <c r="F24" s="77" t="s">
        <v>187</v>
      </c>
      <c r="G24" s="77" t="s">
        <v>188</v>
      </c>
      <c r="H24" s="73" t="s">
        <v>43</v>
      </c>
      <c r="I24" s="77" t="s">
        <v>187</v>
      </c>
      <c r="J24" s="73" t="s">
        <v>19</v>
      </c>
      <c r="K24" s="79" t="s">
        <v>24</v>
      </c>
      <c r="L24" s="73" t="s">
        <v>41</v>
      </c>
      <c r="M24" s="73" t="s">
        <v>61</v>
      </c>
      <c r="N24" s="80" t="s">
        <v>104</v>
      </c>
      <c r="O24" s="73" t="s">
        <v>29</v>
      </c>
      <c r="P24" s="80"/>
      <c r="Q24" s="73" t="s">
        <v>34</v>
      </c>
      <c r="R24" s="76" t="str">
        <f t="shared" si="1"/>
        <v>OUI</v>
      </c>
    </row>
    <row r="25" spans="1:18" x14ac:dyDescent="0.25">
      <c r="A25" s="69" t="s">
        <v>9</v>
      </c>
      <c r="B25" s="78"/>
      <c r="C25" s="78"/>
      <c r="D25" s="78" t="s">
        <v>139</v>
      </c>
      <c r="E25" s="77" t="s">
        <v>14</v>
      </c>
      <c r="F25" s="77" t="s">
        <v>189</v>
      </c>
      <c r="G25" s="77" t="s">
        <v>190</v>
      </c>
      <c r="H25" s="73" t="s">
        <v>43</v>
      </c>
      <c r="I25" s="77" t="s">
        <v>189</v>
      </c>
      <c r="J25" s="73" t="s">
        <v>19</v>
      </c>
      <c r="K25" s="79" t="s">
        <v>143</v>
      </c>
      <c r="L25" s="73" t="s">
        <v>46</v>
      </c>
      <c r="M25" s="73" t="s">
        <v>61</v>
      </c>
      <c r="N25" s="80" t="s">
        <v>104</v>
      </c>
      <c r="O25" s="73" t="s">
        <v>30</v>
      </c>
      <c r="P25" s="80"/>
      <c r="Q25" s="73" t="s">
        <v>36</v>
      </c>
      <c r="R25" s="76" t="str">
        <f t="shared" si="1"/>
        <v>NON</v>
      </c>
    </row>
    <row r="26" spans="1:18" x14ac:dyDescent="0.25">
      <c r="A26" s="69" t="s">
        <v>9</v>
      </c>
      <c r="B26" s="78"/>
      <c r="C26" s="78"/>
      <c r="D26" s="78" t="s">
        <v>139</v>
      </c>
      <c r="E26" s="77" t="s">
        <v>13</v>
      </c>
      <c r="F26" s="77" t="s">
        <v>191</v>
      </c>
      <c r="G26" s="77" t="s">
        <v>192</v>
      </c>
      <c r="H26" s="73" t="s">
        <v>47</v>
      </c>
      <c r="I26" s="77" t="s">
        <v>191</v>
      </c>
      <c r="J26" s="73" t="s">
        <v>19</v>
      </c>
      <c r="K26" s="79" t="s">
        <v>28</v>
      </c>
      <c r="L26" s="73" t="s">
        <v>41</v>
      </c>
      <c r="M26" s="73" t="s">
        <v>61</v>
      </c>
      <c r="N26" s="80" t="s">
        <v>104</v>
      </c>
      <c r="O26" s="73" t="s">
        <v>32</v>
      </c>
      <c r="P26" s="80"/>
      <c r="Q26" s="73" t="s">
        <v>34</v>
      </c>
      <c r="R26" s="76" t="str">
        <f t="shared" si="1"/>
        <v>OUI</v>
      </c>
    </row>
    <row r="27" spans="1:18" x14ac:dyDescent="0.25">
      <c r="A27" s="69" t="s">
        <v>9</v>
      </c>
      <c r="B27" s="78"/>
      <c r="C27" s="78"/>
      <c r="D27" s="78"/>
      <c r="E27" s="77" t="s">
        <v>11</v>
      </c>
      <c r="F27" s="77" t="s">
        <v>193</v>
      </c>
      <c r="G27" s="77" t="s">
        <v>194</v>
      </c>
      <c r="H27" s="73" t="s">
        <v>43</v>
      </c>
      <c r="I27" s="77" t="s">
        <v>193</v>
      </c>
      <c r="J27" s="73" t="s">
        <v>19</v>
      </c>
      <c r="K27" s="79" t="s">
        <v>20</v>
      </c>
      <c r="L27" s="73" t="s">
        <v>41</v>
      </c>
      <c r="M27" s="73" t="s">
        <v>61</v>
      </c>
      <c r="N27" s="80" t="s">
        <v>104</v>
      </c>
      <c r="O27" s="73" t="s">
        <v>29</v>
      </c>
      <c r="P27" s="80"/>
      <c r="Q27" s="73" t="s">
        <v>34</v>
      </c>
      <c r="R27" s="76" t="str">
        <f t="shared" si="1"/>
        <v>OUI</v>
      </c>
    </row>
    <row r="28" spans="1:18" x14ac:dyDescent="0.25">
      <c r="A28" s="69" t="s">
        <v>9</v>
      </c>
      <c r="B28" s="78">
        <v>468197</v>
      </c>
      <c r="C28" s="70">
        <v>1589014412</v>
      </c>
      <c r="D28" s="70"/>
      <c r="E28" s="77" t="s">
        <v>86</v>
      </c>
      <c r="F28" s="77" t="s">
        <v>195</v>
      </c>
      <c r="G28" s="77" t="s">
        <v>196</v>
      </c>
      <c r="H28" s="73" t="s">
        <v>47</v>
      </c>
      <c r="I28" s="77" t="s">
        <v>195</v>
      </c>
      <c r="J28" s="73" t="s">
        <v>19</v>
      </c>
      <c r="K28" s="79" t="s">
        <v>144</v>
      </c>
      <c r="L28" s="73" t="s">
        <v>41</v>
      </c>
      <c r="M28" s="73" t="s">
        <v>61</v>
      </c>
      <c r="N28" s="80" t="s">
        <v>104</v>
      </c>
      <c r="O28" s="73" t="s">
        <v>32</v>
      </c>
      <c r="P28" s="80"/>
      <c r="Q28" s="73" t="s">
        <v>34</v>
      </c>
      <c r="R28" s="76" t="str">
        <f t="shared" si="1"/>
        <v>OUI</v>
      </c>
    </row>
    <row r="29" spans="1:18" x14ac:dyDescent="0.25">
      <c r="A29" s="69" t="s">
        <v>9</v>
      </c>
      <c r="B29" s="78"/>
      <c r="C29" s="78"/>
      <c r="D29" s="78"/>
      <c r="E29" s="77" t="s">
        <v>14</v>
      </c>
      <c r="F29" s="77" t="s">
        <v>197</v>
      </c>
      <c r="G29" s="77" t="s">
        <v>198</v>
      </c>
      <c r="H29" s="73" t="s">
        <v>43</v>
      </c>
      <c r="I29" s="77" t="s">
        <v>197</v>
      </c>
      <c r="J29" s="73" t="s">
        <v>19</v>
      </c>
      <c r="K29" s="79" t="s">
        <v>145</v>
      </c>
      <c r="L29" s="73" t="s">
        <v>41</v>
      </c>
      <c r="M29" s="73" t="s">
        <v>61</v>
      </c>
      <c r="N29" s="80" t="s">
        <v>104</v>
      </c>
      <c r="O29" s="73" t="s">
        <v>30</v>
      </c>
      <c r="P29" s="80"/>
      <c r="Q29" s="73" t="s">
        <v>34</v>
      </c>
      <c r="R29" s="76" t="str">
        <f t="shared" si="1"/>
        <v>NON</v>
      </c>
    </row>
    <row r="30" spans="1:18" x14ac:dyDescent="0.25">
      <c r="A30" s="83"/>
      <c r="B30" s="70"/>
      <c r="C30" s="70"/>
      <c r="D30" s="70"/>
      <c r="E30" s="71"/>
      <c r="F30" s="71"/>
      <c r="G30" s="71"/>
      <c r="H30" s="72"/>
      <c r="I30" s="71"/>
      <c r="J30" s="75"/>
      <c r="K30" s="84"/>
      <c r="L30" s="75"/>
      <c r="M30" s="75"/>
      <c r="N30" s="72"/>
      <c r="O30" s="75"/>
      <c r="P30" s="72"/>
      <c r="Q30" s="75"/>
      <c r="R30" s="85"/>
    </row>
    <row r="31" spans="1:18" x14ac:dyDescent="0.25">
      <c r="A31" s="83"/>
      <c r="B31" s="70"/>
      <c r="C31" s="70"/>
      <c r="D31" s="70"/>
      <c r="E31" s="71"/>
      <c r="F31" s="71"/>
      <c r="G31" s="71"/>
      <c r="H31" s="72"/>
      <c r="I31" s="71"/>
      <c r="J31" s="75"/>
      <c r="K31" s="84"/>
      <c r="L31" s="75"/>
      <c r="M31" s="75"/>
      <c r="N31" s="72"/>
      <c r="O31" s="75"/>
      <c r="P31" s="72"/>
      <c r="Q31" s="75"/>
      <c r="R31" s="85"/>
    </row>
    <row r="32" spans="1:18" x14ac:dyDescent="0.25">
      <c r="A32" s="83"/>
      <c r="B32" s="70"/>
      <c r="C32" s="70"/>
      <c r="D32" s="70"/>
      <c r="E32" s="71"/>
      <c r="F32" s="71"/>
      <c r="G32" s="71"/>
      <c r="H32" s="72"/>
      <c r="I32" s="71"/>
      <c r="J32" s="75"/>
      <c r="K32" s="84"/>
      <c r="L32" s="75"/>
      <c r="M32" s="75"/>
      <c r="N32" s="72"/>
      <c r="O32" s="75"/>
      <c r="P32" s="72"/>
      <c r="Q32" s="75"/>
      <c r="R32" s="85"/>
    </row>
    <row r="33" spans="1:18" x14ac:dyDescent="0.25">
      <c r="A33" s="83"/>
      <c r="B33" s="70"/>
      <c r="C33" s="70"/>
      <c r="D33" s="70"/>
      <c r="E33" s="71"/>
      <c r="F33" s="71"/>
      <c r="G33" s="71"/>
      <c r="H33" s="72"/>
      <c r="I33" s="71"/>
      <c r="J33" s="75"/>
      <c r="K33" s="84"/>
      <c r="L33" s="75"/>
      <c r="M33" s="75"/>
      <c r="N33" s="72"/>
      <c r="O33" s="75"/>
      <c r="P33" s="72"/>
      <c r="Q33" s="75"/>
      <c r="R33" s="85"/>
    </row>
    <row r="34" spans="1:18" x14ac:dyDescent="0.25">
      <c r="A34" s="83"/>
      <c r="B34" s="70"/>
      <c r="C34" s="70"/>
      <c r="D34" s="70"/>
      <c r="E34" s="71"/>
      <c r="F34" s="71"/>
      <c r="G34" s="71"/>
      <c r="H34" s="72"/>
      <c r="I34" s="71"/>
      <c r="J34" s="75"/>
      <c r="K34" s="84"/>
      <c r="L34" s="75"/>
      <c r="M34" s="75"/>
      <c r="N34" s="72"/>
      <c r="O34" s="75"/>
      <c r="P34" s="72"/>
      <c r="Q34" s="75"/>
      <c r="R34" s="85"/>
    </row>
    <row r="35" spans="1:18" x14ac:dyDescent="0.25">
      <c r="A35" s="83"/>
      <c r="B35" s="70"/>
      <c r="C35" s="70"/>
      <c r="D35" s="70"/>
      <c r="E35" s="86"/>
      <c r="F35" s="71"/>
      <c r="G35" s="71"/>
      <c r="H35" s="72"/>
      <c r="I35" s="71"/>
      <c r="J35" s="75"/>
      <c r="K35" s="84"/>
      <c r="L35" s="75"/>
      <c r="M35" s="75"/>
      <c r="N35" s="72"/>
      <c r="O35" s="75"/>
      <c r="P35" s="72"/>
      <c r="Q35" s="75"/>
      <c r="R35" s="85"/>
    </row>
    <row r="36" spans="1:18" x14ac:dyDescent="0.25">
      <c r="A36" s="83"/>
      <c r="B36" s="70"/>
      <c r="C36" s="70"/>
      <c r="D36" s="70"/>
      <c r="E36" s="71"/>
      <c r="F36" s="71"/>
      <c r="G36" s="71"/>
      <c r="H36" s="72"/>
      <c r="I36" s="71"/>
      <c r="J36" s="75"/>
      <c r="K36" s="84"/>
      <c r="L36" s="75"/>
      <c r="M36" s="75"/>
      <c r="N36" s="72"/>
      <c r="O36" s="75"/>
      <c r="P36" s="72"/>
      <c r="Q36" s="75"/>
      <c r="R36" s="85"/>
    </row>
    <row r="37" spans="1:18" x14ac:dyDescent="0.25">
      <c r="A37" s="83"/>
      <c r="B37" s="70"/>
      <c r="C37" s="70"/>
      <c r="D37" s="70"/>
      <c r="E37" s="71"/>
      <c r="F37" s="71"/>
      <c r="G37" s="71"/>
      <c r="H37" s="72"/>
      <c r="I37" s="71"/>
      <c r="J37" s="75"/>
      <c r="K37" s="84"/>
      <c r="L37" s="75"/>
      <c r="M37" s="75"/>
      <c r="N37" s="72"/>
      <c r="O37" s="75"/>
      <c r="P37" s="72"/>
      <c r="Q37" s="75"/>
      <c r="R37" s="85"/>
    </row>
    <row r="38" spans="1:18" x14ac:dyDescent="0.25">
      <c r="A38" s="83"/>
      <c r="B38" s="70"/>
      <c r="C38" s="70"/>
      <c r="D38" s="70"/>
      <c r="E38" s="71"/>
      <c r="F38" s="71"/>
      <c r="G38" s="71"/>
      <c r="H38" s="72"/>
      <c r="I38" s="71"/>
      <c r="J38" s="75"/>
      <c r="K38" s="84"/>
      <c r="L38" s="75"/>
      <c r="M38" s="75"/>
      <c r="N38" s="72"/>
      <c r="O38" s="75"/>
      <c r="P38" s="72"/>
      <c r="Q38" s="75"/>
      <c r="R38" s="85"/>
    </row>
    <row r="39" spans="1:18" x14ac:dyDescent="0.25">
      <c r="A39" s="83"/>
      <c r="B39" s="70"/>
      <c r="C39" s="70"/>
      <c r="D39" s="70"/>
      <c r="E39" s="71"/>
      <c r="F39" s="71"/>
      <c r="G39" s="71"/>
      <c r="H39" s="72"/>
      <c r="I39" s="71"/>
      <c r="J39" s="75"/>
      <c r="K39" s="84"/>
      <c r="L39" s="75"/>
      <c r="M39" s="75"/>
      <c r="N39" s="72"/>
      <c r="O39" s="75"/>
      <c r="P39" s="72"/>
      <c r="Q39" s="75"/>
      <c r="R39" s="85"/>
    </row>
    <row r="40" spans="1:18" ht="46.5" x14ac:dyDescent="0.7">
      <c r="A40" s="83"/>
      <c r="B40" s="70"/>
      <c r="C40" s="70"/>
      <c r="D40" s="70"/>
      <c r="E40" s="274" t="s">
        <v>231</v>
      </c>
      <c r="F40" s="71"/>
      <c r="G40" s="71"/>
      <c r="H40" s="72"/>
      <c r="I40" s="71"/>
      <c r="J40" s="75"/>
      <c r="K40" s="84"/>
      <c r="L40" s="75"/>
      <c r="M40" s="75"/>
      <c r="N40" s="72"/>
      <c r="O40" s="75"/>
      <c r="P40" s="72"/>
      <c r="Q40" s="75"/>
      <c r="R40" s="85"/>
    </row>
    <row r="41" spans="1:18" x14ac:dyDescent="0.25">
      <c r="A41" s="83"/>
      <c r="B41" s="70"/>
      <c r="C41" s="70"/>
      <c r="D41" s="70"/>
      <c r="E41" s="71"/>
      <c r="F41" s="71"/>
      <c r="G41" s="71"/>
      <c r="H41" s="72"/>
      <c r="I41" s="71"/>
      <c r="J41" s="75"/>
      <c r="K41" s="84"/>
      <c r="L41" s="75"/>
      <c r="M41" s="75"/>
      <c r="N41" s="72"/>
      <c r="O41" s="75"/>
      <c r="P41" s="72"/>
      <c r="Q41" s="75"/>
      <c r="R41" s="85"/>
    </row>
    <row r="42" spans="1:18" x14ac:dyDescent="0.25">
      <c r="A42" s="83"/>
      <c r="B42" s="70"/>
      <c r="C42" s="70"/>
      <c r="D42" s="70"/>
      <c r="E42" s="71"/>
      <c r="F42" s="71"/>
      <c r="G42" s="71"/>
      <c r="H42" s="72"/>
      <c r="I42" s="71"/>
      <c r="J42" s="75"/>
      <c r="K42" s="84"/>
      <c r="L42" s="75"/>
      <c r="M42" s="75"/>
      <c r="N42" s="72"/>
      <c r="O42" s="75"/>
      <c r="P42" s="72"/>
      <c r="Q42" s="75"/>
      <c r="R42" s="85"/>
    </row>
    <row r="43" spans="1:18" x14ac:dyDescent="0.25">
      <c r="A43" s="83"/>
      <c r="B43" s="70"/>
      <c r="C43" s="70"/>
      <c r="D43" s="70"/>
      <c r="E43" s="71"/>
      <c r="F43" s="71"/>
      <c r="G43" s="71"/>
      <c r="H43" s="72"/>
      <c r="I43" s="71"/>
      <c r="J43" s="75"/>
      <c r="K43" s="84"/>
      <c r="L43" s="75"/>
      <c r="M43" s="75"/>
      <c r="N43" s="72"/>
      <c r="O43" s="75"/>
      <c r="P43" s="72"/>
      <c r="Q43" s="75"/>
      <c r="R43" s="85"/>
    </row>
    <row r="44" spans="1:18" x14ac:dyDescent="0.25">
      <c r="A44" s="83"/>
      <c r="B44" s="70"/>
      <c r="C44" s="70"/>
      <c r="D44" s="70"/>
      <c r="E44" s="71"/>
      <c r="F44" s="71"/>
      <c r="G44" s="71"/>
      <c r="H44" s="72"/>
      <c r="I44" s="71"/>
      <c r="J44" s="75"/>
      <c r="K44" s="84"/>
      <c r="L44" s="75"/>
      <c r="M44" s="75"/>
      <c r="N44" s="72"/>
      <c r="O44" s="75"/>
      <c r="P44" s="72"/>
      <c r="Q44" s="75"/>
      <c r="R44" s="85"/>
    </row>
    <row r="45" spans="1:18" x14ac:dyDescent="0.25">
      <c r="A45" s="83"/>
      <c r="B45" s="70"/>
      <c r="C45" s="70"/>
      <c r="D45" s="70"/>
      <c r="E45" s="71"/>
      <c r="F45" s="71"/>
      <c r="G45" s="71"/>
      <c r="H45" s="72"/>
      <c r="I45" s="71"/>
      <c r="J45" s="75"/>
      <c r="K45" s="84"/>
      <c r="L45" s="75"/>
      <c r="M45" s="75"/>
      <c r="N45" s="72"/>
      <c r="O45" s="75"/>
      <c r="P45" s="72"/>
      <c r="Q45" s="75"/>
      <c r="R45" s="85"/>
    </row>
    <row r="46" spans="1:18" x14ac:dyDescent="0.25">
      <c r="A46" s="83"/>
      <c r="B46" s="70"/>
      <c r="C46" s="70"/>
      <c r="D46" s="70"/>
      <c r="E46" s="71"/>
      <c r="F46" s="71"/>
      <c r="G46" s="71"/>
      <c r="H46" s="72"/>
      <c r="I46" s="71"/>
      <c r="J46" s="75"/>
      <c r="K46" s="84"/>
      <c r="L46" s="75"/>
      <c r="M46" s="75"/>
      <c r="N46" s="72"/>
      <c r="O46" s="75"/>
      <c r="P46" s="72"/>
      <c r="Q46" s="75"/>
      <c r="R46" s="85"/>
    </row>
    <row r="47" spans="1:18" x14ac:dyDescent="0.25">
      <c r="A47" s="83"/>
      <c r="B47" s="70"/>
      <c r="C47" s="70"/>
      <c r="D47" s="70"/>
      <c r="E47" s="71"/>
      <c r="F47" s="71"/>
      <c r="G47" s="71"/>
      <c r="H47" s="72"/>
      <c r="I47" s="71"/>
      <c r="J47" s="75"/>
      <c r="K47" s="84"/>
      <c r="L47" s="75"/>
      <c r="M47" s="75"/>
      <c r="N47" s="72"/>
      <c r="O47" s="75"/>
      <c r="P47" s="72"/>
      <c r="Q47" s="75"/>
      <c r="R47" s="85"/>
    </row>
    <row r="48" spans="1:18" x14ac:dyDescent="0.25">
      <c r="A48" s="83"/>
      <c r="B48" s="70"/>
      <c r="C48" s="70"/>
      <c r="D48" s="70"/>
      <c r="E48" s="71"/>
      <c r="F48" s="71"/>
      <c r="G48" s="71"/>
      <c r="H48" s="72"/>
      <c r="I48" s="71"/>
      <c r="J48" s="75"/>
      <c r="K48" s="84"/>
      <c r="L48" s="75"/>
      <c r="M48" s="75"/>
      <c r="N48" s="72"/>
      <c r="O48" s="75"/>
      <c r="P48" s="72"/>
      <c r="Q48" s="75"/>
      <c r="R48" s="85"/>
    </row>
    <row r="49" spans="1:18" x14ac:dyDescent="0.25">
      <c r="A49" s="83"/>
      <c r="B49" s="70"/>
      <c r="C49" s="70"/>
      <c r="D49" s="70"/>
      <c r="E49" s="71"/>
      <c r="F49" s="71"/>
      <c r="G49" s="71"/>
      <c r="H49" s="72"/>
      <c r="I49" s="71"/>
      <c r="J49" s="75"/>
      <c r="K49" s="84"/>
      <c r="L49" s="75"/>
      <c r="M49" s="75"/>
      <c r="N49" s="72"/>
      <c r="O49" s="75"/>
      <c r="P49" s="72"/>
      <c r="Q49" s="75"/>
      <c r="R49" s="85"/>
    </row>
    <row r="50" spans="1:18" x14ac:dyDescent="0.25">
      <c r="A50" s="83"/>
      <c r="B50" s="70"/>
      <c r="C50" s="70"/>
      <c r="D50" s="70"/>
      <c r="E50" s="71"/>
      <c r="F50" s="71"/>
      <c r="G50" s="71"/>
      <c r="H50" s="72"/>
      <c r="I50" s="71"/>
      <c r="J50" s="75"/>
      <c r="K50" s="84"/>
      <c r="L50" s="75"/>
      <c r="M50" s="75"/>
      <c r="N50" s="72"/>
      <c r="O50" s="75"/>
      <c r="P50" s="72"/>
      <c r="Q50" s="75"/>
      <c r="R50" s="85"/>
    </row>
    <row r="51" spans="1:18" x14ac:dyDescent="0.25">
      <c r="A51" s="83"/>
      <c r="B51" s="70"/>
      <c r="C51" s="70"/>
      <c r="D51" s="70"/>
      <c r="E51" s="71"/>
      <c r="F51" s="71"/>
      <c r="G51" s="71"/>
      <c r="H51" s="72"/>
      <c r="I51" s="71"/>
      <c r="J51" s="75"/>
      <c r="K51" s="84"/>
      <c r="L51" s="75"/>
      <c r="M51" s="75"/>
      <c r="N51" s="72"/>
      <c r="O51" s="75"/>
      <c r="P51" s="72"/>
      <c r="Q51" s="75"/>
      <c r="R51" s="85"/>
    </row>
    <row r="52" spans="1:18" x14ac:dyDescent="0.25">
      <c r="A52" s="83"/>
      <c r="B52" s="70"/>
      <c r="C52" s="70"/>
      <c r="D52" s="70"/>
      <c r="E52" s="71"/>
      <c r="F52" s="71"/>
      <c r="G52" s="71"/>
      <c r="H52" s="72"/>
      <c r="I52" s="71"/>
      <c r="J52" s="75"/>
      <c r="K52" s="84"/>
      <c r="L52" s="75"/>
      <c r="M52" s="75"/>
      <c r="N52" s="72"/>
      <c r="O52" s="75"/>
      <c r="P52" s="72"/>
      <c r="Q52" s="75"/>
      <c r="R52" s="85"/>
    </row>
    <row r="53" spans="1:18" x14ac:dyDescent="0.25">
      <c r="A53" s="83"/>
      <c r="B53" s="70"/>
      <c r="C53" s="70"/>
      <c r="D53" s="70"/>
      <c r="E53" s="71"/>
      <c r="F53" s="71"/>
      <c r="G53" s="71"/>
      <c r="H53" s="72"/>
      <c r="I53" s="71"/>
      <c r="J53" s="75"/>
      <c r="K53" s="84"/>
      <c r="L53" s="75"/>
      <c r="M53" s="75"/>
      <c r="N53" s="72"/>
      <c r="O53" s="75"/>
      <c r="P53" s="72"/>
      <c r="Q53" s="75"/>
      <c r="R53" s="85"/>
    </row>
    <row r="54" spans="1:18" x14ac:dyDescent="0.25">
      <c r="A54" s="83"/>
      <c r="B54" s="70"/>
      <c r="C54" s="70"/>
      <c r="D54" s="70"/>
      <c r="E54" s="71"/>
      <c r="F54" s="71"/>
      <c r="G54" s="71"/>
      <c r="H54" s="72"/>
      <c r="I54" s="71"/>
      <c r="J54" s="75"/>
      <c r="K54" s="84"/>
      <c r="L54" s="75"/>
      <c r="M54" s="75"/>
      <c r="N54" s="72"/>
      <c r="O54" s="75"/>
      <c r="P54" s="72"/>
      <c r="Q54" s="75"/>
      <c r="R54" s="85"/>
    </row>
    <row r="55" spans="1:18" x14ac:dyDescent="0.25">
      <c r="A55" s="83"/>
      <c r="B55" s="70"/>
      <c r="C55" s="70"/>
      <c r="D55" s="70"/>
      <c r="E55" s="71"/>
      <c r="F55" s="71"/>
      <c r="G55" s="71"/>
      <c r="H55" s="72"/>
      <c r="I55" s="71"/>
      <c r="J55" s="75"/>
      <c r="K55" s="84"/>
      <c r="L55" s="75"/>
      <c r="M55" s="75"/>
      <c r="N55" s="72"/>
      <c r="O55" s="75"/>
      <c r="P55" s="72"/>
      <c r="Q55" s="75"/>
      <c r="R55" s="85"/>
    </row>
    <row r="56" spans="1:18" x14ac:dyDescent="0.25">
      <c r="A56" s="83"/>
      <c r="B56" s="70"/>
      <c r="C56" s="70"/>
      <c r="D56" s="70"/>
      <c r="E56" s="71"/>
      <c r="F56" s="71"/>
      <c r="G56" s="71"/>
      <c r="H56" s="72"/>
      <c r="I56" s="71"/>
      <c r="J56" s="75"/>
      <c r="K56" s="84"/>
      <c r="L56" s="75"/>
      <c r="M56" s="75"/>
      <c r="N56" s="72"/>
      <c r="O56" s="75"/>
      <c r="P56" s="72"/>
      <c r="Q56" s="75"/>
      <c r="R56" s="85"/>
    </row>
    <row r="57" spans="1:18" x14ac:dyDescent="0.25">
      <c r="A57" s="83"/>
      <c r="B57" s="70"/>
      <c r="C57" s="70"/>
      <c r="D57" s="70"/>
      <c r="E57" s="71"/>
      <c r="F57" s="71"/>
      <c r="G57" s="71"/>
      <c r="H57" s="72"/>
      <c r="I57" s="71"/>
      <c r="J57" s="75"/>
      <c r="K57" s="84"/>
      <c r="L57" s="75"/>
      <c r="M57" s="75"/>
      <c r="N57" s="72"/>
      <c r="O57" s="75"/>
      <c r="P57" s="72"/>
      <c r="Q57" s="75"/>
      <c r="R57" s="85"/>
    </row>
    <row r="58" spans="1:18" x14ac:dyDescent="0.25">
      <c r="A58" s="83"/>
      <c r="B58" s="70"/>
      <c r="C58" s="70"/>
      <c r="D58" s="70"/>
      <c r="E58" s="71"/>
      <c r="F58" s="71"/>
      <c r="G58" s="71"/>
      <c r="H58" s="72"/>
      <c r="I58" s="71"/>
      <c r="J58" s="75"/>
      <c r="K58" s="84"/>
      <c r="L58" s="75"/>
      <c r="M58" s="75"/>
      <c r="N58" s="72"/>
      <c r="O58" s="75"/>
      <c r="P58" s="72"/>
      <c r="Q58" s="75"/>
      <c r="R58" s="85"/>
    </row>
    <row r="59" spans="1:18" x14ac:dyDescent="0.25">
      <c r="A59" s="83"/>
      <c r="B59" s="70"/>
      <c r="C59" s="70"/>
      <c r="D59" s="70"/>
      <c r="E59" s="71"/>
      <c r="F59" s="71"/>
      <c r="G59" s="71"/>
      <c r="H59" s="72"/>
      <c r="I59" s="71"/>
      <c r="J59" s="75"/>
      <c r="K59" s="84"/>
      <c r="L59" s="75"/>
      <c r="M59" s="75"/>
      <c r="N59" s="72"/>
      <c r="O59" s="75"/>
      <c r="P59" s="72"/>
      <c r="Q59" s="75"/>
      <c r="R59" s="85"/>
    </row>
    <row r="60" spans="1:18" x14ac:dyDescent="0.25">
      <c r="A60" s="83"/>
      <c r="B60" s="70"/>
      <c r="C60" s="70"/>
      <c r="D60" s="70"/>
      <c r="E60" s="71"/>
      <c r="F60" s="71"/>
      <c r="G60" s="71"/>
      <c r="H60" s="72"/>
      <c r="I60" s="71"/>
      <c r="J60" s="75"/>
      <c r="K60" s="84"/>
      <c r="L60" s="75"/>
      <c r="M60" s="75"/>
      <c r="N60" s="72"/>
      <c r="O60" s="75"/>
      <c r="P60" s="72"/>
      <c r="Q60" s="75"/>
      <c r="R60" s="85"/>
    </row>
    <row r="61" spans="1:18" x14ac:dyDescent="0.25">
      <c r="A61" s="83"/>
      <c r="B61" s="70"/>
      <c r="C61" s="70"/>
      <c r="D61" s="70"/>
      <c r="E61" s="71"/>
      <c r="F61" s="71"/>
      <c r="G61" s="71"/>
      <c r="H61" s="72"/>
      <c r="I61" s="71"/>
      <c r="J61" s="75"/>
      <c r="K61" s="84"/>
      <c r="L61" s="75"/>
      <c r="M61" s="75"/>
      <c r="N61" s="72"/>
      <c r="O61" s="75"/>
      <c r="P61" s="72"/>
      <c r="Q61" s="75"/>
      <c r="R61" s="85"/>
    </row>
    <row r="62" spans="1:18" x14ac:dyDescent="0.25">
      <c r="A62" s="83"/>
      <c r="B62" s="70"/>
      <c r="C62" s="70"/>
      <c r="D62" s="70"/>
      <c r="E62" s="71"/>
      <c r="F62" s="71"/>
      <c r="G62" s="71"/>
      <c r="H62" s="72"/>
      <c r="I62" s="71"/>
      <c r="J62" s="75"/>
      <c r="K62" s="84"/>
      <c r="L62" s="75"/>
      <c r="M62" s="75"/>
      <c r="N62" s="72"/>
      <c r="O62" s="75"/>
      <c r="P62" s="72"/>
      <c r="Q62" s="75"/>
      <c r="R62" s="85"/>
    </row>
    <row r="63" spans="1:18" x14ac:dyDescent="0.25">
      <c r="A63" s="83"/>
      <c r="B63" s="70"/>
      <c r="C63" s="70"/>
      <c r="D63" s="70"/>
      <c r="E63" s="71"/>
      <c r="F63" s="71"/>
      <c r="G63" s="71"/>
      <c r="H63" s="72"/>
      <c r="I63" s="71"/>
      <c r="J63" s="75"/>
      <c r="K63" s="84"/>
      <c r="L63" s="75"/>
      <c r="M63" s="75"/>
      <c r="N63" s="72"/>
      <c r="O63" s="75"/>
      <c r="P63" s="72"/>
      <c r="Q63" s="75"/>
      <c r="R63" s="85"/>
    </row>
    <row r="64" spans="1:18" x14ac:dyDescent="0.25">
      <c r="A64" s="83"/>
      <c r="B64" s="70"/>
      <c r="C64" s="70"/>
      <c r="D64" s="70"/>
      <c r="E64" s="71"/>
      <c r="F64" s="71"/>
      <c r="G64" s="71"/>
      <c r="H64" s="72"/>
      <c r="I64" s="71"/>
      <c r="J64" s="75"/>
      <c r="K64" s="84"/>
      <c r="L64" s="75"/>
      <c r="M64" s="75"/>
      <c r="N64" s="72"/>
      <c r="O64" s="75"/>
      <c r="P64" s="72"/>
      <c r="Q64" s="75"/>
      <c r="R64" s="85"/>
    </row>
    <row r="65" spans="1:18" x14ac:dyDescent="0.25">
      <c r="A65" s="83"/>
      <c r="B65" s="70"/>
      <c r="C65" s="70"/>
      <c r="D65" s="70"/>
      <c r="E65" s="71"/>
      <c r="F65" s="71"/>
      <c r="G65" s="71"/>
      <c r="H65" s="72"/>
      <c r="I65" s="71"/>
      <c r="J65" s="75"/>
      <c r="K65" s="84"/>
      <c r="L65" s="75"/>
      <c r="M65" s="75"/>
      <c r="N65" s="72"/>
      <c r="O65" s="75"/>
      <c r="P65" s="72"/>
      <c r="Q65" s="75"/>
      <c r="R65" s="85"/>
    </row>
    <row r="66" spans="1:18" x14ac:dyDescent="0.25">
      <c r="A66" s="83"/>
      <c r="B66" s="70"/>
      <c r="C66" s="70"/>
      <c r="D66" s="70"/>
      <c r="E66" s="71"/>
      <c r="F66" s="71"/>
      <c r="G66" s="71"/>
      <c r="H66" s="72"/>
      <c r="I66" s="71"/>
      <c r="J66" s="75"/>
      <c r="K66" s="84"/>
      <c r="L66" s="75"/>
      <c r="M66" s="75"/>
      <c r="N66" s="72"/>
      <c r="O66" s="75"/>
      <c r="P66" s="72"/>
      <c r="Q66" s="75"/>
      <c r="R66" s="85"/>
    </row>
    <row r="67" spans="1:18" x14ac:dyDescent="0.25">
      <c r="A67" s="83"/>
      <c r="B67" s="70"/>
      <c r="C67" s="70"/>
      <c r="D67" s="70"/>
      <c r="E67" s="71"/>
      <c r="F67" s="71"/>
      <c r="G67" s="71"/>
      <c r="H67" s="72"/>
      <c r="I67" s="71"/>
      <c r="J67" s="75"/>
      <c r="K67" s="84"/>
      <c r="L67" s="75"/>
      <c r="M67" s="75"/>
      <c r="N67" s="72"/>
      <c r="O67" s="75"/>
      <c r="P67" s="72"/>
      <c r="Q67" s="75"/>
      <c r="R67" s="85"/>
    </row>
    <row r="68" spans="1:18" x14ac:dyDescent="0.25">
      <c r="A68" s="83"/>
      <c r="B68" s="70"/>
      <c r="C68" s="70"/>
      <c r="D68" s="70"/>
      <c r="E68" s="71"/>
      <c r="F68" s="71"/>
      <c r="G68" s="71"/>
      <c r="H68" s="72"/>
      <c r="I68" s="71"/>
      <c r="J68" s="75"/>
      <c r="K68" s="84"/>
      <c r="L68" s="75"/>
      <c r="M68" s="75"/>
      <c r="N68" s="72"/>
      <c r="O68" s="75"/>
      <c r="P68" s="72"/>
      <c r="Q68" s="75"/>
      <c r="R68" s="85"/>
    </row>
    <row r="69" spans="1:18" x14ac:dyDescent="0.25">
      <c r="A69" s="83"/>
      <c r="B69" s="70"/>
      <c r="C69" s="70"/>
      <c r="D69" s="70"/>
      <c r="E69" s="71"/>
      <c r="F69" s="71"/>
      <c r="G69" s="71"/>
      <c r="H69" s="72"/>
      <c r="I69" s="71"/>
      <c r="J69" s="75"/>
      <c r="K69" s="84"/>
      <c r="L69" s="75"/>
      <c r="M69" s="75"/>
      <c r="N69" s="72"/>
      <c r="O69" s="75"/>
      <c r="P69" s="72"/>
      <c r="Q69" s="75"/>
      <c r="R69" s="85"/>
    </row>
    <row r="70" spans="1:18" ht="15.75" thickBot="1" x14ac:dyDescent="0.3">
      <c r="A70" s="87"/>
      <c r="B70" s="88"/>
      <c r="C70" s="88"/>
      <c r="D70" s="88"/>
      <c r="E70" s="43"/>
      <c r="F70" s="43"/>
      <c r="G70" s="43"/>
      <c r="H70" s="89"/>
      <c r="I70" s="43"/>
      <c r="J70" s="90"/>
      <c r="K70" s="91"/>
      <c r="L70" s="90"/>
      <c r="M70" s="90"/>
      <c r="N70" s="89"/>
      <c r="O70" s="90"/>
      <c r="P70" s="89"/>
      <c r="Q70" s="90"/>
      <c r="R70" s="92"/>
    </row>
  </sheetData>
  <autoFilter ref="A2:R29" xr:uid="{00000000-0009-0000-0000-000000000000}"/>
  <mergeCells count="2">
    <mergeCell ref="B1:D1"/>
    <mergeCell ref="E1:J1"/>
  </mergeCells>
  <dataValidations count="4">
    <dataValidation type="whole" operator="greaterThan" allowBlank="1" showInputMessage="1" showErrorMessage="1" sqref="B3:D29" xr:uid="{08323678-7D63-4C2D-B9DA-383570A5EB2D}">
      <formula1>0</formula1>
    </dataValidation>
    <dataValidation type="list" allowBlank="1" showInputMessage="1" showErrorMessage="1" sqref="A3:A29" xr:uid="{CF01FBC7-A7BF-4A53-A19D-9D7A3641C77B}">
      <formula1>Liste_CC</formula1>
    </dataValidation>
    <dataValidation type="date" allowBlank="1" showInputMessage="1" showErrorMessage="1" sqref="K1:K1048576" xr:uid="{4E126B8A-3D25-4A2F-8CAD-118EA35A2138}">
      <formula1>43831</formula1>
      <formula2>46022</formula2>
    </dataValidation>
    <dataValidation type="list" allowBlank="1" showInputMessage="1" showErrorMessage="1" sqref="Q3:Q29" xr:uid="{1705DE95-8F3D-4F83-9A84-9257C88AC828}">
      <formula1>INDIRECT(J3)</formula1>
    </dataValidation>
  </dataValidations>
  <pageMargins left="0.23622047244094491" right="0.23622047244094491" top="0.74803149606299213" bottom="0.74803149606299213" header="0.31496062992125984" footer="0.31496062992125984"/>
  <pageSetup paperSize="8" scale="60" firstPageNumber="0" orientation="landscape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22EEBD6-A389-498C-88B9-F20D97546674}">
          <x14:formula1>
            <xm:f>Listes!$B$2:$B$18</xm:f>
          </x14:formula1>
          <xm:sqref>E3:E29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C34FE-53F8-45AC-8116-7C903FFC2B15}">
  <sheetPr codeName="Feuil3"/>
  <dimension ref="A1:X31"/>
  <sheetViews>
    <sheetView zoomScale="85" zoomScaleNormal="85" workbookViewId="0">
      <selection activeCell="F31" sqref="F31"/>
    </sheetView>
  </sheetViews>
  <sheetFormatPr baseColWidth="10" defaultRowHeight="15" x14ac:dyDescent="0.25"/>
  <cols>
    <col min="1" max="1" width="44.85546875" style="2" customWidth="1"/>
    <col min="2" max="3" width="16.42578125" style="2" customWidth="1"/>
    <col min="4" max="16384" width="11.42578125" style="2"/>
  </cols>
  <sheetData>
    <row r="1" spans="1:24" ht="15.75" thickBot="1" x14ac:dyDescent="0.3">
      <c r="A1" s="95" t="s">
        <v>232</v>
      </c>
      <c r="B1" s="95"/>
      <c r="C1" s="95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</row>
    <row r="2" spans="1:24" ht="30" customHeight="1" x14ac:dyDescent="0.25">
      <c r="A2" s="97" t="s">
        <v>233</v>
      </c>
      <c r="B2" s="98"/>
      <c r="C2" s="99"/>
      <c r="D2" s="100" t="s">
        <v>234</v>
      </c>
      <c r="E2" s="101" t="s">
        <v>235</v>
      </c>
      <c r="F2" s="102"/>
      <c r="G2" s="103"/>
      <c r="H2" s="101" t="s">
        <v>236</v>
      </c>
      <c r="I2" s="104"/>
      <c r="J2" s="102"/>
      <c r="K2" s="103"/>
      <c r="L2" s="100"/>
      <c r="M2" s="104" t="s">
        <v>237</v>
      </c>
      <c r="N2" s="102"/>
      <c r="O2" s="100"/>
      <c r="P2" s="104" t="s">
        <v>238</v>
      </c>
      <c r="Q2" s="102"/>
      <c r="R2" s="100"/>
      <c r="S2" s="104" t="s">
        <v>239</v>
      </c>
      <c r="T2" s="102"/>
      <c r="U2" s="100"/>
      <c r="V2" s="104" t="s">
        <v>240</v>
      </c>
      <c r="W2" s="102"/>
      <c r="X2" s="100"/>
    </row>
    <row r="3" spans="1:24" ht="24.95" customHeight="1" x14ac:dyDescent="0.25">
      <c r="A3" s="105"/>
      <c r="B3" s="106"/>
      <c r="C3" s="107"/>
      <c r="D3" s="108"/>
      <c r="E3" s="109" t="s">
        <v>270</v>
      </c>
      <c r="F3" s="110" t="s">
        <v>271</v>
      </c>
      <c r="G3" s="111" t="s">
        <v>241</v>
      </c>
      <c r="H3" s="112" t="s">
        <v>270</v>
      </c>
      <c r="I3" s="113"/>
      <c r="J3" s="114" t="s">
        <v>271</v>
      </c>
      <c r="K3" s="113"/>
      <c r="L3" s="108" t="s">
        <v>241</v>
      </c>
      <c r="M3" s="115" t="s">
        <v>272</v>
      </c>
      <c r="N3" s="116" t="s">
        <v>271</v>
      </c>
      <c r="O3" s="117" t="s">
        <v>241</v>
      </c>
      <c r="P3" s="115" t="s">
        <v>270</v>
      </c>
      <c r="Q3" s="116" t="s">
        <v>271</v>
      </c>
      <c r="R3" s="117" t="s">
        <v>241</v>
      </c>
      <c r="S3" s="115" t="s">
        <v>270</v>
      </c>
      <c r="T3" s="116" t="s">
        <v>271</v>
      </c>
      <c r="U3" s="117" t="s">
        <v>241</v>
      </c>
      <c r="V3" s="115" t="s">
        <v>270</v>
      </c>
      <c r="W3" s="116" t="s">
        <v>271</v>
      </c>
      <c r="X3" s="117" t="s">
        <v>241</v>
      </c>
    </row>
    <row r="4" spans="1:24" ht="24.95" customHeight="1" x14ac:dyDescent="0.25">
      <c r="A4" s="118"/>
      <c r="B4" s="119"/>
      <c r="C4" s="120"/>
      <c r="D4" s="117"/>
      <c r="E4" s="121"/>
      <c r="F4" s="122"/>
      <c r="G4" s="123"/>
      <c r="H4" s="124" t="s">
        <v>242</v>
      </c>
      <c r="I4" s="125" t="s">
        <v>253</v>
      </c>
      <c r="J4" s="126" t="s">
        <v>242</v>
      </c>
      <c r="K4" s="125" t="s">
        <v>253</v>
      </c>
      <c r="L4" s="108"/>
      <c r="M4" s="115"/>
      <c r="N4" s="116"/>
      <c r="O4" s="117"/>
      <c r="P4" s="115"/>
      <c r="Q4" s="116"/>
      <c r="R4" s="117"/>
      <c r="S4" s="115"/>
      <c r="T4" s="116"/>
      <c r="U4" s="117"/>
      <c r="V4" s="115"/>
      <c r="W4" s="116"/>
      <c r="X4" s="117"/>
    </row>
    <row r="5" spans="1:24" ht="24.95" customHeight="1" x14ac:dyDescent="0.25">
      <c r="A5" s="118"/>
      <c r="B5" s="119"/>
      <c r="C5" s="120"/>
      <c r="D5" s="117"/>
      <c r="E5" s="127">
        <f>SUM(E6:E17)</f>
        <v>54</v>
      </c>
      <c r="F5" s="128">
        <f>SUM(F6:F17)</f>
        <v>76</v>
      </c>
      <c r="G5" s="129">
        <f>SUM(G6:G17)</f>
        <v>130</v>
      </c>
      <c r="H5" s="130">
        <f>COUNTIFS([1]Contacts!$A:$A,$H$3,[1]Contacts!$P:$P,"PO")</f>
        <v>0</v>
      </c>
      <c r="I5" s="131">
        <f>COUNTIF(Col_Commune,$I$4)</f>
        <v>0</v>
      </c>
      <c r="J5" s="131">
        <f>COUNTIF(Col_CC,CC_CCCT)</f>
        <v>200</v>
      </c>
      <c r="K5" s="131">
        <f>COUNTIF(Col_Commune,$K$4)</f>
        <v>0</v>
      </c>
      <c r="L5" s="132">
        <f>H5+J5</f>
        <v>200</v>
      </c>
      <c r="M5" s="133"/>
      <c r="N5" s="128"/>
      <c r="O5" s="134"/>
      <c r="P5" s="133"/>
      <c r="Q5" s="128"/>
      <c r="R5" s="134"/>
      <c r="S5" s="133"/>
      <c r="T5" s="128"/>
      <c r="U5" s="134"/>
      <c r="V5" s="133"/>
      <c r="W5" s="128"/>
      <c r="X5" s="134"/>
    </row>
    <row r="6" spans="1:24" ht="20.100000000000001" customHeight="1" x14ac:dyDescent="0.25">
      <c r="A6" s="135" t="s">
        <v>245</v>
      </c>
      <c r="B6" s="136" t="str">
        <f>HSE</f>
        <v>HSE</v>
      </c>
      <c r="C6" s="136" t="str">
        <f>B6</f>
        <v>HSE</v>
      </c>
      <c r="D6" s="137" t="s">
        <v>29</v>
      </c>
      <c r="E6" s="138">
        <v>2</v>
      </c>
      <c r="F6" s="139">
        <v>2</v>
      </c>
      <c r="G6" s="140">
        <f t="shared" ref="G6:G19" si="0">E6+F6</f>
        <v>4</v>
      </c>
      <c r="H6" s="138">
        <f>COUNTIFS([1]Contacts!$A:$A,$H$3,[1]Contacts!$W:$W,$D$6,[1]Contacts!$Y:$Y,$B$6,[1]Contacts!$P:$P,"PO")</f>
        <v>0</v>
      </c>
      <c r="I6" s="141">
        <f>COUNTIFS([1]Contacts!$K:$K,$I$4,[1]Contacts!$W:$W,$D$6,[1]Contacts!$Y:$Y,$B$6,[1]Contacts!$P:$P,"PO")</f>
        <v>0</v>
      </c>
      <c r="J6" s="141">
        <f>COUNTIFS([1]Contacts!$A:$A,$J$3,[1]Contacts!$W:$W,$D$6,[1]Contacts!$Y:$Y,$B$6,[1]Contacts!$P:$P,"PO")</f>
        <v>0</v>
      </c>
      <c r="K6" s="141">
        <f>COUNTIFS([1]Contacts!$K:$K,K4,[1]Contacts!$W:$W,$D$6,[1]Contacts!$Y:$Y,$B$6,[1]Contacts!$P:$P,"PO")</f>
        <v>0</v>
      </c>
      <c r="L6" s="142">
        <f t="shared" ref="L6:L20" si="1">H6+J6</f>
        <v>0</v>
      </c>
      <c r="M6" s="143"/>
      <c r="N6" s="144"/>
      <c r="O6" s="145">
        <f>M6+N6</f>
        <v>0</v>
      </c>
      <c r="P6" s="143"/>
      <c r="Q6" s="144"/>
      <c r="R6" s="145">
        <f>P6+Q6</f>
        <v>0</v>
      </c>
      <c r="S6" s="143"/>
      <c r="T6" s="144"/>
      <c r="U6" s="145">
        <f>S6+T6</f>
        <v>0</v>
      </c>
      <c r="V6" s="143"/>
      <c r="W6" s="144"/>
      <c r="X6" s="145">
        <f>V6+W6</f>
        <v>0</v>
      </c>
    </row>
    <row r="7" spans="1:24" ht="20.100000000000001" customHeight="1" x14ac:dyDescent="0.25">
      <c r="A7" s="146"/>
      <c r="B7" s="147"/>
      <c r="C7" s="147"/>
      <c r="D7" s="148" t="s">
        <v>32</v>
      </c>
      <c r="E7" s="149">
        <v>1</v>
      </c>
      <c r="F7" s="150">
        <v>2</v>
      </c>
      <c r="G7" s="151">
        <f t="shared" si="0"/>
        <v>3</v>
      </c>
      <c r="H7" s="149">
        <f>COUNTIFS([1]Contacts!$A:$A,$H$3,[1]Contacts!$W:$W,$D$7,[1]Contacts!$Y:$Y,$B$6,[1]Contacts!$P:$P,"PO")</f>
        <v>0</v>
      </c>
      <c r="I7" s="152">
        <f>COUNTIFS([1]Contacts!$K:$K,$I$4,[1]Contacts!$W:$W,$D$7,[1]Contacts!$Y:$Y,$B$6,[1]Contacts!$P:$P,"PO")</f>
        <v>0</v>
      </c>
      <c r="J7" s="152">
        <f>COUNTIFS([1]Contacts!$A:$A,$J$3,[1]Contacts!$W:$W,$D$7,[1]Contacts!$Y:$Y,$B$6,[1]Contacts!$P:$P,"PO")</f>
        <v>0</v>
      </c>
      <c r="K7" s="152">
        <f>COUNTIFS([1]Contacts!$K:$K,K4,[1]Contacts!$W:$W,$D$7,[1]Contacts!$Y:$Y,$B$6,[1]Contacts!$P:$P,"PO")</f>
        <v>0</v>
      </c>
      <c r="L7" s="153">
        <f t="shared" si="1"/>
        <v>0</v>
      </c>
      <c r="M7" s="143"/>
      <c r="N7" s="144"/>
      <c r="O7" s="145">
        <f t="shared" ref="O7:O17" si="2">M7+N7</f>
        <v>0</v>
      </c>
      <c r="P7" s="143"/>
      <c r="Q7" s="144"/>
      <c r="R7" s="145">
        <f t="shared" ref="R7:R17" si="3">P7+Q7</f>
        <v>0</v>
      </c>
      <c r="S7" s="143"/>
      <c r="T7" s="144"/>
      <c r="U7" s="145">
        <f t="shared" ref="U7:U17" si="4">S7+T7</f>
        <v>0</v>
      </c>
      <c r="V7" s="143"/>
      <c r="W7" s="144"/>
      <c r="X7" s="145">
        <f t="shared" ref="X7:X17" si="5">V7+W7</f>
        <v>0</v>
      </c>
    </row>
    <row r="8" spans="1:24" ht="20.100000000000001" customHeight="1" x14ac:dyDescent="0.25">
      <c r="A8" s="270" t="s">
        <v>246</v>
      </c>
      <c r="B8" s="154" t="str">
        <f>HSA</f>
        <v>HSA</v>
      </c>
      <c r="C8" s="154" t="s">
        <v>127</v>
      </c>
      <c r="D8" s="155" t="s">
        <v>29</v>
      </c>
      <c r="E8" s="156">
        <v>1</v>
      </c>
      <c r="F8" s="157">
        <v>1</v>
      </c>
      <c r="G8" s="158">
        <f t="shared" si="0"/>
        <v>2</v>
      </c>
      <c r="H8" s="156">
        <f>COUNTIFS([1]Contacts!$A:$A,$H$3,[1]Contacts!$W:$W,$D$8,[1]Contacts!$Y:$Y,$B$8,[1]Contacts!$P:$P,"PO")</f>
        <v>0</v>
      </c>
      <c r="I8" s="159">
        <f>COUNTIFS([1]Contacts!$K:$K,$I$4,[1]Contacts!$W:$W,$D$8,[1]Contacts!$Y:$Y,$B$8,[1]Contacts!$P:$P,"PO")</f>
        <v>0</v>
      </c>
      <c r="J8" s="159">
        <f>COUNTIFS([1]Contacts!$A:$A,$J$3,[1]Contacts!$W:$W,$D$8,[1]Contacts!$Y:$Y,$B$8,[1]Contacts!$P:$P,"PO")</f>
        <v>0</v>
      </c>
      <c r="K8" s="159">
        <f>COUNTIFS([1]Contacts!$K:$K,K4,[1]Contacts!$W:$W,$D$8,[1]Contacts!$Y:$Y,$B$8,[1]Contacts!$P:$P,"PO")</f>
        <v>0</v>
      </c>
      <c r="L8" s="160">
        <f t="shared" si="1"/>
        <v>0</v>
      </c>
      <c r="M8" s="143"/>
      <c r="N8" s="144"/>
      <c r="O8" s="145">
        <f t="shared" si="2"/>
        <v>0</v>
      </c>
      <c r="P8" s="143"/>
      <c r="Q8" s="144"/>
      <c r="R8" s="145">
        <f t="shared" si="3"/>
        <v>0</v>
      </c>
      <c r="S8" s="143"/>
      <c r="T8" s="144"/>
      <c r="U8" s="145">
        <f t="shared" si="4"/>
        <v>0</v>
      </c>
      <c r="V8" s="143"/>
      <c r="W8" s="144"/>
      <c r="X8" s="145">
        <f t="shared" si="5"/>
        <v>0</v>
      </c>
    </row>
    <row r="9" spans="1:24" ht="20.100000000000001" customHeight="1" x14ac:dyDescent="0.25">
      <c r="A9" s="271"/>
      <c r="B9" s="161"/>
      <c r="C9" s="161"/>
      <c r="D9" s="162" t="s">
        <v>32</v>
      </c>
      <c r="E9" s="163">
        <v>0</v>
      </c>
      <c r="F9" s="164">
        <v>0</v>
      </c>
      <c r="G9" s="165">
        <f t="shared" si="0"/>
        <v>0</v>
      </c>
      <c r="H9" s="163">
        <f>COUNTIFS([1]Contacts!$A:$A,$H$3,[1]Contacts!$W:$W,$D$9,[1]Contacts!$Y:$Y,$B$8,[1]Contacts!$P:$P,"PO")</f>
        <v>0</v>
      </c>
      <c r="I9" s="166">
        <f>COUNTIFS([1]Contacts!$K:$K,$I$4,[1]Contacts!$W:$W,$D$9,[1]Contacts!$Y:$Y,$B$8,[1]Contacts!$P:$P,"PO")</f>
        <v>0</v>
      </c>
      <c r="J9" s="166">
        <f>COUNTIFS([1]Contacts!$A:$A,$J$3,[1]Contacts!$W:$W,$D$9,[1]Contacts!$Y:$Y,$B$8,[1]Contacts!$P:$P,"PO")</f>
        <v>0</v>
      </c>
      <c r="K9" s="166">
        <f>COUNTIFS([1]Contacts!$K:$K,K4,[1]Contacts!$W:$W,$D$9,[1]Contacts!$Y:$Y,$B$8,[1]Contacts!$P:$P,"PO")</f>
        <v>0</v>
      </c>
      <c r="L9" s="167">
        <f t="shared" si="1"/>
        <v>0</v>
      </c>
      <c r="M9" s="143"/>
      <c r="N9" s="144"/>
      <c r="O9" s="145">
        <f t="shared" si="2"/>
        <v>0</v>
      </c>
      <c r="P9" s="143"/>
      <c r="Q9" s="144"/>
      <c r="R9" s="145">
        <f t="shared" si="3"/>
        <v>0</v>
      </c>
      <c r="S9" s="143"/>
      <c r="T9" s="144"/>
      <c r="U9" s="145">
        <f t="shared" si="4"/>
        <v>0</v>
      </c>
      <c r="V9" s="143"/>
      <c r="W9" s="144"/>
      <c r="X9" s="145">
        <f t="shared" si="5"/>
        <v>0</v>
      </c>
    </row>
    <row r="10" spans="1:24" ht="20.100000000000001" customHeight="1" x14ac:dyDescent="0.25">
      <c r="A10" s="268" t="s">
        <v>247</v>
      </c>
      <c r="B10" s="168" t="str">
        <f>HF</f>
        <v>HF</v>
      </c>
      <c r="C10" s="168" t="s">
        <v>35</v>
      </c>
      <c r="D10" s="169" t="s">
        <v>29</v>
      </c>
      <c r="E10" s="170">
        <v>3</v>
      </c>
      <c r="F10" s="171">
        <v>5</v>
      </c>
      <c r="G10" s="172">
        <f t="shared" si="0"/>
        <v>8</v>
      </c>
      <c r="H10" s="170">
        <f>COUNTIFS([1]Contacts!$A:$A,$H$3,[1]Contacts!$W:$W,$D$10,[1]Contacts!$Y:$Y,$B$10,[1]Contacts!$P:$P,"PO")</f>
        <v>0</v>
      </c>
      <c r="I10" s="173">
        <f>COUNTIFS([1]Contacts!$K:$K,$I$4,[1]Contacts!$W:$W,$D$10,[1]Contacts!$Y:$Y,$B$10,[1]Contacts!$P:$P,"PO")</f>
        <v>0</v>
      </c>
      <c r="J10" s="173">
        <f>COUNTIFS([1]Contacts!$A:$A,$J$3,[1]Contacts!$W:$W,$D$10,[1]Contacts!$Y:$Y,$B$10,[1]Contacts!$P:$P,"PO")</f>
        <v>0</v>
      </c>
      <c r="K10" s="173">
        <f>COUNTIFS([1]Contacts!$K:$K,K4,[1]Contacts!$W:$W,$D$10,[1]Contacts!$Y:$Y,$B$10,[1]Contacts!$P:$P,"PO")</f>
        <v>0</v>
      </c>
      <c r="L10" s="174">
        <f t="shared" si="1"/>
        <v>0</v>
      </c>
      <c r="M10" s="143"/>
      <c r="N10" s="144"/>
      <c r="O10" s="145">
        <f t="shared" si="2"/>
        <v>0</v>
      </c>
      <c r="P10" s="143"/>
      <c r="Q10" s="144"/>
      <c r="R10" s="145">
        <f t="shared" si="3"/>
        <v>0</v>
      </c>
      <c r="S10" s="143"/>
      <c r="T10" s="144"/>
      <c r="U10" s="145">
        <f t="shared" si="4"/>
        <v>0</v>
      </c>
      <c r="V10" s="143"/>
      <c r="W10" s="144"/>
      <c r="X10" s="145">
        <f t="shared" si="5"/>
        <v>0</v>
      </c>
    </row>
    <row r="11" spans="1:24" ht="20.100000000000001" customHeight="1" x14ac:dyDescent="0.25">
      <c r="A11" s="269"/>
      <c r="B11" s="175"/>
      <c r="C11" s="175"/>
      <c r="D11" s="176" t="s">
        <v>32</v>
      </c>
      <c r="E11" s="177">
        <v>2</v>
      </c>
      <c r="F11" s="178">
        <v>2</v>
      </c>
      <c r="G11" s="179">
        <f t="shared" si="0"/>
        <v>4</v>
      </c>
      <c r="H11" s="177">
        <f>COUNTIFS([1]Contacts!$A:$A,$H$3,[1]Contacts!$W:$W,$D$11,[1]Contacts!$Y:$Y,$B$10,[1]Contacts!$P:$P,"PO")</f>
        <v>0</v>
      </c>
      <c r="I11" s="180">
        <f>COUNTIFS([1]Contacts!$K:$K,$I$4,[1]Contacts!$W:$W,$D$11,[1]Contacts!$Y:$Y,$B$10,[1]Contacts!$P:$P,"PO")</f>
        <v>0</v>
      </c>
      <c r="J11" s="180">
        <f>COUNTIFS([1]Contacts!$A:$A,$J$3,[1]Contacts!$W:$W,$D$11,[1]Contacts!$Y:$Y,$B$10,[1]Contacts!$P:$P,"PO")</f>
        <v>0</v>
      </c>
      <c r="K11" s="180">
        <f>COUNTIFS([1]Contacts!$K:$K,K4,[1]Contacts!$W:$W,$D$11,[1]Contacts!$Y:$Y,$B$10,[1]Contacts!$P:$P,"PO")</f>
        <v>0</v>
      </c>
      <c r="L11" s="181">
        <f t="shared" si="1"/>
        <v>0</v>
      </c>
      <c r="M11" s="143"/>
      <c r="N11" s="144"/>
      <c r="O11" s="145">
        <f t="shared" si="2"/>
        <v>0</v>
      </c>
      <c r="P11" s="143"/>
      <c r="Q11" s="144"/>
      <c r="R11" s="145">
        <f t="shared" si="3"/>
        <v>0</v>
      </c>
      <c r="S11" s="143"/>
      <c r="T11" s="144"/>
      <c r="U11" s="145">
        <f t="shared" si="4"/>
        <v>0</v>
      </c>
      <c r="V11" s="143"/>
      <c r="W11" s="144"/>
      <c r="X11" s="145">
        <f t="shared" si="5"/>
        <v>0</v>
      </c>
    </row>
    <row r="12" spans="1:24" ht="20.100000000000001" customHeight="1" x14ac:dyDescent="0.25">
      <c r="A12" s="266" t="s">
        <v>248</v>
      </c>
      <c r="B12" s="182" t="str">
        <f>HMS_HF</f>
        <v>HMS-HF</v>
      </c>
      <c r="C12" s="182" t="s">
        <v>33</v>
      </c>
      <c r="D12" s="183" t="s">
        <v>29</v>
      </c>
      <c r="E12" s="184">
        <v>3</v>
      </c>
      <c r="F12" s="185">
        <v>5</v>
      </c>
      <c r="G12" s="186">
        <f t="shared" si="0"/>
        <v>8</v>
      </c>
      <c r="H12" s="184">
        <f>COUNTIFS([1]Contacts!$A:$A,$H$3,[1]Contacts!$W:$W,$D$12,[1]Contacts!$Y:$Y,$B$12,[1]Contacts!$P:$P,"PO")</f>
        <v>0</v>
      </c>
      <c r="I12" s="187">
        <f>COUNTIFS([1]Contacts!$K:$K,$I$4,[1]Contacts!$W:$W,$D$12,[1]Contacts!$Y:$Y,$B$12,[1]Contacts!$P:$P,"PO")</f>
        <v>0</v>
      </c>
      <c r="J12" s="187">
        <f>COUNTIFS([1]Contacts!$A:$A,$J$3,[1]Contacts!$W:$W,$D$12,[1]Contacts!$Y:$Y,$B$12,[1]Contacts!$P:$P,"PO")</f>
        <v>0</v>
      </c>
      <c r="K12" s="187">
        <f>COUNTIFS([1]Contacts!$K:$K,K4,[1]Contacts!$W:$W,$D$12,[1]Contacts!$Y:$Y,$B$12,[1]Contacts!$P:$P,"PO")</f>
        <v>0</v>
      </c>
      <c r="L12" s="188">
        <f t="shared" si="1"/>
        <v>0</v>
      </c>
      <c r="M12" s="143"/>
      <c r="N12" s="144"/>
      <c r="O12" s="145">
        <f t="shared" si="2"/>
        <v>0</v>
      </c>
      <c r="P12" s="143"/>
      <c r="Q12" s="144"/>
      <c r="R12" s="145">
        <f t="shared" si="3"/>
        <v>0</v>
      </c>
      <c r="S12" s="143"/>
      <c r="T12" s="144"/>
      <c r="U12" s="145">
        <f t="shared" si="4"/>
        <v>0</v>
      </c>
      <c r="V12" s="143"/>
      <c r="W12" s="144"/>
      <c r="X12" s="145">
        <f t="shared" si="5"/>
        <v>0</v>
      </c>
    </row>
    <row r="13" spans="1:24" ht="20.100000000000001" customHeight="1" x14ac:dyDescent="0.25">
      <c r="A13" s="267"/>
      <c r="B13" s="189"/>
      <c r="C13" s="189"/>
      <c r="D13" s="190" t="s">
        <v>32</v>
      </c>
      <c r="E13" s="191">
        <v>2</v>
      </c>
      <c r="F13" s="192">
        <v>2</v>
      </c>
      <c r="G13" s="193">
        <f t="shared" si="0"/>
        <v>4</v>
      </c>
      <c r="H13" s="191">
        <f>COUNTIFS([1]Contacts!$A:$A,$H$3,[1]Contacts!$W:$W,$D$13,[1]Contacts!$Y:$Y,$B$12,[1]Contacts!$P:$P,"PO")</f>
        <v>0</v>
      </c>
      <c r="I13" s="194">
        <f>COUNTIFS([1]Contacts!$K:$K,$I$4,[1]Contacts!$W:$W,$D$13,[1]Contacts!$Y:$Y,$B$12,[1]Contacts!$P:$P,"PO")</f>
        <v>0</v>
      </c>
      <c r="J13" s="194">
        <f>COUNTIFS([1]Contacts!$A:$A,$J$3,[1]Contacts!$W:$W,$D$13,[1]Contacts!$Y:$Y,$B$12,[1]Contacts!$P:$P,"PO")</f>
        <v>0</v>
      </c>
      <c r="K13" s="194">
        <f>COUNTIFS([1]Contacts!$K:$K,K4,[1]Contacts!$W:$W,$D$13,[1]Contacts!$Y:$Y,$B$12,[1]Contacts!$P:$P,"PO")</f>
        <v>0</v>
      </c>
      <c r="L13" s="195">
        <f t="shared" si="1"/>
        <v>0</v>
      </c>
      <c r="M13" s="143"/>
      <c r="N13" s="144"/>
      <c r="O13" s="145">
        <f t="shared" si="2"/>
        <v>0</v>
      </c>
      <c r="P13" s="143"/>
      <c r="Q13" s="144"/>
      <c r="R13" s="145">
        <f t="shared" si="3"/>
        <v>0</v>
      </c>
      <c r="S13" s="143"/>
      <c r="T13" s="144"/>
      <c r="U13" s="145">
        <f t="shared" si="4"/>
        <v>0</v>
      </c>
      <c r="V13" s="143"/>
      <c r="W13" s="144"/>
      <c r="X13" s="145">
        <f t="shared" si="5"/>
        <v>0</v>
      </c>
    </row>
    <row r="14" spans="1:24" ht="20.100000000000001" customHeight="1" x14ac:dyDescent="0.25">
      <c r="A14" s="264" t="s">
        <v>249</v>
      </c>
      <c r="B14" s="196" t="str">
        <f>HMS</f>
        <v>HMS</v>
      </c>
      <c r="C14" s="196" t="s">
        <v>34</v>
      </c>
      <c r="D14" s="197" t="s">
        <v>29</v>
      </c>
      <c r="E14" s="198">
        <v>30</v>
      </c>
      <c r="F14" s="199">
        <v>47</v>
      </c>
      <c r="G14" s="200">
        <f t="shared" si="0"/>
        <v>77</v>
      </c>
      <c r="H14" s="198">
        <f>COUNTIFS([1]Contacts!$A:$A,$H$3,[1]Contacts!$W:$W,$D$14,[1]Contacts!$Y:$Y,$B$14,[1]Contacts!$P:$P,"PO")</f>
        <v>0</v>
      </c>
      <c r="I14" s="201">
        <f>COUNTIFS([1]Contacts!$K:$K,$I$4,[1]Contacts!$W:$W,$D$14,[1]Contacts!$Y:$Y,$B$14,[1]Contacts!$P:$P,"PO")</f>
        <v>0</v>
      </c>
      <c r="J14" s="201">
        <f>COUNTIFS([1]Contacts!$A:$A,$J$3,[1]Contacts!$W:$W,$D$14,[1]Contacts!$Y:$Y,$B$14,[1]Contacts!$P:$P,"PO")</f>
        <v>0</v>
      </c>
      <c r="K14" s="201">
        <f>COUNTIFS([1]Contacts!$K:$K,K4,[1]Contacts!$W:$W,$D$14,[1]Contacts!$Y:$Y,$B$14,[1]Contacts!$P:$P,"PO")</f>
        <v>0</v>
      </c>
      <c r="L14" s="202">
        <f t="shared" si="1"/>
        <v>0</v>
      </c>
      <c r="M14" s="143"/>
      <c r="N14" s="144"/>
      <c r="O14" s="145">
        <f t="shared" si="2"/>
        <v>0</v>
      </c>
      <c r="P14" s="143"/>
      <c r="Q14" s="144"/>
      <c r="R14" s="145">
        <f t="shared" si="3"/>
        <v>0</v>
      </c>
      <c r="S14" s="143"/>
      <c r="T14" s="144"/>
      <c r="U14" s="145">
        <f t="shared" si="4"/>
        <v>0</v>
      </c>
      <c r="V14" s="143"/>
      <c r="W14" s="144"/>
      <c r="X14" s="145">
        <f t="shared" si="5"/>
        <v>0</v>
      </c>
    </row>
    <row r="15" spans="1:24" ht="20.100000000000001" customHeight="1" x14ac:dyDescent="0.25">
      <c r="A15" s="265"/>
      <c r="B15" s="203"/>
      <c r="C15" s="203"/>
      <c r="D15" s="204" t="s">
        <v>32</v>
      </c>
      <c r="E15" s="205">
        <v>10</v>
      </c>
      <c r="F15" s="206">
        <v>10</v>
      </c>
      <c r="G15" s="207">
        <f t="shared" si="0"/>
        <v>20</v>
      </c>
      <c r="H15" s="205">
        <f>COUNTIFS([1]Contacts!$A:$A,$H$3,[1]Contacts!$W:$W,$D$15,[1]Contacts!$Y:$Y,$B$14,[1]Contacts!$P:$P,"PO")</f>
        <v>0</v>
      </c>
      <c r="I15" s="208">
        <f>COUNTIFS([1]Contacts!$K:$K,$I$4,[1]Contacts!$W:$W,$D$15,[1]Contacts!$Y:$Y,$B$14,[1]Contacts!$P:$P,"PO")</f>
        <v>0</v>
      </c>
      <c r="J15" s="208">
        <f>COUNTIFS([1]Contacts!$A:$A,$J$3,[1]Contacts!$W:$W,$D$15,[1]Contacts!$Y:$Y,$B$14,[1]Contacts!$P:$P,"PO")</f>
        <v>0</v>
      </c>
      <c r="K15" s="208">
        <f>COUNTIFS([1]Contacts!$K:$K,K4,[1]Contacts!$W:$W,$D$15,[1]Contacts!$Y:$Y,$B$14,[1]Contacts!$P:$P,"PO")</f>
        <v>0</v>
      </c>
      <c r="L15" s="209">
        <f t="shared" si="1"/>
        <v>0</v>
      </c>
      <c r="M15" s="143"/>
      <c r="N15" s="144"/>
      <c r="O15" s="145">
        <f t="shared" si="2"/>
        <v>0</v>
      </c>
      <c r="P15" s="143"/>
      <c r="Q15" s="144"/>
      <c r="R15" s="145">
        <f t="shared" si="3"/>
        <v>0</v>
      </c>
      <c r="S15" s="143"/>
      <c r="T15" s="144"/>
      <c r="U15" s="145">
        <f t="shared" si="4"/>
        <v>0</v>
      </c>
      <c r="V15" s="143"/>
      <c r="W15" s="144"/>
      <c r="X15" s="145">
        <f t="shared" si="5"/>
        <v>0</v>
      </c>
    </row>
    <row r="16" spans="1:24" ht="20.100000000000001" customHeight="1" x14ac:dyDescent="0.25">
      <c r="A16" s="210" t="s">
        <v>250</v>
      </c>
      <c r="B16" s="211" t="str">
        <f>HMSB</f>
        <v>HMSB</v>
      </c>
      <c r="C16" s="211" t="s">
        <v>268</v>
      </c>
      <c r="D16" s="212" t="s">
        <v>29</v>
      </c>
      <c r="E16" s="213"/>
      <c r="F16" s="214"/>
      <c r="G16" s="215">
        <f t="shared" si="0"/>
        <v>0</v>
      </c>
      <c r="H16" s="216">
        <f>COUNTIFS([1]Contacts!$A:$A,$H$3,[1]Contacts!$W:$W,$D$16,[1]Contacts!$Y:$Y,$B$16,[1]Contacts!$P:$P,"PO")</f>
        <v>0</v>
      </c>
      <c r="I16" s="217">
        <f>COUNTIFS([1]Contacts!$K:$K,$I$4,[1]Contacts!$W:$W,$D$16,[1]Contacts!$Y:$Y,$B$16,[1]Contacts!$P:$P,"PO")</f>
        <v>0</v>
      </c>
      <c r="J16" s="217">
        <f>COUNTIFS([1]Contacts!$A:$A,$J$3,[1]Contacts!$W:$W,$D$16,[1]Contacts!$Y:$Y,$B$16,[1]Contacts!$P:$P,"PO")</f>
        <v>0</v>
      </c>
      <c r="K16" s="217">
        <f>COUNTIFS([1]Contacts!$K:$K,K4,[1]Contacts!$W:$W,$D$16,[1]Contacts!$Y:$Y,$B$16,[1]Contacts!$P:$P,"PO")</f>
        <v>0</v>
      </c>
      <c r="L16" s="218">
        <f t="shared" si="1"/>
        <v>0</v>
      </c>
      <c r="M16" s="219"/>
      <c r="N16" s="220"/>
      <c r="O16" s="221">
        <f t="shared" si="2"/>
        <v>0</v>
      </c>
      <c r="P16" s="219"/>
      <c r="Q16" s="220"/>
      <c r="R16" s="221">
        <f t="shared" si="3"/>
        <v>0</v>
      </c>
      <c r="S16" s="219"/>
      <c r="T16" s="220"/>
      <c r="U16" s="221">
        <f t="shared" si="4"/>
        <v>0</v>
      </c>
      <c r="V16" s="219"/>
      <c r="W16" s="220"/>
      <c r="X16" s="221">
        <f t="shared" si="5"/>
        <v>0</v>
      </c>
    </row>
    <row r="17" spans="1:24" ht="20.100000000000001" customHeight="1" x14ac:dyDescent="0.25">
      <c r="A17" s="222"/>
      <c r="B17" s="223"/>
      <c r="C17" s="223"/>
      <c r="D17" s="224" t="s">
        <v>32</v>
      </c>
      <c r="E17" s="225"/>
      <c r="F17" s="226"/>
      <c r="G17" s="227">
        <f t="shared" si="0"/>
        <v>0</v>
      </c>
      <c r="H17" s="228">
        <f>COUNTIFS([1]Contacts!$A:$A,$H$3,[1]Contacts!$W:$W,$D$17,[1]Contacts!$Y:$Y,$B$16,[1]Contacts!$P:$P,"PO")</f>
        <v>0</v>
      </c>
      <c r="I17" s="229">
        <f>COUNTIFS([1]Contacts!$K:$K,$I$4,[1]Contacts!$W:$W,$D$17,[1]Contacts!$Y:$Y,$B$16,[1]Contacts!$P:$P,"PO")</f>
        <v>0</v>
      </c>
      <c r="J17" s="229">
        <f>COUNTIFS([1]Contacts!$A:$A,$J$3,[1]Contacts!$W:$W,$D$17,[1]Contacts!$Y:$Y,$B$16,[1]Contacts!$P:$P,"PO")</f>
        <v>0</v>
      </c>
      <c r="K17" s="229">
        <f>COUNTIFS([1]Contacts!$K:$K,K4,[1]Contacts!$W:$W,$D$17,[1]Contacts!$Y:$Y,$B$16,[1]Contacts!$P:$P,"PO")</f>
        <v>0</v>
      </c>
      <c r="L17" s="230">
        <f t="shared" si="1"/>
        <v>0</v>
      </c>
      <c r="M17" s="219"/>
      <c r="N17" s="220"/>
      <c r="O17" s="221">
        <f t="shared" si="2"/>
        <v>0</v>
      </c>
      <c r="P17" s="219"/>
      <c r="Q17" s="220"/>
      <c r="R17" s="221">
        <f t="shared" si="3"/>
        <v>0</v>
      </c>
      <c r="S17" s="219"/>
      <c r="T17" s="220"/>
      <c r="U17" s="221">
        <f t="shared" si="4"/>
        <v>0</v>
      </c>
      <c r="V17" s="219"/>
      <c r="W17" s="220"/>
      <c r="X17" s="221">
        <f t="shared" si="5"/>
        <v>0</v>
      </c>
    </row>
    <row r="18" spans="1:24" ht="20.100000000000001" customHeight="1" x14ac:dyDescent="0.25">
      <c r="A18" s="222"/>
      <c r="B18" s="211" t="str">
        <f>HMSB_HF</f>
        <v>HMSB-HF</v>
      </c>
      <c r="C18" s="211" t="s">
        <v>269</v>
      </c>
      <c r="D18" s="212" t="s">
        <v>29</v>
      </c>
      <c r="E18" s="213"/>
      <c r="F18" s="214"/>
      <c r="G18" s="215">
        <f t="shared" si="0"/>
        <v>0</v>
      </c>
      <c r="H18" s="216">
        <f>COUNTIFS([1]Contacts!$A:$A,$H$3,[1]Contacts!$W:$W,$D$18,[1]Contacts!$Y:$Y,$B$18,[1]Contacts!$P:$P,"PO")</f>
        <v>0</v>
      </c>
      <c r="I18" s="217">
        <f>COUNTIFS([1]Contacts!$K:$K,$I$4,[1]Contacts!$W:$W,$D$18,[1]Contacts!$Y:$Y,$B$18,[1]Contacts!$P:$P,"PO")</f>
        <v>0</v>
      </c>
      <c r="J18" s="217">
        <f>COUNTIFS([1]Contacts!$A:$A,$J$3,[1]Contacts!$W:$W,$D$18,[1]Contacts!$Y:$Y,$B$18,[1]Contacts!$P:$P,"PO")</f>
        <v>0</v>
      </c>
      <c r="K18" s="217">
        <f>COUNTIFS([1]Contacts!$K:$K,K4,[1]Contacts!$W:$W,$D$18,[1]Contacts!$Y:$Y,$B$18,[1]Contacts!$P:$P,"PO")</f>
        <v>0</v>
      </c>
      <c r="L18" s="218">
        <f t="shared" si="1"/>
        <v>0</v>
      </c>
      <c r="M18" s="231"/>
      <c r="N18" s="231"/>
      <c r="O18" s="232"/>
      <c r="P18" s="231"/>
      <c r="Q18" s="231"/>
      <c r="R18" s="232"/>
      <c r="S18" s="231"/>
      <c r="T18" s="231"/>
      <c r="U18" s="232"/>
      <c r="V18" s="231"/>
      <c r="W18" s="231"/>
      <c r="X18" s="232"/>
    </row>
    <row r="19" spans="1:24" ht="20.100000000000001" customHeight="1" x14ac:dyDescent="0.25">
      <c r="A19" s="233"/>
      <c r="B19" s="223"/>
      <c r="C19" s="223"/>
      <c r="D19" s="224" t="s">
        <v>32</v>
      </c>
      <c r="E19" s="225"/>
      <c r="F19" s="226"/>
      <c r="G19" s="227">
        <f t="shared" si="0"/>
        <v>0</v>
      </c>
      <c r="H19" s="228">
        <f>COUNTIFS([1]Contacts!$A:$A,$H$3,[1]Contacts!$W:$W,$D$19,[1]Contacts!$Y:$Y,$B$18,[1]Contacts!$P:$P,"PO")</f>
        <v>0</v>
      </c>
      <c r="I19" s="229">
        <f>COUNTIFS([1]Contacts!$K:$K,$I$4,[1]Contacts!$W:$W,$D$19,[1]Contacts!$Y:$Y,B$18,[1]Contacts!$P:$P,"PO")</f>
        <v>0</v>
      </c>
      <c r="J19" s="229">
        <f>COUNTIFS([1]Contacts!$A:$A,$J$3,[1]Contacts!$W:$W,$D$19,[1]Contacts!$Y:$Y,$B$18,[1]Contacts!$P:$P,"PO")</f>
        <v>0</v>
      </c>
      <c r="K19" s="229">
        <f>COUNTIFS([1]Contacts!$K:$K,K4,[1]Contacts!$W:$W,$D$19,[1]Contacts!$Y:$Y,$D$18,[1]Contacts!$P:$P,"PO")</f>
        <v>0</v>
      </c>
      <c r="L19" s="230">
        <f t="shared" si="1"/>
        <v>0</v>
      </c>
      <c r="M19" s="231"/>
      <c r="N19" s="231"/>
      <c r="O19" s="232"/>
      <c r="P19" s="231"/>
      <c r="Q19" s="231"/>
      <c r="R19" s="232"/>
      <c r="S19" s="231"/>
      <c r="T19" s="231"/>
      <c r="U19" s="232"/>
      <c r="V19" s="231"/>
      <c r="W19" s="231"/>
      <c r="X19" s="232"/>
    </row>
    <row r="20" spans="1:24" ht="20.100000000000001" customHeight="1" x14ac:dyDescent="0.25">
      <c r="A20" s="234" t="s">
        <v>251</v>
      </c>
      <c r="B20" s="235" t="s">
        <v>243</v>
      </c>
      <c r="C20" s="236"/>
      <c r="D20" s="237"/>
      <c r="E20" s="238"/>
      <c r="F20" s="239"/>
      <c r="G20" s="240"/>
      <c r="H20" s="241">
        <f>COUNTIFS([1]Contacts!$A:$A,$H$3,[1]Contacts!$Y:$Y,$B$20,[1]Contacts!$P:$P,"PO")</f>
        <v>0</v>
      </c>
      <c r="I20" s="242">
        <f>COUNTIFS([1]Contacts!$K:$K,$I$4,[1]Contacts!$Y:$Y,$B$20,[1]Contacts!$P:$P,"PO")</f>
        <v>0</v>
      </c>
      <c r="J20" s="242">
        <f>COUNTIFS([1]Contacts!$A:$A,$J$3,[1]Contacts!$Y:$Y,$B$20,[1]Contacts!$P:$P,"PO")</f>
        <v>0</v>
      </c>
      <c r="K20" s="242">
        <f>COUNTIFS([1]Contacts!$A:$A,$K$4,[1]Contacts!$Y:$Y,$B$20,[1]Contacts!$P:$P,"PO")</f>
        <v>0</v>
      </c>
      <c r="L20" s="243">
        <f t="shared" si="1"/>
        <v>0</v>
      </c>
      <c r="M20" s="231"/>
      <c r="N20" s="231"/>
      <c r="O20" s="232"/>
      <c r="P20" s="231"/>
      <c r="Q20" s="231"/>
      <c r="R20" s="232"/>
      <c r="S20" s="231"/>
      <c r="T20" s="231"/>
      <c r="U20" s="232"/>
      <c r="V20" s="231"/>
      <c r="W20" s="231"/>
      <c r="X20" s="232"/>
    </row>
    <row r="21" spans="1:24" ht="20.100000000000001" customHeight="1" x14ac:dyDescent="0.25">
      <c r="A21" s="244"/>
      <c r="B21" s="235" t="s">
        <v>31</v>
      </c>
      <c r="C21" s="236"/>
      <c r="D21" s="237"/>
      <c r="E21" s="238"/>
      <c r="F21" s="239"/>
      <c r="G21" s="240"/>
      <c r="H21" s="241">
        <f>COUNTIFS([1]Contacts!$A:$A,$H$3,[1]Contacts!$W:$W,$B$21,[1]Contacts!$P:$P,"PO")</f>
        <v>0</v>
      </c>
      <c r="I21" s="242"/>
      <c r="J21" s="242"/>
      <c r="K21" s="242"/>
      <c r="L21" s="243"/>
      <c r="M21" s="231"/>
      <c r="N21" s="231"/>
      <c r="O21" s="232"/>
      <c r="P21" s="231"/>
      <c r="Q21" s="231"/>
      <c r="R21" s="232"/>
      <c r="S21" s="231"/>
      <c r="T21" s="231"/>
      <c r="U21" s="232"/>
      <c r="V21" s="231"/>
      <c r="W21" s="231"/>
      <c r="X21" s="232"/>
    </row>
    <row r="22" spans="1:24" ht="20.100000000000001" customHeight="1" x14ac:dyDescent="0.25">
      <c r="A22" s="245" t="s">
        <v>252</v>
      </c>
      <c r="B22" s="246" t="s">
        <v>16</v>
      </c>
      <c r="C22" s="246"/>
      <c r="D22" s="247"/>
      <c r="E22" s="248"/>
      <c r="F22" s="249"/>
      <c r="G22" s="250"/>
      <c r="H22" s="251">
        <f>COUNTIFS([1]Contacts!$A:$A,$H$3,[1]Contacts!$E:$E,B22,[1]Contacts!$P:$P,"PO")</f>
        <v>0</v>
      </c>
      <c r="I22" s="252">
        <f>COUNTIFS([1]Contacts!$K:$K,$I$4,[1]Contacts!$E:$E,B22,[1]Contacts!$P:$P,"PO")</f>
        <v>0</v>
      </c>
      <c r="J22" s="252">
        <f>COUNTIFS([1]Contacts!$A:$A,$J$3,[1]Contacts!$E:$E,B22,[1]Contacts!$P:$P,"PO")</f>
        <v>0</v>
      </c>
      <c r="K22" s="252">
        <f>COUNTIFS([1]Contacts!$K:$K,$K$4,[1]Contacts!$E:$E,B22,[1]Contacts!$P:$P,"PO")</f>
        <v>0</v>
      </c>
      <c r="L22" s="253">
        <f>H22+J22</f>
        <v>0</v>
      </c>
      <c r="M22" s="231"/>
      <c r="N22" s="231"/>
      <c r="O22" s="232"/>
      <c r="P22" s="231"/>
      <c r="Q22" s="231"/>
      <c r="R22" s="232"/>
      <c r="S22" s="231"/>
      <c r="T22" s="231"/>
      <c r="U22" s="232"/>
      <c r="V22" s="231"/>
      <c r="W22" s="231"/>
      <c r="X22" s="232"/>
    </row>
    <row r="23" spans="1:24" ht="20.100000000000001" customHeight="1" x14ac:dyDescent="0.25">
      <c r="A23" s="254"/>
      <c r="B23" s="255" t="s">
        <v>91</v>
      </c>
      <c r="C23" s="255"/>
      <c r="D23" s="247"/>
      <c r="E23" s="248"/>
      <c r="F23" s="249"/>
      <c r="G23" s="250"/>
      <c r="H23" s="251">
        <f>COUNTIFS([1]Contacts!$A:$A,$H$3,[1]Contacts!$E:$E,B23,[1]Contacts!$P:$P,"PO")</f>
        <v>0</v>
      </c>
      <c r="I23" s="252">
        <f>COUNTIFS([1]Contacts!$K:$K,$I$4,[1]Contacts!$E:$E,B23,[1]Contacts!$P:$P,"PO")</f>
        <v>0</v>
      </c>
      <c r="J23" s="252">
        <f>COUNTIFS([1]Contacts!$A:$A,$J$3,[1]Contacts!$E:$E,B23,[1]Contacts!$P:$P,"PO")</f>
        <v>0</v>
      </c>
      <c r="K23" s="252">
        <f>COUNTIFS([1]Contacts!$K:$K,$K$4,[1]Contacts!$E:$E,B23,[1]Contacts!$P:$P,"PO")</f>
        <v>0</v>
      </c>
      <c r="L23" s="253">
        <f t="shared" ref="L23:L27" si="6">H23+J23</f>
        <v>0</v>
      </c>
      <c r="M23" s="231"/>
      <c r="N23" s="231"/>
      <c r="O23" s="232"/>
      <c r="P23" s="231"/>
      <c r="Q23" s="231"/>
      <c r="R23" s="232"/>
      <c r="S23" s="231"/>
      <c r="T23" s="231"/>
      <c r="U23" s="232"/>
      <c r="V23" s="231"/>
      <c r="W23" s="231"/>
      <c r="X23" s="232"/>
    </row>
    <row r="24" spans="1:24" ht="20.100000000000001" customHeight="1" x14ac:dyDescent="0.25">
      <c r="A24" s="254"/>
      <c r="B24" s="255" t="s">
        <v>14</v>
      </c>
      <c r="C24" s="255"/>
      <c r="D24" s="247"/>
      <c r="E24" s="248"/>
      <c r="F24" s="249"/>
      <c r="G24" s="250"/>
      <c r="H24" s="251">
        <f>COUNTIFS([1]Contacts!$A:$A,$H$3,[1]Contacts!$E:$E,B24,[1]Contacts!$P:$P,"PO")</f>
        <v>0</v>
      </c>
      <c r="I24" s="252">
        <f>COUNTIFS([1]Contacts!$K:$K,$I$4,[1]Contacts!$E:$E,B24,[1]Contacts!$P:$P,"PO")</f>
        <v>0</v>
      </c>
      <c r="J24" s="252">
        <f>COUNTIFS([1]Contacts!$A:$A,$J$3,[1]Contacts!$E:$E,B24,[1]Contacts!$P:$P,"PO")</f>
        <v>0</v>
      </c>
      <c r="K24" s="252">
        <f>COUNTIFS([1]Contacts!$K:$K,$K$4,[1]Contacts!$E:$E,B24,[1]Contacts!$P:$P,"PO")</f>
        <v>0</v>
      </c>
      <c r="L24" s="253">
        <f t="shared" si="6"/>
        <v>0</v>
      </c>
      <c r="M24" s="231"/>
      <c r="N24" s="231"/>
      <c r="O24" s="232"/>
      <c r="P24" s="231"/>
      <c r="Q24" s="231"/>
      <c r="R24" s="232"/>
      <c r="S24" s="231"/>
      <c r="T24" s="231"/>
      <c r="U24" s="232"/>
      <c r="V24" s="231"/>
      <c r="W24" s="231"/>
      <c r="X24" s="232"/>
    </row>
    <row r="25" spans="1:24" ht="20.100000000000001" customHeight="1" x14ac:dyDescent="0.25">
      <c r="A25" s="254"/>
      <c r="B25" s="255" t="s">
        <v>12</v>
      </c>
      <c r="C25" s="255"/>
      <c r="D25" s="247"/>
      <c r="E25" s="248"/>
      <c r="F25" s="249"/>
      <c r="G25" s="250"/>
      <c r="H25" s="251">
        <f>COUNTIFS([1]Contacts!$A:$A,$H$3,[1]Contacts!$E:$E,B25,[1]Contacts!$P:$P,"PO")</f>
        <v>0</v>
      </c>
      <c r="I25" s="252">
        <f>COUNTIFS([1]Contacts!$K:$K,$I$4,[1]Contacts!$E:$E,B25,[1]Contacts!$P:$P,"PO")</f>
        <v>0</v>
      </c>
      <c r="J25" s="252">
        <f>COUNTIFS([1]Contacts!$A:$A,$J$3,[1]Contacts!$E:$E,B25,[1]Contacts!$P:$P,"PO")</f>
        <v>0</v>
      </c>
      <c r="K25" s="252">
        <f>COUNTIFS([1]Contacts!$K:$K,$K$4,[1]Contacts!$E:$E,B25,[1]Contacts!$P:$P,"PO")</f>
        <v>0</v>
      </c>
      <c r="L25" s="253">
        <f t="shared" si="6"/>
        <v>0</v>
      </c>
      <c r="M25" s="231"/>
      <c r="N25" s="231"/>
      <c r="O25" s="232"/>
      <c r="P25" s="231"/>
      <c r="Q25" s="231"/>
      <c r="R25" s="232"/>
      <c r="S25" s="231"/>
      <c r="T25" s="231"/>
      <c r="U25" s="232"/>
      <c r="V25" s="231"/>
      <c r="W25" s="231"/>
      <c r="X25" s="232"/>
    </row>
    <row r="26" spans="1:24" ht="20.100000000000001" customHeight="1" x14ac:dyDescent="0.25">
      <c r="A26" s="254"/>
      <c r="B26" s="255" t="s">
        <v>15</v>
      </c>
      <c r="C26" s="255"/>
      <c r="D26" s="247"/>
      <c r="E26" s="248"/>
      <c r="F26" s="249"/>
      <c r="G26" s="250"/>
      <c r="H26" s="251">
        <f>COUNTIFS([1]Contacts!$A:$A,$H$3,[1]Contacts!$E:$E,B26,[1]Contacts!$P:$P,"PO")</f>
        <v>0</v>
      </c>
      <c r="I26" s="252">
        <f>COUNTIFS([1]Contacts!$K:$K,$I$4,[1]Contacts!$E:$E,B26,[1]Contacts!$P:$P,"PO")</f>
        <v>0</v>
      </c>
      <c r="J26" s="252">
        <f>COUNTIFS([1]Contacts!$A:$A,$J$3,[1]Contacts!$E:$E,B26,[1]Contacts!$P:$P,"PO")</f>
        <v>0</v>
      </c>
      <c r="K26" s="252">
        <f>COUNTIFS([1]Contacts!$K:$K,$K$4,[1]Contacts!$E:$E,B26,[1]Contacts!$P:$P,"PO")</f>
        <v>0</v>
      </c>
      <c r="L26" s="253">
        <f t="shared" si="6"/>
        <v>0</v>
      </c>
      <c r="M26" s="231"/>
      <c r="N26" s="231"/>
      <c r="O26" s="232"/>
      <c r="P26" s="231"/>
      <c r="Q26" s="231"/>
      <c r="R26" s="232"/>
      <c r="S26" s="231"/>
      <c r="T26" s="231"/>
      <c r="U26" s="232"/>
      <c r="V26" s="231"/>
      <c r="W26" s="231"/>
      <c r="X26" s="232"/>
    </row>
    <row r="27" spans="1:24" ht="20.100000000000001" customHeight="1" x14ac:dyDescent="0.25">
      <c r="A27" s="256"/>
      <c r="B27" s="255" t="s">
        <v>99</v>
      </c>
      <c r="C27" s="255"/>
      <c r="D27" s="247"/>
      <c r="E27" s="248"/>
      <c r="F27" s="249"/>
      <c r="G27" s="250"/>
      <c r="H27" s="251">
        <f>COUNTIFS([1]Contacts!$A:$A,$H$3,[1]Contacts!$E:$E,B27,[1]Contacts!$P:$P,"PO")</f>
        <v>0</v>
      </c>
      <c r="I27" s="252">
        <f>COUNTIFS([1]Contacts!$K:$K,$I$4,[1]Contacts!$E:$E,B27,[1]Contacts!$P:$P,"PO")</f>
        <v>0</v>
      </c>
      <c r="J27" s="252">
        <f>COUNTIFS([1]Contacts!$A:$A,$J$3,[1]Contacts!$E:$E,B27,[1]Contacts!$P:$P,"PO")</f>
        <v>0</v>
      </c>
      <c r="K27" s="252">
        <f>COUNTIFS([1]Contacts!$K:$K,$K$4,[1]Contacts!$E:$E,B27,[1]Contacts!$P:$P,"PO")</f>
        <v>0</v>
      </c>
      <c r="L27" s="253">
        <f t="shared" si="6"/>
        <v>0</v>
      </c>
      <c r="M27" s="231"/>
      <c r="N27" s="231"/>
      <c r="O27" s="232"/>
      <c r="P27" s="231"/>
      <c r="Q27" s="231"/>
      <c r="R27" s="232"/>
      <c r="S27" s="231"/>
      <c r="T27" s="231"/>
      <c r="U27" s="232"/>
      <c r="V27" s="231"/>
      <c r="W27" s="231"/>
      <c r="X27" s="232"/>
    </row>
    <row r="28" spans="1:24" ht="15.75" thickBot="1" x14ac:dyDescent="0.3">
      <c r="A28" s="257" t="s">
        <v>244</v>
      </c>
      <c r="B28" s="258"/>
      <c r="C28" s="258"/>
      <c r="D28" s="259"/>
      <c r="E28" s="260">
        <f>SUM(E6:E19)</f>
        <v>54</v>
      </c>
      <c r="F28" s="261">
        <f>SUM(F6:F19)</f>
        <v>76</v>
      </c>
      <c r="G28" s="261">
        <f>SUM(G6:G19)</f>
        <v>130</v>
      </c>
      <c r="H28" s="260">
        <f>SUM(H6:H27)</f>
        <v>0</v>
      </c>
      <c r="I28" s="261">
        <f t="shared" ref="I28:L28" si="7">SUM(I6:I27)</f>
        <v>0</v>
      </c>
      <c r="J28" s="261">
        <f t="shared" si="7"/>
        <v>0</v>
      </c>
      <c r="K28" s="261">
        <f t="shared" si="7"/>
        <v>0</v>
      </c>
      <c r="L28" s="262">
        <f t="shared" si="7"/>
        <v>0</v>
      </c>
      <c r="M28" s="261">
        <f>SUM(M6:M15)</f>
        <v>0</v>
      </c>
      <c r="N28" s="261">
        <f t="shared" ref="N28:O28" si="8">SUM(N6:N15)</f>
        <v>0</v>
      </c>
      <c r="O28" s="262">
        <f t="shared" si="8"/>
        <v>0</v>
      </c>
      <c r="P28" s="261">
        <f>SUM(P6:P15)</f>
        <v>0</v>
      </c>
      <c r="Q28" s="261">
        <f>SUM(Q6:Q15)</f>
        <v>0</v>
      </c>
      <c r="R28" s="262">
        <f>SUM(R6:R15)</f>
        <v>0</v>
      </c>
      <c r="S28" s="261">
        <f>SUM(S6:S15)</f>
        <v>0</v>
      </c>
      <c r="T28" s="261">
        <f t="shared" ref="T28:U28" si="9">SUM(T6:T15)</f>
        <v>0</v>
      </c>
      <c r="U28" s="262">
        <f t="shared" si="9"/>
        <v>0</v>
      </c>
      <c r="V28" s="261">
        <f>SUM(V6:V15)</f>
        <v>0</v>
      </c>
      <c r="W28" s="261">
        <f>SUM(W6:W15)</f>
        <v>0</v>
      </c>
      <c r="X28" s="262">
        <f>SUM(X6:X15)</f>
        <v>0</v>
      </c>
    </row>
    <row r="29" spans="1:24" x14ac:dyDescent="0.25">
      <c r="A29" s="263"/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</row>
    <row r="31" spans="1:24" ht="23.25" x14ac:dyDescent="0.35">
      <c r="F31" s="273" t="s">
        <v>274</v>
      </c>
    </row>
  </sheetData>
  <mergeCells count="44">
    <mergeCell ref="A20:A21"/>
    <mergeCell ref="B20:D20"/>
    <mergeCell ref="B21:D21"/>
    <mergeCell ref="A22:A27"/>
    <mergeCell ref="B22:D22"/>
    <mergeCell ref="B23:D23"/>
    <mergeCell ref="B24:D24"/>
    <mergeCell ref="B25:D25"/>
    <mergeCell ref="B26:D26"/>
    <mergeCell ref="B27:D27"/>
    <mergeCell ref="A14:A15"/>
    <mergeCell ref="B14:B15"/>
    <mergeCell ref="C14:C15"/>
    <mergeCell ref="A16:A19"/>
    <mergeCell ref="B16:B17"/>
    <mergeCell ref="C16:C17"/>
    <mergeCell ref="B18:B19"/>
    <mergeCell ref="C18:C19"/>
    <mergeCell ref="A10:A11"/>
    <mergeCell ref="B10:B11"/>
    <mergeCell ref="C10:C11"/>
    <mergeCell ref="A12:A13"/>
    <mergeCell ref="B12:B13"/>
    <mergeCell ref="C12:C13"/>
    <mergeCell ref="A6:A7"/>
    <mergeCell ref="B6:B7"/>
    <mergeCell ref="C6:C7"/>
    <mergeCell ref="A8:A9"/>
    <mergeCell ref="B8:B9"/>
    <mergeCell ref="C8:C9"/>
    <mergeCell ref="S2:U2"/>
    <mergeCell ref="V2:X2"/>
    <mergeCell ref="E3:E4"/>
    <mergeCell ref="F3:F4"/>
    <mergeCell ref="G3:G4"/>
    <mergeCell ref="H3:I3"/>
    <mergeCell ref="J3:K3"/>
    <mergeCell ref="A2:C3"/>
    <mergeCell ref="D2:D3"/>
    <mergeCell ref="E2:G2"/>
    <mergeCell ref="H2:L2"/>
    <mergeCell ref="M2:O2"/>
    <mergeCell ref="P2:R2"/>
    <mergeCell ref="L3:L4"/>
  </mergeCell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80E7CDC-A29A-4D52-8824-B03E96CDF2C6}">
          <x14:formula1>
            <xm:f>Listes!$B$26:$B$40</xm:f>
          </x14:formula1>
          <xm:sqref>K4 I4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BED84-0800-4991-A335-9B0AC27F2BB6}">
  <sheetPr codeName="Feuil2"/>
  <dimension ref="A1:N48"/>
  <sheetViews>
    <sheetView zoomScale="85" zoomScaleNormal="85" workbookViewId="0">
      <selection activeCell="K30" sqref="K30"/>
    </sheetView>
  </sheetViews>
  <sheetFormatPr baseColWidth="10" defaultColWidth="66.85546875" defaultRowHeight="15" x14ac:dyDescent="0.25"/>
  <cols>
    <col min="1" max="1" width="3" style="2" bestFit="1" customWidth="1"/>
    <col min="2" max="2" width="23.5703125" style="2" bestFit="1" customWidth="1"/>
    <col min="3" max="3" width="7.140625" style="2" bestFit="1" customWidth="1"/>
    <col min="4" max="4" width="7" style="2" customWidth="1"/>
    <col min="5" max="5" width="11" style="2" bestFit="1" customWidth="1"/>
    <col min="6" max="6" width="48.85546875" style="2" bestFit="1" customWidth="1"/>
    <col min="7" max="7" width="3.5703125" style="2" customWidth="1"/>
    <col min="8" max="8" width="5.28515625" style="2" bestFit="1" customWidth="1"/>
    <col min="9" max="9" width="21.42578125" style="2" bestFit="1" customWidth="1"/>
    <col min="10" max="10" width="5.7109375" style="2" customWidth="1"/>
    <col min="11" max="11" width="13.42578125" style="15" bestFit="1" customWidth="1"/>
    <col min="12" max="12" width="38" style="2" bestFit="1" customWidth="1"/>
    <col min="13" max="13" width="85.5703125" style="2" customWidth="1"/>
    <col min="14" max="15" width="104.28515625" style="2" customWidth="1"/>
    <col min="16" max="16" width="66.85546875" style="2"/>
    <col min="17" max="17" width="85" style="2" customWidth="1"/>
    <col min="18" max="16384" width="66.85546875" style="2"/>
  </cols>
  <sheetData>
    <row r="1" spans="1:14" s="4" customFormat="1" ht="15.75" thickBot="1" x14ac:dyDescent="0.3">
      <c r="A1" s="1" t="s">
        <v>1</v>
      </c>
      <c r="B1" s="1"/>
      <c r="C1" s="1"/>
      <c r="D1" s="2"/>
      <c r="E1" s="3" t="s">
        <v>37</v>
      </c>
      <c r="F1" s="3"/>
      <c r="H1" s="1" t="s">
        <v>38</v>
      </c>
      <c r="I1" s="1"/>
      <c r="K1" s="5" t="s">
        <v>39</v>
      </c>
      <c r="L1" s="5"/>
      <c r="M1" s="6"/>
    </row>
    <row r="2" spans="1:14" x14ac:dyDescent="0.25">
      <c r="A2" s="7">
        <v>1</v>
      </c>
      <c r="B2" s="8" t="s">
        <v>17</v>
      </c>
      <c r="C2" s="8"/>
      <c r="E2" s="9" t="s">
        <v>41</v>
      </c>
      <c r="F2" s="8" t="s">
        <v>42</v>
      </c>
      <c r="H2" s="10" t="s">
        <v>43</v>
      </c>
      <c r="I2" s="11"/>
      <c r="K2" s="12" t="s">
        <v>44</v>
      </c>
      <c r="L2" s="12" t="str">
        <f>F40</f>
        <v>NO Bxqforyv</v>
      </c>
      <c r="M2" s="13"/>
    </row>
    <row r="3" spans="1:14" ht="15.75" thickBot="1" x14ac:dyDescent="0.3">
      <c r="A3" s="14">
        <v>2</v>
      </c>
      <c r="B3" s="10" t="s">
        <v>11</v>
      </c>
      <c r="C3" s="10" t="s">
        <v>45</v>
      </c>
      <c r="E3" s="16" t="s">
        <v>46</v>
      </c>
      <c r="F3" s="10" t="s">
        <v>46</v>
      </c>
      <c r="H3" s="17" t="s">
        <v>47</v>
      </c>
      <c r="I3" s="18"/>
      <c r="K3" s="10" t="s">
        <v>48</v>
      </c>
      <c r="L3" s="19" t="s">
        <v>49</v>
      </c>
      <c r="M3" s="13"/>
    </row>
    <row r="4" spans="1:14" ht="15.75" thickBot="1" x14ac:dyDescent="0.3">
      <c r="A4" s="14">
        <v>3</v>
      </c>
      <c r="B4" s="10" t="s">
        <v>13</v>
      </c>
      <c r="C4" s="10" t="s">
        <v>50</v>
      </c>
      <c r="E4" s="16" t="s">
        <v>51</v>
      </c>
      <c r="F4" s="10" t="s">
        <v>52</v>
      </c>
      <c r="K4" s="20" t="s">
        <v>53</v>
      </c>
      <c r="L4" s="19" t="str">
        <f>F41</f>
        <v>Xpukuni Jllkxv</v>
      </c>
      <c r="M4" s="13"/>
    </row>
    <row r="5" spans="1:14" ht="15.75" thickBot="1" x14ac:dyDescent="0.3">
      <c r="A5" s="14">
        <v>4</v>
      </c>
      <c r="B5" s="10" t="s">
        <v>54</v>
      </c>
      <c r="C5" s="10" t="s">
        <v>55</v>
      </c>
      <c r="E5" s="16" t="s">
        <v>56</v>
      </c>
      <c r="F5" s="10" t="s">
        <v>57</v>
      </c>
      <c r="H5" s="1"/>
      <c r="I5" s="1"/>
      <c r="K5" s="19" t="s">
        <v>58</v>
      </c>
      <c r="L5" s="10" t="s">
        <v>59</v>
      </c>
    </row>
    <row r="6" spans="1:14" ht="15.75" thickBot="1" x14ac:dyDescent="0.3">
      <c r="A6" s="14">
        <v>5</v>
      </c>
      <c r="B6" s="10" t="s">
        <v>10</v>
      </c>
      <c r="C6" s="10" t="s">
        <v>60</v>
      </c>
      <c r="E6" s="21" t="s">
        <v>61</v>
      </c>
      <c r="F6" s="17" t="s">
        <v>62</v>
      </c>
      <c r="H6" s="8"/>
      <c r="I6" s="8"/>
      <c r="K6" s="19" t="s">
        <v>63</v>
      </c>
      <c r="L6" s="10" t="s">
        <v>64</v>
      </c>
    </row>
    <row r="7" spans="1:14" ht="15.75" thickBot="1" x14ac:dyDescent="0.3">
      <c r="A7" s="14">
        <v>6</v>
      </c>
      <c r="B7" s="10" t="s">
        <v>65</v>
      </c>
      <c r="C7" s="10" t="s">
        <v>66</v>
      </c>
      <c r="H7" s="10"/>
      <c r="I7" s="10"/>
      <c r="K7" s="19" t="s">
        <v>67</v>
      </c>
      <c r="L7" s="10" t="s">
        <v>68</v>
      </c>
    </row>
    <row r="8" spans="1:14" ht="15.75" thickBot="1" x14ac:dyDescent="0.3">
      <c r="A8" s="14">
        <v>7</v>
      </c>
      <c r="B8" s="10" t="s">
        <v>18</v>
      </c>
      <c r="C8" s="10"/>
      <c r="E8" s="3" t="s">
        <v>69</v>
      </c>
      <c r="F8" s="3"/>
      <c r="G8" s="4"/>
      <c r="H8" s="17"/>
      <c r="I8" s="17"/>
      <c r="K8" s="19" t="s">
        <v>70</v>
      </c>
      <c r="L8" s="10" t="s">
        <v>71</v>
      </c>
    </row>
    <row r="9" spans="1:14" ht="15.75" thickBot="1" x14ac:dyDescent="0.3">
      <c r="A9" s="14">
        <v>8</v>
      </c>
      <c r="B9" s="10" t="s">
        <v>72</v>
      </c>
      <c r="C9" s="10" t="s">
        <v>73</v>
      </c>
      <c r="E9" s="9" t="s">
        <v>61</v>
      </c>
      <c r="F9" s="8" t="s">
        <v>62</v>
      </c>
      <c r="K9" s="22" t="s">
        <v>74</v>
      </c>
      <c r="L9" s="17" t="s">
        <v>75</v>
      </c>
      <c r="N9" s="13"/>
    </row>
    <row r="10" spans="1:14" ht="15.75" thickBot="1" x14ac:dyDescent="0.3">
      <c r="A10" s="14">
        <v>9</v>
      </c>
      <c r="B10" s="10" t="s">
        <v>76</v>
      </c>
      <c r="C10" s="10" t="s">
        <v>77</v>
      </c>
      <c r="E10" s="16" t="s">
        <v>78</v>
      </c>
      <c r="F10" s="10" t="s">
        <v>79</v>
      </c>
      <c r="I10" s="23" t="s">
        <v>80</v>
      </c>
      <c r="N10" s="13"/>
    </row>
    <row r="11" spans="1:14" ht="15.75" thickBot="1" x14ac:dyDescent="0.3">
      <c r="A11" s="14">
        <v>10</v>
      </c>
      <c r="B11" s="10" t="s">
        <v>81</v>
      </c>
      <c r="C11" s="10"/>
      <c r="E11" s="16" t="s">
        <v>82</v>
      </c>
      <c r="F11" s="10" t="s">
        <v>83</v>
      </c>
      <c r="I11" s="8" t="s">
        <v>84</v>
      </c>
      <c r="L11" s="24" t="s">
        <v>85</v>
      </c>
    </row>
    <row r="12" spans="1:14" ht="15.75" thickBot="1" x14ac:dyDescent="0.3">
      <c r="A12" s="14">
        <v>11</v>
      </c>
      <c r="B12" s="10" t="s">
        <v>86</v>
      </c>
      <c r="C12" s="10"/>
      <c r="E12" s="16" t="s">
        <v>87</v>
      </c>
      <c r="F12" s="10" t="s">
        <v>88</v>
      </c>
      <c r="I12" s="17" t="s">
        <v>89</v>
      </c>
      <c r="L12" s="12" t="s">
        <v>84</v>
      </c>
    </row>
    <row r="13" spans="1:14" ht="15.75" thickBot="1" x14ac:dyDescent="0.3">
      <c r="A13" s="14">
        <v>12</v>
      </c>
      <c r="B13" s="10" t="s">
        <v>16</v>
      </c>
      <c r="C13" s="10"/>
      <c r="E13" s="16" t="s">
        <v>90</v>
      </c>
      <c r="F13" s="10" t="s">
        <v>90</v>
      </c>
      <c r="L13" s="22" t="s">
        <v>89</v>
      </c>
    </row>
    <row r="14" spans="1:14" ht="15.75" thickBot="1" x14ac:dyDescent="0.3">
      <c r="A14" s="14">
        <v>13</v>
      </c>
      <c r="B14" s="10" t="s">
        <v>91</v>
      </c>
      <c r="C14" s="10"/>
      <c r="E14" s="16" t="s">
        <v>92</v>
      </c>
      <c r="F14" s="10" t="s">
        <v>93</v>
      </c>
      <c r="I14" s="25" t="s">
        <v>94</v>
      </c>
    </row>
    <row r="15" spans="1:14" ht="15.75" thickBot="1" x14ac:dyDescent="0.3">
      <c r="A15" s="14">
        <v>14</v>
      </c>
      <c r="B15" s="10" t="s">
        <v>14</v>
      </c>
      <c r="C15" s="10"/>
      <c r="E15" s="16" t="s">
        <v>95</v>
      </c>
      <c r="F15" s="10" t="s">
        <v>96</v>
      </c>
      <c r="I15" s="8" t="s">
        <v>84</v>
      </c>
      <c r="L15" s="23" t="s">
        <v>97</v>
      </c>
    </row>
    <row r="16" spans="1:14" ht="15.75" thickBot="1" x14ac:dyDescent="0.3">
      <c r="A16" s="14">
        <v>15</v>
      </c>
      <c r="B16" s="10" t="s">
        <v>12</v>
      </c>
      <c r="C16" s="10"/>
      <c r="E16" s="17" t="s">
        <v>98</v>
      </c>
      <c r="F16" s="17" t="s">
        <v>52</v>
      </c>
      <c r="I16" s="17" t="s">
        <v>89</v>
      </c>
      <c r="L16" s="8" t="s">
        <v>84</v>
      </c>
    </row>
    <row r="17" spans="1:12" ht="15.75" thickBot="1" x14ac:dyDescent="0.3">
      <c r="A17" s="14">
        <v>16</v>
      </c>
      <c r="B17" s="10" t="s">
        <v>15</v>
      </c>
      <c r="C17" s="10"/>
      <c r="G17" s="4"/>
      <c r="L17" s="17" t="s">
        <v>89</v>
      </c>
    </row>
    <row r="18" spans="1:12" ht="15.75" thickBot="1" x14ac:dyDescent="0.3">
      <c r="A18" s="26">
        <v>17</v>
      </c>
      <c r="B18" s="17" t="s">
        <v>99</v>
      </c>
      <c r="C18" s="17"/>
      <c r="I18" s="24" t="s">
        <v>100</v>
      </c>
    </row>
    <row r="19" spans="1:12" ht="15.75" thickBot="1" x14ac:dyDescent="0.3">
      <c r="E19" s="1" t="s">
        <v>101</v>
      </c>
      <c r="F19" s="1"/>
      <c r="I19" s="12" t="s">
        <v>102</v>
      </c>
      <c r="L19" s="23" t="s">
        <v>103</v>
      </c>
    </row>
    <row r="20" spans="1:12" ht="15.75" thickBot="1" x14ac:dyDescent="0.3">
      <c r="E20" s="8" t="s">
        <v>104</v>
      </c>
      <c r="F20" s="8" t="s">
        <v>105</v>
      </c>
      <c r="I20" s="22" t="s">
        <v>106</v>
      </c>
      <c r="L20" s="8" t="s">
        <v>107</v>
      </c>
    </row>
    <row r="21" spans="1:12" ht="15.75" thickBot="1" x14ac:dyDescent="0.3">
      <c r="E21" s="10" t="s">
        <v>108</v>
      </c>
      <c r="F21" s="10" t="s">
        <v>109</v>
      </c>
      <c r="L21" s="10" t="s">
        <v>110</v>
      </c>
    </row>
    <row r="22" spans="1:12" ht="15.75" thickBot="1" x14ac:dyDescent="0.3">
      <c r="E22" s="10" t="s">
        <v>111</v>
      </c>
      <c r="F22" s="10" t="s">
        <v>112</v>
      </c>
      <c r="I22" s="27" t="s">
        <v>113</v>
      </c>
      <c r="L22" s="17" t="s">
        <v>114</v>
      </c>
    </row>
    <row r="23" spans="1:12" x14ac:dyDescent="0.25">
      <c r="E23" s="10" t="s">
        <v>115</v>
      </c>
      <c r="F23" s="10" t="s">
        <v>116</v>
      </c>
      <c r="I23" s="28" t="s">
        <v>19</v>
      </c>
    </row>
    <row r="24" spans="1:12" ht="15.75" thickBot="1" x14ac:dyDescent="0.3">
      <c r="E24" s="17" t="s">
        <v>117</v>
      </c>
      <c r="F24" s="17" t="s">
        <v>117</v>
      </c>
      <c r="G24" s="4"/>
      <c r="H24" s="4"/>
      <c r="I24" s="29" t="s">
        <v>118</v>
      </c>
    </row>
    <row r="25" spans="1:12" ht="15.75" thickBot="1" x14ac:dyDescent="0.3"/>
    <row r="26" spans="1:12" ht="15.75" thickBot="1" x14ac:dyDescent="0.3">
      <c r="B26" s="2" t="s">
        <v>253</v>
      </c>
      <c r="E26" s="1" t="s">
        <v>6</v>
      </c>
      <c r="F26" s="1"/>
      <c r="I26" s="4"/>
      <c r="J26" s="4"/>
    </row>
    <row r="27" spans="1:12" x14ac:dyDescent="0.25">
      <c r="B27" s="2" t="s">
        <v>254</v>
      </c>
      <c r="E27" s="20" t="s">
        <v>29</v>
      </c>
      <c r="F27" s="10" t="s">
        <v>119</v>
      </c>
    </row>
    <row r="28" spans="1:12" ht="26.25" x14ac:dyDescent="0.4">
      <c r="B28" s="2" t="s">
        <v>255</v>
      </c>
      <c r="E28" s="20" t="s">
        <v>32</v>
      </c>
      <c r="F28" s="10" t="s">
        <v>120</v>
      </c>
      <c r="L28" s="272" t="s">
        <v>273</v>
      </c>
    </row>
    <row r="29" spans="1:12" x14ac:dyDescent="0.25">
      <c r="B29" s="2" t="s">
        <v>256</v>
      </c>
      <c r="E29" s="20" t="s">
        <v>118</v>
      </c>
      <c r="F29" s="10" t="s">
        <v>121</v>
      </c>
    </row>
    <row r="30" spans="1:12" x14ac:dyDescent="0.25">
      <c r="B30" s="2" t="s">
        <v>257</v>
      </c>
      <c r="E30" s="20" t="s">
        <v>30</v>
      </c>
      <c r="F30" s="10" t="s">
        <v>122</v>
      </c>
    </row>
    <row r="31" spans="1:12" ht="15.75" thickBot="1" x14ac:dyDescent="0.3">
      <c r="B31" s="2" t="s">
        <v>258</v>
      </c>
      <c r="E31" s="30" t="s">
        <v>31</v>
      </c>
      <c r="F31" s="17" t="s">
        <v>123</v>
      </c>
      <c r="G31" s="31"/>
      <c r="H31" s="31"/>
    </row>
    <row r="32" spans="1:12" ht="15.75" thickBot="1" x14ac:dyDescent="0.3">
      <c r="B32" s="2" t="s">
        <v>259</v>
      </c>
    </row>
    <row r="33" spans="2:10" ht="15.75" thickBot="1" x14ac:dyDescent="0.3">
      <c r="B33" s="2" t="s">
        <v>260</v>
      </c>
      <c r="E33" s="1" t="s">
        <v>124</v>
      </c>
      <c r="F33" s="1"/>
    </row>
    <row r="34" spans="2:10" x14ac:dyDescent="0.25">
      <c r="B34" s="2" t="s">
        <v>261</v>
      </c>
      <c r="E34" s="32" t="s">
        <v>225</v>
      </c>
      <c r="F34" s="8" t="s">
        <v>226</v>
      </c>
    </row>
    <row r="35" spans="2:10" x14ac:dyDescent="0.25">
      <c r="B35" s="2" t="s">
        <v>262</v>
      </c>
      <c r="E35" s="32" t="s">
        <v>227</v>
      </c>
      <c r="F35" s="10" t="s">
        <v>228</v>
      </c>
    </row>
    <row r="36" spans="2:10" ht="15.75" thickBot="1" x14ac:dyDescent="0.3">
      <c r="B36" s="2" t="s">
        <v>263</v>
      </c>
      <c r="E36" s="33" t="s">
        <v>229</v>
      </c>
      <c r="F36" s="17" t="s">
        <v>230</v>
      </c>
      <c r="G36" s="6"/>
      <c r="H36" s="6"/>
    </row>
    <row r="37" spans="2:10" ht="15.75" thickBot="1" x14ac:dyDescent="0.3">
      <c r="B37" s="2" t="s">
        <v>264</v>
      </c>
      <c r="I37" s="4"/>
      <c r="J37" s="4"/>
    </row>
    <row r="38" spans="2:10" ht="15.75" thickBot="1" x14ac:dyDescent="0.3">
      <c r="B38" s="2" t="s">
        <v>265</v>
      </c>
      <c r="E38" s="34" t="s">
        <v>126</v>
      </c>
      <c r="F38" s="35"/>
      <c r="G38" s="35"/>
      <c r="H38" s="35"/>
      <c r="I38" s="35"/>
      <c r="J38" s="36"/>
    </row>
    <row r="39" spans="2:10" ht="15.75" thickBot="1" x14ac:dyDescent="0.3">
      <c r="B39" s="2" t="s">
        <v>266</v>
      </c>
      <c r="E39" s="37" t="s">
        <v>19</v>
      </c>
      <c r="F39" s="38"/>
      <c r="G39" s="39" t="s">
        <v>118</v>
      </c>
      <c r="H39" s="40"/>
      <c r="I39" s="40"/>
      <c r="J39" s="41"/>
    </row>
    <row r="40" spans="2:10" x14ac:dyDescent="0.25">
      <c r="B40" s="2" t="s">
        <v>267</v>
      </c>
      <c r="E40" s="42" t="s">
        <v>199</v>
      </c>
      <c r="F40" s="8" t="s">
        <v>200</v>
      </c>
      <c r="G40" s="7" t="s">
        <v>201</v>
      </c>
      <c r="H40" s="93"/>
      <c r="I40" s="94" t="s">
        <v>202</v>
      </c>
      <c r="J40" s="93"/>
    </row>
    <row r="41" spans="2:10" x14ac:dyDescent="0.25">
      <c r="E41" s="20" t="s">
        <v>203</v>
      </c>
      <c r="F41" s="10" t="s">
        <v>204</v>
      </c>
      <c r="G41" s="14" t="s">
        <v>205</v>
      </c>
      <c r="H41" s="85"/>
      <c r="I41" s="61" t="s">
        <v>206</v>
      </c>
      <c r="J41" s="85"/>
    </row>
    <row r="42" spans="2:10" x14ac:dyDescent="0.25">
      <c r="E42" s="20" t="s">
        <v>207</v>
      </c>
      <c r="F42" s="10" t="s">
        <v>208</v>
      </c>
      <c r="G42" s="14" t="s">
        <v>209</v>
      </c>
      <c r="H42" s="85"/>
      <c r="I42" s="61" t="s">
        <v>210</v>
      </c>
      <c r="J42" s="85"/>
    </row>
    <row r="43" spans="2:10" x14ac:dyDescent="0.25">
      <c r="E43" s="20" t="s">
        <v>211</v>
      </c>
      <c r="F43" s="10" t="s">
        <v>212</v>
      </c>
      <c r="G43" s="14" t="s">
        <v>213</v>
      </c>
      <c r="H43" s="85"/>
      <c r="I43" s="61" t="s">
        <v>214</v>
      </c>
      <c r="J43" s="85"/>
    </row>
    <row r="44" spans="2:10" x14ac:dyDescent="0.25">
      <c r="E44" s="20" t="s">
        <v>215</v>
      </c>
      <c r="F44" s="10" t="s">
        <v>216</v>
      </c>
      <c r="G44" s="14" t="s">
        <v>36</v>
      </c>
      <c r="H44" s="85"/>
      <c r="I44" s="14" t="s">
        <v>217</v>
      </c>
      <c r="J44" s="85"/>
    </row>
    <row r="45" spans="2:10" x14ac:dyDescent="0.25">
      <c r="E45" s="20" t="s">
        <v>218</v>
      </c>
      <c r="F45" s="10" t="s">
        <v>219</v>
      </c>
      <c r="G45" s="14"/>
      <c r="H45" s="85"/>
      <c r="J45" s="11"/>
    </row>
    <row r="46" spans="2:10" x14ac:dyDescent="0.25">
      <c r="E46" s="20" t="s">
        <v>220</v>
      </c>
      <c r="F46" s="10" t="s">
        <v>221</v>
      </c>
      <c r="G46" s="14"/>
      <c r="H46" s="85"/>
      <c r="J46" s="11"/>
    </row>
    <row r="47" spans="2:10" x14ac:dyDescent="0.25">
      <c r="E47" s="20" t="s">
        <v>36</v>
      </c>
      <c r="F47" s="10" t="s">
        <v>222</v>
      </c>
      <c r="G47" s="14"/>
      <c r="H47" s="85"/>
      <c r="J47" s="11"/>
    </row>
    <row r="48" spans="2:10" ht="15.75" thickBot="1" x14ac:dyDescent="0.3">
      <c r="E48" s="30" t="s">
        <v>223</v>
      </c>
      <c r="F48" s="17" t="s">
        <v>224</v>
      </c>
      <c r="G48" s="26"/>
      <c r="H48" s="92"/>
      <c r="I48" s="43"/>
      <c r="J48" s="18"/>
    </row>
  </sheetData>
  <mergeCells count="12">
    <mergeCell ref="E8:F8"/>
    <mergeCell ref="E19:F19"/>
    <mergeCell ref="E26:F26"/>
    <mergeCell ref="E33:F33"/>
    <mergeCell ref="E38:J38"/>
    <mergeCell ref="E39:F39"/>
    <mergeCell ref="G39:J39"/>
    <mergeCell ref="A1:C1"/>
    <mergeCell ref="E1:F1"/>
    <mergeCell ref="H1:I1"/>
    <mergeCell ref="K1:L1"/>
    <mergeCell ref="H5:I5"/>
  </mergeCells>
  <phoneticPr fontId="12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24</vt:i4>
      </vt:variant>
    </vt:vector>
  </HeadingPairs>
  <TitlesOfParts>
    <vt:vector size="27" baseType="lpstr">
      <vt:lpstr>Contacts</vt:lpstr>
      <vt:lpstr>Synthese</vt:lpstr>
      <vt:lpstr>Listes</vt:lpstr>
      <vt:lpstr>Col_CC</vt:lpstr>
      <vt:lpstr>Col_Commune</vt:lpstr>
      <vt:lpstr>Col_dossier</vt:lpstr>
      <vt:lpstr>Col_PoPb</vt:lpstr>
      <vt:lpstr>Col_RFR</vt:lpstr>
      <vt:lpstr>Contacts!Criteres</vt:lpstr>
      <vt:lpstr>HF</vt:lpstr>
      <vt:lpstr>HMS</vt:lpstr>
      <vt:lpstr>HMS_HF</vt:lpstr>
      <vt:lpstr>HMSB</vt:lpstr>
      <vt:lpstr>HMSB_HF</vt:lpstr>
      <vt:lpstr>HSA</vt:lpstr>
      <vt:lpstr>HSE</vt:lpstr>
      <vt:lpstr>IND</vt:lpstr>
      <vt:lpstr>LM_HF</vt:lpstr>
      <vt:lpstr>LM_HMS</vt:lpstr>
      <vt:lpstr>LM_HSA</vt:lpstr>
      <vt:lpstr>LM_HSE</vt:lpstr>
      <vt:lpstr>M</vt:lpstr>
      <vt:lpstr>PB</vt:lpstr>
      <vt:lpstr>PO</vt:lpstr>
      <vt:lpstr>SO</vt:lpstr>
      <vt:lpstr>Tab_Contact</vt:lpstr>
      <vt:lpstr>TM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FERRET - B.3.E</dc:creator>
  <cp:lastModifiedBy>Philippe FERRET - B.3.E</cp:lastModifiedBy>
  <dcterms:created xsi:type="dcterms:W3CDTF">2020-09-20T13:01:55Z</dcterms:created>
  <dcterms:modified xsi:type="dcterms:W3CDTF">2020-09-20T13:29:49Z</dcterms:modified>
</cp:coreProperties>
</file>