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6360" windowWidth="28860" windowHeight="6420" tabRatio="753"/>
  </bookViews>
  <sheets>
    <sheet name="CONCOURS INTERNE" sheetId="4" r:id="rId1"/>
    <sheet name="CONCOURS EXTERNE" sheetId="5" r:id="rId2"/>
    <sheet name="DENREES &amp; BOISSONS" sheetId="8" r:id="rId3"/>
    <sheet name="ENTRETIENT &amp; TRAVAUX" sheetId="9" r:id="rId4"/>
    <sheet name="VETEMENTS" sheetId="13" r:id="rId5"/>
    <sheet name="ESPAGNE" sheetId="14" r:id="rId6"/>
    <sheet name="LOTOS-TOMBOLAS-VIDE_GRENIERS" sheetId="11" r:id="rId7"/>
    <sheet name="FRAIS DE GESTION" sheetId="6" r:id="rId8"/>
    <sheet name="LICENCES &amp; CARTES" sheetId="7" r:id="rId9"/>
    <sheet name="SUBVENTIONS" sheetId="1" r:id="rId10"/>
    <sheet name="Prévision-Budget-2018" sheetId="16" r:id="rId11"/>
    <sheet name="Bilian" sheetId="2" r:id="rId1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4"/>
  <c r="G4" i="1" l="1"/>
  <c r="G4" i="7"/>
  <c r="G4" i="6"/>
  <c r="G4" i="11"/>
  <c r="G4" i="14"/>
  <c r="G4" i="13"/>
  <c r="G4" i="9"/>
  <c r="G4" i="8"/>
  <c r="G4" i="5"/>
  <c r="E5" i="14"/>
  <c r="F5"/>
  <c r="G5" l="1"/>
  <c r="H1" i="4"/>
  <c r="F5" i="11"/>
  <c r="E5" i="13"/>
  <c r="E5" i="5"/>
  <c r="E27" i="4"/>
  <c r="F5" i="7"/>
  <c r="E5" i="11"/>
  <c r="F5" i="5"/>
  <c r="E5" i="8"/>
  <c r="F5" i="9"/>
  <c r="E5" i="7"/>
  <c r="E5" i="9"/>
  <c r="F5" i="1"/>
  <c r="F5" i="8"/>
  <c r="E5" i="6"/>
  <c r="F5"/>
  <c r="F5" i="13"/>
  <c r="F27" i="4"/>
  <c r="E4" i="2" l="1"/>
  <c r="H1" i="8"/>
  <c r="B4" i="2"/>
  <c r="H1" i="9"/>
  <c r="H1" i="14"/>
  <c r="H1" i="13"/>
  <c r="H1" i="6"/>
  <c r="H1" i="11"/>
  <c r="H1" i="7"/>
  <c r="H1" i="5"/>
  <c r="H1" i="1"/>
  <c r="G4" i="4"/>
  <c r="G5" s="1"/>
  <c r="G6" s="1"/>
  <c r="G7" s="1"/>
  <c r="G8" s="1"/>
  <c r="G9" l="1"/>
  <c r="G10" s="1"/>
  <c r="G11" s="1"/>
  <c r="G27"/>
  <c r="C11" i="2"/>
  <c r="C12"/>
  <c r="C10"/>
  <c r="C8"/>
  <c r="C7"/>
  <c r="C6"/>
  <c r="C5"/>
  <c r="C4"/>
  <c r="C3"/>
  <c r="B12"/>
  <c r="B11"/>
  <c r="B10"/>
  <c r="B9"/>
  <c r="B8"/>
  <c r="B7"/>
  <c r="B6"/>
  <c r="B3"/>
  <c r="C9"/>
  <c r="G5" i="13"/>
  <c r="E11" i="2" s="1"/>
  <c r="G5" i="9"/>
  <c r="G5" i="8"/>
  <c r="E9" i="2" s="1"/>
  <c r="G5" i="6"/>
  <c r="G5" i="11"/>
  <c r="E3" i="2" s="1"/>
  <c r="G5" i="7"/>
  <c r="G5" i="5"/>
  <c r="G12" i="4" l="1"/>
  <c r="G14" s="1"/>
  <c r="G15" s="1"/>
  <c r="G16" s="1"/>
  <c r="G17" s="1"/>
  <c r="G18" s="1"/>
  <c r="G19" s="1"/>
  <c r="D8" i="2"/>
  <c r="C12" i="16"/>
  <c r="B27" s="1"/>
  <c r="D27" s="1"/>
  <c r="E12" i="2"/>
  <c r="C10" i="16"/>
  <c r="B25" s="1"/>
  <c r="D25" s="1"/>
  <c r="E10" i="2"/>
  <c r="B16"/>
  <c r="C8" i="16"/>
  <c r="B23" s="1"/>
  <c r="D23" s="1"/>
  <c r="E8" i="2"/>
  <c r="C7" i="16"/>
  <c r="B22" s="1"/>
  <c r="D22" s="1"/>
  <c r="E7" i="2"/>
  <c r="C6" i="16"/>
  <c r="B21" s="1"/>
  <c r="D21" s="1"/>
  <c r="E6" i="2"/>
  <c r="C5" i="16"/>
  <c r="B20" s="1"/>
  <c r="D20" s="1"/>
  <c r="E5" i="2"/>
  <c r="D3"/>
  <c r="C13"/>
  <c r="C3" i="16"/>
  <c r="B18" s="1"/>
  <c r="D18" s="1"/>
  <c r="B18" i="2"/>
  <c r="C11" i="16"/>
  <c r="B26" s="1"/>
  <c r="D26" s="1"/>
  <c r="B17" i="2"/>
  <c r="C9" i="16"/>
  <c r="B24" s="1"/>
  <c r="C28"/>
  <c r="G20" i="4" l="1"/>
  <c r="G21" s="1"/>
  <c r="G22" s="1"/>
  <c r="G23" s="1"/>
  <c r="G24" s="1"/>
  <c r="G25" s="1"/>
  <c r="G26" s="1"/>
  <c r="E13" i="2"/>
  <c r="D24" i="16"/>
  <c r="B29" i="2"/>
  <c r="B13" i="16"/>
  <c r="D12"/>
  <c r="D11"/>
  <c r="D10"/>
  <c r="D9"/>
  <c r="D8"/>
  <c r="D7"/>
  <c r="D6"/>
  <c r="D5"/>
  <c r="D3" l="1"/>
  <c r="B19" i="2"/>
  <c r="D12" l="1"/>
  <c r="D11" l="1"/>
  <c r="F12"/>
  <c r="F11" l="1"/>
  <c r="D7" l="1"/>
  <c r="D10"/>
  <c r="B5"/>
  <c r="B13" s="1"/>
  <c r="D13" l="1"/>
  <c r="F13" s="1"/>
  <c r="D9"/>
  <c r="F9" s="1"/>
  <c r="D5"/>
  <c r="D4"/>
  <c r="F7"/>
  <c r="F3"/>
  <c r="F10"/>
  <c r="D6" l="1"/>
  <c r="F8"/>
  <c r="F4"/>
  <c r="F5"/>
  <c r="F6" l="1"/>
  <c r="B24" l="1"/>
  <c r="E5" i="1"/>
  <c r="G5" l="1"/>
  <c r="C4" i="16" s="1"/>
  <c r="D4" s="1"/>
  <c r="D13" s="1"/>
  <c r="C13" l="1"/>
  <c r="B19"/>
  <c r="D19" s="1"/>
  <c r="D28" s="1"/>
  <c r="B28" l="1"/>
</calcChain>
</file>

<file path=xl/sharedStrings.xml><?xml version="1.0" encoding="utf-8"?>
<sst xmlns="http://schemas.openxmlformats.org/spreadsheetml/2006/main" count="215" uniqueCount="63">
  <si>
    <t>Dates</t>
  </si>
  <si>
    <t>Libellés</t>
  </si>
  <si>
    <t>Solde</t>
  </si>
  <si>
    <t>Débit</t>
  </si>
  <si>
    <t>Crédit</t>
  </si>
  <si>
    <t>libellés</t>
  </si>
  <si>
    <t>Frais de gestion</t>
  </si>
  <si>
    <t>Licences &amp; Cartes Membres</t>
  </si>
  <si>
    <t>Totaux</t>
  </si>
  <si>
    <t>Entretien &amp; Travaux</t>
  </si>
  <si>
    <t>TOTAL</t>
  </si>
  <si>
    <t>Subventions</t>
  </si>
  <si>
    <t>Paiement</t>
  </si>
  <si>
    <t>Espèces</t>
  </si>
  <si>
    <t>Lotos 2016 / 2017</t>
  </si>
  <si>
    <t>Pointage</t>
  </si>
  <si>
    <t>Stocks</t>
  </si>
  <si>
    <t xml:space="preserve">Libellés   </t>
  </si>
  <si>
    <t>Vêtements</t>
  </si>
  <si>
    <t>Denrées &amp; Boissons</t>
  </si>
  <si>
    <t>Espagne</t>
  </si>
  <si>
    <t>Denrées</t>
  </si>
  <si>
    <t>Lotos</t>
  </si>
  <si>
    <t>VERIF</t>
  </si>
  <si>
    <t>ERREUR</t>
  </si>
  <si>
    <t>Concours Internes</t>
  </si>
  <si>
    <t>Concours Externes</t>
  </si>
  <si>
    <t>COMPTES</t>
  </si>
  <si>
    <t>Crédit Mutuel</t>
  </si>
  <si>
    <t>Lotos 2018</t>
  </si>
  <si>
    <t>Frais de Gestion</t>
  </si>
  <si>
    <t>CAUTION N° 1 FFPJP</t>
  </si>
  <si>
    <t>CAUTION N° 2  FFPJP</t>
  </si>
  <si>
    <t>CONCOURS EXTERNE</t>
  </si>
  <si>
    <t>CONCOURS INTERNE</t>
  </si>
  <si>
    <t>SUBVENTIONS</t>
  </si>
  <si>
    <t>LICENCES &amp; CARTES</t>
  </si>
  <si>
    <t>FRAIS DE GESTION</t>
  </si>
  <si>
    <t xml:space="preserve">VETEMENTS </t>
  </si>
  <si>
    <t>ESPAGNE</t>
  </si>
  <si>
    <t>PREVISION BUDGET 2018</t>
  </si>
  <si>
    <t>BILAN</t>
  </si>
  <si>
    <t>CAUTIONS</t>
  </si>
  <si>
    <t>lotos  tombolas et vides greniers</t>
  </si>
  <si>
    <t>DENREES ET BOISSONS</t>
  </si>
  <si>
    <t>Commentaires</t>
  </si>
  <si>
    <t>PREVISION BUDGET 2019</t>
  </si>
  <si>
    <t>ENTRETIENT &amp; TRAVAUX</t>
  </si>
  <si>
    <t>No_Sq</t>
  </si>
  <si>
    <t xml:space="preserve">Caisse Club / </t>
  </si>
  <si>
    <t>VIR sortant</t>
  </si>
  <si>
    <t>ESP Achat</t>
  </si>
  <si>
    <t>ESP  Vente</t>
  </si>
  <si>
    <t>CH 16</t>
  </si>
  <si>
    <t>VIR entrant</t>
  </si>
  <si>
    <t>CH 1616</t>
  </si>
  <si>
    <t>CB</t>
  </si>
  <si>
    <t>CH 52</t>
  </si>
  <si>
    <t>Caisse Club / Quote Part</t>
  </si>
  <si>
    <t>CH 27</t>
  </si>
  <si>
    <t>Caisse Club / Bungalow</t>
  </si>
  <si>
    <t>CH 2828</t>
  </si>
  <si>
    <t>CH 288282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</si>
</sst>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#,##0.00\ &quot;€&quot;"/>
    <numFmt numFmtId="166" formatCode="yyyy"/>
    <numFmt numFmtId="167" formatCode="dd/mm/yy;@"/>
  </numFmts>
  <fonts count="33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4" tint="0.79998168889431442"/>
      </top>
      <bottom/>
      <diagonal/>
    </border>
    <border>
      <left/>
      <right/>
      <top/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/>
    <xf numFmtId="0" fontId="0" fillId="0" borderId="0" xfId="0" applyFont="1" applyAlignment="1">
      <alignment horizontal="left"/>
    </xf>
    <xf numFmtId="0" fontId="5" fillId="0" borderId="0" xfId="0" applyFont="1"/>
    <xf numFmtId="0" fontId="7" fillId="0" borderId="0" xfId="0" applyFont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2" borderId="13" xfId="0" applyFill="1" applyBorder="1"/>
    <xf numFmtId="0" fontId="0" fillId="0" borderId="13" xfId="0" applyFill="1" applyBorder="1"/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/>
    <xf numFmtId="0" fontId="10" fillId="2" borderId="21" xfId="0" applyFont="1" applyFill="1" applyBorder="1" applyAlignment="1">
      <alignment horizontal="center"/>
    </xf>
    <xf numFmtId="0" fontId="0" fillId="0" borderId="0" xfId="0" applyFill="1"/>
    <xf numFmtId="0" fontId="5" fillId="0" borderId="21" xfId="0" applyFont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10" fillId="2" borderId="22" xfId="0" applyFont="1" applyFill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8" fillId="0" borderId="22" xfId="0" applyFont="1" applyFill="1" applyBorder="1" applyAlignment="1">
      <alignment horizontal="center"/>
    </xf>
    <xf numFmtId="0" fontId="8" fillId="2" borderId="32" xfId="0" applyFont="1" applyFill="1" applyBorder="1" applyAlignment="1">
      <alignment horizontal="center"/>
    </xf>
    <xf numFmtId="0" fontId="10" fillId="2" borderId="33" xfId="0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165" fontId="15" fillId="3" borderId="11" xfId="0" applyNumberFormat="1" applyFont="1" applyFill="1" applyBorder="1" applyAlignment="1">
      <alignment horizontal="centerContinuous"/>
    </xf>
    <xf numFmtId="165" fontId="12" fillId="3" borderId="11" xfId="0" applyNumberFormat="1" applyFont="1" applyFill="1" applyBorder="1" applyAlignment="1">
      <alignment horizontal="centerContinuous"/>
    </xf>
    <xf numFmtId="165" fontId="15" fillId="7" borderId="11" xfId="0" applyNumberFormat="1" applyFont="1" applyFill="1" applyBorder="1" applyAlignment="1">
      <alignment horizontal="centerContinuous"/>
    </xf>
    <xf numFmtId="165" fontId="12" fillId="7" borderId="11" xfId="0" applyNumberFormat="1" applyFont="1" applyFill="1" applyBorder="1" applyAlignment="1">
      <alignment horizontal="centerContinuous"/>
    </xf>
    <xf numFmtId="165" fontId="12" fillId="10" borderId="11" xfId="0" applyNumberFormat="1" applyFont="1" applyFill="1" applyBorder="1" applyAlignment="1">
      <alignment horizontal="centerContinuous"/>
    </xf>
    <xf numFmtId="165" fontId="15" fillId="10" borderId="11" xfId="0" applyNumberFormat="1" applyFont="1" applyFill="1" applyBorder="1" applyAlignment="1">
      <alignment horizontal="centerContinuous"/>
    </xf>
    <xf numFmtId="165" fontId="12" fillId="12" borderId="10" xfId="0" applyNumberFormat="1" applyFont="1" applyFill="1" applyBorder="1" applyAlignment="1">
      <alignment horizontal="centerContinuous"/>
    </xf>
    <xf numFmtId="165" fontId="12" fillId="12" borderId="11" xfId="0" applyNumberFormat="1" applyFont="1" applyFill="1" applyBorder="1" applyAlignment="1">
      <alignment horizontal="centerContinuous"/>
    </xf>
    <xf numFmtId="165" fontId="15" fillId="12" borderId="11" xfId="0" applyNumberFormat="1" applyFont="1" applyFill="1" applyBorder="1" applyAlignment="1">
      <alignment horizontal="centerContinuous"/>
    </xf>
    <xf numFmtId="165" fontId="15" fillId="12" borderId="12" xfId="0" applyNumberFormat="1" applyFont="1" applyFill="1" applyBorder="1" applyAlignment="1">
      <alignment horizontal="centerContinuous"/>
    </xf>
    <xf numFmtId="165" fontId="12" fillId="8" borderId="11" xfId="0" applyNumberFormat="1" applyFont="1" applyFill="1" applyBorder="1" applyAlignment="1">
      <alignment horizontal="centerContinuous"/>
    </xf>
    <xf numFmtId="165" fontId="15" fillId="8" borderId="11" xfId="0" applyNumberFormat="1" applyFont="1" applyFill="1" applyBorder="1" applyAlignment="1">
      <alignment horizontal="centerContinuous"/>
    </xf>
    <xf numFmtId="165" fontId="19" fillId="0" borderId="5" xfId="0" applyNumberFormat="1" applyFont="1" applyBorder="1" applyAlignment="1" applyProtection="1">
      <alignment horizontal="center"/>
    </xf>
    <xf numFmtId="165" fontId="19" fillId="0" borderId="1" xfId="0" applyNumberFormat="1" applyFont="1" applyBorder="1" applyAlignment="1">
      <alignment horizontal="center"/>
    </xf>
    <xf numFmtId="165" fontId="19" fillId="0" borderId="4" xfId="0" applyNumberFormat="1" applyFont="1" applyBorder="1" applyAlignment="1" applyProtection="1">
      <alignment horizontal="center"/>
    </xf>
    <xf numFmtId="165" fontId="19" fillId="0" borderId="8" xfId="0" applyNumberFormat="1" applyFont="1" applyFill="1" applyBorder="1" applyAlignment="1" applyProtection="1">
      <alignment horizontal="center"/>
    </xf>
    <xf numFmtId="0" fontId="23" fillId="6" borderId="25" xfId="0" applyFont="1" applyFill="1" applyBorder="1" applyAlignment="1">
      <alignment horizontal="left"/>
    </xf>
    <xf numFmtId="0" fontId="23" fillId="6" borderId="26" xfId="0" applyFont="1" applyFill="1" applyBorder="1" applyAlignment="1">
      <alignment horizontal="center"/>
    </xf>
    <xf numFmtId="165" fontId="23" fillId="6" borderId="27" xfId="0" applyNumberFormat="1" applyFont="1" applyFill="1" applyBorder="1" applyAlignment="1">
      <alignment horizontal="center"/>
    </xf>
    <xf numFmtId="0" fontId="19" fillId="4" borderId="18" xfId="0" applyFont="1" applyFill="1" applyBorder="1" applyAlignment="1">
      <alignment horizontal="center"/>
    </xf>
    <xf numFmtId="165" fontId="24" fillId="0" borderId="1" xfId="0" applyNumberFormat="1" applyFont="1" applyBorder="1" applyAlignment="1">
      <alignment horizontal="center"/>
    </xf>
    <xf numFmtId="165" fontId="19" fillId="4" borderId="19" xfId="0" applyNumberFormat="1" applyFont="1" applyFill="1" applyBorder="1" applyAlignment="1">
      <alignment horizontal="center"/>
    </xf>
    <xf numFmtId="165" fontId="19" fillId="2" borderId="1" xfId="0" applyNumberFormat="1" applyFont="1" applyFill="1" applyBorder="1" applyAlignment="1">
      <alignment horizontal="center"/>
    </xf>
    <xf numFmtId="165" fontId="24" fillId="2" borderId="1" xfId="0" applyNumberFormat="1" applyFont="1" applyFill="1" applyBorder="1" applyAlignment="1">
      <alignment horizontal="center"/>
    </xf>
    <xf numFmtId="0" fontId="16" fillId="0" borderId="0" xfId="0" applyFont="1" applyAlignment="1">
      <alignment horizontal="left"/>
    </xf>
    <xf numFmtId="0" fontId="16" fillId="0" borderId="0" xfId="0" applyFont="1"/>
    <xf numFmtId="0" fontId="25" fillId="6" borderId="25" xfId="0" applyFont="1" applyFill="1" applyBorder="1" applyAlignment="1">
      <alignment horizontal="center"/>
    </xf>
    <xf numFmtId="165" fontId="25" fillId="6" borderId="25" xfId="0" applyNumberFormat="1" applyFont="1" applyFill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165" fontId="24" fillId="0" borderId="1" xfId="0" applyNumberFormat="1" applyFont="1" applyBorder="1"/>
    <xf numFmtId="165" fontId="24" fillId="0" borderId="1" xfId="0" quotePrefix="1" applyNumberFormat="1" applyFont="1" applyFill="1" applyBorder="1" applyAlignment="1">
      <alignment horizontal="center"/>
    </xf>
    <xf numFmtId="165" fontId="24" fillId="0" borderId="1" xfId="0" applyNumberFormat="1" applyFont="1" applyFill="1" applyBorder="1" applyAlignment="1">
      <alignment horizontal="center"/>
    </xf>
    <xf numFmtId="165" fontId="27" fillId="8" borderId="10" xfId="0" applyNumberFormat="1" applyFont="1" applyFill="1" applyBorder="1" applyAlignment="1">
      <alignment horizontal="centerContinuous"/>
    </xf>
    <xf numFmtId="165" fontId="27" fillId="7" borderId="10" xfId="0" applyNumberFormat="1" applyFont="1" applyFill="1" applyBorder="1" applyAlignment="1">
      <alignment horizontal="centerContinuous"/>
    </xf>
    <xf numFmtId="165" fontId="27" fillId="9" borderId="10" xfId="0" applyNumberFormat="1" applyFont="1" applyFill="1" applyBorder="1" applyAlignment="1">
      <alignment horizontal="centerContinuous"/>
    </xf>
    <xf numFmtId="165" fontId="27" fillId="9" borderId="11" xfId="0" applyNumberFormat="1" applyFont="1" applyFill="1" applyBorder="1" applyAlignment="1">
      <alignment horizontal="centerContinuous"/>
    </xf>
    <xf numFmtId="165" fontId="27" fillId="3" borderId="10" xfId="0" applyNumberFormat="1" applyFont="1" applyFill="1" applyBorder="1" applyAlignment="1">
      <alignment horizontal="centerContinuous"/>
    </xf>
    <xf numFmtId="165" fontId="27" fillId="10" borderId="10" xfId="0" applyNumberFormat="1" applyFont="1" applyFill="1" applyBorder="1" applyAlignment="1">
      <alignment horizontal="centerContinuous"/>
    </xf>
    <xf numFmtId="165" fontId="26" fillId="14" borderId="10" xfId="0" applyNumberFormat="1" applyFont="1" applyFill="1" applyBorder="1" applyAlignment="1">
      <alignment horizontal="left"/>
    </xf>
    <xf numFmtId="165" fontId="12" fillId="14" borderId="11" xfId="0" applyNumberFormat="1" applyFont="1" applyFill="1" applyBorder="1" applyAlignment="1">
      <alignment horizontal="centerContinuous"/>
    </xf>
    <xf numFmtId="165" fontId="15" fillId="14" borderId="11" xfId="0" applyNumberFormat="1" applyFont="1" applyFill="1" applyBorder="1" applyAlignment="1">
      <alignment horizontal="centerContinuous"/>
    </xf>
    <xf numFmtId="165" fontId="27" fillId="15" borderId="10" xfId="0" applyNumberFormat="1" applyFont="1" applyFill="1" applyBorder="1" applyAlignment="1">
      <alignment horizontal="centerContinuous"/>
    </xf>
    <xf numFmtId="165" fontId="12" fillId="15" borderId="11" xfId="0" applyNumberFormat="1" applyFont="1" applyFill="1" applyBorder="1" applyAlignment="1">
      <alignment horizontal="centerContinuous"/>
    </xf>
    <xf numFmtId="165" fontId="15" fillId="15" borderId="11" xfId="0" applyNumberFormat="1" applyFont="1" applyFill="1" applyBorder="1" applyAlignment="1">
      <alignment horizontal="centerContinuous"/>
    </xf>
    <xf numFmtId="166" fontId="15" fillId="7" borderId="12" xfId="0" applyNumberFormat="1" applyFont="1" applyFill="1" applyBorder="1" applyAlignment="1">
      <alignment horizontal="centerContinuous"/>
    </xf>
    <xf numFmtId="166" fontId="12" fillId="14" borderId="12" xfId="0" applyNumberFormat="1" applyFont="1" applyFill="1" applyBorder="1" applyAlignment="1">
      <alignment horizontal="centerContinuous"/>
    </xf>
    <xf numFmtId="166" fontId="12" fillId="15" borderId="12" xfId="0" applyNumberFormat="1" applyFont="1" applyFill="1" applyBorder="1" applyAlignment="1">
      <alignment horizontal="centerContinuous"/>
    </xf>
    <xf numFmtId="166" fontId="12" fillId="7" borderId="12" xfId="0" applyNumberFormat="1" applyFont="1" applyFill="1" applyBorder="1" applyAlignment="1">
      <alignment horizontal="centerContinuous"/>
    </xf>
    <xf numFmtId="166" fontId="15" fillId="7" borderId="10" xfId="0" applyNumberFormat="1" applyFont="1" applyFill="1" applyBorder="1" applyAlignment="1">
      <alignment horizontal="centerContinuous"/>
    </xf>
    <xf numFmtId="166" fontId="12" fillId="10" borderId="12" xfId="0" applyNumberFormat="1" applyFont="1" applyFill="1" applyBorder="1" applyAlignment="1">
      <alignment horizontal="centerContinuous"/>
    </xf>
    <xf numFmtId="166" fontId="15" fillId="9" borderId="12" xfId="0" applyNumberFormat="1" applyFont="1" applyFill="1" applyBorder="1" applyAlignment="1">
      <alignment horizontal="centerContinuous"/>
    </xf>
    <xf numFmtId="166" fontId="12" fillId="8" borderId="12" xfId="0" applyNumberFormat="1" applyFont="1" applyFill="1" applyBorder="1" applyAlignment="1">
      <alignment horizontal="centerContinuous"/>
    </xf>
    <xf numFmtId="166" fontId="12" fillId="3" borderId="12" xfId="0" applyNumberFormat="1" applyFont="1" applyFill="1" applyBorder="1" applyAlignment="1">
      <alignment horizontal="centerContinuous"/>
    </xf>
    <xf numFmtId="0" fontId="4" fillId="3" borderId="36" xfId="0" applyFont="1" applyFill="1" applyBorder="1" applyAlignment="1">
      <alignment horizontal="centerContinuous"/>
    </xf>
    <xf numFmtId="165" fontId="4" fillId="3" borderId="37" xfId="0" applyNumberFormat="1" applyFont="1" applyFill="1" applyBorder="1" applyAlignment="1">
      <alignment horizontal="centerContinuous"/>
    </xf>
    <xf numFmtId="0" fontId="4" fillId="3" borderId="38" xfId="0" applyFont="1" applyFill="1" applyBorder="1" applyAlignment="1">
      <alignment horizontal="centerContinuous"/>
    </xf>
    <xf numFmtId="165" fontId="20" fillId="0" borderId="1" xfId="0" applyNumberFormat="1" applyFont="1" applyBorder="1" applyAlignment="1">
      <alignment horizontal="center"/>
    </xf>
    <xf numFmtId="165" fontId="20" fillId="2" borderId="1" xfId="0" applyNumberFormat="1" applyFont="1" applyFill="1" applyBorder="1" applyAlignment="1">
      <alignment horizontal="center"/>
    </xf>
    <xf numFmtId="166" fontId="12" fillId="16" borderId="12" xfId="0" applyNumberFormat="1" applyFont="1" applyFill="1" applyBorder="1" applyAlignment="1">
      <alignment horizontal="centerContinuous"/>
    </xf>
    <xf numFmtId="166" fontId="15" fillId="16" borderId="12" xfId="0" applyNumberFormat="1" applyFont="1" applyFill="1" applyBorder="1" applyAlignment="1">
      <alignment horizontal="centerContinuous"/>
    </xf>
    <xf numFmtId="166" fontId="15" fillId="16" borderId="10" xfId="0" applyNumberFormat="1" applyFont="1" applyFill="1" applyBorder="1" applyAlignment="1">
      <alignment horizontal="centerContinuous"/>
    </xf>
    <xf numFmtId="0" fontId="0" fillId="0" borderId="0" xfId="0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39" xfId="0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0" fontId="0" fillId="0" borderId="40" xfId="0" applyFill="1" applyBorder="1" applyProtection="1">
      <protection locked="0"/>
    </xf>
    <xf numFmtId="0" fontId="0" fillId="0" borderId="41" xfId="0" applyFill="1" applyBorder="1" applyProtection="1">
      <protection locked="0"/>
    </xf>
    <xf numFmtId="165" fontId="0" fillId="0" borderId="42" xfId="0" applyNumberFormat="1" applyFill="1" applyBorder="1" applyProtection="1">
      <protection locked="0"/>
    </xf>
    <xf numFmtId="0" fontId="0" fillId="0" borderId="43" xfId="0" applyFill="1" applyBorder="1" applyProtection="1">
      <protection locked="0"/>
    </xf>
    <xf numFmtId="165" fontId="12" fillId="13" borderId="10" xfId="0" applyNumberFormat="1" applyFont="1" applyFill="1" applyBorder="1" applyAlignment="1" applyProtection="1">
      <alignment horizontal="centerContinuous"/>
    </xf>
    <xf numFmtId="165" fontId="12" fillId="13" borderId="11" xfId="0" applyNumberFormat="1" applyFont="1" applyFill="1" applyBorder="1" applyAlignment="1" applyProtection="1">
      <alignment horizontal="centerContinuous"/>
    </xf>
    <xf numFmtId="165" fontId="15" fillId="13" borderId="11" xfId="0" applyNumberFormat="1" applyFont="1" applyFill="1" applyBorder="1" applyAlignment="1" applyProtection="1">
      <alignment horizontal="centerContinuous"/>
    </xf>
    <xf numFmtId="165" fontId="15" fillId="13" borderId="12" xfId="0" applyNumberFormat="1" applyFont="1" applyFill="1" applyBorder="1" applyAlignment="1" applyProtection="1">
      <alignment horizontal="centerContinuous"/>
    </xf>
    <xf numFmtId="0" fontId="13" fillId="6" borderId="25" xfId="0" applyFont="1" applyFill="1" applyBorder="1" applyAlignment="1" applyProtection="1">
      <alignment horizontal="center"/>
    </xf>
    <xf numFmtId="0" fontId="13" fillId="6" borderId="26" xfId="0" applyFont="1" applyFill="1" applyBorder="1" applyAlignment="1" applyProtection="1">
      <alignment horizontal="center"/>
    </xf>
    <xf numFmtId="165" fontId="13" fillId="6" borderId="26" xfId="0" applyNumberFormat="1" applyFont="1" applyFill="1" applyBorder="1" applyAlignment="1" applyProtection="1">
      <alignment horizontal="center"/>
    </xf>
    <xf numFmtId="165" fontId="13" fillId="6" borderId="27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19" fillId="4" borderId="28" xfId="0" applyFont="1" applyFill="1" applyBorder="1" applyAlignment="1" applyProtection="1">
      <alignment horizontal="center"/>
    </xf>
    <xf numFmtId="165" fontId="19" fillId="0" borderId="2" xfId="0" applyNumberFormat="1" applyFont="1" applyBorder="1" applyAlignment="1" applyProtection="1">
      <alignment horizontal="center"/>
    </xf>
    <xf numFmtId="165" fontId="19" fillId="0" borderId="1" xfId="0" applyNumberFormat="1" applyFont="1" applyBorder="1" applyAlignment="1" applyProtection="1">
      <alignment horizontal="center"/>
    </xf>
    <xf numFmtId="165" fontId="19" fillId="0" borderId="7" xfId="0" applyNumberFormat="1" applyFont="1" applyBorder="1" applyAlignment="1" applyProtection="1">
      <alignment horizontal="center"/>
    </xf>
    <xf numFmtId="165" fontId="17" fillId="0" borderId="28" xfId="0" applyNumberFormat="1" applyFont="1" applyBorder="1" applyAlignment="1" applyProtection="1">
      <alignment horizontal="center"/>
    </xf>
    <xf numFmtId="0" fontId="19" fillId="4" borderId="29" xfId="0" applyFont="1" applyFill="1" applyBorder="1" applyAlignment="1" applyProtection="1">
      <alignment horizontal="center"/>
    </xf>
    <xf numFmtId="165" fontId="4" fillId="0" borderId="6" xfId="0" applyNumberFormat="1" applyFont="1" applyBorder="1" applyAlignment="1" applyProtection="1">
      <alignment horizontal="center"/>
    </xf>
    <xf numFmtId="165" fontId="17" fillId="0" borderId="29" xfId="0" applyNumberFormat="1" applyFont="1" applyBorder="1" applyAlignment="1" applyProtection="1">
      <alignment horizontal="center"/>
    </xf>
    <xf numFmtId="0" fontId="4" fillId="3" borderId="36" xfId="0" applyFont="1" applyFill="1" applyBorder="1" applyAlignment="1" applyProtection="1">
      <alignment horizontal="centerContinuous"/>
    </xf>
    <xf numFmtId="165" fontId="4" fillId="3" borderId="37" xfId="0" applyNumberFormat="1" applyFont="1" applyFill="1" applyBorder="1" applyAlignment="1" applyProtection="1">
      <alignment horizontal="centerContinuous"/>
    </xf>
    <xf numFmtId="0" fontId="4" fillId="3" borderId="38" xfId="0" applyFont="1" applyFill="1" applyBorder="1" applyAlignment="1" applyProtection="1">
      <alignment horizontal="centerContinuous"/>
    </xf>
    <xf numFmtId="0" fontId="20" fillId="4" borderId="29" xfId="0" applyFont="1" applyFill="1" applyBorder="1" applyAlignment="1" applyProtection="1">
      <alignment horizontal="center"/>
    </xf>
    <xf numFmtId="0" fontId="19" fillId="4" borderId="30" xfId="0" applyFont="1" applyFill="1" applyBorder="1" applyAlignment="1" applyProtection="1">
      <alignment horizontal="center"/>
    </xf>
    <xf numFmtId="165" fontId="19" fillId="0" borderId="3" xfId="0" applyNumberFormat="1" applyFont="1" applyFill="1" applyBorder="1" applyAlignment="1" applyProtection="1">
      <alignment horizontal="center"/>
    </xf>
    <xf numFmtId="165" fontId="4" fillId="2" borderId="9" xfId="0" applyNumberFormat="1" applyFont="1" applyFill="1" applyBorder="1" applyAlignment="1" applyProtection="1">
      <alignment horizontal="center"/>
    </xf>
    <xf numFmtId="165" fontId="17" fillId="0" borderId="30" xfId="0" applyNumberFormat="1" applyFont="1" applyBorder="1" applyAlignment="1" applyProtection="1">
      <alignment horizontal="center"/>
    </xf>
    <xf numFmtId="0" fontId="25" fillId="6" borderId="25" xfId="0" applyFont="1" applyFill="1" applyBorder="1" applyAlignment="1" applyProtection="1">
      <alignment horizontal="center"/>
    </xf>
    <xf numFmtId="165" fontId="25" fillId="6" borderId="25" xfId="0" applyNumberFormat="1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165" fontId="3" fillId="0" borderId="0" xfId="0" applyNumberFormat="1" applyFont="1" applyBorder="1" applyAlignment="1" applyProtection="1">
      <alignment horizontal="center"/>
    </xf>
    <xf numFmtId="165" fontId="9" fillId="0" borderId="0" xfId="0" applyNumberFormat="1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165" fontId="18" fillId="13" borderId="10" xfId="0" applyNumberFormat="1" applyFont="1" applyFill="1" applyBorder="1" applyAlignment="1" applyProtection="1">
      <alignment horizontal="centerContinuous"/>
    </xf>
    <xf numFmtId="165" fontId="18" fillId="13" borderId="24" xfId="0" applyNumberFormat="1" applyFont="1" applyFill="1" applyBorder="1" applyAlignment="1" applyProtection="1">
      <alignment horizontal="centerContinuous"/>
    </xf>
    <xf numFmtId="0" fontId="6" fillId="0" borderId="0" xfId="0" applyFont="1" applyAlignment="1" applyProtection="1">
      <alignment horizontal="center"/>
    </xf>
    <xf numFmtId="0" fontId="3" fillId="5" borderId="18" xfId="0" applyFont="1" applyFill="1" applyBorder="1" applyAlignment="1" applyProtection="1">
      <alignment horizontal="center"/>
    </xf>
    <xf numFmtId="165" fontId="11" fillId="0" borderId="19" xfId="0" applyNumberFormat="1" applyFont="1" applyBorder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3" fillId="5" borderId="34" xfId="0" applyFont="1" applyFill="1" applyBorder="1" applyAlignment="1" applyProtection="1">
      <alignment horizontal="center"/>
    </xf>
    <xf numFmtId="165" fontId="11" fillId="0" borderId="35" xfId="0" applyNumberFormat="1" applyFont="1" applyBorder="1" applyAlignment="1" applyProtection="1">
      <alignment horizontal="center"/>
    </xf>
    <xf numFmtId="165" fontId="12" fillId="13" borderId="24" xfId="0" applyNumberFormat="1" applyFont="1" applyFill="1" applyBorder="1" applyAlignment="1" applyProtection="1">
      <alignment horizontal="centerContinuous"/>
    </xf>
    <xf numFmtId="165" fontId="3" fillId="5" borderId="20" xfId="0" applyNumberFormat="1" applyFont="1" applyFill="1" applyBorder="1" applyAlignment="1" applyProtection="1">
      <alignment horizontal="center"/>
    </xf>
    <xf numFmtId="165" fontId="2" fillId="0" borderId="19" xfId="0" quotePrefix="1" applyNumberFormat="1" applyFont="1" applyBorder="1" applyAlignment="1" applyProtection="1">
      <alignment horizontal="center"/>
    </xf>
    <xf numFmtId="165" fontId="3" fillId="5" borderId="34" xfId="0" applyNumberFormat="1" applyFont="1" applyFill="1" applyBorder="1" applyAlignment="1" applyProtection="1">
      <alignment horizontal="center"/>
    </xf>
    <xf numFmtId="165" fontId="2" fillId="0" borderId="35" xfId="0" applyNumberFormat="1" applyFont="1" applyBorder="1" applyAlignment="1" applyProtection="1">
      <alignment horizontal="center"/>
    </xf>
    <xf numFmtId="165" fontId="21" fillId="13" borderId="25" xfId="0" applyNumberFormat="1" applyFont="1" applyFill="1" applyBorder="1" applyAlignment="1" applyProtection="1">
      <alignment horizontal="centerContinuous"/>
    </xf>
    <xf numFmtId="165" fontId="3" fillId="13" borderId="24" xfId="0" applyNumberFormat="1" applyFont="1" applyFill="1" applyBorder="1" applyAlignment="1" applyProtection="1">
      <alignment horizontal="centerContinuous"/>
    </xf>
    <xf numFmtId="164" fontId="2" fillId="0" borderId="17" xfId="0" applyNumberFormat="1" applyFont="1" applyBorder="1" applyAlignment="1" applyProtection="1">
      <alignment horizontal="center"/>
    </xf>
    <xf numFmtId="164" fontId="2" fillId="0" borderId="35" xfId="0" applyNumberFormat="1" applyFont="1" applyBorder="1" applyAlignment="1" applyProtection="1">
      <alignment horizontal="center"/>
    </xf>
    <xf numFmtId="0" fontId="14" fillId="0" borderId="0" xfId="0" applyFont="1" applyProtection="1"/>
    <xf numFmtId="0" fontId="9" fillId="0" borderId="0" xfId="0" applyFont="1" applyAlignment="1" applyProtection="1">
      <alignment horizontal="left"/>
    </xf>
    <xf numFmtId="0" fontId="6" fillId="0" borderId="0" xfId="0" applyFont="1" applyAlignment="1" applyProtection="1">
      <alignment horizontal="left"/>
    </xf>
    <xf numFmtId="0" fontId="0" fillId="0" borderId="48" xfId="0" applyBorder="1"/>
    <xf numFmtId="0" fontId="22" fillId="6" borderId="45" xfId="0" applyFont="1" applyFill="1" applyBorder="1" applyAlignment="1">
      <alignment horizontal="left"/>
    </xf>
    <xf numFmtId="0" fontId="22" fillId="6" borderId="46" xfId="0" applyFont="1" applyFill="1" applyBorder="1" applyAlignment="1">
      <alignment horizontal="center"/>
    </xf>
    <xf numFmtId="0" fontId="22" fillId="6" borderId="46" xfId="0" applyFont="1" applyFill="1" applyBorder="1" applyAlignment="1">
      <alignment horizontal="left"/>
    </xf>
    <xf numFmtId="165" fontId="22" fillId="6" borderId="46" xfId="0" applyNumberFormat="1" applyFont="1" applyFill="1" applyBorder="1" applyAlignment="1">
      <alignment horizontal="right"/>
    </xf>
    <xf numFmtId="165" fontId="22" fillId="6" borderId="46" xfId="0" applyNumberFormat="1" applyFont="1" applyFill="1" applyBorder="1" applyAlignment="1">
      <alignment horizontal="center"/>
    </xf>
    <xf numFmtId="165" fontId="22" fillId="6" borderId="47" xfId="0" applyNumberFormat="1" applyFont="1" applyFill="1" applyBorder="1" applyAlignment="1">
      <alignment horizontal="center"/>
    </xf>
    <xf numFmtId="0" fontId="13" fillId="6" borderId="46" xfId="0" applyFont="1" applyFill="1" applyBorder="1" applyAlignment="1">
      <alignment horizontal="center"/>
    </xf>
    <xf numFmtId="0" fontId="13" fillId="6" borderId="46" xfId="0" applyFont="1" applyFill="1" applyBorder="1" applyAlignment="1">
      <alignment horizontal="left"/>
    </xf>
    <xf numFmtId="165" fontId="13" fillId="6" borderId="46" xfId="0" applyNumberFormat="1" applyFont="1" applyFill="1" applyBorder="1" applyAlignment="1">
      <alignment horizontal="right"/>
    </xf>
    <xf numFmtId="165" fontId="13" fillId="6" borderId="46" xfId="0" applyNumberFormat="1" applyFont="1" applyFill="1" applyBorder="1" applyAlignment="1">
      <alignment horizontal="center"/>
    </xf>
    <xf numFmtId="165" fontId="13" fillId="6" borderId="47" xfId="0" applyNumberFormat="1" applyFont="1" applyFill="1" applyBorder="1" applyAlignment="1">
      <alignment horizontal="center"/>
    </xf>
    <xf numFmtId="165" fontId="26" fillId="11" borderId="51" xfId="0" applyNumberFormat="1" applyFont="1" applyFill="1" applyBorder="1" applyAlignment="1" applyProtection="1">
      <alignment horizontal="centerContinuous"/>
    </xf>
    <xf numFmtId="165" fontId="12" fillId="11" borderId="44" xfId="0" applyNumberFormat="1" applyFont="1" applyFill="1" applyBorder="1" applyAlignment="1" applyProtection="1">
      <alignment horizontal="centerContinuous"/>
    </xf>
    <xf numFmtId="165" fontId="15" fillId="11" borderId="44" xfId="0" applyNumberFormat="1" applyFont="1" applyFill="1" applyBorder="1" applyAlignment="1" applyProtection="1">
      <alignment horizontal="centerContinuous"/>
    </xf>
    <xf numFmtId="166" fontId="12" fillId="11" borderId="52" xfId="0" applyNumberFormat="1" applyFont="1" applyFill="1" applyBorder="1" applyAlignment="1" applyProtection="1">
      <alignment horizontal="centerContinuous"/>
    </xf>
    <xf numFmtId="0" fontId="28" fillId="17" borderId="50" xfId="0" applyFont="1" applyFill="1" applyBorder="1" applyAlignment="1" applyProtection="1">
      <alignment horizontal="left"/>
    </xf>
    <xf numFmtId="0" fontId="28" fillId="17" borderId="46" xfId="0" applyFont="1" applyFill="1" applyBorder="1" applyAlignment="1" applyProtection="1">
      <alignment horizontal="center"/>
    </xf>
    <xf numFmtId="0" fontId="28" fillId="17" borderId="46" xfId="0" applyFont="1" applyFill="1" applyBorder="1" applyAlignment="1" applyProtection="1">
      <alignment horizontal="left"/>
    </xf>
    <xf numFmtId="165" fontId="28" fillId="17" borderId="46" xfId="0" applyNumberFormat="1" applyFont="1" applyFill="1" applyBorder="1" applyAlignment="1" applyProtection="1">
      <alignment horizontal="right"/>
    </xf>
    <xf numFmtId="165" fontId="28" fillId="17" borderId="46" xfId="0" applyNumberFormat="1" applyFont="1" applyFill="1" applyBorder="1" applyAlignment="1" applyProtection="1">
      <alignment horizontal="center"/>
    </xf>
    <xf numFmtId="165" fontId="28" fillId="17" borderId="53" xfId="0" applyNumberFormat="1" applyFont="1" applyFill="1" applyBorder="1" applyAlignment="1" applyProtection="1">
      <alignment horizontal="center"/>
    </xf>
    <xf numFmtId="167" fontId="13" fillId="6" borderId="25" xfId="0" applyNumberFormat="1" applyFont="1" applyFill="1" applyBorder="1"/>
    <xf numFmtId="0" fontId="13" fillId="6" borderId="49" xfId="0" applyFont="1" applyFill="1" applyBorder="1" applyAlignment="1"/>
    <xf numFmtId="0" fontId="13" fillId="6" borderId="49" xfId="0" applyFont="1" applyFill="1" applyBorder="1" applyAlignment="1">
      <alignment horizontal="center"/>
    </xf>
    <xf numFmtId="165" fontId="13" fillId="6" borderId="49" xfId="0" applyNumberFormat="1" applyFont="1" applyFill="1" applyBorder="1" applyAlignment="1">
      <alignment horizontal="right"/>
    </xf>
    <xf numFmtId="165" fontId="13" fillId="6" borderId="49" xfId="0" applyNumberFormat="1" applyFont="1" applyFill="1" applyBorder="1" applyAlignment="1">
      <alignment horizontal="center"/>
    </xf>
    <xf numFmtId="0" fontId="29" fillId="17" borderId="49" xfId="0" applyFont="1" applyFill="1" applyBorder="1" applyAlignment="1" applyProtection="1"/>
    <xf numFmtId="0" fontId="29" fillId="17" borderId="49" xfId="0" applyFont="1" applyFill="1" applyBorder="1" applyAlignment="1" applyProtection="1">
      <alignment horizontal="center"/>
    </xf>
    <xf numFmtId="165" fontId="29" fillId="17" borderId="49" xfId="0" applyNumberFormat="1" applyFont="1" applyFill="1" applyBorder="1" applyAlignment="1" applyProtection="1">
      <alignment horizontal="right"/>
    </xf>
    <xf numFmtId="165" fontId="29" fillId="17" borderId="49" xfId="0" applyNumberFormat="1" applyFont="1" applyFill="1" applyBorder="1" applyAlignment="1">
      <alignment horizontal="right"/>
    </xf>
    <xf numFmtId="0" fontId="29" fillId="17" borderId="51" xfId="0" applyFont="1" applyFill="1" applyBorder="1" applyAlignment="1" applyProtection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167" fontId="13" fillId="6" borderId="54" xfId="0" applyNumberFormat="1" applyFont="1" applyFill="1" applyBorder="1"/>
    <xf numFmtId="0" fontId="30" fillId="0" borderId="1" xfId="0" applyFont="1" applyFill="1" applyBorder="1" applyAlignment="1" applyProtection="1">
      <protection hidden="1"/>
    </xf>
    <xf numFmtId="0" fontId="0" fillId="0" borderId="0" xfId="0" applyAlignment="1" applyProtection="1"/>
    <xf numFmtId="0" fontId="0" fillId="0" borderId="39" xfId="0" applyFill="1" applyBorder="1" applyAlignment="1" applyProtection="1">
      <protection locked="0"/>
    </xf>
    <xf numFmtId="165" fontId="0" fillId="0" borderId="0" xfId="0" applyNumberFormat="1" applyFill="1" applyBorder="1" applyAlignment="1" applyProtection="1">
      <protection locked="0"/>
    </xf>
    <xf numFmtId="0" fontId="0" fillId="0" borderId="40" xfId="0" applyFill="1" applyBorder="1" applyAlignment="1" applyProtection="1">
      <protection locked="0"/>
    </xf>
    <xf numFmtId="0" fontId="0" fillId="0" borderId="41" xfId="0" applyFill="1" applyBorder="1" applyAlignment="1" applyProtection="1">
      <protection locked="0"/>
    </xf>
    <xf numFmtId="165" fontId="0" fillId="0" borderId="42" xfId="0" applyNumberFormat="1" applyFill="1" applyBorder="1" applyAlignment="1" applyProtection="1">
      <protection locked="0"/>
    </xf>
    <xf numFmtId="0" fontId="0" fillId="0" borderId="43" xfId="0" applyFill="1" applyBorder="1" applyAlignment="1" applyProtection="1">
      <protection locked="0"/>
    </xf>
    <xf numFmtId="0" fontId="0" fillId="0" borderId="0" xfId="0" applyFill="1" applyBorder="1" applyAlignment="1" applyProtection="1"/>
    <xf numFmtId="0" fontId="3" fillId="0" borderId="0" xfId="0" applyFont="1" applyFill="1" applyBorder="1" applyAlignment="1" applyProtection="1"/>
    <xf numFmtId="14" fontId="31" fillId="0" borderId="4" xfId="0" applyNumberFormat="1" applyFont="1" applyFill="1" applyBorder="1" applyAlignment="1" applyProtection="1">
      <protection hidden="1"/>
    </xf>
    <xf numFmtId="0" fontId="31" fillId="0" borderId="1" xfId="0" applyFont="1" applyFill="1" applyBorder="1" applyAlignment="1" applyProtection="1">
      <protection hidden="1"/>
    </xf>
    <xf numFmtId="165" fontId="31" fillId="0" borderId="1" xfId="0" applyNumberFormat="1" applyFont="1" applyFill="1" applyBorder="1" applyAlignment="1" applyProtection="1">
      <protection hidden="1"/>
    </xf>
    <xf numFmtId="0" fontId="1" fillId="0" borderId="0" xfId="0" applyFont="1" applyBorder="1" applyAlignment="1"/>
    <xf numFmtId="0" fontId="0" fillId="0" borderId="14" xfId="0" applyBorder="1" applyAlignment="1"/>
    <xf numFmtId="0" fontId="0" fillId="0" borderId="13" xfId="0" applyBorder="1" applyAlignment="1"/>
    <xf numFmtId="0" fontId="1" fillId="0" borderId="0" xfId="0" applyFont="1" applyAlignment="1"/>
    <xf numFmtId="0" fontId="0" fillId="0" borderId="0" xfId="0" applyAlignment="1"/>
    <xf numFmtId="0" fontId="31" fillId="0" borderId="1" xfId="0" applyFont="1" applyFill="1" applyBorder="1" applyAlignment="1" applyProtection="1">
      <alignment horizontal="center"/>
      <protection hidden="1"/>
    </xf>
    <xf numFmtId="0" fontId="30" fillId="0" borderId="1" xfId="0" applyNumberFormat="1" applyFont="1" applyFill="1" applyBorder="1" applyAlignment="1" applyProtection="1">
      <protection hidden="1"/>
    </xf>
    <xf numFmtId="0" fontId="31" fillId="0" borderId="1" xfId="0" applyNumberFormat="1" applyFont="1" applyFill="1" applyBorder="1" applyAlignment="1" applyProtection="1">
      <protection hidden="1"/>
    </xf>
    <xf numFmtId="0" fontId="30" fillId="0" borderId="7" xfId="0" applyNumberFormat="1" applyFont="1" applyFill="1" applyBorder="1" applyAlignment="1" applyProtection="1">
      <alignment horizontal="center" vertical="center"/>
      <protection hidden="1"/>
    </xf>
    <xf numFmtId="0" fontId="31" fillId="0" borderId="6" xfId="0" applyNumberFormat="1" applyFont="1" applyFill="1" applyBorder="1" applyAlignment="1" applyProtection="1">
      <alignment horizontal="center" vertical="center"/>
      <protection hidden="1"/>
    </xf>
    <xf numFmtId="0" fontId="22" fillId="6" borderId="50" xfId="0" applyFont="1" applyFill="1" applyBorder="1" applyAlignment="1">
      <alignment horizontal="left"/>
    </xf>
  </cellXfs>
  <cellStyles count="1">
    <cellStyle name="Normal" xfId="0" builtinId="0"/>
  </cellStyles>
  <dxfs count="48">
    <dxf>
      <numFmt numFmtId="165" formatCode="#,##0.00\ &quot;€&quot;"/>
    </dxf>
    <dxf>
      <alignment horizontal="general" vertical="bottom" textRotation="0" wrapText="0" indent="0" relativeIndent="255" justifyLastLine="0" shrinkToFit="0" readingOrder="0"/>
    </dxf>
    <dxf>
      <border outline="0"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color rgb="FFFF0000"/>
      </font>
      <fill>
        <patternFill>
          <bgColor rgb="FF92D050"/>
        </patternFill>
      </fill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  <fill>
        <patternFill>
          <bgColor rgb="FF92D050"/>
        </patternFill>
      </fill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  <fill>
        <patternFill>
          <bgColor rgb="FF92D050"/>
        </patternFill>
      </fill>
    </dxf>
    <dxf>
      <border outline="0"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color rgb="FFFF0000"/>
      </font>
      <fill>
        <patternFill>
          <bgColor rgb="FF92D050"/>
        </patternFill>
      </fill>
    </dxf>
    <dxf>
      <border outline="0"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color rgb="FFFF0000"/>
      </font>
      <fill>
        <patternFill>
          <bgColor rgb="FF92D050"/>
        </patternFill>
      </fill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  <fill>
        <patternFill>
          <bgColor rgb="FF92D050"/>
        </patternFill>
      </fill>
    </dxf>
    <dxf>
      <border outline="0"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color rgb="FFFF0000"/>
      </font>
      <fill>
        <patternFill>
          <bgColor rgb="FF92D050"/>
        </patternFill>
      </fill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general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 style="medium">
          <color indexed="64"/>
        </horizontal>
      </border>
    </dxf>
    <dxf>
      <border outline="0">
        <right style="thin">
          <color theme="3" tint="0.79998168889431442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color rgb="FFFF0000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m/d/yyyy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A2:H27" totalsRowShown="0" headerRowDxfId="46" dataDxfId="44" headerRowBorderDxfId="45" tableBorderDxfId="43">
  <tableColumns count="8">
    <tableColumn id="8" name="No_Sq" dataDxfId="42"/>
    <tableColumn id="1" name="Dates" dataDxfId="41"/>
    <tableColumn id="2" name="Libellés" dataDxfId="40"/>
    <tableColumn id="3" name="Paiement" dataDxfId="39"/>
    <tableColumn id="4" name="Débit" dataDxfId="38"/>
    <tableColumn id="5" name="Crédit" dataDxfId="37"/>
    <tableColumn id="6" name="Solde" dataDxfId="36"/>
    <tableColumn id="7" name="Pointage" dataDxfId="3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H5" totalsRowShown="0" headerRowBorderDxfId="33" tableBorderDxfId="32">
  <tableColumns count="8">
    <tableColumn id="8" name="No_Sq" dataDxfId="31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 dataDxfId="3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2:H5" totalsRowShown="0" headerRowDxfId="28" headerRowBorderDxfId="27" tableBorderDxfId="26">
  <tableColumns count="8">
    <tableColumn id="8" name="No_Sq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2:H5" totalsRowShown="0" headerRowBorderDxfId="24" tableBorderDxfId="23">
  <tableColumns count="8">
    <tableColumn id="8" name="No_Sq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A2:H5" totalsRowShown="0" headerRowDxfId="21" headerRowBorderDxfId="20" tableBorderDxfId="19">
  <tableColumns count="8">
    <tableColumn id="8" name="No_Sq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0" name="Tableau10" displayName="Tableau10" ref="A2:H5" totalsRowShown="0" headerRowBorderDxfId="17" tableBorderDxfId="16">
  <tableColumns count="8">
    <tableColumn id="8" name="No_Sq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A2:H5" totalsRowShown="0" headerRowBorderDxfId="14" tableBorderDxfId="13">
  <tableColumns count="8">
    <tableColumn id="8" name="No_Sq"/>
    <tableColumn id="1" name="Dates"/>
    <tableColumn id="2" name="Libellés   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A2:H5" totalsRowShown="0" headerRowDxfId="11" headerRowBorderDxfId="10" tableBorderDxfId="9">
  <tableColumns count="8">
    <tableColumn id="8" name="No_Sq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" name="Tableau1" displayName="Tableau1" ref="A2:H5" totalsRowShown="0" headerRowDxfId="7" headerRowBorderDxfId="6" tableBorderDxfId="5">
  <tableColumns count="8">
    <tableColumn id="8" name="No_Sq"/>
    <tableColumn id="1" name="Dates"/>
    <tableColumn id="2" name="Libellés"/>
    <tableColumn id="3" name="Paiement"/>
    <tableColumn id="4" name="Débit"/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4" name="Tableau4" displayName="Tableau4" ref="A2:H5" totalsRowShown="0" headerRowBorderDxfId="3" tableBorderDxfId="2">
  <tableColumns count="8">
    <tableColumn id="8" name="No_Sq" dataDxfId="1"/>
    <tableColumn id="1" name="Dates"/>
    <tableColumn id="2" name="Libellés"/>
    <tableColumn id="3" name="Paiement"/>
    <tableColumn id="4" name="Débit" dataDxfId="0">
      <calculatedColumnFormula>SUM(INDIRECT("E3:E"&amp;ROW()-1))</calculatedColumnFormula>
    </tableColumn>
    <tableColumn id="5" name="Crédit"/>
    <tableColumn id="6" name="Solde"/>
    <tableColumn id="7" name="Point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/>
  </sheetPr>
  <dimension ref="A1:M36"/>
  <sheetViews>
    <sheetView tabSelected="1" workbookViewId="0">
      <pane ySplit="2" topLeftCell="A3" activePane="bottomLeft" state="frozen"/>
      <selection pane="bottomLeft" activeCell="G13" sqref="G13"/>
    </sheetView>
  </sheetViews>
  <sheetFormatPr baseColWidth="10" defaultColWidth="11.42578125" defaultRowHeight="15"/>
  <cols>
    <col min="1" max="1" width="11.42578125" style="102"/>
    <col min="2" max="2" width="14.7109375" style="102" customWidth="1"/>
    <col min="3" max="3" width="60.7109375" style="100" customWidth="1"/>
    <col min="4" max="4" width="20.7109375" style="100" customWidth="1"/>
    <col min="5" max="6" width="12.7109375" style="100" customWidth="1"/>
    <col min="7" max="7" width="20.7109375" style="100" customWidth="1"/>
    <col min="8" max="8" width="10.7109375" style="100" customWidth="1"/>
    <col min="9" max="9" width="20.85546875" style="100" customWidth="1"/>
    <col min="10" max="16384" width="11.42578125" style="100"/>
  </cols>
  <sheetData>
    <row r="1" spans="1:8" ht="26.25">
      <c r="B1" s="172" t="s">
        <v>34</v>
      </c>
      <c r="C1" s="173"/>
      <c r="D1" s="174"/>
      <c r="E1" s="174"/>
      <c r="F1" s="174"/>
      <c r="G1" s="174"/>
      <c r="H1" s="175">
        <f ca="1">NOW()</f>
        <v>43505.46668622685</v>
      </c>
    </row>
    <row r="2" spans="1:8" s="101" customFormat="1" ht="16.5" thickBot="1">
      <c r="A2" s="177" t="s">
        <v>48</v>
      </c>
      <c r="B2" s="176" t="s">
        <v>0</v>
      </c>
      <c r="C2" s="177" t="s">
        <v>1</v>
      </c>
      <c r="D2" s="178" t="s">
        <v>12</v>
      </c>
      <c r="E2" s="179" t="s">
        <v>3</v>
      </c>
      <c r="F2" s="179" t="s">
        <v>4</v>
      </c>
      <c r="G2" s="180" t="s">
        <v>2</v>
      </c>
      <c r="H2" s="181" t="s">
        <v>15</v>
      </c>
    </row>
    <row r="3" spans="1:8" s="101" customFormat="1" hidden="1">
      <c r="A3" s="213"/>
      <c r="B3" s="205"/>
      <c r="C3" s="195"/>
      <c r="D3" s="214"/>
      <c r="E3" s="207"/>
      <c r="F3" s="207"/>
      <c r="G3" s="207"/>
      <c r="H3" s="216"/>
    </row>
    <row r="4" spans="1:8" hidden="1">
      <c r="A4" s="213"/>
      <c r="B4" s="205"/>
      <c r="C4" s="206"/>
      <c r="D4" s="215"/>
      <c r="E4" s="207"/>
      <c r="F4" s="207"/>
      <c r="G4" s="207">
        <f t="shared" ref="G4:G26" si="0">$G3+$F4-$E4</f>
        <v>0</v>
      </c>
      <c r="H4" s="217"/>
    </row>
    <row r="5" spans="1:8">
      <c r="A5" s="213">
        <v>8</v>
      </c>
      <c r="B5" s="205">
        <v>43480</v>
      </c>
      <c r="C5" s="206" t="s">
        <v>49</v>
      </c>
      <c r="D5" s="215" t="s">
        <v>50</v>
      </c>
      <c r="E5" s="207">
        <v>15.51</v>
      </c>
      <c r="F5" s="207"/>
      <c r="G5" s="207">
        <f t="shared" si="0"/>
        <v>-15.51</v>
      </c>
      <c r="H5" s="217"/>
    </row>
    <row r="6" spans="1:8">
      <c r="A6" s="213">
        <v>9</v>
      </c>
      <c r="B6" s="205">
        <v>43480</v>
      </c>
      <c r="C6" s="206" t="s">
        <v>49</v>
      </c>
      <c r="D6" s="215" t="s">
        <v>51</v>
      </c>
      <c r="E6" s="207">
        <v>15.51</v>
      </c>
      <c r="F6" s="207"/>
      <c r="G6" s="207">
        <f t="shared" si="0"/>
        <v>-31.02</v>
      </c>
      <c r="H6" s="217"/>
    </row>
    <row r="7" spans="1:8">
      <c r="A7" s="213">
        <v>12</v>
      </c>
      <c r="B7" s="205">
        <v>43481</v>
      </c>
      <c r="C7" s="206" t="s">
        <v>49</v>
      </c>
      <c r="D7" s="215" t="s">
        <v>52</v>
      </c>
      <c r="E7" s="207"/>
      <c r="F7" s="207">
        <v>16.61</v>
      </c>
      <c r="G7" s="207">
        <f t="shared" si="0"/>
        <v>-14.41</v>
      </c>
      <c r="H7" s="217"/>
    </row>
    <row r="8" spans="1:8">
      <c r="A8" s="213">
        <v>13</v>
      </c>
      <c r="B8" s="205">
        <v>43481</v>
      </c>
      <c r="C8" s="206" t="s">
        <v>49</v>
      </c>
      <c r="D8" s="215" t="s">
        <v>51</v>
      </c>
      <c r="E8" s="207">
        <v>16.61</v>
      </c>
      <c r="F8" s="207"/>
      <c r="G8" s="207">
        <f t="shared" si="0"/>
        <v>-31.02</v>
      </c>
      <c r="H8" s="217"/>
    </row>
    <row r="9" spans="1:8">
      <c r="A9" s="213">
        <v>18</v>
      </c>
      <c r="B9" s="205">
        <v>43481</v>
      </c>
      <c r="C9" s="206" t="s">
        <v>49</v>
      </c>
      <c r="D9" s="215" t="s">
        <v>53</v>
      </c>
      <c r="E9" s="207">
        <v>16.61</v>
      </c>
      <c r="F9" s="207"/>
      <c r="G9" s="207">
        <f t="shared" si="0"/>
        <v>-47.629999999999995</v>
      </c>
      <c r="H9" s="217"/>
    </row>
    <row r="10" spans="1:8">
      <c r="A10" s="213">
        <v>19</v>
      </c>
      <c r="B10" s="205">
        <v>43481</v>
      </c>
      <c r="C10" s="206" t="s">
        <v>49</v>
      </c>
      <c r="D10" s="215" t="s">
        <v>54</v>
      </c>
      <c r="E10" s="207"/>
      <c r="F10" s="207">
        <v>16.61</v>
      </c>
      <c r="G10" s="207">
        <f t="shared" si="0"/>
        <v>-31.019999999999996</v>
      </c>
      <c r="H10" s="217"/>
    </row>
    <row r="11" spans="1:8">
      <c r="A11" s="213">
        <v>20</v>
      </c>
      <c r="B11" s="205">
        <v>43481</v>
      </c>
      <c r="C11" s="206" t="s">
        <v>49</v>
      </c>
      <c r="D11" s="215" t="s">
        <v>55</v>
      </c>
      <c r="E11" s="207"/>
      <c r="F11" s="207">
        <v>16.61</v>
      </c>
      <c r="G11" s="207">
        <f t="shared" si="0"/>
        <v>-14.409999999999997</v>
      </c>
      <c r="H11" s="217"/>
    </row>
    <row r="12" spans="1:8">
      <c r="A12" s="213">
        <v>22</v>
      </c>
      <c r="B12" s="205">
        <v>43489</v>
      </c>
      <c r="C12" s="206" t="s">
        <v>49</v>
      </c>
      <c r="D12" s="215" t="s">
        <v>51</v>
      </c>
      <c r="E12" s="207">
        <v>24.42</v>
      </c>
      <c r="F12" s="207"/>
      <c r="G12" s="207">
        <f t="shared" si="0"/>
        <v>-38.83</v>
      </c>
      <c r="H12" s="217"/>
    </row>
    <row r="13" spans="1:8">
      <c r="A13" s="213">
        <v>26</v>
      </c>
      <c r="B13" s="205">
        <v>43490</v>
      </c>
      <c r="C13" s="206" t="s">
        <v>49</v>
      </c>
      <c r="D13" s="215" t="s">
        <v>56</v>
      </c>
      <c r="E13" s="207">
        <v>25.52</v>
      </c>
      <c r="F13" s="207"/>
      <c r="G13" s="207">
        <f t="shared" si="0"/>
        <v>-64.349999999999994</v>
      </c>
      <c r="H13" s="217"/>
    </row>
    <row r="14" spans="1:8">
      <c r="A14" s="213">
        <v>28</v>
      </c>
      <c r="B14" s="205">
        <v>43490</v>
      </c>
      <c r="C14" s="206" t="s">
        <v>49</v>
      </c>
      <c r="D14" s="215" t="s">
        <v>54</v>
      </c>
      <c r="E14" s="207"/>
      <c r="F14" s="207">
        <v>25.58</v>
      </c>
      <c r="G14" s="207">
        <f t="shared" si="0"/>
        <v>-38.769999999999996</v>
      </c>
      <c r="H14" s="217"/>
    </row>
    <row r="15" spans="1:8">
      <c r="A15" s="213">
        <v>29</v>
      </c>
      <c r="B15" s="205">
        <v>43490</v>
      </c>
      <c r="C15" s="206" t="s">
        <v>49</v>
      </c>
      <c r="D15" s="215" t="s">
        <v>57</v>
      </c>
      <c r="E15" s="207"/>
      <c r="F15" s="207">
        <v>25.52</v>
      </c>
      <c r="G15" s="207">
        <f t="shared" si="0"/>
        <v>-13.249999999999996</v>
      </c>
      <c r="H15" s="217"/>
    </row>
    <row r="16" spans="1:8" ht="15.75" thickBot="1">
      <c r="A16" s="213">
        <v>30</v>
      </c>
      <c r="B16" s="205">
        <v>43488</v>
      </c>
      <c r="C16" s="206" t="s">
        <v>58</v>
      </c>
      <c r="D16" s="215" t="s">
        <v>51</v>
      </c>
      <c r="E16" s="207">
        <v>23.32</v>
      </c>
      <c r="F16" s="207"/>
      <c r="G16" s="207">
        <f t="shared" si="0"/>
        <v>-36.569999999999993</v>
      </c>
      <c r="H16" s="217"/>
    </row>
    <row r="17" spans="1:13" ht="16.5" thickBot="1">
      <c r="A17" s="213">
        <v>31</v>
      </c>
      <c r="B17" s="205">
        <v>43491</v>
      </c>
      <c r="C17" s="206" t="s">
        <v>49</v>
      </c>
      <c r="D17" s="215" t="s">
        <v>52</v>
      </c>
      <c r="E17" s="207"/>
      <c r="F17" s="207">
        <v>26.62</v>
      </c>
      <c r="G17" s="207">
        <f t="shared" si="0"/>
        <v>-9.9499999999999922</v>
      </c>
      <c r="H17" s="217"/>
      <c r="K17" s="92" t="s">
        <v>45</v>
      </c>
      <c r="L17" s="93"/>
      <c r="M17" s="94"/>
    </row>
    <row r="18" spans="1:13">
      <c r="A18" s="213">
        <v>32</v>
      </c>
      <c r="B18" s="205">
        <v>43492</v>
      </c>
      <c r="C18" s="206" t="s">
        <v>49</v>
      </c>
      <c r="D18" s="215" t="s">
        <v>59</v>
      </c>
      <c r="E18" s="207"/>
      <c r="F18" s="207">
        <v>27.7</v>
      </c>
      <c r="G18" s="207">
        <f t="shared" si="0"/>
        <v>17.750000000000007</v>
      </c>
      <c r="H18" s="217"/>
      <c r="K18" s="103"/>
      <c r="L18" s="104"/>
      <c r="M18" s="105"/>
    </row>
    <row r="19" spans="1:13">
      <c r="A19" s="213">
        <v>33</v>
      </c>
      <c r="B19" s="205">
        <v>43492</v>
      </c>
      <c r="C19" s="206" t="s">
        <v>49</v>
      </c>
      <c r="D19" s="215" t="s">
        <v>52</v>
      </c>
      <c r="E19" s="207"/>
      <c r="F19" s="207">
        <v>27.7</v>
      </c>
      <c r="G19" s="207">
        <f t="shared" si="0"/>
        <v>45.45</v>
      </c>
      <c r="H19" s="217"/>
      <c r="K19" s="103"/>
      <c r="L19" s="104"/>
      <c r="M19" s="105"/>
    </row>
    <row r="20" spans="1:13">
      <c r="A20" s="213">
        <v>37</v>
      </c>
      <c r="B20" s="205">
        <v>43493</v>
      </c>
      <c r="C20" s="206" t="s">
        <v>60</v>
      </c>
      <c r="D20" s="215" t="s">
        <v>52</v>
      </c>
      <c r="E20" s="207"/>
      <c r="F20" s="207">
        <v>28.82</v>
      </c>
      <c r="G20" s="207">
        <f t="shared" si="0"/>
        <v>74.27000000000001</v>
      </c>
      <c r="H20" s="217"/>
      <c r="K20" s="103"/>
      <c r="L20" s="104"/>
      <c r="M20" s="105"/>
    </row>
    <row r="21" spans="1:13">
      <c r="A21" s="213">
        <v>38</v>
      </c>
      <c r="B21" s="205">
        <v>43493</v>
      </c>
      <c r="C21" s="206" t="s">
        <v>60</v>
      </c>
      <c r="D21" s="215" t="s">
        <v>51</v>
      </c>
      <c r="E21" s="207">
        <v>28.82</v>
      </c>
      <c r="F21" s="207"/>
      <c r="G21" s="207">
        <f t="shared" si="0"/>
        <v>45.45000000000001</v>
      </c>
      <c r="H21" s="217"/>
      <c r="K21" s="103"/>
      <c r="L21" s="104"/>
      <c r="M21" s="105"/>
    </row>
    <row r="22" spans="1:13">
      <c r="A22" s="213">
        <v>41</v>
      </c>
      <c r="B22" s="205">
        <v>43493</v>
      </c>
      <c r="C22" s="206" t="s">
        <v>60</v>
      </c>
      <c r="D22" s="215" t="s">
        <v>50</v>
      </c>
      <c r="E22" s="207">
        <v>28.82</v>
      </c>
      <c r="F22" s="207"/>
      <c r="G22" s="207">
        <f t="shared" si="0"/>
        <v>16.63000000000001</v>
      </c>
      <c r="H22" s="217"/>
      <c r="K22" s="103"/>
      <c r="L22" s="104"/>
      <c r="M22" s="105"/>
    </row>
    <row r="23" spans="1:13">
      <c r="A23" s="213">
        <v>42</v>
      </c>
      <c r="B23" s="205">
        <v>43493</v>
      </c>
      <c r="C23" s="206" t="s">
        <v>60</v>
      </c>
      <c r="D23" s="215" t="s">
        <v>56</v>
      </c>
      <c r="E23" s="207">
        <v>28.82</v>
      </c>
      <c r="F23" s="207"/>
      <c r="G23" s="207">
        <f t="shared" si="0"/>
        <v>-12.189999999999991</v>
      </c>
      <c r="H23" s="217"/>
      <c r="K23" s="103"/>
      <c r="L23" s="104"/>
      <c r="M23" s="105"/>
    </row>
    <row r="24" spans="1:13">
      <c r="A24" s="213">
        <v>43</v>
      </c>
      <c r="B24" s="205">
        <v>43493</v>
      </c>
      <c r="C24" s="206" t="s">
        <v>60</v>
      </c>
      <c r="D24" s="215" t="s">
        <v>61</v>
      </c>
      <c r="E24" s="207">
        <v>28.82</v>
      </c>
      <c r="F24" s="207"/>
      <c r="G24" s="207">
        <f t="shared" si="0"/>
        <v>-41.009999999999991</v>
      </c>
      <c r="H24" s="217"/>
      <c r="K24" s="103"/>
      <c r="L24" s="104"/>
      <c r="M24" s="105"/>
    </row>
    <row r="25" spans="1:13">
      <c r="A25" s="213">
        <v>44</v>
      </c>
      <c r="B25" s="205">
        <v>43493</v>
      </c>
      <c r="C25" s="206" t="s">
        <v>60</v>
      </c>
      <c r="D25" s="215" t="s">
        <v>54</v>
      </c>
      <c r="E25" s="207"/>
      <c r="F25" s="207">
        <v>28.82</v>
      </c>
      <c r="G25" s="207">
        <f t="shared" si="0"/>
        <v>-12.189999999999991</v>
      </c>
      <c r="H25" s="217"/>
      <c r="K25" s="103"/>
      <c r="L25" s="104"/>
      <c r="M25" s="105"/>
    </row>
    <row r="26" spans="1:13" ht="15.75" thickBot="1">
      <c r="A26" s="213">
        <v>45</v>
      </c>
      <c r="B26" s="205">
        <v>43493</v>
      </c>
      <c r="C26" s="206" t="s">
        <v>60</v>
      </c>
      <c r="D26" s="215" t="s">
        <v>62</v>
      </c>
      <c r="E26" s="207"/>
      <c r="F26" s="207">
        <v>28.82</v>
      </c>
      <c r="G26" s="207">
        <f t="shared" si="0"/>
        <v>16.63000000000001</v>
      </c>
      <c r="H26" s="217"/>
      <c r="K26" s="103"/>
      <c r="L26" s="104"/>
      <c r="M26" s="105"/>
    </row>
    <row r="27" spans="1:13" ht="15.75" thickBot="1">
      <c r="A27" s="188"/>
      <c r="B27" s="182" t="s">
        <v>10</v>
      </c>
      <c r="C27" s="187"/>
      <c r="D27" s="188"/>
      <c r="E27" s="189">
        <f ca="1">SUM(INDIRECT("E3:E"&amp;ROW()-1))</f>
        <v>252.77999999999997</v>
      </c>
      <c r="F27" s="189">
        <f ca="1">SUM(INDIRECT("F3:F"&amp;ROW()-1))</f>
        <v>269.40999999999997</v>
      </c>
      <c r="G27" s="190">
        <f ca="1">$G4+$F27-$E27</f>
        <v>16.629999999999995</v>
      </c>
      <c r="H27" s="191"/>
      <c r="K27" s="103"/>
      <c r="L27" s="104"/>
      <c r="M27" s="105"/>
    </row>
    <row r="28" spans="1:13">
      <c r="K28" s="103"/>
      <c r="L28" s="104"/>
      <c r="M28" s="105"/>
    </row>
    <row r="29" spans="1:13">
      <c r="K29" s="103"/>
      <c r="L29" s="104"/>
      <c r="M29" s="105"/>
    </row>
    <row r="30" spans="1:13">
      <c r="K30" s="103"/>
      <c r="L30" s="104"/>
      <c r="M30" s="105"/>
    </row>
    <row r="31" spans="1:13">
      <c r="K31" s="103"/>
      <c r="L31" s="104"/>
      <c r="M31" s="105"/>
    </row>
    <row r="32" spans="1:13">
      <c r="K32" s="103"/>
      <c r="L32" s="104"/>
      <c r="M32" s="105"/>
    </row>
    <row r="33" spans="11:13">
      <c r="K33" s="103"/>
      <c r="L33" s="104"/>
      <c r="M33" s="105"/>
    </row>
    <row r="34" spans="11:13">
      <c r="K34" s="103"/>
      <c r="L34" s="104"/>
      <c r="M34" s="105"/>
    </row>
    <row r="35" spans="11:13">
      <c r="K35" s="103"/>
      <c r="L35" s="104"/>
      <c r="M35" s="105"/>
    </row>
    <row r="36" spans="11:13" ht="15.75" thickBot="1">
      <c r="K36" s="106"/>
      <c r="L36" s="107"/>
      <c r="M36" s="108"/>
    </row>
  </sheetData>
  <conditionalFormatting sqref="H4:H26">
    <cfRule type="cellIs" dxfId="47" priority="78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&amp;C&amp;"-,Gras"&amp;18CONCOURS     (Internes)&amp;R&amp;"-,Gras"&amp;22 2018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7"/>
  </sheetPr>
  <dimension ref="A1:L28"/>
  <sheetViews>
    <sheetView workbookViewId="0">
      <pane ySplit="2" topLeftCell="A3" activePane="bottomLeft" state="frozen"/>
      <selection pane="bottomLeft" activeCell="A2" sqref="A2:B2"/>
    </sheetView>
  </sheetViews>
  <sheetFormatPr baseColWidth="10" defaultColWidth="11.5703125" defaultRowHeight="15"/>
  <cols>
    <col min="1" max="1" width="11.5703125" style="210"/>
    <col min="2" max="2" width="14.7109375" style="19" customWidth="1"/>
    <col min="3" max="3" width="60.7109375" style="19" customWidth="1"/>
    <col min="4" max="4" width="20.7109375" style="18" customWidth="1"/>
    <col min="5" max="6" width="12.7109375" style="17" customWidth="1"/>
    <col min="7" max="7" width="20.7109375" style="17" customWidth="1"/>
    <col min="8" max="8" width="10.7109375" style="20" customWidth="1"/>
    <col min="9" max="9" width="20.140625" style="17" customWidth="1"/>
    <col min="10" max="53" width="11.42578125" style="17" customWidth="1"/>
    <col min="54" max="16384" width="11.5703125" style="17"/>
  </cols>
  <sheetData>
    <row r="1" spans="1:12" s="16" customFormat="1" ht="27" thickBot="1">
      <c r="A1" s="208"/>
      <c r="B1" s="71" t="s">
        <v>33</v>
      </c>
      <c r="C1" s="49"/>
      <c r="D1" s="50"/>
      <c r="E1" s="50"/>
      <c r="F1" s="50"/>
      <c r="G1" s="50"/>
      <c r="H1" s="90">
        <f ca="1">NOW()</f>
        <v>43505.46668622685</v>
      </c>
    </row>
    <row r="2" spans="1:12" ht="16.5" thickBot="1">
      <c r="A2" s="161" t="s">
        <v>48</v>
      </c>
      <c r="B2" s="161" t="s">
        <v>0</v>
      </c>
      <c r="C2" s="162" t="s">
        <v>1</v>
      </c>
      <c r="D2" s="163" t="s">
        <v>12</v>
      </c>
      <c r="E2" s="164" t="s">
        <v>3</v>
      </c>
      <c r="F2" s="164" t="s">
        <v>4</v>
      </c>
      <c r="G2" s="165" t="s">
        <v>2</v>
      </c>
      <c r="H2" s="166" t="s">
        <v>15</v>
      </c>
      <c r="I2" s="160"/>
    </row>
    <row r="3" spans="1:12" hidden="1">
      <c r="A3" s="213"/>
      <c r="B3" s="205"/>
      <c r="C3" s="195"/>
      <c r="D3" s="214"/>
      <c r="E3" s="207"/>
      <c r="F3" s="207"/>
      <c r="G3" s="207"/>
      <c r="H3" s="216"/>
      <c r="I3" s="160"/>
    </row>
    <row r="4" spans="1:12" hidden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  <c r="I4" s="160"/>
    </row>
    <row r="5" spans="1:12" ht="15.75" thickBot="1">
      <c r="A5" s="182"/>
      <c r="B5" s="182" t="s">
        <v>10</v>
      </c>
      <c r="C5" s="184"/>
      <c r="D5" s="184"/>
      <c r="E5" s="186">
        <f ca="1">SUM(INDIRECT("E3:E"&amp;ROW()-1))</f>
        <v>0</v>
      </c>
      <c r="F5" s="186">
        <f ca="1">SUM(INDIRECT("F3:F"&amp;ROW()-1))</f>
        <v>0</v>
      </c>
      <c r="G5" s="185">
        <f ca="1">$F5-$E5</f>
        <v>0</v>
      </c>
      <c r="H5" s="184"/>
      <c r="I5" s="160"/>
    </row>
    <row r="6" spans="1:12">
      <c r="A6" s="209"/>
      <c r="B6" s="22"/>
      <c r="C6" s="22"/>
      <c r="D6" s="23"/>
      <c r="E6" s="24"/>
      <c r="F6" s="24"/>
      <c r="G6" s="24"/>
      <c r="H6" s="25"/>
      <c r="I6" s="160"/>
    </row>
    <row r="7" spans="1:12">
      <c r="H7" s="26"/>
    </row>
    <row r="8" spans="1:12" ht="15.75" thickBot="1"/>
    <row r="9" spans="1:12" ht="16.5" thickBot="1">
      <c r="J9" s="92" t="s">
        <v>45</v>
      </c>
      <c r="K9" s="93"/>
      <c r="L9" s="94"/>
    </row>
    <row r="10" spans="1:12">
      <c r="J10" s="103"/>
      <c r="K10" s="104"/>
      <c r="L10" s="105"/>
    </row>
    <row r="11" spans="1:12">
      <c r="E11" s="21"/>
      <c r="J11" s="103"/>
      <c r="K11" s="104"/>
      <c r="L11" s="105"/>
    </row>
    <row r="12" spans="1:12">
      <c r="J12" s="103"/>
      <c r="K12" s="104"/>
      <c r="L12" s="105"/>
    </row>
    <row r="13" spans="1:12">
      <c r="J13" s="103"/>
      <c r="K13" s="104"/>
      <c r="L13" s="105"/>
    </row>
    <row r="14" spans="1:12">
      <c r="J14" s="103"/>
      <c r="K14" s="104"/>
      <c r="L14" s="105"/>
    </row>
    <row r="15" spans="1:12">
      <c r="J15" s="103"/>
      <c r="K15" s="104"/>
      <c r="L15" s="105"/>
    </row>
    <row r="16" spans="1:12">
      <c r="J16" s="103"/>
      <c r="K16" s="104"/>
      <c r="L16" s="105"/>
    </row>
    <row r="17" spans="10:12">
      <c r="J17" s="103"/>
      <c r="K17" s="104"/>
      <c r="L17" s="105"/>
    </row>
    <row r="18" spans="10:12">
      <c r="J18" s="103"/>
      <c r="K18" s="104"/>
      <c r="L18" s="105"/>
    </row>
    <row r="19" spans="10:12">
      <c r="J19" s="103"/>
      <c r="K19" s="104"/>
      <c r="L19" s="105"/>
    </row>
    <row r="20" spans="10:12">
      <c r="J20" s="103"/>
      <c r="K20" s="104"/>
      <c r="L20" s="105"/>
    </row>
    <row r="21" spans="10:12">
      <c r="J21" s="103"/>
      <c r="K21" s="104"/>
      <c r="L21" s="105"/>
    </row>
    <row r="22" spans="10:12">
      <c r="J22" s="103"/>
      <c r="K22" s="104"/>
      <c r="L22" s="105"/>
    </row>
    <row r="23" spans="10:12">
      <c r="J23" s="103"/>
      <c r="K23" s="104"/>
      <c r="L23" s="105"/>
    </row>
    <row r="24" spans="10:12">
      <c r="J24" s="103"/>
      <c r="K24" s="104"/>
      <c r="L24" s="105"/>
    </row>
    <row r="25" spans="10:12">
      <c r="J25" s="103"/>
      <c r="K25" s="104"/>
      <c r="L25" s="105"/>
    </row>
    <row r="26" spans="10:12">
      <c r="J26" s="103"/>
      <c r="K26" s="104"/>
      <c r="L26" s="105"/>
    </row>
    <row r="27" spans="10:12">
      <c r="J27" s="103"/>
      <c r="K27" s="104"/>
      <c r="L27" s="105"/>
    </row>
    <row r="28" spans="10:12" ht="15.75" thickBot="1">
      <c r="J28" s="106"/>
      <c r="K28" s="107"/>
      <c r="L28" s="108"/>
    </row>
  </sheetData>
  <conditionalFormatting sqref="H4">
    <cfRule type="cellIs" dxfId="34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 xml:space="preserve">&amp;C&amp;"-,Gras"&amp;18CONCOURS     (Externes)&amp;R&amp;"-,Gras"&amp;22 2018&amp;"-,Normal"&amp;11
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0.39997558519241921"/>
  </sheetPr>
  <dimension ref="A1:L29"/>
  <sheetViews>
    <sheetView workbookViewId="0">
      <pane ySplit="2" topLeftCell="A3" activePane="bottomLeft" state="frozen"/>
      <selection pane="bottomLeft" activeCell="A2" sqref="A2:B2"/>
    </sheetView>
  </sheetViews>
  <sheetFormatPr baseColWidth="10" defaultColWidth="11.5703125" defaultRowHeight="15"/>
  <cols>
    <col min="1" max="1" width="11.5703125" style="1"/>
    <col min="2" max="2" width="14.7109375" style="9" customWidth="1"/>
    <col min="3" max="3" width="60.7109375" customWidth="1"/>
    <col min="4" max="4" width="20.7109375" style="1" customWidth="1"/>
    <col min="5" max="6" width="12.7109375" customWidth="1"/>
    <col min="7" max="7" width="20.7109375" customWidth="1"/>
    <col min="8" max="8" width="10.7109375" style="8" customWidth="1"/>
    <col min="9" max="9" width="19.85546875" customWidth="1"/>
    <col min="10" max="53" width="11.42578125" customWidth="1"/>
  </cols>
  <sheetData>
    <row r="1" spans="1:12" ht="27" customHeight="1" thickBot="1">
      <c r="B1" s="86" t="s">
        <v>44</v>
      </c>
      <c r="C1" s="83"/>
      <c r="D1" s="83"/>
      <c r="E1" s="83"/>
      <c r="F1" s="83"/>
      <c r="G1" s="87"/>
      <c r="H1" s="86">
        <f ca="1">NOW()</f>
        <v>43505.46668622685</v>
      </c>
    </row>
    <row r="2" spans="1:12" s="2" customFormat="1" ht="16.5" thickBot="1">
      <c r="A2" s="218" t="s">
        <v>48</v>
      </c>
      <c r="B2" s="218" t="s">
        <v>0</v>
      </c>
      <c r="C2" s="167" t="s">
        <v>1</v>
      </c>
      <c r="D2" s="168" t="s">
        <v>12</v>
      </c>
      <c r="E2" s="170" t="s">
        <v>3</v>
      </c>
      <c r="F2" s="170" t="s">
        <v>4</v>
      </c>
      <c r="G2" s="170" t="s">
        <v>2</v>
      </c>
      <c r="H2" s="171" t="s">
        <v>15</v>
      </c>
      <c r="I2"/>
    </row>
    <row r="3" spans="1:12" s="2" customFormat="1" hidden="1">
      <c r="A3" s="213"/>
      <c r="B3" s="205"/>
      <c r="C3" s="195"/>
      <c r="D3" s="214"/>
      <c r="E3" s="207"/>
      <c r="F3" s="207"/>
      <c r="G3" s="207"/>
      <c r="H3" s="216"/>
      <c r="I3"/>
    </row>
    <row r="4" spans="1:12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</row>
    <row r="5" spans="1:12" ht="15.75" thickBot="1">
      <c r="A5" s="182"/>
      <c r="B5" s="182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</row>
    <row r="8" spans="1:12" ht="15.75" thickBot="1"/>
    <row r="9" spans="1:12" ht="16.5" thickBot="1">
      <c r="J9" s="92" t="s">
        <v>45</v>
      </c>
      <c r="K9" s="93"/>
      <c r="L9" s="94"/>
    </row>
    <row r="10" spans="1:12">
      <c r="J10" s="103"/>
      <c r="K10" s="104"/>
      <c r="L10" s="105"/>
    </row>
    <row r="11" spans="1:12">
      <c r="J11" s="103"/>
      <c r="K11" s="104"/>
      <c r="L11" s="105"/>
    </row>
    <row r="12" spans="1:12">
      <c r="J12" s="103"/>
      <c r="K12" s="104"/>
      <c r="L12" s="105"/>
    </row>
    <row r="13" spans="1:12">
      <c r="J13" s="103"/>
      <c r="K13" s="104"/>
      <c r="L13" s="105"/>
    </row>
    <row r="14" spans="1:12">
      <c r="J14" s="103"/>
      <c r="K14" s="104"/>
      <c r="L14" s="105"/>
    </row>
    <row r="15" spans="1:12">
      <c r="J15" s="103"/>
      <c r="K15" s="104"/>
      <c r="L15" s="105"/>
    </row>
    <row r="16" spans="1:12">
      <c r="J16" s="103"/>
      <c r="K16" s="104"/>
      <c r="L16" s="105"/>
    </row>
    <row r="17" spans="10:12">
      <c r="J17" s="103"/>
      <c r="K17" s="104"/>
      <c r="L17" s="105"/>
    </row>
    <row r="18" spans="10:12">
      <c r="J18" s="103"/>
      <c r="K18" s="104"/>
      <c r="L18" s="105"/>
    </row>
    <row r="19" spans="10:12">
      <c r="J19" s="103"/>
      <c r="K19" s="104"/>
      <c r="L19" s="105"/>
    </row>
    <row r="20" spans="10:12">
      <c r="J20" s="103"/>
      <c r="K20" s="104"/>
      <c r="L20" s="105"/>
    </row>
    <row r="21" spans="10:12">
      <c r="J21" s="103"/>
      <c r="K21" s="104"/>
      <c r="L21" s="105"/>
    </row>
    <row r="22" spans="10:12">
      <c r="J22" s="103"/>
      <c r="K22" s="104"/>
      <c r="L22" s="105"/>
    </row>
    <row r="23" spans="10:12">
      <c r="J23" s="103"/>
      <c r="K23" s="104"/>
      <c r="L23" s="105"/>
    </row>
    <row r="24" spans="10:12">
      <c r="J24" s="103"/>
      <c r="K24" s="104"/>
      <c r="L24" s="105"/>
    </row>
    <row r="25" spans="10:12">
      <c r="J25" s="103"/>
      <c r="K25" s="104"/>
      <c r="L25" s="105"/>
    </row>
    <row r="26" spans="10:12">
      <c r="J26" s="103"/>
      <c r="K26" s="104"/>
      <c r="L26" s="105"/>
    </row>
    <row r="27" spans="10:12">
      <c r="J27" s="103"/>
      <c r="K27" s="104"/>
      <c r="L27" s="105"/>
    </row>
    <row r="28" spans="10:12">
      <c r="J28" s="103"/>
      <c r="K28" s="104"/>
      <c r="L28" s="105"/>
    </row>
    <row r="29" spans="10:12" ht="15.75" thickBot="1">
      <c r="J29" s="106"/>
      <c r="K29" s="107"/>
      <c r="L29" s="108"/>
    </row>
  </sheetData>
  <conditionalFormatting sqref="H4">
    <cfRule type="cellIs" dxfId="29" priority="2" operator="equal">
      <formula>"X"</formula>
    </cfRule>
  </conditionalFormatting>
  <pageMargins left="0.21875" right="0.7" top="0.75" bottom="0.75" header="0.3" footer="0.3"/>
  <pageSetup paperSize="9" orientation="portrait" horizontalDpi="4294967293" r:id="rId1"/>
  <headerFooter>
    <oddHeader>&amp;C&amp;"-,Gras"&amp;18Denrées &amp; Boissons
&amp;R&amp;"-,Gras"&amp;22 2018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8" tint="0.39997558519241921"/>
  </sheetPr>
  <dimension ref="A1:L28"/>
  <sheetViews>
    <sheetView workbookViewId="0">
      <pane ySplit="2" topLeftCell="A3" activePane="bottomLeft" state="frozen"/>
      <selection pane="bottomLeft" activeCell="C10" sqref="C10"/>
    </sheetView>
  </sheetViews>
  <sheetFormatPr baseColWidth="10" defaultColWidth="11.5703125" defaultRowHeight="15"/>
  <cols>
    <col min="1" max="1" width="11.5703125" style="1"/>
    <col min="2" max="2" width="14.7109375" style="9" customWidth="1"/>
    <col min="3" max="3" width="60.7109375" customWidth="1"/>
    <col min="4" max="4" width="20.7109375" customWidth="1"/>
    <col min="5" max="6" width="12.7109375" customWidth="1"/>
    <col min="7" max="7" width="20.7109375" customWidth="1"/>
    <col min="8" max="8" width="10.7109375" style="8" customWidth="1"/>
    <col min="9" max="9" width="21" customWidth="1"/>
    <col min="10" max="53" width="11.42578125" customWidth="1"/>
  </cols>
  <sheetData>
    <row r="1" spans="1:12" ht="27" customHeight="1" thickBot="1">
      <c r="B1" s="97" t="s">
        <v>47</v>
      </c>
      <c r="C1" s="98"/>
      <c r="D1" s="98"/>
      <c r="E1" s="98"/>
      <c r="F1" s="98"/>
      <c r="G1" s="99"/>
      <c r="H1" s="97">
        <f ca="1">NOW()</f>
        <v>43505.46668622685</v>
      </c>
    </row>
    <row r="2" spans="1:12" s="2" customFormat="1" ht="16.5" thickBot="1">
      <c r="A2" s="161" t="s">
        <v>48</v>
      </c>
      <c r="B2" s="161" t="s">
        <v>0</v>
      </c>
      <c r="C2" s="167" t="s">
        <v>1</v>
      </c>
      <c r="D2" s="168" t="s">
        <v>12</v>
      </c>
      <c r="E2" s="169" t="s">
        <v>3</v>
      </c>
      <c r="F2" s="169" t="s">
        <v>4</v>
      </c>
      <c r="G2" s="170" t="s">
        <v>2</v>
      </c>
      <c r="H2" s="171" t="s">
        <v>15</v>
      </c>
    </row>
    <row r="3" spans="1:12" s="2" customFormat="1" hidden="1">
      <c r="A3" s="213"/>
      <c r="B3" s="205"/>
      <c r="C3" s="195"/>
      <c r="D3" s="214"/>
      <c r="E3" s="207"/>
      <c r="F3" s="207"/>
      <c r="G3" s="207"/>
      <c r="H3" s="216"/>
    </row>
    <row r="4" spans="1:12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</row>
    <row r="5" spans="1:12" ht="15.75" thickBot="1">
      <c r="A5" s="182"/>
      <c r="B5" s="182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</row>
    <row r="6" spans="1:12">
      <c r="B6" s="34"/>
      <c r="C6" s="10"/>
      <c r="D6" s="10"/>
      <c r="E6" s="10"/>
      <c r="F6" s="10"/>
      <c r="G6" s="10"/>
    </row>
    <row r="7" spans="1:12" ht="15.75" thickBot="1">
      <c r="B7" s="34"/>
      <c r="C7" s="10"/>
      <c r="D7" s="10"/>
      <c r="E7" s="10"/>
      <c r="F7" s="10"/>
      <c r="G7" s="10"/>
    </row>
    <row r="8" spans="1:12" ht="16.5" thickBot="1">
      <c r="B8" s="34"/>
      <c r="C8" s="10"/>
      <c r="D8" s="10"/>
      <c r="E8" s="10"/>
      <c r="F8" s="10"/>
      <c r="G8" s="8"/>
      <c r="H8"/>
      <c r="J8" s="92" t="s">
        <v>45</v>
      </c>
      <c r="K8" s="93"/>
      <c r="L8" s="94"/>
    </row>
    <row r="9" spans="1:12">
      <c r="B9" s="34"/>
      <c r="C9" s="10"/>
      <c r="D9" s="10"/>
      <c r="E9" s="10"/>
      <c r="F9" s="10"/>
      <c r="G9" s="10"/>
      <c r="J9" s="103"/>
      <c r="K9" s="104"/>
      <c r="L9" s="105"/>
    </row>
    <row r="10" spans="1:12">
      <c r="B10" s="34"/>
      <c r="C10" s="10"/>
      <c r="D10" s="10"/>
      <c r="E10" s="10"/>
      <c r="F10" s="10"/>
      <c r="G10" s="10"/>
      <c r="J10" s="103"/>
      <c r="K10" s="104"/>
      <c r="L10" s="105"/>
    </row>
    <row r="11" spans="1:12">
      <c r="B11" s="34"/>
      <c r="C11" s="10"/>
      <c r="D11" s="10"/>
      <c r="E11" s="10"/>
      <c r="F11" s="10"/>
      <c r="G11" s="10"/>
      <c r="J11" s="103"/>
      <c r="K11" s="104"/>
      <c r="L11" s="105"/>
    </row>
    <row r="12" spans="1:12">
      <c r="B12" s="34"/>
      <c r="C12" s="10"/>
      <c r="D12" s="10"/>
      <c r="E12" s="10"/>
      <c r="F12" s="10"/>
      <c r="G12" s="10"/>
      <c r="J12" s="103"/>
      <c r="K12" s="104"/>
      <c r="L12" s="105"/>
    </row>
    <row r="13" spans="1:12">
      <c r="B13" s="34"/>
      <c r="C13" s="10"/>
      <c r="D13" s="10"/>
      <c r="E13" s="10"/>
      <c r="F13" s="10"/>
      <c r="G13" s="10"/>
      <c r="J13" s="103"/>
      <c r="K13" s="104"/>
      <c r="L13" s="105"/>
    </row>
    <row r="14" spans="1:12">
      <c r="B14" s="34"/>
      <c r="C14" s="10"/>
      <c r="D14" s="10"/>
      <c r="E14" s="10"/>
      <c r="F14" s="10"/>
      <c r="G14" s="10"/>
      <c r="J14" s="103"/>
      <c r="K14" s="104"/>
      <c r="L14" s="105"/>
    </row>
    <row r="15" spans="1:12">
      <c r="B15" s="34"/>
      <c r="C15" s="10"/>
      <c r="D15" s="10"/>
      <c r="E15" s="10"/>
      <c r="F15" s="10"/>
      <c r="G15" s="10"/>
      <c r="J15" s="103"/>
      <c r="K15" s="104"/>
      <c r="L15" s="105"/>
    </row>
    <row r="16" spans="1:12">
      <c r="B16" s="34"/>
      <c r="C16" s="10"/>
      <c r="D16" s="10"/>
      <c r="E16" s="10"/>
      <c r="F16" s="10"/>
      <c r="G16" s="10"/>
      <c r="J16" s="103"/>
      <c r="K16" s="104"/>
      <c r="L16" s="105"/>
    </row>
    <row r="17" spans="2:12">
      <c r="B17" s="34"/>
      <c r="C17" s="10"/>
      <c r="D17" s="10"/>
      <c r="E17" s="10"/>
      <c r="F17" s="10"/>
      <c r="G17" s="10"/>
      <c r="J17" s="103"/>
      <c r="K17" s="104"/>
      <c r="L17" s="105"/>
    </row>
    <row r="18" spans="2:12">
      <c r="B18" s="34"/>
      <c r="C18" s="10"/>
      <c r="D18" s="10"/>
      <c r="E18" s="10"/>
      <c r="F18" s="10"/>
      <c r="G18" s="10"/>
      <c r="J18" s="103"/>
      <c r="K18" s="104"/>
      <c r="L18" s="105"/>
    </row>
    <row r="19" spans="2:12">
      <c r="B19" s="34"/>
      <c r="C19" s="10"/>
      <c r="D19" s="10"/>
      <c r="E19" s="10"/>
      <c r="F19" s="10"/>
      <c r="G19" s="10"/>
      <c r="J19" s="103"/>
      <c r="K19" s="104"/>
      <c r="L19" s="105"/>
    </row>
    <row r="20" spans="2:12">
      <c r="B20" s="34"/>
      <c r="C20" s="10"/>
      <c r="D20" s="10"/>
      <c r="E20" s="10"/>
      <c r="F20" s="10"/>
      <c r="G20" s="10"/>
      <c r="J20" s="103"/>
      <c r="K20" s="104"/>
      <c r="L20" s="105"/>
    </row>
    <row r="21" spans="2:12">
      <c r="B21" s="34"/>
      <c r="C21" s="10"/>
      <c r="D21" s="10"/>
      <c r="E21" s="10"/>
      <c r="F21" s="10"/>
      <c r="G21" s="10"/>
      <c r="J21" s="103"/>
      <c r="K21" s="104"/>
      <c r="L21" s="105"/>
    </row>
    <row r="22" spans="2:12">
      <c r="B22" s="34"/>
      <c r="C22" s="10"/>
      <c r="D22" s="10"/>
      <c r="E22" s="10"/>
      <c r="F22" s="10"/>
      <c r="G22" s="10"/>
      <c r="J22" s="103"/>
      <c r="K22" s="104"/>
      <c r="L22" s="105"/>
    </row>
    <row r="23" spans="2:12">
      <c r="B23" s="34"/>
      <c r="C23" s="10"/>
      <c r="D23" s="10"/>
      <c r="E23" s="10"/>
      <c r="F23" s="10"/>
      <c r="G23" s="10"/>
      <c r="J23" s="103"/>
      <c r="K23" s="104"/>
      <c r="L23" s="105"/>
    </row>
    <row r="24" spans="2:12">
      <c r="B24" s="34"/>
      <c r="C24" s="10"/>
      <c r="D24" s="10"/>
      <c r="E24" s="10"/>
      <c r="F24" s="10"/>
      <c r="G24" s="10"/>
      <c r="J24" s="103"/>
      <c r="K24" s="104"/>
      <c r="L24" s="105"/>
    </row>
    <row r="25" spans="2:12">
      <c r="B25" s="34"/>
      <c r="C25" s="10"/>
      <c r="D25" s="10"/>
      <c r="E25" s="10"/>
      <c r="F25" s="10"/>
      <c r="G25" s="10"/>
      <c r="J25" s="103"/>
      <c r="K25" s="104"/>
      <c r="L25" s="105"/>
    </row>
    <row r="26" spans="2:12">
      <c r="B26" s="34"/>
      <c r="C26" s="10"/>
      <c r="D26" s="10"/>
      <c r="E26" s="10"/>
      <c r="F26" s="10"/>
      <c r="G26" s="10"/>
      <c r="J26" s="103"/>
      <c r="K26" s="104"/>
      <c r="L26" s="105"/>
    </row>
    <row r="27" spans="2:12">
      <c r="B27" s="34"/>
      <c r="C27" s="10"/>
      <c r="D27" s="10"/>
      <c r="E27" s="10"/>
      <c r="F27" s="10"/>
      <c r="G27" s="10"/>
      <c r="J27" s="103"/>
      <c r="K27" s="104"/>
      <c r="L27" s="105"/>
    </row>
    <row r="28" spans="2:12" ht="15.75" thickBot="1">
      <c r="B28" s="34"/>
      <c r="C28" s="10"/>
      <c r="D28" s="10"/>
      <c r="E28" s="10"/>
      <c r="F28" s="10"/>
      <c r="G28" s="10"/>
      <c r="J28" s="106"/>
      <c r="K28" s="107"/>
      <c r="L28" s="108"/>
    </row>
  </sheetData>
  <conditionalFormatting sqref="H4">
    <cfRule type="cellIs" dxfId="25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&amp;LbILAN;XLS
&amp;C&amp;"-,Gras"&amp;18Entretien et Travaux&amp;R&amp;"-,Gras"&amp;22 2018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L28"/>
  <sheetViews>
    <sheetView workbookViewId="0">
      <pane ySplit="2" topLeftCell="A3" activePane="bottomLeft" state="frozen"/>
      <selection pane="bottomLeft" activeCell="C7" sqref="C7"/>
    </sheetView>
  </sheetViews>
  <sheetFormatPr baseColWidth="10" defaultColWidth="11.5703125" defaultRowHeight="15"/>
  <cols>
    <col min="1" max="1" width="11.5703125" style="1"/>
    <col min="2" max="2" width="14.7109375" style="9" customWidth="1"/>
    <col min="3" max="3" width="60.7109375" customWidth="1"/>
    <col min="4" max="4" width="20.7109375" style="1" customWidth="1"/>
    <col min="5" max="6" width="12.7109375" customWidth="1"/>
    <col min="7" max="7" width="20.7109375" customWidth="1"/>
    <col min="8" max="8" width="10.7109375" style="8" customWidth="1"/>
    <col min="9" max="9" width="23.42578125" customWidth="1"/>
    <col min="10" max="53" width="11.42578125" customWidth="1"/>
  </cols>
  <sheetData>
    <row r="1" spans="1:12" ht="27" thickBot="1">
      <c r="B1" s="77"/>
      <c r="C1" s="78" t="s">
        <v>38</v>
      </c>
      <c r="D1" s="79"/>
      <c r="E1" s="79"/>
      <c r="F1" s="79"/>
      <c r="G1" s="79"/>
      <c r="H1" s="84">
        <f ca="1">NOW()</f>
        <v>43505.46668622685</v>
      </c>
      <c r="J1" s="6"/>
    </row>
    <row r="2" spans="1:12" s="2" customFormat="1" ht="16.5" thickBot="1">
      <c r="A2" s="218" t="s">
        <v>48</v>
      </c>
      <c r="B2" s="218" t="s">
        <v>0</v>
      </c>
      <c r="C2" s="167" t="s">
        <v>1</v>
      </c>
      <c r="D2" s="167" t="s">
        <v>12</v>
      </c>
      <c r="E2" s="170" t="s">
        <v>3</v>
      </c>
      <c r="F2" s="170" t="s">
        <v>4</v>
      </c>
      <c r="G2" s="170" t="s">
        <v>2</v>
      </c>
      <c r="H2" s="171" t="s">
        <v>15</v>
      </c>
      <c r="I2"/>
      <c r="J2" s="15"/>
    </row>
    <row r="3" spans="1:12" s="2" customFormat="1" hidden="1">
      <c r="A3" s="213"/>
      <c r="B3" s="205"/>
      <c r="C3" s="195"/>
      <c r="D3" s="214"/>
      <c r="E3" s="207"/>
      <c r="F3" s="207"/>
      <c r="G3" s="207"/>
      <c r="H3" s="216"/>
      <c r="I3"/>
      <c r="J3" s="15"/>
    </row>
    <row r="4" spans="1:12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  <c r="J4" s="6"/>
    </row>
    <row r="5" spans="1:12" ht="15.75" thickBot="1">
      <c r="A5" s="182"/>
      <c r="B5" s="182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  <c r="J5" s="6"/>
    </row>
    <row r="6" spans="1:12">
      <c r="B6" s="34"/>
      <c r="C6" s="10"/>
      <c r="D6" s="13"/>
      <c r="E6" s="10"/>
      <c r="F6" s="10"/>
      <c r="G6" s="10"/>
      <c r="J6" s="6"/>
    </row>
    <row r="7" spans="1:12" ht="15.75" thickBot="1">
      <c r="B7" s="34"/>
      <c r="C7" s="10"/>
      <c r="D7" s="13"/>
      <c r="E7" s="10"/>
      <c r="F7" s="10"/>
      <c r="G7" s="10"/>
      <c r="J7" s="6"/>
    </row>
    <row r="8" spans="1:12" ht="16.5" thickBot="1">
      <c r="B8" s="34"/>
      <c r="C8" s="10"/>
      <c r="D8" s="13"/>
      <c r="E8" s="10"/>
      <c r="F8" s="10"/>
      <c r="G8" s="10"/>
      <c r="J8" s="92" t="s">
        <v>45</v>
      </c>
      <c r="K8" s="93"/>
      <c r="L8" s="94"/>
    </row>
    <row r="9" spans="1:12">
      <c r="B9" s="34"/>
      <c r="C9" s="10"/>
      <c r="D9" s="13"/>
      <c r="E9" s="10"/>
      <c r="F9" s="10"/>
      <c r="G9" s="10"/>
      <c r="J9" s="103"/>
      <c r="K9" s="104"/>
      <c r="L9" s="105"/>
    </row>
    <row r="10" spans="1:12">
      <c r="B10" s="34"/>
      <c r="C10" s="10"/>
      <c r="D10" s="13"/>
      <c r="E10" s="10"/>
      <c r="F10" s="10"/>
      <c r="G10" s="10"/>
      <c r="J10" s="103"/>
      <c r="K10" s="104"/>
      <c r="L10" s="105"/>
    </row>
    <row r="11" spans="1:12">
      <c r="B11" s="34"/>
      <c r="C11" s="10"/>
      <c r="D11" s="13"/>
      <c r="E11" s="10"/>
      <c r="F11" s="10"/>
      <c r="G11" s="10"/>
      <c r="J11" s="103"/>
      <c r="K11" s="104"/>
      <c r="L11" s="105"/>
    </row>
    <row r="12" spans="1:12">
      <c r="B12" s="34"/>
      <c r="C12" s="10"/>
      <c r="D12" s="13"/>
      <c r="E12" s="10"/>
      <c r="F12" s="10"/>
      <c r="G12" s="10"/>
      <c r="J12" s="103"/>
      <c r="K12" s="104"/>
      <c r="L12" s="105"/>
    </row>
    <row r="13" spans="1:12">
      <c r="B13" s="34"/>
      <c r="C13" s="10"/>
      <c r="D13" s="13"/>
      <c r="E13" s="10"/>
      <c r="F13" s="10"/>
      <c r="G13" s="10"/>
      <c r="J13" s="103"/>
      <c r="K13" s="104"/>
      <c r="L13" s="105"/>
    </row>
    <row r="14" spans="1:12">
      <c r="B14" s="34"/>
      <c r="C14" s="10"/>
      <c r="D14" s="13"/>
      <c r="E14" s="10"/>
      <c r="F14" s="10"/>
      <c r="G14" s="10"/>
      <c r="J14" s="103"/>
      <c r="K14" s="104"/>
      <c r="L14" s="105"/>
    </row>
    <row r="15" spans="1:12">
      <c r="B15" s="34"/>
      <c r="C15" s="10"/>
      <c r="D15" s="13"/>
      <c r="E15" s="10"/>
      <c r="F15" s="10"/>
      <c r="G15" s="10"/>
      <c r="J15" s="103"/>
      <c r="K15" s="104"/>
      <c r="L15" s="105"/>
    </row>
    <row r="16" spans="1:12">
      <c r="B16" s="34"/>
      <c r="C16" s="10"/>
      <c r="D16" s="13"/>
      <c r="E16" s="10"/>
      <c r="F16" s="10"/>
      <c r="G16" s="10"/>
      <c r="J16" s="103"/>
      <c r="K16" s="104"/>
      <c r="L16" s="105"/>
    </row>
    <row r="17" spans="2:12">
      <c r="B17" s="34"/>
      <c r="C17" s="10"/>
      <c r="D17" s="13"/>
      <c r="E17" s="10"/>
      <c r="F17" s="10"/>
      <c r="G17" s="10"/>
      <c r="J17" s="103"/>
      <c r="K17" s="104"/>
      <c r="L17" s="105"/>
    </row>
    <row r="18" spans="2:12">
      <c r="B18" s="34"/>
      <c r="C18" s="10"/>
      <c r="D18" s="13"/>
      <c r="E18" s="10"/>
      <c r="F18" s="10"/>
      <c r="G18" s="10"/>
      <c r="J18" s="103"/>
      <c r="K18" s="104"/>
      <c r="L18" s="105"/>
    </row>
    <row r="19" spans="2:12">
      <c r="B19" s="34"/>
      <c r="C19" s="10"/>
      <c r="D19" s="13"/>
      <c r="E19" s="10"/>
      <c r="F19" s="10"/>
      <c r="G19" s="10"/>
      <c r="J19" s="103"/>
      <c r="K19" s="104"/>
      <c r="L19" s="105"/>
    </row>
    <row r="20" spans="2:12">
      <c r="B20" s="34"/>
      <c r="C20" s="10"/>
      <c r="D20" s="13"/>
      <c r="E20" s="10"/>
      <c r="F20" s="10"/>
      <c r="G20" s="10"/>
      <c r="J20" s="103"/>
      <c r="K20" s="104"/>
      <c r="L20" s="105"/>
    </row>
    <row r="21" spans="2:12">
      <c r="B21" s="34"/>
      <c r="C21" s="10"/>
      <c r="D21" s="13"/>
      <c r="E21" s="10"/>
      <c r="F21" s="10"/>
      <c r="G21" s="10"/>
      <c r="J21" s="103"/>
      <c r="K21" s="104"/>
      <c r="L21" s="105"/>
    </row>
    <row r="22" spans="2:12">
      <c r="B22" s="34"/>
      <c r="C22" s="10"/>
      <c r="D22" s="13"/>
      <c r="E22" s="10"/>
      <c r="F22" s="10"/>
      <c r="G22" s="10"/>
      <c r="J22" s="103"/>
      <c r="K22" s="104"/>
      <c r="L22" s="105"/>
    </row>
    <row r="23" spans="2:12">
      <c r="B23" s="34"/>
      <c r="C23" s="10"/>
      <c r="D23" s="13"/>
      <c r="E23" s="10"/>
      <c r="F23" s="10"/>
      <c r="G23" s="10"/>
      <c r="J23" s="103"/>
      <c r="K23" s="104"/>
      <c r="L23" s="105"/>
    </row>
    <row r="24" spans="2:12">
      <c r="B24" s="34"/>
      <c r="C24" s="10"/>
      <c r="D24" s="13"/>
      <c r="E24" s="10"/>
      <c r="F24" s="10"/>
      <c r="G24" s="10"/>
      <c r="J24" s="103"/>
      <c r="K24" s="104"/>
      <c r="L24" s="105"/>
    </row>
    <row r="25" spans="2:12">
      <c r="B25" s="34"/>
      <c r="C25" s="10"/>
      <c r="D25" s="13"/>
      <c r="E25" s="10"/>
      <c r="F25" s="10"/>
      <c r="G25" s="10"/>
      <c r="J25" s="103"/>
      <c r="K25" s="104"/>
      <c r="L25" s="105"/>
    </row>
    <row r="26" spans="2:12">
      <c r="B26" s="34"/>
      <c r="C26" s="10"/>
      <c r="D26" s="13"/>
      <c r="E26" s="10"/>
      <c r="F26" s="10"/>
      <c r="G26" s="10"/>
      <c r="J26" s="103"/>
      <c r="K26" s="104"/>
      <c r="L26" s="105"/>
    </row>
    <row r="27" spans="2:12">
      <c r="B27" s="34"/>
      <c r="C27" s="10"/>
      <c r="D27" s="13"/>
      <c r="E27" s="10"/>
      <c r="F27" s="10"/>
      <c r="G27" s="10"/>
      <c r="J27" s="103"/>
      <c r="K27" s="104"/>
      <c r="L27" s="105"/>
    </row>
    <row r="28" spans="2:12" ht="15.75" thickBot="1">
      <c r="B28" s="34"/>
      <c r="C28" s="10"/>
      <c r="D28" s="13"/>
      <c r="E28" s="10"/>
      <c r="F28" s="10"/>
      <c r="G28" s="10"/>
      <c r="J28" s="106"/>
      <c r="K28" s="107"/>
      <c r="L28" s="108"/>
    </row>
  </sheetData>
  <conditionalFormatting sqref="H4">
    <cfRule type="cellIs" dxfId="22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&amp;LbILAN;XLS
&amp;C&amp;"-,Gras"&amp;18VETEMENTS&amp;R&amp;"-,Gras"&amp;22 2018</oddHead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L29"/>
  <sheetViews>
    <sheetView workbookViewId="0">
      <pane ySplit="2" topLeftCell="A3" activePane="bottomLeft" state="frozen"/>
      <selection pane="bottomLeft" activeCell="C9" sqref="C9"/>
    </sheetView>
  </sheetViews>
  <sheetFormatPr baseColWidth="10" defaultColWidth="11.5703125" defaultRowHeight="15"/>
  <cols>
    <col min="1" max="1" width="11.5703125" style="1"/>
    <col min="2" max="2" width="14.7109375" style="9" customWidth="1"/>
    <col min="3" max="3" width="60.7109375" customWidth="1"/>
    <col min="4" max="4" width="20.7109375" style="1" customWidth="1"/>
    <col min="5" max="6" width="12.7109375" customWidth="1"/>
    <col min="7" max="7" width="20.7109375" customWidth="1"/>
    <col min="8" max="8" width="10.7109375" style="8" customWidth="1"/>
    <col min="9" max="9" width="26.5703125" customWidth="1"/>
    <col min="10" max="53" width="11.42578125" customWidth="1"/>
  </cols>
  <sheetData>
    <row r="1" spans="1:12" ht="27" thickBot="1">
      <c r="B1" s="80" t="s">
        <v>39</v>
      </c>
      <c r="C1" s="81"/>
      <c r="D1" s="82"/>
      <c r="E1" s="82"/>
      <c r="F1" s="82"/>
      <c r="G1" s="82"/>
      <c r="H1" s="85">
        <f ca="1">NOW()</f>
        <v>43505.46668622685</v>
      </c>
    </row>
    <row r="2" spans="1:12" s="2" customFormat="1" ht="16.5" thickBot="1">
      <c r="A2" s="161" t="s">
        <v>48</v>
      </c>
      <c r="B2" s="161" t="s">
        <v>0</v>
      </c>
      <c r="C2" s="167" t="s">
        <v>1</v>
      </c>
      <c r="D2" s="168" t="s">
        <v>12</v>
      </c>
      <c r="E2" s="169" t="s">
        <v>3</v>
      </c>
      <c r="F2" s="169" t="s">
        <v>4</v>
      </c>
      <c r="G2" s="170" t="s">
        <v>2</v>
      </c>
      <c r="H2" s="171" t="s">
        <v>15</v>
      </c>
      <c r="I2"/>
      <c r="J2" s="15"/>
    </row>
    <row r="3" spans="1:12" s="2" customFormat="1" hidden="1">
      <c r="A3" s="213"/>
      <c r="B3" s="205"/>
      <c r="C3" s="195"/>
      <c r="D3" s="214"/>
      <c r="E3" s="207"/>
      <c r="F3" s="207"/>
      <c r="G3" s="207"/>
      <c r="H3" s="216"/>
      <c r="I3"/>
      <c r="J3" s="15"/>
    </row>
    <row r="4" spans="1:12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  <c r="J4" s="6"/>
    </row>
    <row r="5" spans="1:12" ht="15.75" thickBot="1">
      <c r="A5" s="182"/>
      <c r="B5" s="182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  <c r="J5" s="6"/>
    </row>
    <row r="6" spans="1:12">
      <c r="B6" s="34"/>
      <c r="C6" s="10"/>
      <c r="D6" s="13"/>
      <c r="E6" s="10"/>
      <c r="F6" s="10"/>
      <c r="G6" s="10"/>
      <c r="J6" s="6"/>
    </row>
    <row r="7" spans="1:12">
      <c r="B7" s="34"/>
      <c r="C7" s="10"/>
      <c r="D7" s="13"/>
      <c r="E7" s="10"/>
      <c r="F7" s="10"/>
      <c r="G7" s="10"/>
      <c r="J7" s="6"/>
    </row>
    <row r="8" spans="1:12" ht="15.75" thickBot="1">
      <c r="B8" s="34"/>
      <c r="C8" s="10"/>
      <c r="D8" s="13"/>
      <c r="E8" s="10"/>
      <c r="F8" s="10"/>
      <c r="G8" s="10"/>
      <c r="J8" s="6"/>
    </row>
    <row r="9" spans="1:12" ht="16.5" thickBot="1">
      <c r="B9" s="34"/>
      <c r="C9" s="10"/>
      <c r="D9" s="13"/>
      <c r="E9" s="10"/>
      <c r="F9" s="10"/>
      <c r="G9" s="10"/>
      <c r="J9" s="92" t="s">
        <v>45</v>
      </c>
      <c r="K9" s="93"/>
      <c r="L9" s="94"/>
    </row>
    <row r="10" spans="1:12">
      <c r="B10" s="34"/>
      <c r="C10" s="10"/>
      <c r="D10" s="13"/>
      <c r="E10" s="10"/>
      <c r="F10" s="10"/>
      <c r="G10" s="10"/>
      <c r="J10" s="103"/>
      <c r="K10" s="104"/>
      <c r="L10" s="105"/>
    </row>
    <row r="11" spans="1:12">
      <c r="B11" s="34"/>
      <c r="C11" s="10"/>
      <c r="D11" s="13"/>
      <c r="E11" s="10"/>
      <c r="F11" s="10"/>
      <c r="G11" s="10"/>
      <c r="J11" s="103"/>
      <c r="K11" s="104"/>
      <c r="L11" s="105"/>
    </row>
    <row r="12" spans="1:12">
      <c r="B12" s="34"/>
      <c r="C12" s="10"/>
      <c r="D12" s="13"/>
      <c r="E12" s="10"/>
      <c r="F12" s="10"/>
      <c r="G12" s="10"/>
      <c r="J12" s="103"/>
      <c r="K12" s="104"/>
      <c r="L12" s="105"/>
    </row>
    <row r="13" spans="1:12">
      <c r="B13" s="34"/>
      <c r="C13" s="10"/>
      <c r="D13" s="13"/>
      <c r="E13" s="10"/>
      <c r="F13" s="10"/>
      <c r="G13" s="10"/>
      <c r="J13" s="103"/>
      <c r="K13" s="104"/>
      <c r="L13" s="105"/>
    </row>
    <row r="14" spans="1:12">
      <c r="B14" s="34"/>
      <c r="C14" s="10"/>
      <c r="D14" s="13"/>
      <c r="E14" s="10"/>
      <c r="F14" s="10"/>
      <c r="G14" s="10"/>
      <c r="J14" s="103"/>
      <c r="K14" s="104"/>
      <c r="L14" s="105"/>
    </row>
    <row r="15" spans="1:12">
      <c r="B15" s="34"/>
      <c r="C15" s="10"/>
      <c r="D15" s="13"/>
      <c r="E15" s="10"/>
      <c r="F15" s="10"/>
      <c r="G15" s="10"/>
      <c r="J15" s="103"/>
      <c r="K15" s="104"/>
      <c r="L15" s="105"/>
    </row>
    <row r="16" spans="1:12">
      <c r="B16" s="34"/>
      <c r="C16" s="10"/>
      <c r="D16" s="13"/>
      <c r="E16" s="10"/>
      <c r="F16" s="10"/>
      <c r="G16" s="10"/>
      <c r="J16" s="103"/>
      <c r="K16" s="104"/>
      <c r="L16" s="105"/>
    </row>
    <row r="17" spans="2:12">
      <c r="B17" s="34"/>
      <c r="C17" s="10"/>
      <c r="D17" s="13"/>
      <c r="E17" s="10"/>
      <c r="F17" s="10"/>
      <c r="G17" s="10"/>
      <c r="J17" s="103"/>
      <c r="K17" s="104"/>
      <c r="L17" s="105"/>
    </row>
    <row r="18" spans="2:12">
      <c r="B18" s="34"/>
      <c r="C18" s="10"/>
      <c r="D18" s="13"/>
      <c r="E18" s="10"/>
      <c r="F18" s="10"/>
      <c r="G18" s="10"/>
      <c r="J18" s="103"/>
      <c r="K18" s="104"/>
      <c r="L18" s="105"/>
    </row>
    <row r="19" spans="2:12">
      <c r="B19" s="34"/>
      <c r="C19" s="10"/>
      <c r="D19" s="13"/>
      <c r="E19" s="10"/>
      <c r="F19" s="10"/>
      <c r="G19" s="10"/>
      <c r="J19" s="103"/>
      <c r="K19" s="104"/>
      <c r="L19" s="105"/>
    </row>
    <row r="20" spans="2:12">
      <c r="B20" s="34"/>
      <c r="C20" s="10"/>
      <c r="D20" s="13"/>
      <c r="E20" s="10"/>
      <c r="F20" s="10"/>
      <c r="G20" s="10"/>
      <c r="J20" s="103"/>
      <c r="K20" s="104"/>
      <c r="L20" s="105"/>
    </row>
    <row r="21" spans="2:12">
      <c r="B21" s="34"/>
      <c r="C21" s="10"/>
      <c r="D21" s="13"/>
      <c r="E21" s="10"/>
      <c r="F21" s="10"/>
      <c r="G21" s="10"/>
      <c r="J21" s="103"/>
      <c r="K21" s="104"/>
      <c r="L21" s="105"/>
    </row>
    <row r="22" spans="2:12">
      <c r="B22" s="34"/>
      <c r="C22" s="10"/>
      <c r="D22" s="13"/>
      <c r="E22" s="10"/>
      <c r="F22" s="10"/>
      <c r="G22" s="10"/>
      <c r="J22" s="103"/>
      <c r="K22" s="104"/>
      <c r="L22" s="105"/>
    </row>
    <row r="23" spans="2:12">
      <c r="B23" s="34"/>
      <c r="C23" s="10"/>
      <c r="D23" s="13"/>
      <c r="E23" s="10"/>
      <c r="F23" s="10"/>
      <c r="G23" s="10"/>
      <c r="J23" s="103"/>
      <c r="K23" s="104"/>
      <c r="L23" s="105"/>
    </row>
    <row r="24" spans="2:12">
      <c r="B24" s="34"/>
      <c r="C24" s="10"/>
      <c r="D24" s="13"/>
      <c r="E24" s="10"/>
      <c r="F24" s="10"/>
      <c r="G24" s="10"/>
      <c r="J24" s="103"/>
      <c r="K24" s="104"/>
      <c r="L24" s="105"/>
    </row>
    <row r="25" spans="2:12">
      <c r="B25" s="34"/>
      <c r="C25" s="10"/>
      <c r="D25" s="13"/>
      <c r="E25" s="10"/>
      <c r="F25" s="10"/>
      <c r="G25" s="10"/>
      <c r="J25" s="103"/>
      <c r="K25" s="104"/>
      <c r="L25" s="105"/>
    </row>
    <row r="26" spans="2:12">
      <c r="B26" s="34"/>
      <c r="C26" s="10"/>
      <c r="D26" s="13"/>
      <c r="E26" s="10"/>
      <c r="F26" s="10"/>
      <c r="G26" s="10"/>
      <c r="J26" s="103"/>
      <c r="K26" s="104"/>
      <c r="L26" s="105"/>
    </row>
    <row r="27" spans="2:12">
      <c r="B27" s="34"/>
      <c r="C27" s="10"/>
      <c r="D27" s="13"/>
      <c r="E27" s="10"/>
      <c r="F27" s="10"/>
      <c r="G27" s="10"/>
      <c r="J27" s="103"/>
      <c r="K27" s="104"/>
      <c r="L27" s="105"/>
    </row>
    <row r="28" spans="2:12">
      <c r="B28" s="34"/>
      <c r="C28" s="10"/>
      <c r="D28" s="13"/>
      <c r="E28" s="10"/>
      <c r="F28" s="10"/>
      <c r="G28" s="10"/>
      <c r="J28" s="103"/>
      <c r="K28" s="104"/>
      <c r="L28" s="105"/>
    </row>
    <row r="29" spans="2:12" ht="15.75" thickBot="1">
      <c r="B29" s="34"/>
      <c r="C29" s="10"/>
      <c r="D29" s="13"/>
      <c r="E29" s="10"/>
      <c r="F29" s="10"/>
      <c r="G29" s="10"/>
      <c r="J29" s="106"/>
      <c r="K29" s="107"/>
      <c r="L29" s="108"/>
    </row>
  </sheetData>
  <conditionalFormatting sqref="H4">
    <cfRule type="cellIs" dxfId="18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&amp;LbILAN;XLS
&amp;C&amp;"-,Gras"&amp;18ESPAGNE</oddHead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M28"/>
  <sheetViews>
    <sheetView showWhiteSpace="0" workbookViewId="0">
      <pane ySplit="2" topLeftCell="A3" activePane="bottomLeft" state="frozen"/>
      <selection pane="bottomLeft" activeCell="A2" sqref="A2:B2"/>
    </sheetView>
  </sheetViews>
  <sheetFormatPr baseColWidth="10" defaultColWidth="11.5703125" defaultRowHeight="15.75"/>
  <cols>
    <col min="1" max="1" width="11.5703125" style="1"/>
    <col min="2" max="2" width="14.7109375" style="63" customWidth="1"/>
    <col min="3" max="3" width="60.7109375" customWidth="1"/>
    <col min="4" max="4" width="20.7109375" customWidth="1"/>
    <col min="5" max="6" width="12.7109375" customWidth="1"/>
    <col min="7" max="7" width="20.7109375" customWidth="1"/>
    <col min="8" max="8" width="10.7109375" style="29" customWidth="1"/>
    <col min="9" max="9" width="25" style="30" customWidth="1"/>
    <col min="10" max="53" width="11.42578125" customWidth="1"/>
  </cols>
  <sheetData>
    <row r="1" spans="1:13" ht="27" thickBot="1">
      <c r="B1" s="75" t="s">
        <v>43</v>
      </c>
      <c r="C1" s="40"/>
      <c r="D1" s="39"/>
      <c r="E1" s="39"/>
      <c r="F1" s="39"/>
      <c r="G1" s="39"/>
      <c r="H1" s="91">
        <f ca="1">NOW()</f>
        <v>43505.46668622685</v>
      </c>
      <c r="K1" s="6"/>
      <c r="L1" s="6"/>
    </row>
    <row r="2" spans="1:13" s="2" customFormat="1" ht="16.5" thickBot="1">
      <c r="A2" s="161" t="s">
        <v>48</v>
      </c>
      <c r="B2" s="161" t="s">
        <v>0</v>
      </c>
      <c r="C2" s="167" t="s">
        <v>17</v>
      </c>
      <c r="D2" s="168" t="s">
        <v>12</v>
      </c>
      <c r="E2" s="169" t="s">
        <v>3</v>
      </c>
      <c r="F2" s="169" t="s">
        <v>4</v>
      </c>
      <c r="G2" s="170" t="s">
        <v>2</v>
      </c>
      <c r="H2" s="171" t="s">
        <v>15</v>
      </c>
      <c r="I2" s="38"/>
      <c r="J2" s="15"/>
      <c r="K2" s="15"/>
      <c r="L2" s="15"/>
      <c r="M2" s="15"/>
    </row>
    <row r="3" spans="1:13" s="2" customFormat="1" ht="15" hidden="1">
      <c r="A3" s="213"/>
      <c r="B3" s="205"/>
      <c r="C3" s="195"/>
      <c r="D3" s="214"/>
      <c r="E3" s="207"/>
      <c r="F3" s="207"/>
      <c r="G3" s="207"/>
      <c r="H3" s="216"/>
      <c r="I3" s="36"/>
      <c r="J3" s="15"/>
      <c r="K3" s="15"/>
      <c r="L3" s="15"/>
      <c r="M3" s="15"/>
    </row>
    <row r="4" spans="1:13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  <c r="I4" s="37"/>
      <c r="J4" s="6"/>
      <c r="K4" s="6"/>
      <c r="L4" s="6"/>
      <c r="M4" s="6"/>
    </row>
    <row r="5" spans="1:13" ht="15">
      <c r="A5" s="183"/>
      <c r="B5" s="183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  <c r="I5" s="32"/>
      <c r="K5" s="6"/>
      <c r="L5" s="6"/>
      <c r="M5" s="6"/>
    </row>
    <row r="6" spans="1:13">
      <c r="H6" s="33"/>
      <c r="I6" s="32"/>
      <c r="K6" s="6"/>
      <c r="L6" s="6"/>
      <c r="M6" s="6"/>
    </row>
    <row r="7" spans="1:13" ht="16.5" thickBot="1">
      <c r="H7" s="31"/>
      <c r="I7" s="32"/>
      <c r="K7" s="6"/>
      <c r="L7" s="6"/>
      <c r="M7" s="6"/>
    </row>
    <row r="8" spans="1:13" ht="16.5" thickBot="1">
      <c r="C8" s="64"/>
      <c r="H8" s="31"/>
      <c r="I8" s="32"/>
      <c r="J8" s="92" t="s">
        <v>45</v>
      </c>
      <c r="K8" s="93"/>
      <c r="L8" s="94"/>
      <c r="M8" s="6"/>
    </row>
    <row r="9" spans="1:13">
      <c r="H9" s="31"/>
      <c r="I9" s="32"/>
      <c r="J9" s="103"/>
      <c r="K9" s="104"/>
      <c r="L9" s="105"/>
    </row>
    <row r="10" spans="1:13">
      <c r="H10" s="31"/>
      <c r="I10" s="32"/>
      <c r="J10" s="103"/>
      <c r="K10" s="104"/>
      <c r="L10" s="105"/>
    </row>
    <row r="11" spans="1:13">
      <c r="H11" s="31"/>
      <c r="I11" s="27"/>
      <c r="J11" s="103"/>
      <c r="K11" s="104"/>
      <c r="L11" s="105"/>
    </row>
    <row r="12" spans="1:13">
      <c r="H12" s="31"/>
      <c r="I12" s="27"/>
      <c r="J12" s="103"/>
      <c r="K12" s="104"/>
      <c r="L12" s="105"/>
    </row>
    <row r="13" spans="1:13">
      <c r="H13" s="31"/>
      <c r="I13" s="27"/>
      <c r="J13" s="103"/>
      <c r="K13" s="104"/>
      <c r="L13" s="105"/>
    </row>
    <row r="14" spans="1:13">
      <c r="H14" s="31"/>
      <c r="I14" s="27"/>
      <c r="J14" s="103"/>
      <c r="K14" s="104"/>
      <c r="L14" s="105"/>
    </row>
    <row r="15" spans="1:13">
      <c r="H15" s="31"/>
      <c r="I15" s="27"/>
      <c r="J15" s="103"/>
      <c r="K15" s="104"/>
      <c r="L15" s="105"/>
    </row>
    <row r="16" spans="1:13">
      <c r="H16" s="31"/>
      <c r="I16" s="27"/>
      <c r="J16" s="103"/>
      <c r="K16" s="104"/>
      <c r="L16" s="105"/>
    </row>
    <row r="17" spans="8:12">
      <c r="H17" s="31"/>
      <c r="I17" s="27"/>
      <c r="J17" s="103"/>
      <c r="K17" s="104"/>
      <c r="L17" s="105"/>
    </row>
    <row r="18" spans="8:12">
      <c r="H18" s="31"/>
      <c r="I18" s="27"/>
      <c r="J18" s="103"/>
      <c r="K18" s="104"/>
      <c r="L18" s="105"/>
    </row>
    <row r="19" spans="8:12">
      <c r="H19" s="31"/>
      <c r="I19" s="27"/>
      <c r="J19" s="103"/>
      <c r="K19" s="104"/>
      <c r="L19" s="105"/>
    </row>
    <row r="20" spans="8:12">
      <c r="H20" s="31"/>
      <c r="I20" s="27"/>
      <c r="J20" s="103"/>
      <c r="K20" s="104"/>
      <c r="L20" s="105"/>
    </row>
    <row r="21" spans="8:12">
      <c r="H21" s="31"/>
      <c r="I21" s="27"/>
      <c r="J21" s="103"/>
      <c r="K21" s="104"/>
      <c r="L21" s="105"/>
    </row>
    <row r="22" spans="8:12">
      <c r="H22" s="31"/>
      <c r="I22" s="27"/>
      <c r="J22" s="103"/>
      <c r="K22" s="104"/>
      <c r="L22" s="105"/>
    </row>
    <row r="23" spans="8:12">
      <c r="H23" s="31"/>
      <c r="I23" s="27"/>
      <c r="J23" s="103"/>
      <c r="K23" s="104"/>
      <c r="L23" s="105"/>
    </row>
    <row r="24" spans="8:12">
      <c r="H24" s="31"/>
      <c r="I24" s="27"/>
      <c r="J24" s="103"/>
      <c r="K24" s="104"/>
      <c r="L24" s="105"/>
    </row>
    <row r="25" spans="8:12">
      <c r="H25" s="31"/>
      <c r="I25" s="27"/>
      <c r="J25" s="103"/>
      <c r="K25" s="104"/>
      <c r="L25" s="105"/>
    </row>
    <row r="26" spans="8:12">
      <c r="H26" s="31"/>
      <c r="I26" s="27"/>
      <c r="J26" s="103"/>
      <c r="K26" s="104"/>
      <c r="L26" s="105"/>
    </row>
    <row r="27" spans="8:12">
      <c r="H27" s="31"/>
      <c r="I27" s="27"/>
      <c r="J27" s="103"/>
      <c r="K27" s="104"/>
      <c r="L27" s="105"/>
    </row>
    <row r="28" spans="8:12" ht="16.5" thickBot="1">
      <c r="H28" s="31"/>
      <c r="I28" s="27"/>
      <c r="J28" s="106"/>
      <c r="K28" s="107"/>
      <c r="L28" s="108"/>
    </row>
  </sheetData>
  <conditionalFormatting sqref="H4">
    <cfRule type="cellIs" dxfId="15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&amp;L&amp;"-,Italique"Bilan.xls&amp;C&amp;"-,Gras"&amp;18LOTO  &amp; TOMBOLA&amp;R&amp;"-,Gras"&amp;20 2018</oddHead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4"/>
  </sheetPr>
  <dimension ref="A1:L28"/>
  <sheetViews>
    <sheetView workbookViewId="0">
      <pane ySplit="2" topLeftCell="A3" activePane="bottomLeft" state="frozen"/>
      <selection pane="bottomLeft" activeCell="C7" sqref="C7"/>
    </sheetView>
  </sheetViews>
  <sheetFormatPr baseColWidth="10" defaultColWidth="11.5703125" defaultRowHeight="15"/>
  <cols>
    <col min="1" max="1" width="11.5703125" style="1"/>
    <col min="2" max="2" width="14.7109375" style="11" customWidth="1"/>
    <col min="3" max="3" width="60.7109375" customWidth="1"/>
    <col min="4" max="4" width="20.7109375" style="1" customWidth="1"/>
    <col min="5" max="5" width="12.7109375" style="7" customWidth="1"/>
    <col min="6" max="6" width="12.7109375" customWidth="1"/>
    <col min="7" max="7" width="20.7109375" customWidth="1"/>
    <col min="8" max="8" width="10.7109375" style="12" customWidth="1"/>
    <col min="9" max="9" width="26.28515625" customWidth="1"/>
    <col min="10" max="53" width="11.42578125" customWidth="1"/>
  </cols>
  <sheetData>
    <row r="1" spans="1:12" ht="27" thickBot="1">
      <c r="B1" s="76" t="s">
        <v>37</v>
      </c>
      <c r="C1" s="43"/>
      <c r="D1" s="44"/>
      <c r="E1" s="44"/>
      <c r="F1" s="44"/>
      <c r="G1" s="44"/>
      <c r="H1" s="88">
        <f ca="1">NOW()</f>
        <v>43505.46668622685</v>
      </c>
    </row>
    <row r="2" spans="1:12" s="2" customFormat="1" ht="16.5" thickBot="1">
      <c r="A2" s="218" t="s">
        <v>48</v>
      </c>
      <c r="B2" s="218" t="s">
        <v>0</v>
      </c>
      <c r="C2" s="167" t="s">
        <v>1</v>
      </c>
      <c r="D2" s="167" t="s">
        <v>12</v>
      </c>
      <c r="E2" s="170" t="s">
        <v>3</v>
      </c>
      <c r="F2" s="170" t="s">
        <v>4</v>
      </c>
      <c r="G2" s="170" t="s">
        <v>2</v>
      </c>
      <c r="H2" s="171" t="s">
        <v>15</v>
      </c>
      <c r="I2"/>
      <c r="J2" s="15"/>
    </row>
    <row r="3" spans="1:12" s="2" customFormat="1" hidden="1">
      <c r="A3" s="213"/>
      <c r="B3" s="205"/>
      <c r="C3" s="195"/>
      <c r="D3" s="214"/>
      <c r="E3" s="207"/>
      <c r="F3" s="207"/>
      <c r="G3" s="207"/>
      <c r="H3" s="216"/>
      <c r="I3"/>
      <c r="J3" s="15"/>
    </row>
    <row r="4" spans="1:12" s="2" customFormat="1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  <c r="I4"/>
      <c r="J4" s="15"/>
    </row>
    <row r="5" spans="1:12" ht="15.75" thickBot="1">
      <c r="A5" s="182"/>
      <c r="B5" s="182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  <c r="J5" s="6"/>
    </row>
    <row r="6" spans="1:12">
      <c r="J6" s="6"/>
    </row>
    <row r="7" spans="1:12" ht="15.75" thickBot="1">
      <c r="J7" s="6"/>
    </row>
    <row r="8" spans="1:12" ht="16.5" thickBot="1">
      <c r="G8" s="12"/>
      <c r="H8"/>
      <c r="J8" s="92" t="s">
        <v>45</v>
      </c>
      <c r="K8" s="93"/>
      <c r="L8" s="94"/>
    </row>
    <row r="9" spans="1:12">
      <c r="J9" s="103"/>
      <c r="K9" s="104"/>
      <c r="L9" s="105"/>
    </row>
    <row r="10" spans="1:12">
      <c r="J10" s="103"/>
      <c r="K10" s="104"/>
      <c r="L10" s="105"/>
    </row>
    <row r="11" spans="1:12">
      <c r="J11" s="103"/>
      <c r="K11" s="104"/>
      <c r="L11" s="105"/>
    </row>
    <row r="12" spans="1:12">
      <c r="J12" s="103"/>
      <c r="K12" s="104"/>
      <c r="L12" s="105"/>
    </row>
    <row r="13" spans="1:12">
      <c r="J13" s="103"/>
      <c r="K13" s="104"/>
      <c r="L13" s="105"/>
    </row>
    <row r="14" spans="1:12">
      <c r="J14" s="103"/>
      <c r="K14" s="104"/>
      <c r="L14" s="105"/>
    </row>
    <row r="15" spans="1:12">
      <c r="J15" s="103"/>
      <c r="K15" s="104"/>
      <c r="L15" s="105"/>
    </row>
    <row r="16" spans="1:12">
      <c r="J16" s="103"/>
      <c r="K16" s="104"/>
      <c r="L16" s="105"/>
    </row>
    <row r="17" spans="10:12">
      <c r="J17" s="103"/>
      <c r="K17" s="104"/>
      <c r="L17" s="105"/>
    </row>
    <row r="18" spans="10:12">
      <c r="J18" s="103"/>
      <c r="K18" s="104"/>
      <c r="L18" s="105"/>
    </row>
    <row r="19" spans="10:12">
      <c r="J19" s="103"/>
      <c r="K19" s="104"/>
      <c r="L19" s="105"/>
    </row>
    <row r="20" spans="10:12">
      <c r="J20" s="103"/>
      <c r="K20" s="104"/>
      <c r="L20" s="105"/>
    </row>
    <row r="21" spans="10:12">
      <c r="J21" s="103"/>
      <c r="K21" s="104"/>
      <c r="L21" s="105"/>
    </row>
    <row r="22" spans="10:12">
      <c r="J22" s="103"/>
      <c r="K22" s="104"/>
      <c r="L22" s="105"/>
    </row>
    <row r="23" spans="10:12">
      <c r="J23" s="103"/>
      <c r="K23" s="104"/>
      <c r="L23" s="105"/>
    </row>
    <row r="24" spans="10:12">
      <c r="J24" s="103"/>
      <c r="K24" s="104"/>
      <c r="L24" s="105"/>
    </row>
    <row r="25" spans="10:12">
      <c r="J25" s="103"/>
      <c r="K25" s="104"/>
      <c r="L25" s="105"/>
    </row>
    <row r="26" spans="10:12">
      <c r="J26" s="103"/>
      <c r="K26" s="104"/>
      <c r="L26" s="105"/>
    </row>
    <row r="27" spans="10:12">
      <c r="J27" s="103"/>
      <c r="K27" s="104"/>
      <c r="L27" s="105"/>
    </row>
    <row r="28" spans="10:12" ht="15.75" thickBot="1">
      <c r="J28" s="106"/>
      <c r="K28" s="107"/>
      <c r="L28" s="108"/>
    </row>
  </sheetData>
  <conditionalFormatting sqref="H4">
    <cfRule type="cellIs" dxfId="12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&amp;L&amp;"-,Italique"Bilan.xls&amp;"-,Normal"
&amp;C&amp;"-,Gras"&amp;18Frais de Gestion&amp;R&amp;"-,Gras"&amp;22 2018</oddHead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3"/>
  </sheetPr>
  <dimension ref="A1:L30"/>
  <sheetViews>
    <sheetView showWhiteSpace="0" workbookViewId="0">
      <pane ySplit="2" topLeftCell="A3" activePane="bottomLeft" state="frozen"/>
      <selection pane="bottomLeft" activeCell="C8" sqref="C8"/>
    </sheetView>
  </sheetViews>
  <sheetFormatPr baseColWidth="10" defaultColWidth="11.5703125" defaultRowHeight="15"/>
  <cols>
    <col min="1" max="1" width="11.5703125" style="1"/>
    <col min="2" max="2" width="14.7109375" style="9" customWidth="1"/>
    <col min="3" max="3" width="60.7109375" customWidth="1"/>
    <col min="4" max="4" width="20.7109375" style="13" customWidth="1"/>
    <col min="5" max="6" width="12.7109375" style="10" customWidth="1"/>
    <col min="7" max="7" width="20.7109375" customWidth="1"/>
    <col min="8" max="8" width="10.7109375" style="8" customWidth="1"/>
    <col min="9" max="9" width="17.85546875" customWidth="1"/>
    <col min="10" max="53" width="11.42578125" customWidth="1"/>
  </cols>
  <sheetData>
    <row r="1" spans="1:12" ht="27" thickBot="1">
      <c r="B1" s="73" t="s">
        <v>36</v>
      </c>
      <c r="C1" s="74"/>
      <c r="D1" s="74"/>
      <c r="E1" s="74"/>
      <c r="F1" s="74"/>
      <c r="G1" s="74"/>
      <c r="H1" s="89">
        <f ca="1">NOW()</f>
        <v>43505.46668622685</v>
      </c>
    </row>
    <row r="2" spans="1:12" s="2" customFormat="1" ht="16.5" thickBot="1">
      <c r="A2" s="218" t="s">
        <v>48</v>
      </c>
      <c r="B2" s="218" t="s">
        <v>0</v>
      </c>
      <c r="C2" s="167" t="s">
        <v>1</v>
      </c>
      <c r="D2" s="167" t="s">
        <v>12</v>
      </c>
      <c r="E2" s="170" t="s">
        <v>3</v>
      </c>
      <c r="F2" s="170" t="s">
        <v>4</v>
      </c>
      <c r="G2" s="170" t="s">
        <v>2</v>
      </c>
      <c r="H2" s="171" t="s">
        <v>15</v>
      </c>
      <c r="I2" s="35"/>
    </row>
    <row r="3" spans="1:12" s="2" customFormat="1" hidden="1">
      <c r="A3" s="213"/>
      <c r="B3" s="205"/>
      <c r="C3" s="195"/>
      <c r="D3" s="214"/>
      <c r="E3" s="207"/>
      <c r="F3" s="207"/>
      <c r="G3" s="207"/>
      <c r="H3" s="216"/>
      <c r="I3" s="35"/>
    </row>
    <row r="4" spans="1:12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</row>
    <row r="5" spans="1:12">
      <c r="A5" s="194"/>
      <c r="B5" s="194" t="s">
        <v>10</v>
      </c>
      <c r="C5" s="184"/>
      <c r="D5" s="184"/>
      <c r="E5" s="185">
        <f ca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</row>
    <row r="9" spans="1:12" ht="15.75" thickBot="1"/>
    <row r="10" spans="1:12" ht="16.5" thickBot="1">
      <c r="J10" s="92" t="s">
        <v>45</v>
      </c>
      <c r="K10" s="93"/>
      <c r="L10" s="94"/>
    </row>
    <row r="11" spans="1:12">
      <c r="J11" s="103"/>
      <c r="K11" s="104"/>
      <c r="L11" s="105"/>
    </row>
    <row r="12" spans="1:12">
      <c r="J12" s="103"/>
      <c r="K12" s="104"/>
      <c r="L12" s="105"/>
    </row>
    <row r="13" spans="1:12">
      <c r="J13" s="103"/>
      <c r="K13" s="104"/>
      <c r="L13" s="105"/>
    </row>
    <row r="14" spans="1:12">
      <c r="J14" s="103"/>
      <c r="K14" s="104"/>
      <c r="L14" s="105"/>
    </row>
    <row r="15" spans="1:12">
      <c r="J15" s="103"/>
      <c r="K15" s="104"/>
      <c r="L15" s="105"/>
    </row>
    <row r="16" spans="1:12">
      <c r="J16" s="103"/>
      <c r="K16" s="104"/>
      <c r="L16" s="105"/>
    </row>
    <row r="17" spans="10:12">
      <c r="J17" s="103"/>
      <c r="K17" s="104"/>
      <c r="L17" s="105"/>
    </row>
    <row r="18" spans="10:12">
      <c r="J18" s="103"/>
      <c r="K18" s="104"/>
      <c r="L18" s="105"/>
    </row>
    <row r="19" spans="10:12">
      <c r="J19" s="103"/>
      <c r="K19" s="104"/>
      <c r="L19" s="105"/>
    </row>
    <row r="20" spans="10:12">
      <c r="J20" s="103"/>
      <c r="K20" s="104"/>
      <c r="L20" s="105"/>
    </row>
    <row r="21" spans="10:12">
      <c r="J21" s="103"/>
      <c r="K21" s="104"/>
      <c r="L21" s="105"/>
    </row>
    <row r="22" spans="10:12">
      <c r="J22" s="103"/>
      <c r="K22" s="104"/>
      <c r="L22" s="105"/>
    </row>
    <row r="23" spans="10:12">
      <c r="J23" s="103"/>
      <c r="K23" s="104"/>
      <c r="L23" s="105"/>
    </row>
    <row r="24" spans="10:12">
      <c r="J24" s="103"/>
      <c r="K24" s="104"/>
      <c r="L24" s="105"/>
    </row>
    <row r="25" spans="10:12">
      <c r="J25" s="103"/>
      <c r="K25" s="104"/>
      <c r="L25" s="105"/>
    </row>
    <row r="26" spans="10:12">
      <c r="J26" s="103"/>
      <c r="K26" s="104"/>
      <c r="L26" s="105"/>
    </row>
    <row r="27" spans="10:12">
      <c r="J27" s="103"/>
      <c r="K27" s="104"/>
      <c r="L27" s="105"/>
    </row>
    <row r="28" spans="10:12">
      <c r="J28" s="103"/>
      <c r="K28" s="104"/>
      <c r="L28" s="105"/>
    </row>
    <row r="29" spans="10:12">
      <c r="J29" s="103"/>
      <c r="K29" s="104"/>
      <c r="L29" s="105"/>
    </row>
    <row r="30" spans="10:12" ht="15.75" thickBot="1">
      <c r="J30" s="106"/>
      <c r="K30" s="107"/>
      <c r="L30" s="108"/>
    </row>
  </sheetData>
  <conditionalFormatting sqref="H4">
    <cfRule type="cellIs" dxfId="8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&amp;L&amp;"-,Italique"Bilan.xls&amp;C&amp;"-,Gras"&amp;18Licences &amp; Cartes Membres</oddHeader>
  </headerFooter>
  <ignoredErrors>
    <ignoredError sqref="B6:H11" twoDigitTextYear="1"/>
  </ignoredErrors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9"/>
  </sheetPr>
  <dimension ref="A1:L31"/>
  <sheetViews>
    <sheetView workbookViewId="0">
      <pane ySplit="2" topLeftCell="A3" activePane="bottomLeft" state="frozen"/>
      <selection pane="bottomLeft" activeCell="G40" sqref="G40"/>
    </sheetView>
  </sheetViews>
  <sheetFormatPr baseColWidth="10" defaultColWidth="11.5703125" defaultRowHeight="15"/>
  <cols>
    <col min="1" max="1" width="11.5703125" style="212"/>
    <col min="2" max="2" width="14.7109375" customWidth="1"/>
    <col min="3" max="3" width="60.7109375" customWidth="1"/>
    <col min="4" max="4" width="20.7109375" customWidth="1"/>
    <col min="5" max="6" width="12.7109375" customWidth="1"/>
    <col min="7" max="7" width="20.7109375" customWidth="1"/>
    <col min="8" max="8" width="10.7109375" customWidth="1"/>
    <col min="9" max="9" width="19.85546875" customWidth="1"/>
    <col min="10" max="53" width="11.42578125" customWidth="1"/>
  </cols>
  <sheetData>
    <row r="1" spans="1:12" s="2" customFormat="1" ht="27" thickBot="1">
      <c r="A1" s="211"/>
      <c r="B1" s="72" t="s">
        <v>35</v>
      </c>
      <c r="C1" s="42"/>
      <c r="D1" s="41"/>
      <c r="E1" s="41"/>
      <c r="F1" s="41"/>
      <c r="G1" s="41"/>
      <c r="H1" s="83">
        <f ca="1">NOW()</f>
        <v>43505.46668622685</v>
      </c>
    </row>
    <row r="2" spans="1:12" ht="16.5" thickBot="1">
      <c r="A2" s="161" t="s">
        <v>48</v>
      </c>
      <c r="B2" s="161" t="s">
        <v>0</v>
      </c>
      <c r="C2" s="162" t="s">
        <v>1</v>
      </c>
      <c r="D2" s="163" t="s">
        <v>12</v>
      </c>
      <c r="E2" s="164" t="s">
        <v>3</v>
      </c>
      <c r="F2" s="164" t="s">
        <v>4</v>
      </c>
      <c r="G2" s="165" t="s">
        <v>2</v>
      </c>
      <c r="H2" s="166" t="s">
        <v>15</v>
      </c>
    </row>
    <row r="3" spans="1:12" hidden="1">
      <c r="A3" s="213"/>
      <c r="B3" s="205"/>
      <c r="C3" s="195"/>
      <c r="D3" s="214"/>
      <c r="E3" s="207"/>
      <c r="F3" s="207"/>
      <c r="G3" s="207"/>
      <c r="H3" s="216"/>
    </row>
    <row r="4" spans="1:12" ht="15.75" hidden="1" thickBot="1">
      <c r="A4" s="213"/>
      <c r="B4" s="205"/>
      <c r="C4" s="206"/>
      <c r="D4" s="215"/>
      <c r="E4" s="207"/>
      <c r="F4" s="207"/>
      <c r="G4" s="207">
        <f t="shared" ref="G4" si="0">$G3+$F4-$E4</f>
        <v>0</v>
      </c>
      <c r="H4" s="217"/>
    </row>
    <row r="5" spans="1:12" ht="15.75" thickBot="1">
      <c r="A5" s="182"/>
      <c r="B5" s="182" t="s">
        <v>10</v>
      </c>
      <c r="C5" s="184"/>
      <c r="D5" s="184"/>
      <c r="E5" s="185">
        <f t="shared" ref="E5" ca="1" si="1">SUM(INDIRECT("E3:E"&amp;ROW()-1))</f>
        <v>0</v>
      </c>
      <c r="F5" s="185">
        <f ca="1">SUM(INDIRECT("F3:F"&amp;ROW()-1))</f>
        <v>0</v>
      </c>
      <c r="G5" s="185">
        <f ca="1">$F5-$E5</f>
        <v>0</v>
      </c>
      <c r="H5" s="184"/>
    </row>
    <row r="6" spans="1:12">
      <c r="G6" s="4"/>
    </row>
    <row r="10" spans="1:12" ht="15.75" thickBot="1"/>
    <row r="11" spans="1:12" ht="16.5" thickBot="1">
      <c r="J11" s="92" t="s">
        <v>45</v>
      </c>
      <c r="K11" s="93"/>
      <c r="L11" s="94"/>
    </row>
    <row r="12" spans="1:12">
      <c r="J12" s="103"/>
      <c r="K12" s="104"/>
      <c r="L12" s="105"/>
    </row>
    <row r="13" spans="1:12">
      <c r="J13" s="103"/>
      <c r="K13" s="104"/>
      <c r="L13" s="105"/>
    </row>
    <row r="14" spans="1:12">
      <c r="J14" s="103"/>
      <c r="K14" s="104"/>
      <c r="L14" s="105"/>
    </row>
    <row r="15" spans="1:12">
      <c r="J15" s="103"/>
      <c r="K15" s="104"/>
      <c r="L15" s="105"/>
    </row>
    <row r="16" spans="1:12">
      <c r="C16" s="28"/>
      <c r="D16" s="28"/>
      <c r="J16" s="103"/>
      <c r="K16" s="104"/>
      <c r="L16" s="105"/>
    </row>
    <row r="17" spans="10:12">
      <c r="J17" s="103"/>
      <c r="K17" s="104"/>
      <c r="L17" s="105"/>
    </row>
    <row r="18" spans="10:12">
      <c r="J18" s="103"/>
      <c r="K18" s="104"/>
      <c r="L18" s="105"/>
    </row>
    <row r="19" spans="10:12">
      <c r="J19" s="103"/>
      <c r="K19" s="104"/>
      <c r="L19" s="105"/>
    </row>
    <row r="20" spans="10:12">
      <c r="J20" s="103"/>
      <c r="K20" s="104"/>
      <c r="L20" s="105"/>
    </row>
    <row r="21" spans="10:12">
      <c r="J21" s="103"/>
      <c r="K21" s="104"/>
      <c r="L21" s="105"/>
    </row>
    <row r="22" spans="10:12">
      <c r="J22" s="103"/>
      <c r="K22" s="104"/>
      <c r="L22" s="105"/>
    </row>
    <row r="23" spans="10:12">
      <c r="J23" s="103"/>
      <c r="K23" s="104"/>
      <c r="L23" s="105"/>
    </row>
    <row r="24" spans="10:12">
      <c r="J24" s="103"/>
      <c r="K24" s="104"/>
      <c r="L24" s="105"/>
    </row>
    <row r="25" spans="10:12">
      <c r="J25" s="103"/>
      <c r="K25" s="104"/>
      <c r="L25" s="105"/>
    </row>
    <row r="26" spans="10:12">
      <c r="J26" s="103"/>
      <c r="K26" s="104"/>
      <c r="L26" s="105"/>
    </row>
    <row r="27" spans="10:12">
      <c r="J27" s="103"/>
      <c r="K27" s="104"/>
      <c r="L27" s="105"/>
    </row>
    <row r="28" spans="10:12">
      <c r="J28" s="103"/>
      <c r="K28" s="104"/>
      <c r="L28" s="105"/>
    </row>
    <row r="29" spans="10:12">
      <c r="J29" s="103"/>
      <c r="K29" s="104"/>
      <c r="L29" s="105"/>
    </row>
    <row r="30" spans="10:12">
      <c r="J30" s="103"/>
      <c r="K30" s="104"/>
      <c r="L30" s="105"/>
    </row>
    <row r="31" spans="10:12" ht="15.75" thickBot="1">
      <c r="J31" s="106"/>
      <c r="K31" s="107"/>
      <c r="L31" s="108"/>
    </row>
  </sheetData>
  <conditionalFormatting sqref="H4">
    <cfRule type="cellIs" dxfId="4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&amp;C&amp;"-,Gras"&amp;18SUBVENTIONS &amp; SPONSORS</oddHeader>
  </headerFooter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4">
    <tabColor theme="6"/>
  </sheetPr>
  <dimension ref="A1:H28"/>
  <sheetViews>
    <sheetView workbookViewId="0"/>
  </sheetViews>
  <sheetFormatPr baseColWidth="10" defaultColWidth="11.5703125" defaultRowHeight="15"/>
  <cols>
    <col min="1" max="1" width="45.28515625" style="1" customWidth="1"/>
    <col min="2" max="2" width="26" customWidth="1"/>
    <col min="3" max="3" width="27.85546875" customWidth="1"/>
    <col min="4" max="4" width="22.7109375" customWidth="1"/>
    <col min="9" max="16384" width="11.5703125" style="192"/>
  </cols>
  <sheetData>
    <row r="1" spans="1:8" ht="24" thickBot="1">
      <c r="A1" s="45" t="s">
        <v>40</v>
      </c>
      <c r="B1" s="46"/>
      <c r="C1" s="47"/>
      <c r="D1" s="48"/>
    </row>
    <row r="2" spans="1:8" s="193" customFormat="1" ht="19.5" thickBot="1">
      <c r="A2" s="55" t="s">
        <v>5</v>
      </c>
      <c r="B2" s="56">
        <v>2017</v>
      </c>
      <c r="C2" s="56">
        <v>2018</v>
      </c>
      <c r="D2" s="57" t="s">
        <v>2</v>
      </c>
      <c r="E2" s="3"/>
      <c r="F2" s="3"/>
      <c r="G2" s="3"/>
      <c r="H2" s="3"/>
    </row>
    <row r="3" spans="1:8" ht="16.5" thickBot="1">
      <c r="A3" s="58" t="s">
        <v>29</v>
      </c>
      <c r="B3" s="52"/>
      <c r="C3" s="95">
        <f ca="1">'LOTOS-TOMBOLAS-VIDE_GRENIERS'!$G5</f>
        <v>0</v>
      </c>
      <c r="D3" s="60">
        <f t="shared" ref="D3:D12" ca="1" si="0">+C3-B3</f>
        <v>0</v>
      </c>
    </row>
    <row r="4" spans="1:8" ht="16.5" thickBot="1">
      <c r="A4" s="58" t="s">
        <v>11</v>
      </c>
      <c r="B4" s="52"/>
      <c r="C4" s="95">
        <f ca="1">SUBVENTIONS!$G5</f>
        <v>0</v>
      </c>
      <c r="D4" s="60">
        <f t="shared" ca="1" si="0"/>
        <v>0</v>
      </c>
      <c r="F4" s="92" t="s">
        <v>45</v>
      </c>
      <c r="G4" s="93"/>
      <c r="H4" s="94"/>
    </row>
    <row r="5" spans="1:8" ht="15.75">
      <c r="A5" s="58" t="s">
        <v>25</v>
      </c>
      <c r="B5" s="52"/>
      <c r="C5" s="95">
        <f ca="1">'CONCOURS INTERNE'!$G27</f>
        <v>16.629999999999995</v>
      </c>
      <c r="D5" s="60">
        <f t="shared" ca="1" si="0"/>
        <v>16.629999999999995</v>
      </c>
      <c r="F5" s="103"/>
      <c r="G5" s="104"/>
      <c r="H5" s="105"/>
    </row>
    <row r="6" spans="1:8" ht="15.75">
      <c r="A6" s="58" t="s">
        <v>26</v>
      </c>
      <c r="B6" s="52"/>
      <c r="C6" s="95">
        <f ca="1">'CONCOURS EXTERNE'!$G5</f>
        <v>0</v>
      </c>
      <c r="D6" s="60">
        <f t="shared" ca="1" si="0"/>
        <v>0</v>
      </c>
      <c r="F6" s="103"/>
      <c r="G6" s="104"/>
      <c r="H6" s="105"/>
    </row>
    <row r="7" spans="1:8" ht="15.75">
      <c r="A7" s="58" t="s">
        <v>6</v>
      </c>
      <c r="B7" s="52"/>
      <c r="C7" s="95">
        <f ca="1">'FRAIS DE GESTION'!$G5</f>
        <v>0</v>
      </c>
      <c r="D7" s="60">
        <f t="shared" ca="1" si="0"/>
        <v>0</v>
      </c>
      <c r="F7" s="103"/>
      <c r="G7" s="104"/>
      <c r="H7" s="105"/>
    </row>
    <row r="8" spans="1:8" ht="15.75">
      <c r="A8" s="58" t="s">
        <v>7</v>
      </c>
      <c r="B8" s="52"/>
      <c r="C8" s="95">
        <f ca="1">'LICENCES &amp; CARTES'!$G5</f>
        <v>0</v>
      </c>
      <c r="D8" s="60">
        <f t="shared" ca="1" si="0"/>
        <v>0</v>
      </c>
      <c r="F8" s="103"/>
      <c r="G8" s="104"/>
      <c r="H8" s="105"/>
    </row>
    <row r="9" spans="1:8" ht="15.75">
      <c r="A9" s="58" t="s">
        <v>19</v>
      </c>
      <c r="B9" s="52"/>
      <c r="C9" s="95">
        <f ca="1">'DENREES &amp; BOISSONS'!$G5</f>
        <v>0</v>
      </c>
      <c r="D9" s="60">
        <f t="shared" ca="1" si="0"/>
        <v>0</v>
      </c>
      <c r="F9" s="103"/>
      <c r="G9" s="104"/>
      <c r="H9" s="105"/>
    </row>
    <row r="10" spans="1:8" ht="15.75">
      <c r="A10" s="58" t="s">
        <v>9</v>
      </c>
      <c r="B10" s="52"/>
      <c r="C10" s="95">
        <f ca="1">'ENTRETIENT &amp; TRAVAUX'!$G5</f>
        <v>0</v>
      </c>
      <c r="D10" s="60">
        <f t="shared" ca="1" si="0"/>
        <v>0</v>
      </c>
      <c r="F10" s="103"/>
      <c r="G10" s="104"/>
      <c r="H10" s="105"/>
    </row>
    <row r="11" spans="1:8" ht="15.75">
      <c r="A11" s="58" t="s">
        <v>18</v>
      </c>
      <c r="B11" s="52"/>
      <c r="C11" s="95">
        <f ca="1">VETEMENTS!$G5</f>
        <v>0</v>
      </c>
      <c r="D11" s="60">
        <f t="shared" ca="1" si="0"/>
        <v>0</v>
      </c>
      <c r="F11" s="103"/>
      <c r="G11" s="104"/>
      <c r="H11" s="105"/>
    </row>
    <row r="12" spans="1:8" ht="16.5" thickBot="1">
      <c r="A12" s="58" t="s">
        <v>20</v>
      </c>
      <c r="B12" s="61"/>
      <c r="C12" s="96">
        <f ca="1">ESPAGNE!$G5</f>
        <v>0</v>
      </c>
      <c r="D12" s="60">
        <f t="shared" ca="1" si="0"/>
        <v>0</v>
      </c>
      <c r="F12" s="103"/>
      <c r="G12" s="104"/>
      <c r="H12" s="105"/>
    </row>
    <row r="13" spans="1:8" ht="21.75" thickBot="1">
      <c r="A13" s="65" t="s">
        <v>8</v>
      </c>
      <c r="B13" s="66">
        <f>SUM(B3:B12)</f>
        <v>0</v>
      </c>
      <c r="C13" s="66">
        <f ca="1">SUM(C3:C11)</f>
        <v>16.629999999999995</v>
      </c>
      <c r="D13" s="66">
        <f ca="1">SUM(D3:D12)</f>
        <v>16.629999999999995</v>
      </c>
      <c r="F13" s="103"/>
      <c r="G13" s="104"/>
      <c r="H13" s="105"/>
    </row>
    <row r="14" spans="1:8" ht="15.75" customHeight="1">
      <c r="A14" s="5"/>
      <c r="B14" s="14"/>
      <c r="C14" s="14"/>
      <c r="D14" s="14"/>
      <c r="F14" s="103"/>
      <c r="G14" s="104"/>
      <c r="H14" s="105"/>
    </row>
    <row r="15" spans="1:8" ht="11.25" customHeight="1" thickBot="1">
      <c r="F15" s="103"/>
      <c r="G15" s="104"/>
      <c r="H15" s="105"/>
    </row>
    <row r="16" spans="1:8" ht="27" customHeight="1" thickBot="1">
      <c r="A16" s="45" t="s">
        <v>46</v>
      </c>
      <c r="B16" s="46"/>
      <c r="C16" s="47"/>
      <c r="D16" s="48"/>
      <c r="F16" s="103"/>
      <c r="G16" s="104"/>
      <c r="H16" s="105"/>
    </row>
    <row r="17" spans="1:8" ht="19.5" thickBot="1">
      <c r="A17" s="55" t="s">
        <v>5</v>
      </c>
      <c r="B17" s="56">
        <v>2018</v>
      </c>
      <c r="C17" s="56">
        <v>2019</v>
      </c>
      <c r="D17" s="57" t="s">
        <v>2</v>
      </c>
      <c r="F17" s="103"/>
      <c r="G17" s="104"/>
      <c r="H17" s="105"/>
    </row>
    <row r="18" spans="1:8" ht="15.75">
      <c r="A18" s="58" t="s">
        <v>29</v>
      </c>
      <c r="B18" s="52">
        <f t="shared" ref="B18:B27" ca="1" si="1">C3</f>
        <v>0</v>
      </c>
      <c r="C18" s="59"/>
      <c r="D18" s="60">
        <f ca="1">+C18-B18</f>
        <v>0</v>
      </c>
      <c r="F18" s="103"/>
      <c r="G18" s="104"/>
      <c r="H18" s="105"/>
    </row>
    <row r="19" spans="1:8" ht="15.75">
      <c r="A19" s="58" t="s">
        <v>11</v>
      </c>
      <c r="B19" s="52">
        <f t="shared" ca="1" si="1"/>
        <v>0</v>
      </c>
      <c r="C19" s="59"/>
      <c r="D19" s="60">
        <f ca="1">+C19-B19</f>
        <v>0</v>
      </c>
      <c r="F19" s="103"/>
      <c r="G19" s="104"/>
      <c r="H19" s="105"/>
    </row>
    <row r="20" spans="1:8" ht="15.75">
      <c r="A20" s="58" t="s">
        <v>25</v>
      </c>
      <c r="B20" s="67">
        <f t="shared" ca="1" si="1"/>
        <v>16.629999999999995</v>
      </c>
      <c r="C20" s="68"/>
      <c r="D20" s="60">
        <f t="shared" ref="D20:D27" ca="1" si="2">+C20-B20</f>
        <v>-16.629999999999995</v>
      </c>
      <c r="F20" s="103"/>
      <c r="G20" s="104"/>
      <c r="H20" s="105"/>
    </row>
    <row r="21" spans="1:8" ht="15.75">
      <c r="A21" s="58" t="s">
        <v>26</v>
      </c>
      <c r="B21" s="67">
        <f t="shared" ca="1" si="1"/>
        <v>0</v>
      </c>
      <c r="C21" s="68"/>
      <c r="D21" s="60">
        <f t="shared" ca="1" si="2"/>
        <v>0</v>
      </c>
      <c r="F21" s="103"/>
      <c r="G21" s="104"/>
      <c r="H21" s="105"/>
    </row>
    <row r="22" spans="1:8" ht="15.75">
      <c r="A22" s="58" t="s">
        <v>30</v>
      </c>
      <c r="B22" s="52">
        <f t="shared" ca="1" si="1"/>
        <v>0</v>
      </c>
      <c r="C22" s="59"/>
      <c r="D22" s="60">
        <f t="shared" ca="1" si="2"/>
        <v>0</v>
      </c>
      <c r="F22" s="103"/>
      <c r="G22" s="104"/>
      <c r="H22" s="105"/>
    </row>
    <row r="23" spans="1:8" ht="15.75">
      <c r="A23" s="58" t="s">
        <v>7</v>
      </c>
      <c r="B23" s="67">
        <f t="shared" ca="1" si="1"/>
        <v>0</v>
      </c>
      <c r="C23" s="59"/>
      <c r="D23" s="60">
        <f t="shared" ca="1" si="2"/>
        <v>0</v>
      </c>
      <c r="F23" s="103"/>
      <c r="G23" s="104"/>
      <c r="H23" s="105"/>
    </row>
    <row r="24" spans="1:8" ht="16.5" thickBot="1">
      <c r="A24" s="58" t="s">
        <v>19</v>
      </c>
      <c r="B24" s="52">
        <f t="shared" ca="1" si="1"/>
        <v>0</v>
      </c>
      <c r="C24" s="69"/>
      <c r="D24" s="60">
        <f t="shared" ca="1" si="2"/>
        <v>0</v>
      </c>
      <c r="F24" s="106"/>
      <c r="G24" s="107"/>
      <c r="H24" s="108"/>
    </row>
    <row r="25" spans="1:8" ht="15.75">
      <c r="A25" s="58" t="s">
        <v>9</v>
      </c>
      <c r="B25" s="52">
        <f t="shared" ca="1" si="1"/>
        <v>0</v>
      </c>
      <c r="C25" s="70"/>
      <c r="D25" s="60">
        <f t="shared" ca="1" si="2"/>
        <v>0</v>
      </c>
    </row>
    <row r="26" spans="1:8" ht="15.75">
      <c r="A26" s="58" t="s">
        <v>18</v>
      </c>
      <c r="B26" s="52">
        <f t="shared" ca="1" si="1"/>
        <v>0</v>
      </c>
      <c r="C26" s="59"/>
      <c r="D26" s="60">
        <f t="shared" ca="1" si="2"/>
        <v>0</v>
      </c>
    </row>
    <row r="27" spans="1:8" ht="16.5" thickBot="1">
      <c r="A27" s="58" t="s">
        <v>20</v>
      </c>
      <c r="B27" s="61">
        <f t="shared" ca="1" si="1"/>
        <v>0</v>
      </c>
      <c r="C27" s="62"/>
      <c r="D27" s="60">
        <f t="shared" ca="1" si="2"/>
        <v>0</v>
      </c>
    </row>
    <row r="28" spans="1:8" ht="21.75" thickBot="1">
      <c r="A28" s="65" t="s">
        <v>8</v>
      </c>
      <c r="B28" s="66">
        <f ca="1">SUM(B18:B27)</f>
        <v>16.629999999999995</v>
      </c>
      <c r="C28" s="66">
        <f>SUM(C18:C27)</f>
        <v>0</v>
      </c>
      <c r="D28" s="66">
        <f ca="1">SUM(D18:D27)</f>
        <v>-16.629999999999995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&amp;C&amp;"-,Gras"&amp;16Prevision Budget 2019
&amp;R&amp;"-,Gras"&amp;14 &amp;U30/10/2017</oddHead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3">
    <tabColor theme="6"/>
  </sheetPr>
  <dimension ref="A1:L29"/>
  <sheetViews>
    <sheetView workbookViewId="0"/>
  </sheetViews>
  <sheetFormatPr baseColWidth="10" defaultColWidth="11.5703125" defaultRowHeight="15"/>
  <cols>
    <col min="1" max="1" width="25.7109375" style="102" bestFit="1" customWidth="1"/>
    <col min="2" max="3" width="14.5703125" style="100" bestFit="1" customWidth="1"/>
    <col min="4" max="4" width="13.7109375" style="100" customWidth="1"/>
    <col min="5" max="5" width="15.42578125" style="145" bestFit="1" customWidth="1"/>
    <col min="6" max="6" width="13.7109375" style="142" customWidth="1"/>
    <col min="7" max="7" width="14" style="196" bestFit="1" customWidth="1"/>
    <col min="8" max="12" width="11.5703125" style="196"/>
    <col min="13" max="16384" width="11.5703125" style="203"/>
  </cols>
  <sheetData>
    <row r="1" spans="1:12" ht="24" thickBot="1">
      <c r="A1" s="109" t="s">
        <v>41</v>
      </c>
      <c r="B1" s="110"/>
      <c r="C1" s="111"/>
      <c r="D1" s="111"/>
      <c r="E1" s="111"/>
      <c r="F1" s="112"/>
    </row>
    <row r="2" spans="1:12" s="204" customFormat="1" ht="19.5" thickBot="1">
      <c r="A2" s="113" t="s">
        <v>5</v>
      </c>
      <c r="B2" s="114" t="s">
        <v>3</v>
      </c>
      <c r="C2" s="114" t="s">
        <v>4</v>
      </c>
      <c r="D2" s="115" t="s">
        <v>2</v>
      </c>
      <c r="E2" s="115" t="s">
        <v>23</v>
      </c>
      <c r="F2" s="116" t="s">
        <v>24</v>
      </c>
      <c r="G2" s="117"/>
      <c r="H2" s="117"/>
      <c r="I2" s="117"/>
      <c r="J2" s="117"/>
      <c r="K2" s="117"/>
      <c r="L2" s="117"/>
    </row>
    <row r="3" spans="1:12" ht="20.25" customHeight="1" thickBot="1">
      <c r="A3" s="118" t="s">
        <v>14</v>
      </c>
      <c r="B3" s="51">
        <f ca="1">'LOTOS-TOMBOLAS-VIDE_GRENIERS'!$E5</f>
        <v>0</v>
      </c>
      <c r="C3" s="119">
        <f ca="1">'LOTOS-TOMBOLAS-VIDE_GRENIERS'!$F5</f>
        <v>0</v>
      </c>
      <c r="D3" s="120">
        <f ca="1">+C3-B3</f>
        <v>0</v>
      </c>
      <c r="E3" s="121">
        <f ca="1">'LOTOS-TOMBOLAS-VIDE_GRENIERS'!G$5</f>
        <v>0</v>
      </c>
      <c r="F3" s="122">
        <f ca="1">+D3-E3</f>
        <v>0</v>
      </c>
    </row>
    <row r="4" spans="1:12" ht="16.5" thickBot="1">
      <c r="A4" s="123" t="s">
        <v>11</v>
      </c>
      <c r="B4" s="53">
        <f>SUBVENTIONS!$C5</f>
        <v>0</v>
      </c>
      <c r="C4" s="120">
        <f ca="1">SUBVENTIONS!$F5</f>
        <v>0</v>
      </c>
      <c r="D4" s="120">
        <f ca="1">+C4-B4</f>
        <v>0</v>
      </c>
      <c r="E4" s="124">
        <f>SUBVENTIONS!$F3</f>
        <v>0</v>
      </c>
      <c r="F4" s="125">
        <f ca="1">+D4-E4</f>
        <v>0</v>
      </c>
      <c r="I4" s="126" t="s">
        <v>45</v>
      </c>
      <c r="J4" s="127"/>
      <c r="K4" s="128"/>
    </row>
    <row r="5" spans="1:12" ht="15.75">
      <c r="A5" s="129" t="s">
        <v>25</v>
      </c>
      <c r="B5" s="53">
        <f ca="1">'CONCOURS INTERNE'!$E$27</f>
        <v>252.77999999999997</v>
      </c>
      <c r="C5" s="120">
        <f ca="1">'CONCOURS INTERNE'!$F27</f>
        <v>269.40999999999997</v>
      </c>
      <c r="D5" s="120">
        <f t="shared" ref="D5:D12" ca="1" si="0">+C5-B5</f>
        <v>16.629999999999995</v>
      </c>
      <c r="E5" s="124">
        <f ca="1">'CONCOURS INTERNE'!G$27</f>
        <v>16.629999999999995</v>
      </c>
      <c r="F5" s="125">
        <f t="shared" ref="F5:F11" ca="1" si="1">+D5-E5</f>
        <v>0</v>
      </c>
      <c r="I5" s="197"/>
      <c r="J5" s="198"/>
      <c r="K5" s="199"/>
    </row>
    <row r="6" spans="1:12" ht="15.75">
      <c r="A6" s="129" t="s">
        <v>26</v>
      </c>
      <c r="B6" s="53">
        <f ca="1">'CONCOURS EXTERNE'!$E5</f>
        <v>0</v>
      </c>
      <c r="C6" s="120">
        <f ca="1">'CONCOURS EXTERNE'!$F5</f>
        <v>0</v>
      </c>
      <c r="D6" s="120">
        <f t="shared" ca="1" si="0"/>
        <v>0</v>
      </c>
      <c r="E6" s="124">
        <f ca="1">'CONCOURS EXTERNE'!G$5</f>
        <v>0</v>
      </c>
      <c r="F6" s="125">
        <f t="shared" ca="1" si="1"/>
        <v>0</v>
      </c>
      <c r="I6" s="197"/>
      <c r="J6" s="198"/>
      <c r="K6" s="199"/>
    </row>
    <row r="7" spans="1:12" ht="15.75">
      <c r="A7" s="123" t="s">
        <v>6</v>
      </c>
      <c r="B7" s="53">
        <f ca="1">'FRAIS DE GESTION'!$E5</f>
        <v>0</v>
      </c>
      <c r="C7" s="120">
        <f ca="1">'FRAIS DE GESTION'!$F5</f>
        <v>0</v>
      </c>
      <c r="D7" s="120">
        <f t="shared" ca="1" si="0"/>
        <v>0</v>
      </c>
      <c r="E7" s="124">
        <f ca="1">'FRAIS DE GESTION'!G$5</f>
        <v>0</v>
      </c>
      <c r="F7" s="125">
        <f t="shared" ca="1" si="1"/>
        <v>0</v>
      </c>
      <c r="I7" s="197"/>
      <c r="J7" s="198"/>
      <c r="K7" s="199"/>
    </row>
    <row r="8" spans="1:12" ht="15.75">
      <c r="A8" s="123" t="s">
        <v>7</v>
      </c>
      <c r="B8" s="53">
        <f ca="1">'LICENCES &amp; CARTES'!$E5</f>
        <v>0</v>
      </c>
      <c r="C8" s="120">
        <f ca="1">'LICENCES &amp; CARTES'!$F5</f>
        <v>0</v>
      </c>
      <c r="D8" s="120">
        <f ca="1">+C8-B8</f>
        <v>0</v>
      </c>
      <c r="E8" s="124">
        <f ca="1">'LICENCES &amp; CARTES'!G$5</f>
        <v>0</v>
      </c>
      <c r="F8" s="125">
        <f t="shared" ca="1" si="1"/>
        <v>0</v>
      </c>
      <c r="I8" s="197"/>
      <c r="J8" s="198"/>
      <c r="K8" s="199"/>
    </row>
    <row r="9" spans="1:12" ht="15.75">
      <c r="A9" s="123" t="s">
        <v>19</v>
      </c>
      <c r="B9" s="53">
        <f ca="1">'DENREES &amp; BOISSONS'!$E5</f>
        <v>0</v>
      </c>
      <c r="C9" s="120">
        <f ca="1">'DENREES &amp; BOISSONS'!E5</f>
        <v>0</v>
      </c>
      <c r="D9" s="120">
        <f t="shared" ca="1" si="0"/>
        <v>0</v>
      </c>
      <c r="E9" s="124">
        <f ca="1">'DENREES &amp; BOISSONS'!$G5</f>
        <v>0</v>
      </c>
      <c r="F9" s="125">
        <f t="shared" ca="1" si="1"/>
        <v>0</v>
      </c>
      <c r="I9" s="197"/>
      <c r="J9" s="198"/>
      <c r="K9" s="199"/>
    </row>
    <row r="10" spans="1:12" ht="15.75">
      <c r="A10" s="123" t="s">
        <v>9</v>
      </c>
      <c r="B10" s="53">
        <f ca="1">'ENTRETIENT &amp; TRAVAUX'!$E5</f>
        <v>0</v>
      </c>
      <c r="C10" s="120">
        <f ca="1">'ENTRETIENT &amp; TRAVAUX'!$F5</f>
        <v>0</v>
      </c>
      <c r="D10" s="120">
        <f t="shared" ca="1" si="0"/>
        <v>0</v>
      </c>
      <c r="E10" s="124">
        <f ca="1">'ENTRETIENT &amp; TRAVAUX'!G$5</f>
        <v>0</v>
      </c>
      <c r="F10" s="125">
        <f t="shared" ca="1" si="1"/>
        <v>0</v>
      </c>
      <c r="I10" s="197"/>
      <c r="J10" s="198"/>
      <c r="K10" s="199"/>
    </row>
    <row r="11" spans="1:12" ht="15.75">
      <c r="A11" s="123" t="s">
        <v>18</v>
      </c>
      <c r="B11" s="53">
        <f ca="1">VETEMENTS!$E5</f>
        <v>0</v>
      </c>
      <c r="C11" s="120">
        <f ca="1">VETEMENTS!$F5</f>
        <v>0</v>
      </c>
      <c r="D11" s="120">
        <f t="shared" ca="1" si="0"/>
        <v>0</v>
      </c>
      <c r="E11" s="124">
        <f ca="1">VETEMENTS!G$5</f>
        <v>0</v>
      </c>
      <c r="F11" s="125">
        <f t="shared" ca="1" si="1"/>
        <v>0</v>
      </c>
      <c r="I11" s="197"/>
      <c r="J11" s="198"/>
      <c r="K11" s="199"/>
    </row>
    <row r="12" spans="1:12" ht="16.5" thickBot="1">
      <c r="A12" s="130" t="s">
        <v>20</v>
      </c>
      <c r="B12" s="54">
        <f ca="1">ESPAGNE!$E5</f>
        <v>0</v>
      </c>
      <c r="C12" s="131">
        <f ca="1">ESPAGNE!$F5</f>
        <v>0</v>
      </c>
      <c r="D12" s="120">
        <f t="shared" ca="1" si="0"/>
        <v>0</v>
      </c>
      <c r="E12" s="132">
        <f ca="1">ESPAGNE!G$5</f>
        <v>0</v>
      </c>
      <c r="F12" s="133">
        <f ca="1">+D12-E12</f>
        <v>0</v>
      </c>
      <c r="I12" s="197"/>
      <c r="J12" s="198"/>
      <c r="K12" s="199"/>
    </row>
    <row r="13" spans="1:12" ht="21.75" customHeight="1" thickBot="1">
      <c r="A13" s="134" t="s">
        <v>8</v>
      </c>
      <c r="B13" s="135">
        <f ca="1">SUM(B3:B12)</f>
        <v>252.77999999999997</v>
      </c>
      <c r="C13" s="135">
        <f ca="1">SUM(C3:C12)</f>
        <v>269.40999999999997</v>
      </c>
      <c r="D13" s="134">
        <f ca="1">C13-B13</f>
        <v>16.629999999999995</v>
      </c>
      <c r="E13" s="135">
        <f ca="1">SUM(E3:E12)</f>
        <v>16.629999999999995</v>
      </c>
      <c r="F13" s="135">
        <f ca="1">E13-D13</f>
        <v>0</v>
      </c>
      <c r="I13" s="197"/>
      <c r="J13" s="198"/>
      <c r="K13" s="199"/>
    </row>
    <row r="14" spans="1:12" ht="15.75" customHeight="1" thickBot="1">
      <c r="A14" s="136"/>
      <c r="B14" s="137"/>
      <c r="C14" s="137"/>
      <c r="D14" s="137"/>
      <c r="E14" s="138"/>
      <c r="F14" s="139"/>
      <c r="I14" s="197"/>
      <c r="J14" s="198"/>
      <c r="K14" s="199"/>
    </row>
    <row r="15" spans="1:12" ht="25.5" customHeight="1" thickBot="1">
      <c r="A15" s="140" t="s">
        <v>16</v>
      </c>
      <c r="B15" s="141"/>
      <c r="E15" s="142"/>
      <c r="F15" s="100"/>
      <c r="I15" s="197"/>
      <c r="J15" s="198"/>
      <c r="K15" s="199"/>
    </row>
    <row r="16" spans="1:12" ht="21">
      <c r="A16" s="143" t="s">
        <v>21</v>
      </c>
      <c r="B16" s="144">
        <f ca="1">'DENREES &amp; BOISSONS'!$G5</f>
        <v>0</v>
      </c>
      <c r="I16" s="197"/>
      <c r="J16" s="198"/>
      <c r="K16" s="199"/>
    </row>
    <row r="17" spans="1:11" ht="21">
      <c r="A17" s="143" t="s">
        <v>18</v>
      </c>
      <c r="B17" s="144">
        <f ca="1">VETEMENTS!$G5</f>
        <v>0</v>
      </c>
      <c r="D17" s="145"/>
      <c r="E17" s="142"/>
      <c r="F17" s="100"/>
      <c r="I17" s="197"/>
      <c r="J17" s="198"/>
      <c r="K17" s="199"/>
    </row>
    <row r="18" spans="1:11" ht="21.75" thickBot="1">
      <c r="A18" s="146" t="s">
        <v>22</v>
      </c>
      <c r="B18" s="147">
        <f ca="1">'LOTOS-TOMBOLAS-VIDE_GRENIERS'!$G5</f>
        <v>0</v>
      </c>
      <c r="I18" s="197"/>
      <c r="J18" s="198"/>
      <c r="K18" s="199"/>
    </row>
    <row r="19" spans="1:11" ht="21.75" thickBot="1">
      <c r="A19" s="134" t="s">
        <v>10</v>
      </c>
      <c r="B19" s="135">
        <f ca="1">SUM(B16:B18)</f>
        <v>0</v>
      </c>
      <c r="I19" s="197"/>
      <c r="J19" s="198"/>
      <c r="K19" s="199"/>
    </row>
    <row r="20" spans="1:11" ht="15.75" thickBot="1">
      <c r="I20" s="197"/>
      <c r="J20" s="198"/>
      <c r="K20" s="199"/>
    </row>
    <row r="21" spans="1:11" ht="24" thickBot="1">
      <c r="A21" s="109" t="s">
        <v>27</v>
      </c>
      <c r="B21" s="148"/>
      <c r="I21" s="197"/>
      <c r="J21" s="198"/>
      <c r="K21" s="199"/>
    </row>
    <row r="22" spans="1:11" ht="19.5" thickBot="1">
      <c r="A22" s="149" t="s">
        <v>28</v>
      </c>
      <c r="B22" s="150">
        <v>0</v>
      </c>
      <c r="I22" s="197"/>
      <c r="J22" s="198"/>
      <c r="K22" s="199"/>
    </row>
    <row r="23" spans="1:11" ht="19.5" thickBot="1">
      <c r="A23" s="151" t="s">
        <v>13</v>
      </c>
      <c r="B23" s="152">
        <v>0</v>
      </c>
      <c r="I23" s="197"/>
      <c r="J23" s="198"/>
      <c r="K23" s="199"/>
    </row>
    <row r="24" spans="1:11" ht="21.75" thickBot="1">
      <c r="A24" s="134" t="s">
        <v>10</v>
      </c>
      <c r="B24" s="135">
        <f>SUM(B21:B23)</f>
        <v>0</v>
      </c>
      <c r="I24" s="200"/>
      <c r="J24" s="201"/>
      <c r="K24" s="202"/>
    </row>
    <row r="25" spans="1:11" ht="15.75" thickBot="1">
      <c r="A25" s="100"/>
    </row>
    <row r="26" spans="1:11" ht="24" thickBot="1">
      <c r="A26" s="153" t="s">
        <v>42</v>
      </c>
      <c r="B26" s="154"/>
    </row>
    <row r="27" spans="1:11" ht="19.5" thickBot="1">
      <c r="A27" s="149" t="s">
        <v>31</v>
      </c>
      <c r="B27" s="155">
        <v>0</v>
      </c>
    </row>
    <row r="28" spans="1:11" ht="19.5" thickBot="1">
      <c r="A28" s="151" t="s">
        <v>32</v>
      </c>
      <c r="B28" s="156">
        <v>0</v>
      </c>
      <c r="D28" s="157"/>
      <c r="E28" s="158"/>
      <c r="F28" s="159"/>
    </row>
    <row r="29" spans="1:11" ht="21.75" thickBot="1">
      <c r="A29" s="134" t="s">
        <v>10</v>
      </c>
      <c r="B29" s="135">
        <f>+B27+B28</f>
        <v>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&amp;C&amp;"-,Gras"&amp;16BILAN 2018
&amp;R&amp;"-,Gras"&amp;20 &amp;U30/10/2017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CONCOURS INTERNE</vt:lpstr>
      <vt:lpstr>CONCOURS EXTERNE</vt:lpstr>
      <vt:lpstr>DENREES &amp; BOISSONS</vt:lpstr>
      <vt:lpstr>ENTRETIENT &amp; TRAVAUX</vt:lpstr>
      <vt:lpstr>VETEMENTS</vt:lpstr>
      <vt:lpstr>ESPAGNE</vt:lpstr>
      <vt:lpstr>LOTOS-TOMBOLAS-VIDE_GRENIERS</vt:lpstr>
      <vt:lpstr>FRAIS DE GESTION</vt:lpstr>
      <vt:lpstr>LICENCES &amp; CARTES</vt:lpstr>
      <vt:lpstr>SUBVENTIONS</vt:lpstr>
      <vt:lpstr>Prévision-Budget-2018</vt:lpstr>
      <vt:lpstr>Bilian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2018-06-05T09:41:06Z</cp:lastPrinted>
  <dcterms:created xsi:type="dcterms:W3CDTF">2016-11-08T10:58:34Z</dcterms:created>
  <dcterms:modified xsi:type="dcterms:W3CDTF">2019-02-09T10:30:23Z</dcterms:modified>
</cp:coreProperties>
</file>