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8800" windowHeight="12165" activeTab="1"/>
  </bookViews>
  <sheets>
    <sheet name="Accueil" sheetId="11" r:id="rId1"/>
    <sheet name="C.MUTUEL" sheetId="1" r:id="rId2"/>
    <sheet name="ESPECES" sheetId="3" r:id="rId3"/>
    <sheet name="REACAPITULATIF" sheetId="4" r:id="rId4"/>
    <sheet name="Datas" sheetId="13" r:id="rId5"/>
  </sheets>
  <definedNames>
    <definedName name="CeClasseur">Datas!$N$1</definedName>
    <definedName name="DateMinMax">OFFSET(C.MUTUEL!$B$1,4,0,COUNTA(C.MUTUEL!#REF!),1)</definedName>
    <definedName name="NoSq">Datas!$H$1</definedName>
    <definedName name="Operations">C.MUTUEL!#REF!</definedName>
  </definedNames>
  <calcPr calcId="125725"/>
</workbook>
</file>

<file path=xl/calcChain.xml><?xml version="1.0" encoding="utf-8"?>
<calcChain xmlns="http://schemas.openxmlformats.org/spreadsheetml/2006/main">
  <c r="G5" i="3"/>
  <c r="G6" s="1"/>
  <c r="G7" s="1"/>
  <c r="G8" s="1"/>
  <c r="G9" s="1"/>
  <c r="G10" s="1"/>
  <c r="G11" s="1"/>
  <c r="G12" s="1"/>
  <c r="G13" s="1"/>
  <c r="G14" s="1"/>
  <c r="G15" s="1"/>
  <c r="G16" s="1"/>
  <c r="G17" s="1"/>
  <c r="G4" i="1" l="1"/>
  <c r="G5" s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F18" i="3"/>
  <c r="E24" i="1"/>
  <c r="E18" i="3"/>
  <c r="F24" i="1"/>
  <c r="G24" l="1"/>
  <c r="B1" i="3"/>
  <c r="B1" i="1"/>
  <c r="H1" s="1"/>
  <c r="H1" i="3" l="1"/>
  <c r="I15" i="4" l="1"/>
  <c r="I10"/>
  <c r="I9"/>
  <c r="I16"/>
  <c r="I14"/>
  <c r="I18"/>
  <c r="I17"/>
  <c r="I8"/>
  <c r="I13"/>
  <c r="I12"/>
  <c r="I11"/>
  <c r="G4" i="3" l="1"/>
  <c r="O20" l="1"/>
  <c r="G18" l="1"/>
  <c r="H7" i="4" s="1"/>
  <c r="D4" s="1"/>
  <c r="G7"/>
  <c r="H19" l="1"/>
  <c r="I7"/>
  <c r="I19" s="1"/>
  <c r="D3"/>
  <c r="D5" s="1"/>
  <c r="G19"/>
</calcChain>
</file>

<file path=xl/sharedStrings.xml><?xml version="1.0" encoding="utf-8"?>
<sst xmlns="http://schemas.openxmlformats.org/spreadsheetml/2006/main" count="229" uniqueCount="165">
  <si>
    <t>Dates</t>
  </si>
  <si>
    <t>Libellés</t>
  </si>
  <si>
    <t>Débits</t>
  </si>
  <si>
    <t>Crédits</t>
  </si>
  <si>
    <t>Solde</t>
  </si>
  <si>
    <t>Pointage</t>
  </si>
  <si>
    <t>Sous/Total</t>
  </si>
  <si>
    <t>CREDIT MUTUEL</t>
  </si>
  <si>
    <t>Comptes</t>
  </si>
  <si>
    <t>N°</t>
  </si>
  <si>
    <t>ESPECES</t>
  </si>
  <si>
    <t>Soldes</t>
  </si>
  <si>
    <t>Paiement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</si>
  <si>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</si>
  <si>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</si>
  <si>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</si>
  <si>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</si>
  <si>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</si>
  <si>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</si>
  <si>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</si>
  <si>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</si>
  <si>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</si>
  <si>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</si>
  <si>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</si>
  <si>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</si>
  <si>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</si>
  <si>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</si>
  <si>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RECETTE</t>
  </si>
  <si>
    <t>RECAPITULATIF</t>
  </si>
  <si>
    <t>l</t>
  </si>
  <si>
    <t>Compte Crédit Mutuel des Pétouliers</t>
  </si>
  <si>
    <t>Total</t>
  </si>
  <si>
    <t>Compte Caisse des Pétouliers</t>
  </si>
  <si>
    <t>Effacement des entrées</t>
  </si>
  <si>
    <t>avec report de la dernière ligne</t>
  </si>
  <si>
    <t>et effacement du libellé et du crédit</t>
  </si>
  <si>
    <t>Replacement libellé parn " Solde précédent"</t>
  </si>
  <si>
    <t>Commentaires</t>
  </si>
  <si>
    <t>REVOIR DIPACH ACHATS</t>
  </si>
  <si>
    <t>C.MUTUEL</t>
  </si>
  <si>
    <t>Mot de passe provisoir:</t>
  </si>
  <si>
    <t>JMV1955</t>
  </si>
  <si>
    <t>VIR entrant</t>
  </si>
  <si>
    <t>Excel Vba Part3 Listview tri multicritères</t>
  </si>
  <si>
    <t>Type opérations</t>
  </si>
  <si>
    <t>Bénéficiaire</t>
  </si>
  <si>
    <t>Commentaire</t>
  </si>
  <si>
    <t>CONCOURS INTERNE</t>
  </si>
  <si>
    <t>Caisse Club</t>
  </si>
  <si>
    <t>Denrées &amp; Boissons</t>
  </si>
  <si>
    <t>CONCOURS EXTERNE</t>
  </si>
  <si>
    <t>Banque</t>
  </si>
  <si>
    <t>Quote part</t>
  </si>
  <si>
    <t>DENREES &amp; BOISSONS</t>
  </si>
  <si>
    <t>Boucherie Cabot</t>
  </si>
  <si>
    <t>Dépôt</t>
  </si>
  <si>
    <t>ENTRETIENT &amp; TRAVAUX</t>
  </si>
  <si>
    <t xml:space="preserve">Casino </t>
  </si>
  <si>
    <t>Retrait</t>
  </si>
  <si>
    <t>VETEMENTS</t>
  </si>
  <si>
    <t>Comité BDR</t>
  </si>
  <si>
    <t xml:space="preserve">Repas </t>
  </si>
  <si>
    <t>ESPAGNE</t>
  </si>
  <si>
    <t>Decathlon</t>
  </si>
  <si>
    <t>Bungalow</t>
  </si>
  <si>
    <t>FFPJP</t>
  </si>
  <si>
    <t>Envoie courriers</t>
  </si>
  <si>
    <t>FRAIS DE GESTION</t>
  </si>
  <si>
    <t>Orange</t>
  </si>
  <si>
    <t>Loto</t>
  </si>
  <si>
    <t>LICENCES &amp; CARTES</t>
  </si>
  <si>
    <t>Poste</t>
  </si>
  <si>
    <t>Tombola</t>
  </si>
  <si>
    <t>SUBVENTIONS</t>
  </si>
  <si>
    <t>Auchan</t>
  </si>
  <si>
    <t>Vide grenier</t>
  </si>
  <si>
    <t>Bon d'achat</t>
  </si>
  <si>
    <t>Cartes</t>
  </si>
  <si>
    <t>Licences</t>
  </si>
  <si>
    <t>Affiliation</t>
  </si>
  <si>
    <t xml:space="preserve">Abonnement </t>
  </si>
  <si>
    <t>NoSeq.</t>
  </si>
  <si>
    <t>Mode Paiment</t>
  </si>
  <si>
    <t>ESP</t>
  </si>
  <si>
    <t>VIR</t>
  </si>
  <si>
    <t>CH</t>
  </si>
  <si>
    <t>Comment protéger un code VBA efficacement ?</t>
  </si>
  <si>
    <t>Excel VBA - Créer un Formulaire de recherche Multi-critères</t>
  </si>
  <si>
    <t>Learnaccess</t>
  </si>
  <si>
    <t>Excel VBA - Réaliser vos filtrages de données automatiquement</t>
  </si>
  <si>
    <t>LOTOS-TOMBOLAS-VIDE_GRENIERS</t>
  </si>
  <si>
    <t>Fonction RECHERCHEV (c'est tout simple)</t>
  </si>
  <si>
    <t>ExcelExercice</t>
  </si>
  <si>
    <t>RECHERCHE MULTICRITERES</t>
  </si>
  <si>
    <t>*STOCKS</t>
  </si>
  <si>
    <t>Recherche Multi-Critères avec excel</t>
  </si>
  <si>
    <t>Joël Garbe</t>
  </si>
  <si>
    <t>*DIVERS</t>
  </si>
  <si>
    <t>Rechercher une valeur dans un tableau Excel avec plusieurs critères</t>
  </si>
  <si>
    <t>TRANZ FORMER</t>
  </si>
  <si>
    <t>*SANS POSTE</t>
  </si>
  <si>
    <t>Excel 2007 : Recherche avec 3 critères - Fonctions SOMMEPROD ESTNUM</t>
  </si>
  <si>
    <t>VideosExcel</t>
  </si>
  <si>
    <t>*Virement entrant</t>
  </si>
  <si>
    <t>*Virement sortant</t>
  </si>
  <si>
    <t>*Mouvement d'espèces</t>
  </si>
  <si>
    <t>Rechercher dans des tableaux Excel</t>
  </si>
  <si>
    <t>Rossetti Stéphane</t>
  </si>
  <si>
    <t>Comment rechercher une valeur dans un tableau excel avec un critère</t>
  </si>
  <si>
    <t>Excel VBA - Gestion d'une BDD (Module n°1)</t>
  </si>
  <si>
    <t>Ne pas afficher les espaces vides dans une combobox</t>
  </si>
  <si>
    <t>Excel VBA - Gestion d'une BDD (Module n° 2)</t>
  </si>
  <si>
    <t>Pour les personnes intéressées, voici un code qui fonctionne parfaitement </t>
  </si>
  <si>
    <t>jmbourdon vba</t>
  </si>
  <si>
    <t>Private Sub UserForm_Initialize() </t>
  </si>
  <si>
    <t>jmbourdon vba pour excel (Cours)</t>
  </si>
  <si>
    <t>Dim lf As Long 'déclare la variable lf (Ligne de Fin) </t>
  </si>
  <si>
    <t>jmbourdon vba Demo (à télécharger)</t>
  </si>
  <si>
    <t>Sheets("Liste").Select </t>
  </si>
  <si>
    <t>jmbourdon vba Astuces pour excel</t>
  </si>
  <si>
    <t>lf = Range("B65536").End(xlUp).Row 'définit la variable lf </t>
  </si>
  <si>
    <t>ComboBox4.Clear 'vide la ComboBox1 </t>
  </si>
  <si>
    <t>'remplit la ComboBox4 </t>
  </si>
  <si>
    <t>For Each cel In Range("B2:B" &amp; lf) 'boucle sur toutes les cellule de A1 à A_lf </t>
  </si>
  <si>
    <t>'condition : si la cellule n'est pas vide ajoute son contenu à la ComboBox1 </t>
  </si>
  <si>
    <t>Utiliser les contrôles dans un UserForm, en VBA Excel</t>
  </si>
  <si>
    <t>If cel.Value &lt;&gt; "" Then ComboBox4.AddItem cel.Value </t>
  </si>
  <si>
    <t>Utiliser le contrôle ListView en VBA Excel</t>
  </si>
  <si>
    <t>Next cel 'prochaine cellule </t>
  </si>
  <si>
    <t>Cours VB.NET - ListBox</t>
  </si>
  <si>
    <t>End Sub</t>
  </si>
  <si>
    <t>Cours VB.NET - ListBox 2</t>
  </si>
  <si>
    <t>https://www.blog-excel.com/forcer-activation-des-macros/</t>
  </si>
  <si>
    <t>Comment interdire l’accès à certaines feuilles d’un classeur à des utilisateurs ?</t>
  </si>
  <si>
    <t>Excel Vba Listview Part2 Comment alimenter une listview</t>
  </si>
  <si>
    <t>VBA Excel - Comment réaliser des Recherches par Mots Clés dans un formulaire</t>
  </si>
  <si>
    <t>Excel VBA - Comment utiliser la ListBox dans un Formulaire (Module 1)</t>
  </si>
  <si>
    <t>Excel VBA - Comment utiliser la ListBox dans un Formulaire (Module 2)</t>
  </si>
  <si>
    <t>Compta Petouliers - New.xlsm</t>
  </si>
  <si>
    <t xml:space="preserve">CONCOURS INTERNE / Caisse Club / </t>
  </si>
  <si>
    <t>ESP  Vente</t>
  </si>
  <si>
    <t>ESP Achat</t>
  </si>
  <si>
    <t xml:space="preserve">Retrait d'espèces  / </t>
  </si>
  <si>
    <t>ESP retrait</t>
  </si>
  <si>
    <t xml:space="preserve">Entrée d'espèces  / </t>
  </si>
  <si>
    <t>ESP entrée</t>
  </si>
  <si>
    <t>VIR sortant</t>
  </si>
  <si>
    <t>CB</t>
  </si>
  <si>
    <t>CH 52</t>
  </si>
  <si>
    <t>CONCOURS INTERNE / Caisse Club / Quote Part</t>
  </si>
  <si>
    <t>CH 27</t>
  </si>
  <si>
    <t>Retrait d'espèces  / Bungalow</t>
  </si>
  <si>
    <t>CONCOURS INTERNE / Caisse Club / Bungalow</t>
  </si>
  <si>
    <t>Entrée d'espèces  / Bungalow</t>
  </si>
  <si>
    <t>CH 2828</t>
  </si>
  <si>
    <t>CH 288282</t>
  </si>
  <si>
    <t xml:space="preserve">CH </t>
  </si>
  <si>
    <t xml:space="preserve">CONCOURS EXTERNE / Banque / </t>
  </si>
  <si>
    <t xml:space="preserve">ENTRETIENT &amp; TRAVAUX / Banque / </t>
  </si>
  <si>
    <t xml:space="preserve">Dépôt d'espèces / </t>
  </si>
  <si>
    <t>ESP dépôt</t>
  </si>
  <si>
    <t xml:space="preserve">Sortie d'espèces / </t>
  </si>
  <si>
    <t>ESP sortie</t>
  </si>
  <si>
    <t xml:space="preserve">VETEMENTS / Banque / </t>
  </si>
  <si>
    <t>&lt;&lt; NoSq uentiel pour écriture</t>
  </si>
</sst>
</file>

<file path=xl/styles.xml><?xml version="1.0" encoding="utf-8"?>
<styleSheet xmlns="http://schemas.openxmlformats.org/spreadsheetml/2006/main">
  <numFmts count="5">
    <numFmt numFmtId="164" formatCode="#,##0.00\ &quot;€&quot;"/>
    <numFmt numFmtId="165" formatCode="mmm"/>
    <numFmt numFmtId="166" formatCode="[$-F800]dddd\,\ mmmm\ dd\,\ yyyy"/>
    <numFmt numFmtId="167" formatCode="yyyy"/>
    <numFmt numFmtId="168" formatCode="dd/mm/yy;@"/>
  </numFmts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u/>
      <sz val="12"/>
      <color rgb="FFFF0000"/>
      <name val="Arial"/>
      <family val="2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30303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36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/>
    <xf numFmtId="0" fontId="0" fillId="0" borderId="0" xfId="0" applyBorder="1"/>
    <xf numFmtId="16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1" fillId="0" borderId="0" xfId="0" applyFont="1" applyBorder="1"/>
    <xf numFmtId="164" fontId="0" fillId="0" borderId="0" xfId="0" applyNumberFormat="1" applyAlignment="1">
      <alignment horizontal="right"/>
    </xf>
    <xf numFmtId="0" fontId="0" fillId="0" borderId="0" xfId="0" applyFill="1" applyBorder="1" applyAlignment="1">
      <alignment horizontal="left"/>
    </xf>
    <xf numFmtId="164" fontId="0" fillId="0" borderId="0" xfId="0" applyNumberFormat="1" applyFill="1" applyBorder="1" applyAlignment="1">
      <alignment horizontal="right"/>
    </xf>
    <xf numFmtId="164" fontId="0" fillId="0" borderId="0" xfId="0" applyNumberFormat="1" applyFill="1" applyBorder="1"/>
    <xf numFmtId="164" fontId="2" fillId="0" borderId="0" xfId="0" applyNumberFormat="1" applyFont="1" applyFill="1" applyBorder="1"/>
    <xf numFmtId="0" fontId="6" fillId="0" borderId="0" xfId="1" applyAlignment="1" applyProtection="1"/>
    <xf numFmtId="0" fontId="0" fillId="0" borderId="1" xfId="0" applyFill="1" applyBorder="1"/>
    <xf numFmtId="164" fontId="8" fillId="0" borderId="0" xfId="0" applyNumberFormat="1" applyFont="1"/>
    <xf numFmtId="164" fontId="0" fillId="0" borderId="0" xfId="0" quotePrefix="1" applyNumberFormat="1" applyAlignment="1">
      <alignment horizontal="center"/>
    </xf>
    <xf numFmtId="164" fontId="8" fillId="0" borderId="0" xfId="0" applyNumberFormat="1" applyFont="1" applyFill="1" applyBorder="1"/>
    <xf numFmtId="0" fontId="0" fillId="0" borderId="6" xfId="0" applyBorder="1"/>
    <xf numFmtId="0" fontId="0" fillId="0" borderId="8" xfId="0" applyBorder="1"/>
    <xf numFmtId="0" fontId="2" fillId="0" borderId="3" xfId="0" applyFont="1" applyBorder="1" applyAlignment="1">
      <alignment horizontal="center"/>
    </xf>
    <xf numFmtId="2" fontId="2" fillId="3" borderId="7" xfId="0" applyNumberFormat="1" applyFont="1" applyFill="1" applyBorder="1"/>
    <xf numFmtId="2" fontId="2" fillId="3" borderId="9" xfId="0" applyNumberFormat="1" applyFont="1" applyFill="1" applyBorder="1"/>
    <xf numFmtId="0" fontId="1" fillId="0" borderId="10" xfId="0" applyFont="1" applyBorder="1" applyAlignment="1">
      <alignment horizontal="center"/>
    </xf>
    <xf numFmtId="2" fontId="1" fillId="3" borderId="17" xfId="0" applyNumberFormat="1" applyFont="1" applyFill="1" applyBorder="1" applyAlignment="1">
      <alignment horizontal="center"/>
    </xf>
    <xf numFmtId="0" fontId="3" fillId="0" borderId="18" xfId="0" applyFont="1" applyBorder="1"/>
    <xf numFmtId="0" fontId="3" fillId="2" borderId="4" xfId="0" applyFont="1" applyFill="1" applyBorder="1" applyAlignment="1">
      <alignment horizontal="center"/>
    </xf>
    <xf numFmtId="0" fontId="3" fillId="0" borderId="19" xfId="0" applyFont="1" applyBorder="1"/>
    <xf numFmtId="0" fontId="5" fillId="2" borderId="4" xfId="0" applyFont="1" applyFill="1" applyBorder="1" applyAlignment="1">
      <alignment horizontal="center"/>
    </xf>
    <xf numFmtId="0" fontId="9" fillId="0" borderId="0" xfId="0" applyFont="1"/>
    <xf numFmtId="0" fontId="10" fillId="0" borderId="0" xfId="0" applyFont="1"/>
    <xf numFmtId="165" fontId="12" fillId="5" borderId="12" xfId="0" applyNumberFormat="1" applyFont="1" applyFill="1" applyBorder="1" applyAlignment="1">
      <alignment horizontal="center"/>
    </xf>
    <xf numFmtId="0" fontId="5" fillId="5" borderId="14" xfId="0" applyFont="1" applyFill="1" applyBorder="1" applyAlignment="1">
      <alignment horizontal="centerContinuous"/>
    </xf>
    <xf numFmtId="164" fontId="0" fillId="5" borderId="14" xfId="0" applyNumberFormat="1" applyFill="1" applyBorder="1" applyAlignment="1">
      <alignment horizontal="centerContinuous"/>
    </xf>
    <xf numFmtId="0" fontId="1" fillId="6" borderId="13" xfId="0" applyFont="1" applyFill="1" applyBorder="1" applyAlignment="1">
      <alignment horizontal="left"/>
    </xf>
    <xf numFmtId="0" fontId="1" fillId="6" borderId="3" xfId="0" applyFont="1" applyFill="1" applyBorder="1" applyAlignment="1">
      <alignment horizontal="center"/>
    </xf>
    <xf numFmtId="164" fontId="1" fillId="6" borderId="3" xfId="0" applyNumberFormat="1" applyFont="1" applyFill="1" applyBorder="1" applyAlignment="1">
      <alignment horizontal="right"/>
    </xf>
    <xf numFmtId="164" fontId="1" fillId="6" borderId="3" xfId="0" applyNumberFormat="1" applyFont="1" applyFill="1" applyBorder="1" applyAlignment="1">
      <alignment horizontal="center"/>
    </xf>
    <xf numFmtId="0" fontId="12" fillId="5" borderId="14" xfId="0" applyFont="1" applyFill="1" applyBorder="1" applyAlignment="1">
      <alignment horizontal="centerContinuous"/>
    </xf>
    <xf numFmtId="0" fontId="11" fillId="6" borderId="1" xfId="0" applyFont="1" applyFill="1" applyBorder="1" applyAlignment="1">
      <alignment horizontal="center"/>
    </xf>
    <xf numFmtId="164" fontId="11" fillId="4" borderId="5" xfId="0" applyNumberFormat="1" applyFont="1" applyFill="1" applyBorder="1"/>
    <xf numFmtId="0" fontId="0" fillId="0" borderId="0" xfId="0"/>
    <xf numFmtId="0" fontId="0" fillId="0" borderId="0" xfId="0" applyAlignment="1">
      <alignment horizontal="left"/>
    </xf>
    <xf numFmtId="0" fontId="1" fillId="6" borderId="3" xfId="0" applyFont="1" applyFill="1" applyBorder="1" applyAlignment="1">
      <alignment horizontal="left"/>
    </xf>
    <xf numFmtId="164" fontId="1" fillId="5" borderId="14" xfId="0" applyNumberFormat="1" applyFont="1" applyFill="1" applyBorder="1" applyAlignment="1">
      <alignment horizontal="centerContinuous"/>
    </xf>
    <xf numFmtId="164" fontId="12" fillId="5" borderId="14" xfId="0" applyNumberFormat="1" applyFont="1" applyFill="1" applyBorder="1" applyAlignment="1">
      <alignment horizontal="centerContinuous"/>
    </xf>
    <xf numFmtId="0" fontId="0" fillId="5" borderId="14" xfId="0" applyFill="1" applyBorder="1" applyAlignment="1">
      <alignment horizontal="centerContinuous"/>
    </xf>
    <xf numFmtId="167" fontId="12" fillId="5" borderId="11" xfId="0" applyNumberFormat="1" applyFont="1" applyFill="1" applyBorder="1" applyAlignment="1">
      <alignment horizontal="center"/>
    </xf>
    <xf numFmtId="0" fontId="1" fillId="6" borderId="10" xfId="0" applyFont="1" applyFill="1" applyBorder="1" applyAlignment="1">
      <alignment horizontal="left"/>
    </xf>
    <xf numFmtId="0" fontId="1" fillId="6" borderId="15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left"/>
    </xf>
    <xf numFmtId="164" fontId="1" fillId="6" borderId="15" xfId="0" applyNumberFormat="1" applyFont="1" applyFill="1" applyBorder="1" applyAlignment="1">
      <alignment horizontal="right"/>
    </xf>
    <xf numFmtId="164" fontId="1" fillId="6" borderId="15" xfId="0" applyNumberFormat="1" applyFont="1" applyFill="1" applyBorder="1" applyAlignment="1">
      <alignment horizontal="center"/>
    </xf>
    <xf numFmtId="0" fontId="11" fillId="6" borderId="15" xfId="0" applyFont="1" applyFill="1" applyBorder="1"/>
    <xf numFmtId="0" fontId="11" fillId="6" borderId="15" xfId="0" applyFont="1" applyFill="1" applyBorder="1" applyAlignment="1">
      <alignment horizontal="left"/>
    </xf>
    <xf numFmtId="164" fontId="11" fillId="6" borderId="15" xfId="0" applyNumberFormat="1" applyFont="1" applyFill="1" applyBorder="1"/>
    <xf numFmtId="0" fontId="0" fillId="0" borderId="4" xfId="0" applyBorder="1"/>
    <xf numFmtId="0" fontId="0" fillId="7" borderId="0" xfId="0" applyFill="1"/>
    <xf numFmtId="0" fontId="2" fillId="0" borderId="22" xfId="0" applyFont="1" applyFill="1" applyBorder="1" applyAlignment="1" applyProtection="1">
      <alignment horizontal="center"/>
      <protection locked="0"/>
    </xf>
    <xf numFmtId="0" fontId="0" fillId="0" borderId="20" xfId="0" applyBorder="1"/>
    <xf numFmtId="14" fontId="0" fillId="0" borderId="21" xfId="0" applyNumberFormat="1" applyFill="1" applyBorder="1" applyAlignment="1">
      <alignment horizontal="left"/>
    </xf>
    <xf numFmtId="0" fontId="7" fillId="8" borderId="28" xfId="0" applyFont="1" applyFill="1" applyBorder="1" applyAlignment="1">
      <alignment horizontal="centerContinuous"/>
    </xf>
    <xf numFmtId="164" fontId="7" fillId="8" borderId="29" xfId="0" applyNumberFormat="1" applyFont="1" applyFill="1" applyBorder="1" applyAlignment="1">
      <alignment horizontal="centerContinuous"/>
    </xf>
    <xf numFmtId="0" fontId="7" fillId="8" borderId="30" xfId="0" applyFont="1" applyFill="1" applyBorder="1" applyAlignment="1">
      <alignment horizontal="centerContinuous"/>
    </xf>
    <xf numFmtId="164" fontId="11" fillId="6" borderId="31" xfId="0" applyNumberFormat="1" applyFont="1" applyFill="1" applyBorder="1"/>
    <xf numFmtId="0" fontId="11" fillId="6" borderId="32" xfId="0" applyFont="1" applyFill="1" applyBorder="1"/>
    <xf numFmtId="0" fontId="11" fillId="6" borderId="31" xfId="0" applyFont="1" applyFill="1" applyBorder="1"/>
    <xf numFmtId="0" fontId="11" fillId="6" borderId="31" xfId="0" applyFont="1" applyFill="1" applyBorder="1" applyAlignment="1">
      <alignment horizontal="left"/>
    </xf>
    <xf numFmtId="0" fontId="1" fillId="0" borderId="1" xfId="0" applyFont="1" applyBorder="1"/>
    <xf numFmtId="164" fontId="1" fillId="0" borderId="1" xfId="0" applyNumberFormat="1" applyFont="1" applyFill="1" applyBorder="1"/>
    <xf numFmtId="164" fontId="1" fillId="0" borderId="0" xfId="0" applyNumberFormat="1" applyFont="1" applyBorder="1"/>
    <xf numFmtId="164" fontId="1" fillId="0" borderId="0" xfId="0" applyNumberFormat="1" applyFont="1"/>
    <xf numFmtId="164" fontId="0" fillId="6" borderId="17" xfId="0" applyNumberFormat="1" applyFont="1" applyFill="1" applyBorder="1" applyAlignment="1">
      <alignment horizontal="center"/>
    </xf>
    <xf numFmtId="168" fontId="11" fillId="6" borderId="10" xfId="0" applyNumberFormat="1" applyFont="1" applyFill="1" applyBorder="1"/>
    <xf numFmtId="168" fontId="0" fillId="0" borderId="0" xfId="0" applyNumberFormat="1" applyFill="1" applyBorder="1" applyAlignment="1">
      <alignment horizontal="left"/>
    </xf>
    <xf numFmtId="168" fontId="0" fillId="0" borderId="0" xfId="0" applyNumberFormat="1" applyAlignment="1">
      <alignment horizontal="left"/>
    </xf>
    <xf numFmtId="165" fontId="5" fillId="5" borderId="12" xfId="0" applyNumberFormat="1" applyFont="1" applyFill="1" applyBorder="1" applyAlignment="1">
      <alignment horizontal="center"/>
    </xf>
    <xf numFmtId="0" fontId="0" fillId="0" borderId="0" xfId="0" applyProtection="1"/>
    <xf numFmtId="0" fontId="2" fillId="0" borderId="20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0" fillId="0" borderId="23" xfId="0" applyFill="1" applyBorder="1" applyProtection="1">
      <protection locked="0"/>
    </xf>
    <xf numFmtId="164" fontId="0" fillId="0" borderId="0" xfId="0" applyNumberFormat="1" applyFill="1" applyBorder="1" applyProtection="1">
      <protection locked="0"/>
    </xf>
    <xf numFmtId="0" fontId="0" fillId="0" borderId="24" xfId="0" applyFill="1" applyBorder="1" applyProtection="1">
      <protection locked="0"/>
    </xf>
    <xf numFmtId="0" fontId="0" fillId="0" borderId="25" xfId="0" applyFill="1" applyBorder="1" applyProtection="1">
      <protection locked="0"/>
    </xf>
    <xf numFmtId="164" fontId="0" fillId="0" borderId="26" xfId="0" applyNumberFormat="1" applyFill="1" applyBorder="1" applyProtection="1">
      <protection locked="0"/>
    </xf>
    <xf numFmtId="0" fontId="0" fillId="0" borderId="27" xfId="0" applyFill="1" applyBorder="1" applyProtection="1">
      <protection locked="0"/>
    </xf>
    <xf numFmtId="0" fontId="11" fillId="6" borderId="16" xfId="0" applyFont="1" applyFill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12" fillId="5" borderId="33" xfId="0" applyFont="1" applyFill="1" applyBorder="1" applyAlignment="1">
      <alignment horizontal="centerContinuous"/>
    </xf>
    <xf numFmtId="164" fontId="13" fillId="0" borderId="5" xfId="0" applyNumberFormat="1" applyFont="1" applyFill="1" applyBorder="1"/>
    <xf numFmtId="0" fontId="11" fillId="6" borderId="2" xfId="0" applyFont="1" applyFill="1" applyBorder="1" applyAlignment="1">
      <alignment horizontal="center"/>
    </xf>
    <xf numFmtId="0" fontId="14" fillId="6" borderId="10" xfId="0" applyFont="1" applyFill="1" applyBorder="1"/>
    <xf numFmtId="0" fontId="15" fillId="9" borderId="10" xfId="0" applyFont="1" applyFill="1" applyBorder="1" applyAlignment="1">
      <alignment horizontal="centerContinuous"/>
    </xf>
    <xf numFmtId="0" fontId="15" fillId="9" borderId="14" xfId="0" applyFont="1" applyFill="1" applyBorder="1" applyAlignment="1">
      <alignment horizontal="centerContinuous"/>
    </xf>
    <xf numFmtId="0" fontId="15" fillId="9" borderId="11" xfId="0" applyFont="1" applyFill="1" applyBorder="1" applyAlignment="1">
      <alignment horizontal="centerContinuous"/>
    </xf>
    <xf numFmtId="0" fontId="3" fillId="2" borderId="34" xfId="0" applyFont="1" applyFill="1" applyBorder="1" applyAlignment="1">
      <alignment horizontal="center"/>
    </xf>
    <xf numFmtId="164" fontId="3" fillId="0" borderId="35" xfId="0" applyNumberFormat="1" applyFont="1" applyBorder="1" applyAlignment="1">
      <alignment horizontal="center"/>
    </xf>
    <xf numFmtId="164" fontId="3" fillId="0" borderId="36" xfId="0" applyNumberFormat="1" applyFont="1" applyBorder="1" applyAlignment="1">
      <alignment horizontal="center"/>
    </xf>
    <xf numFmtId="0" fontId="4" fillId="0" borderId="37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164" fontId="3" fillId="2" borderId="4" xfId="0" applyNumberFormat="1" applyFont="1" applyFill="1" applyBorder="1" applyAlignment="1">
      <alignment horizontal="center"/>
    </xf>
    <xf numFmtId="0" fontId="1" fillId="0" borderId="2" xfId="0" applyFont="1" applyBorder="1"/>
    <xf numFmtId="164" fontId="14" fillId="6" borderId="11" xfId="0" applyNumberFormat="1" applyFont="1" applyFill="1" applyBorder="1"/>
    <xf numFmtId="164" fontId="0" fillId="0" borderId="1" xfId="0" applyNumberFormat="1" applyFill="1" applyBorder="1" applyAlignment="1" applyProtection="1">
      <alignment horizontal="right"/>
    </xf>
    <xf numFmtId="14" fontId="1" fillId="0" borderId="1" xfId="0" applyNumberFormat="1" applyFont="1" applyFill="1" applyBorder="1" applyAlignment="1">
      <alignment horizontal="left"/>
    </xf>
    <xf numFmtId="0" fontId="1" fillId="0" borderId="3" xfId="0" applyNumberFormat="1" applyFont="1" applyBorder="1"/>
    <xf numFmtId="0" fontId="1" fillId="0" borderId="1" xfId="0" applyNumberFormat="1" applyFont="1" applyBorder="1"/>
    <xf numFmtId="0" fontId="0" fillId="0" borderId="0" xfId="0" applyNumberForma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5" fillId="5" borderId="0" xfId="0" quotePrefix="1" applyFont="1" applyFill="1" applyBorder="1" applyAlignment="1">
      <alignment horizontal="right"/>
    </xf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Fill="1" applyBorder="1"/>
    <xf numFmtId="0" fontId="18" fillId="0" borderId="0" xfId="0" applyFont="1"/>
    <xf numFmtId="0" fontId="1" fillId="0" borderId="38" xfId="0" applyFont="1" applyFill="1" applyBorder="1"/>
    <xf numFmtId="0" fontId="1" fillId="0" borderId="0" xfId="0" applyFont="1" applyBorder="1"/>
    <xf numFmtId="0" fontId="6" fillId="0" borderId="0" xfId="1" applyAlignment="1" applyProtection="1"/>
    <xf numFmtId="166" fontId="0" fillId="0" borderId="0" xfId="0" applyNumberFormat="1" applyFill="1" applyBorder="1"/>
    <xf numFmtId="0" fontId="6" fillId="0" borderId="0" xfId="1" applyBorder="1" applyAlignment="1" applyProtection="1"/>
    <xf numFmtId="0" fontId="6" fillId="0" borderId="0" xfId="1" applyFill="1" applyBorder="1" applyAlignment="1" applyProtection="1"/>
    <xf numFmtId="0" fontId="19" fillId="0" borderId="0" xfId="0" applyFont="1"/>
    <xf numFmtId="0" fontId="0" fillId="10" borderId="0" xfId="0" applyFill="1"/>
    <xf numFmtId="0" fontId="0" fillId="10" borderId="0" xfId="0" applyNumberFormat="1" applyFill="1"/>
    <xf numFmtId="0" fontId="1" fillId="0" borderId="0" xfId="0" applyFont="1" applyFill="1" applyBorder="1"/>
    <xf numFmtId="0" fontId="0" fillId="11" borderId="0" xfId="0" applyFill="1"/>
    <xf numFmtId="0" fontId="0" fillId="12" borderId="0" xfId="0" applyFill="1" applyAlignment="1">
      <alignment horizontal="center" vertical="center"/>
    </xf>
    <xf numFmtId="0" fontId="0" fillId="0" borderId="0" xfId="0" quotePrefix="1"/>
    <xf numFmtId="14" fontId="0" fillId="0" borderId="20" xfId="0" applyNumberFormat="1" applyBorder="1"/>
    <xf numFmtId="0" fontId="0" fillId="0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4">
    <dxf>
      <font>
        <b/>
      </font>
      <alignment horizontal="center" vertical="bottom" textRotation="0" wrapText="0" indent="0" relativeIndent="255" justifyLastLine="0" shrinkToFit="0" readingOrder="0"/>
    </dxf>
    <dxf>
      <font>
        <b/>
      </font>
      <numFmt numFmtId="164" formatCode="#,##0.0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164" formatCode="#,##0.00\ &quot;€&quot;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164" formatCode="#,##0.00\ &quot;€&quot;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169" formatCode="m/d/yyyy"/>
      <alignment horizontal="left" vertical="bottom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</dxf>
    <dxf>
      <border outline="0">
        <top style="medium">
          <color indexed="64"/>
        </top>
        <bottom style="thin">
          <color indexed="64"/>
        </bottom>
      </border>
    </dxf>
    <dxf>
      <font>
        <b/>
      </font>
    </dxf>
    <dxf>
      <border outline="0">
        <bottom style="thin">
          <color indexed="64"/>
        </bottom>
      </border>
    </dxf>
    <dxf>
      <font>
        <b/>
      </font>
    </dxf>
    <dxf>
      <font>
        <color rgb="FFFF0000"/>
      </font>
      <fill>
        <patternFill>
          <bgColor rgb="FF92D05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bottom" textRotation="0" wrapText="0" indent="0" relativeIndent="255" justifyLastLine="0" shrinkToFit="0" readingOrder="0"/>
      <protection locked="0" hidden="0"/>
    </dxf>
    <dxf>
      <numFmt numFmtId="164" formatCode="#,##0.00\ &quot;€&quot;"/>
    </dxf>
    <dxf>
      <numFmt numFmtId="164" formatCode="#,##0.00\ &quot;€&quot;"/>
      <alignment horizontal="right" vertical="bottom" textRotation="0" wrapText="0" indent="0" relativeIndent="0" justifyLastLine="0" shrinkToFit="0" readingOrder="0"/>
      <protection locked="1" hidden="0"/>
    </dxf>
    <dxf>
      <numFmt numFmtId="164" formatCode="#,##0.00\ &quot;€&quot;"/>
      <alignment horizontal="right" vertical="bottom" textRotation="0" wrapText="0" indent="0" relativeIndent="0" justifyLastLine="0" shrinkToFit="0" readingOrder="0"/>
      <protection locked="1" hidden="0"/>
    </dxf>
    <dxf>
      <alignment horizontal="left" vertical="bottom" textRotation="0" wrapText="0" indent="0" relativeIndent="255" justifyLastLine="0" shrinkToFit="0" readingOrder="0"/>
    </dxf>
    <dxf>
      <numFmt numFmtId="169" formatCode="m/d/yyyy"/>
      <alignment horizontal="left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18</xdr:col>
      <xdr:colOff>618530</xdr:colOff>
      <xdr:row>39</xdr:row>
      <xdr:rowOff>161925</xdr:rowOff>
    </xdr:to>
    <xdr:pic>
      <xdr:nvPicPr>
        <xdr:cNvPr id="2" name="Image 1" descr="Lighthouse.jp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9525"/>
          <a:ext cx="14334530" cy="75819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3" name="Tableau14" displayName="Tableau14" ref="A2:H24" totalsRowShown="0" headerRowDxfId="23" headerRowBorderDxfId="22" tableBorderDxfId="21" totalsRowBorderDxfId="20">
  <tableColumns count="8">
    <tableColumn id="8" name="NoSeq." dataDxfId="19"/>
    <tableColumn id="1" name="Dates" dataDxfId="18"/>
    <tableColumn id="2" name="Libellés"/>
    <tableColumn id="3" name="Paiement" dataDxfId="17"/>
    <tableColumn id="4" name="Débits" dataDxfId="16"/>
    <tableColumn id="5" name="Crédits" dataDxfId="15"/>
    <tableColumn id="6" name="Solde" dataDxfId="14"/>
    <tableColumn id="7" name="Pointage" dataDxfId="13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H18" totalsRowShown="0" headerRowDxfId="11" dataDxfId="9" headerRowBorderDxfId="10" tableBorderDxfId="8">
  <tableColumns count="8">
    <tableColumn id="8" name="NoSeq." dataDxfId="7"/>
    <tableColumn id="1" name="Dates" dataDxfId="6"/>
    <tableColumn id="2" name="Libellés" dataDxfId="5"/>
    <tableColumn id="3" name="Paiement" dataDxfId="4"/>
    <tableColumn id="4" name="Débits" dataDxfId="3"/>
    <tableColumn id="5" name="Crédits" dataDxfId="2"/>
    <tableColumn id="6" name="Solde" dataDxfId="1"/>
    <tableColumn id="7" name="Pointag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_QG2xm1CqmE" TargetMode="External"/><Relationship Id="rId13" Type="http://schemas.openxmlformats.org/officeDocument/2006/relationships/hyperlink" Target="https://www.youtube.com/watch?v=UzJwmq6hPzs" TargetMode="External"/><Relationship Id="rId18" Type="http://schemas.openxmlformats.org/officeDocument/2006/relationships/hyperlink" Target="https://silkyroad.developpez.com/VBA/ControlesUserForm/" TargetMode="External"/><Relationship Id="rId26" Type="http://schemas.openxmlformats.org/officeDocument/2006/relationships/hyperlink" Target="https://www.blog-excel.com/forcer-activation-des-macros/" TargetMode="External"/><Relationship Id="rId3" Type="http://schemas.openxmlformats.org/officeDocument/2006/relationships/hyperlink" Target="https://www.youtube.com/channel/UCopRqBjsUCxDWwSrQdSS1Jg" TargetMode="External"/><Relationship Id="rId21" Type="http://schemas.openxmlformats.org/officeDocument/2006/relationships/hyperlink" Target="http://fxmans.ft.free.fr/tools/vb-net2/ui-winforms3.html" TargetMode="External"/><Relationship Id="rId34" Type="http://schemas.openxmlformats.org/officeDocument/2006/relationships/hyperlink" Target="https://www.youtube.com/watch?v=cnEROTSu3yA" TargetMode="External"/><Relationship Id="rId7" Type="http://schemas.openxmlformats.org/officeDocument/2006/relationships/hyperlink" Target="https://www.youtube.com/channel/UCU33GVYBX6HpYJiGLWexs-Q" TargetMode="External"/><Relationship Id="rId12" Type="http://schemas.openxmlformats.org/officeDocument/2006/relationships/hyperlink" Target="https://www.youtube.com/channel/UCBE7CP_5vQEDpuENsnlYh-g" TargetMode="External"/><Relationship Id="rId17" Type="http://schemas.openxmlformats.org/officeDocument/2006/relationships/hyperlink" Target="https://www.youtube.com/channel/UCBE7CP_5vQEDpuENsnlYh-g" TargetMode="External"/><Relationship Id="rId25" Type="http://schemas.openxmlformats.org/officeDocument/2006/relationships/hyperlink" Target="http://jmbourdon.free.fr/astucesexcel.html" TargetMode="External"/><Relationship Id="rId33" Type="http://schemas.openxmlformats.org/officeDocument/2006/relationships/hyperlink" Target="https://www.youtube.com/watch?v=pUkV5lMFWL8" TargetMode="External"/><Relationship Id="rId2" Type="http://schemas.openxmlformats.org/officeDocument/2006/relationships/hyperlink" Target="https://www.youtube.com/watch?v=pUkV5lMFWL8" TargetMode="External"/><Relationship Id="rId16" Type="http://schemas.openxmlformats.org/officeDocument/2006/relationships/hyperlink" Target="https://www.youtube.com/channel/UCW-_iHbGuZG9nsE8D76lpIQ" TargetMode="External"/><Relationship Id="rId20" Type="http://schemas.openxmlformats.org/officeDocument/2006/relationships/hyperlink" Target="https://plasserre.developpez.com/cours/vb-net/?page=ui-winforms3" TargetMode="External"/><Relationship Id="rId29" Type="http://schemas.openxmlformats.org/officeDocument/2006/relationships/hyperlink" Target="https://www.youtube.com/watch?v=XZqgtrxSFl8" TargetMode="External"/><Relationship Id="rId1" Type="http://schemas.openxmlformats.org/officeDocument/2006/relationships/hyperlink" Target="http://www.blog-excel.com/comment-proteger-un-code-vba-efficacement/" TargetMode="External"/><Relationship Id="rId6" Type="http://schemas.openxmlformats.org/officeDocument/2006/relationships/hyperlink" Target="https://www.youtube.com/watch?v=XyOTX2M3mII&amp;t=141s" TargetMode="External"/><Relationship Id="rId11" Type="http://schemas.openxmlformats.org/officeDocument/2006/relationships/hyperlink" Target="https://www.youtube.com/watch?v=vBe1Z974eFQ" TargetMode="External"/><Relationship Id="rId24" Type="http://schemas.openxmlformats.org/officeDocument/2006/relationships/hyperlink" Target="http://jmbourdon.free.fr/demos.html" TargetMode="External"/><Relationship Id="rId32" Type="http://schemas.openxmlformats.org/officeDocument/2006/relationships/hyperlink" Target="https://www.youtube.com/watch?v=Jc_az5Ic_eA" TargetMode="External"/><Relationship Id="rId5" Type="http://schemas.openxmlformats.org/officeDocument/2006/relationships/hyperlink" Target="https://www.youtube.com/channel/UCopRqBjsUCxDWwSrQdSS1Jg" TargetMode="External"/><Relationship Id="rId15" Type="http://schemas.openxmlformats.org/officeDocument/2006/relationships/hyperlink" Target="https://www.youtube.com/watch?v=uwTwZbE_aPE" TargetMode="External"/><Relationship Id="rId23" Type="http://schemas.openxmlformats.org/officeDocument/2006/relationships/hyperlink" Target="http://jmbourdon.free.fr/programmation2.html" TargetMode="External"/><Relationship Id="rId28" Type="http://schemas.openxmlformats.org/officeDocument/2006/relationships/hyperlink" Target="https://www.youtube.com/watch?v=Ddzi9hwvxQA" TargetMode="External"/><Relationship Id="rId36" Type="http://schemas.openxmlformats.org/officeDocument/2006/relationships/hyperlink" Target="https://www.youtube.com/watch?v=Ddzi9hwvxQA" TargetMode="External"/><Relationship Id="rId10" Type="http://schemas.openxmlformats.org/officeDocument/2006/relationships/hyperlink" Target="https://www.youtube.com/watch?v=8O40CjG_QsM" TargetMode="External"/><Relationship Id="rId19" Type="http://schemas.openxmlformats.org/officeDocument/2006/relationships/hyperlink" Target="https://silkyroad.developpez.com/VBA/ListView/" TargetMode="External"/><Relationship Id="rId31" Type="http://schemas.openxmlformats.org/officeDocument/2006/relationships/hyperlink" Target="https://www.youtube.com/watch?v=4-KF0MxPz98" TargetMode="External"/><Relationship Id="rId4" Type="http://schemas.openxmlformats.org/officeDocument/2006/relationships/hyperlink" Target="https://www.youtube.com/watch?v=iDl-wHoUzh8" TargetMode="External"/><Relationship Id="rId9" Type="http://schemas.openxmlformats.org/officeDocument/2006/relationships/hyperlink" Target="https://www.youtube.com/channel/UCEylEex-2A5r9W-ZEygKvFg" TargetMode="External"/><Relationship Id="rId14" Type="http://schemas.openxmlformats.org/officeDocument/2006/relationships/hyperlink" Target="https://www.youtube.com/channel/UCXdbFX9aMzrRASkTnegm7yA" TargetMode="External"/><Relationship Id="rId22" Type="http://schemas.openxmlformats.org/officeDocument/2006/relationships/hyperlink" Target="https://www.google.fr/search?q=jmbourdon+vba&amp;rlz=1C1CHBF_frFR787FR787&amp;oq=jmbourdon+vba&amp;aqs=chrome..69i57j69i60.3903j0j7&amp;sourceid=chrome&amp;ie=UTF-8" TargetMode="External"/><Relationship Id="rId27" Type="http://schemas.openxmlformats.org/officeDocument/2006/relationships/hyperlink" Target="https://www.blog-excel.com/gerer-doublons-et-lignes-vides/" TargetMode="External"/><Relationship Id="rId30" Type="http://schemas.openxmlformats.org/officeDocument/2006/relationships/hyperlink" Target="https://www.youtube.com/watch?v=gF6vgbOH81s" TargetMode="External"/><Relationship Id="rId35" Type="http://schemas.openxmlformats.org/officeDocument/2006/relationships/hyperlink" Target="https://www.youtube.com/watch?v=UaqdVFElu8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>
    <tabColor rgb="FF00B050"/>
  </sheetPr>
  <dimension ref="A1"/>
  <sheetViews>
    <sheetView topLeftCell="D2" workbookViewId="0">
      <selection activeCell="T33" sqref="T33"/>
    </sheetView>
  </sheetViews>
  <sheetFormatPr baseColWidth="10" defaultRowHeight="15"/>
  <sheetData/>
  <pageMargins left="0.7" right="0.7" top="0.75" bottom="0.75" header="0.3" footer="0.3"/>
  <pageSetup paperSize="9" orientation="portrait" horizontalDpi="300" verticalDpi="300" r:id="rId1"/>
  <drawing r:id="rId2"/>
  <legacyDrawing r:id="rId3"/>
  <controls>
    <control shapeId="4098" r:id="rId4" name="CommandButton1"/>
    <control shapeId="4100" r:id="rId5" name="Command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C00000"/>
  </sheetPr>
  <dimension ref="A1:N44"/>
  <sheetViews>
    <sheetView tabSelected="1" topLeftCell="D1" zoomScaleNormal="100" workbookViewId="0">
      <selection activeCell="K20" sqref="K20"/>
    </sheetView>
  </sheetViews>
  <sheetFormatPr baseColWidth="10" defaultRowHeight="15"/>
  <cols>
    <col min="1" max="1" width="14" style="45" customWidth="1"/>
    <col min="2" max="2" width="12.7109375" style="79" customWidth="1"/>
    <col min="3" max="3" width="55.7109375" customWidth="1"/>
    <col min="4" max="4" width="11.7109375" style="46" customWidth="1"/>
    <col min="5" max="6" width="11.7109375" style="12" customWidth="1"/>
    <col min="7" max="7" width="11.7109375" style="7" customWidth="1"/>
    <col min="8" max="8" width="11" style="83" customWidth="1"/>
    <col min="11" max="11" width="11.42578125" style="7"/>
    <col min="13" max="13" width="12.85546875" style="7" bestFit="1" customWidth="1"/>
    <col min="14" max="14" width="13.140625" style="8" customWidth="1"/>
    <col min="16" max="16" width="9.140625" customWidth="1"/>
  </cols>
  <sheetData>
    <row r="1" spans="1:14" ht="21.75" thickBot="1">
      <c r="B1" s="80">
        <f ca="1">NOW()</f>
        <v>43500.008428356479</v>
      </c>
      <c r="C1" s="36" t="s">
        <v>30</v>
      </c>
      <c r="D1" s="50"/>
      <c r="E1" s="37"/>
      <c r="F1" s="37"/>
      <c r="G1" s="37"/>
      <c r="H1" s="115" t="str">
        <f ca="1">UPPER(YEAR(B1))</f>
        <v>2019</v>
      </c>
      <c r="I1" s="6"/>
      <c r="J1" s="34"/>
      <c r="M1" s="19"/>
    </row>
    <row r="2" spans="1:14" ht="15.75" thickBot="1">
      <c r="A2" s="52" t="s">
        <v>81</v>
      </c>
      <c r="B2" s="52" t="s">
        <v>0</v>
      </c>
      <c r="C2" s="53" t="s">
        <v>1</v>
      </c>
      <c r="D2" s="54" t="s">
        <v>12</v>
      </c>
      <c r="E2" s="55" t="s">
        <v>2</v>
      </c>
      <c r="F2" s="55" t="s">
        <v>3</v>
      </c>
      <c r="G2" s="56" t="s">
        <v>4</v>
      </c>
      <c r="H2" s="76" t="s">
        <v>5</v>
      </c>
      <c r="I2" s="21"/>
      <c r="J2" s="45"/>
      <c r="N2" s="10"/>
    </row>
    <row r="3" spans="1:14" hidden="1">
      <c r="A3" s="135"/>
      <c r="B3" s="64"/>
      <c r="C3" s="18"/>
      <c r="D3" s="18"/>
      <c r="E3" s="109"/>
      <c r="F3" s="109"/>
      <c r="G3" s="109"/>
      <c r="H3" s="62"/>
      <c r="J3" s="45"/>
      <c r="N3" s="9"/>
    </row>
    <row r="4" spans="1:14" hidden="1">
      <c r="A4" s="135"/>
      <c r="B4" s="63"/>
      <c r="C4" s="18"/>
      <c r="D4" s="18"/>
      <c r="E4" s="109"/>
      <c r="F4" s="109"/>
      <c r="G4" s="109">
        <f>$G3+$F4-$E4</f>
        <v>0</v>
      </c>
      <c r="H4" s="82"/>
    </row>
    <row r="5" spans="1:14">
      <c r="A5" s="135">
        <v>23</v>
      </c>
      <c r="B5" s="134">
        <v>43488</v>
      </c>
      <c r="C5" s="18" t="s">
        <v>142</v>
      </c>
      <c r="D5" s="18" t="s">
        <v>143</v>
      </c>
      <c r="E5" s="109">
        <v>75</v>
      </c>
      <c r="F5" s="109"/>
      <c r="G5" s="109">
        <f t="shared" ref="G5:G22" si="0">$G4+$F5-$E5</f>
        <v>-75</v>
      </c>
      <c r="H5" s="82"/>
    </row>
    <row r="6" spans="1:14">
      <c r="A6" s="135">
        <v>26</v>
      </c>
      <c r="B6" s="134">
        <v>43490</v>
      </c>
      <c r="C6" s="18" t="s">
        <v>139</v>
      </c>
      <c r="D6" s="18" t="s">
        <v>147</v>
      </c>
      <c r="E6" s="109">
        <v>25.52</v>
      </c>
      <c r="F6" s="109"/>
      <c r="G6" s="109">
        <f t="shared" si="0"/>
        <v>-100.52</v>
      </c>
      <c r="H6" s="82"/>
      <c r="J6" s="45"/>
    </row>
    <row r="7" spans="1:14">
      <c r="A7" s="135">
        <v>28</v>
      </c>
      <c r="B7" s="134">
        <v>43490</v>
      </c>
      <c r="C7" s="18" t="s">
        <v>139</v>
      </c>
      <c r="D7" s="18" t="s">
        <v>42</v>
      </c>
      <c r="E7" s="109"/>
      <c r="F7" s="109">
        <v>25.58</v>
      </c>
      <c r="G7" s="109">
        <f t="shared" si="0"/>
        <v>-74.94</v>
      </c>
      <c r="H7" s="82"/>
      <c r="J7" s="45"/>
    </row>
    <row r="8" spans="1:14">
      <c r="A8" s="135">
        <v>29</v>
      </c>
      <c r="B8" s="134">
        <v>43490</v>
      </c>
      <c r="C8" s="18" t="s">
        <v>139</v>
      </c>
      <c r="D8" s="18" t="s">
        <v>148</v>
      </c>
      <c r="E8" s="109"/>
      <c r="F8" s="109">
        <v>25.52</v>
      </c>
      <c r="G8" s="109">
        <f t="shared" si="0"/>
        <v>-49.42</v>
      </c>
      <c r="H8" s="82"/>
      <c r="J8" s="45"/>
    </row>
    <row r="9" spans="1:14">
      <c r="A9" s="135">
        <v>32</v>
      </c>
      <c r="B9" s="134">
        <v>43492</v>
      </c>
      <c r="C9" s="18" t="s">
        <v>139</v>
      </c>
      <c r="D9" s="18" t="s">
        <v>150</v>
      </c>
      <c r="E9" s="109">
        <v>30</v>
      </c>
      <c r="F9" s="109"/>
      <c r="G9" s="109">
        <f t="shared" si="0"/>
        <v>-79.42</v>
      </c>
      <c r="H9" s="82"/>
      <c r="J9" s="45"/>
    </row>
    <row r="10" spans="1:14">
      <c r="A10" s="135">
        <v>36</v>
      </c>
      <c r="B10" s="134">
        <v>43493</v>
      </c>
      <c r="C10" s="18" t="s">
        <v>151</v>
      </c>
      <c r="D10" s="18" t="s">
        <v>143</v>
      </c>
      <c r="E10" s="109">
        <v>36.67</v>
      </c>
      <c r="F10" s="109"/>
      <c r="G10" s="109">
        <f t="shared" si="0"/>
        <v>-116.09</v>
      </c>
      <c r="H10" s="82"/>
      <c r="J10" s="45"/>
    </row>
    <row r="11" spans="1:14">
      <c r="A11" s="135">
        <v>39</v>
      </c>
      <c r="B11" s="134">
        <v>43493</v>
      </c>
      <c r="C11" s="18" t="s">
        <v>151</v>
      </c>
      <c r="D11" s="18" t="s">
        <v>143</v>
      </c>
      <c r="E11" s="109">
        <v>28.82</v>
      </c>
      <c r="F11" s="109"/>
      <c r="G11" s="109">
        <f t="shared" si="0"/>
        <v>-144.91</v>
      </c>
      <c r="H11" s="82"/>
      <c r="J11" s="45"/>
    </row>
    <row r="12" spans="1:14">
      <c r="A12" s="135">
        <v>41</v>
      </c>
      <c r="B12" s="134">
        <v>43493</v>
      </c>
      <c r="C12" s="18" t="s">
        <v>152</v>
      </c>
      <c r="D12" s="18" t="s">
        <v>146</v>
      </c>
      <c r="E12" s="109">
        <v>28.82</v>
      </c>
      <c r="F12" s="109"/>
      <c r="G12" s="109">
        <f t="shared" si="0"/>
        <v>-173.73</v>
      </c>
      <c r="H12" s="82"/>
      <c r="J12" s="45"/>
    </row>
    <row r="13" spans="1:14">
      <c r="A13" s="135">
        <v>42</v>
      </c>
      <c r="B13" s="134">
        <v>43493</v>
      </c>
      <c r="C13" s="18" t="s">
        <v>152</v>
      </c>
      <c r="D13" s="18" t="s">
        <v>147</v>
      </c>
      <c r="E13" s="109">
        <v>28.82</v>
      </c>
      <c r="F13" s="109"/>
      <c r="G13" s="109">
        <f t="shared" si="0"/>
        <v>-202.54999999999998</v>
      </c>
      <c r="H13" s="82"/>
    </row>
    <row r="14" spans="1:14">
      <c r="A14" s="135">
        <v>43</v>
      </c>
      <c r="B14" s="134">
        <v>43493</v>
      </c>
      <c r="C14" s="18" t="s">
        <v>152</v>
      </c>
      <c r="D14" s="18" t="s">
        <v>154</v>
      </c>
      <c r="E14" s="109">
        <v>28.82</v>
      </c>
      <c r="F14" s="109"/>
      <c r="G14" s="109">
        <f t="shared" si="0"/>
        <v>-231.36999999999998</v>
      </c>
      <c r="H14" s="82"/>
      <c r="J14" s="84" t="s">
        <v>40</v>
      </c>
      <c r="K14" s="85"/>
      <c r="L14" s="86" t="s">
        <v>41</v>
      </c>
    </row>
    <row r="15" spans="1:14">
      <c r="A15" s="135">
        <v>44</v>
      </c>
      <c r="B15" s="134">
        <v>43493</v>
      </c>
      <c r="C15" s="18" t="s">
        <v>152</v>
      </c>
      <c r="D15" s="18" t="s">
        <v>42</v>
      </c>
      <c r="E15" s="109"/>
      <c r="F15" s="109">
        <v>28.82</v>
      </c>
      <c r="G15" s="109">
        <f t="shared" si="0"/>
        <v>-202.54999999999998</v>
      </c>
      <c r="H15" s="82"/>
    </row>
    <row r="16" spans="1:14">
      <c r="A16" s="135">
        <v>45</v>
      </c>
      <c r="B16" s="134">
        <v>43493</v>
      </c>
      <c r="C16" s="18" t="s">
        <v>152</v>
      </c>
      <c r="D16" s="18" t="s">
        <v>155</v>
      </c>
      <c r="E16" s="109"/>
      <c r="F16" s="109">
        <v>28.82</v>
      </c>
      <c r="G16" s="109">
        <f t="shared" si="0"/>
        <v>-173.73</v>
      </c>
      <c r="H16" s="82"/>
    </row>
    <row r="17" spans="1:8">
      <c r="A17" s="135">
        <v>46</v>
      </c>
      <c r="B17" s="134">
        <v>43498</v>
      </c>
      <c r="C17" s="18" t="s">
        <v>139</v>
      </c>
      <c r="D17" s="18" t="s">
        <v>156</v>
      </c>
      <c r="E17" s="109">
        <v>100</v>
      </c>
      <c r="F17" s="109">
        <v>100</v>
      </c>
      <c r="G17" s="109">
        <f t="shared" si="0"/>
        <v>-173.73</v>
      </c>
      <c r="H17" s="82"/>
    </row>
    <row r="18" spans="1:8">
      <c r="A18" s="135">
        <v>47</v>
      </c>
      <c r="B18" s="134">
        <v>43498</v>
      </c>
      <c r="C18" s="18" t="s">
        <v>139</v>
      </c>
      <c r="D18" s="18" t="s">
        <v>42</v>
      </c>
      <c r="E18" s="109"/>
      <c r="F18" s="109">
        <v>200</v>
      </c>
      <c r="G18" s="109">
        <f t="shared" si="0"/>
        <v>26.27000000000001</v>
      </c>
      <c r="H18" s="82"/>
    </row>
    <row r="19" spans="1:8">
      <c r="A19" s="135">
        <v>48</v>
      </c>
      <c r="B19" s="134">
        <v>43498</v>
      </c>
      <c r="C19" s="18" t="s">
        <v>157</v>
      </c>
      <c r="D19" s="18" t="s">
        <v>156</v>
      </c>
      <c r="E19" s="109">
        <v>200</v>
      </c>
      <c r="F19" s="109"/>
      <c r="G19" s="109">
        <f t="shared" si="0"/>
        <v>-173.73</v>
      </c>
      <c r="H19" s="82"/>
    </row>
    <row r="20" spans="1:8">
      <c r="A20" s="135">
        <v>49</v>
      </c>
      <c r="B20" s="134">
        <v>43498</v>
      </c>
      <c r="C20" s="18" t="s">
        <v>157</v>
      </c>
      <c r="D20" s="18" t="s">
        <v>147</v>
      </c>
      <c r="E20" s="109">
        <v>200</v>
      </c>
      <c r="F20" s="109"/>
      <c r="G20" s="109">
        <f t="shared" si="0"/>
        <v>-373.73</v>
      </c>
      <c r="H20" s="82"/>
    </row>
    <row r="21" spans="1:8">
      <c r="A21" s="135">
        <v>50</v>
      </c>
      <c r="B21" s="134">
        <v>43497</v>
      </c>
      <c r="C21" s="18" t="s">
        <v>158</v>
      </c>
      <c r="D21" s="18" t="s">
        <v>146</v>
      </c>
      <c r="E21" s="109">
        <v>100</v>
      </c>
      <c r="F21" s="109"/>
      <c r="G21" s="109">
        <f t="shared" si="0"/>
        <v>-473.73</v>
      </c>
      <c r="H21" s="82"/>
    </row>
    <row r="22" spans="1:8">
      <c r="A22" s="135">
        <v>51</v>
      </c>
      <c r="B22" s="134">
        <v>43498</v>
      </c>
      <c r="C22" s="18" t="s">
        <v>159</v>
      </c>
      <c r="D22" s="18" t="s">
        <v>160</v>
      </c>
      <c r="E22" s="109"/>
      <c r="F22" s="109">
        <v>200</v>
      </c>
      <c r="G22" s="109">
        <f t="shared" si="0"/>
        <v>-273.73</v>
      </c>
      <c r="H22" s="82"/>
    </row>
    <row r="23" spans="1:8" ht="15.75" thickBot="1">
      <c r="A23" s="135">
        <v>52</v>
      </c>
      <c r="B23" s="134">
        <v>43498</v>
      </c>
      <c r="C23" s="18" t="s">
        <v>142</v>
      </c>
      <c r="D23" s="18" t="s">
        <v>143</v>
      </c>
      <c r="E23" s="109">
        <v>200</v>
      </c>
      <c r="F23" s="109"/>
      <c r="G23" s="109">
        <f>$G22+$F23-$E23</f>
        <v>-473.73</v>
      </c>
      <c r="H23" s="82"/>
    </row>
    <row r="24" spans="1:8" ht="15.75" thickBot="1">
      <c r="A24" s="77"/>
      <c r="B24" s="77" t="s">
        <v>31</v>
      </c>
      <c r="C24" s="57"/>
      <c r="D24" s="58"/>
      <c r="E24" s="59">
        <f ca="1">SUM(INDIRECT("E3:E"&amp;ROW()-1))</f>
        <v>1082.47</v>
      </c>
      <c r="F24" s="59">
        <f ca="1">SUM(INDIRECT("F3:F"&amp;ROW()-1))</f>
        <v>608.74</v>
      </c>
      <c r="G24" s="59">
        <f ca="1">+$F24-$E24</f>
        <v>-473.73</v>
      </c>
      <c r="H24" s="57"/>
    </row>
    <row r="25" spans="1:8">
      <c r="B25" s="78"/>
      <c r="D25" s="13"/>
      <c r="E25" s="14"/>
      <c r="F25" s="14"/>
      <c r="G25" s="15"/>
    </row>
    <row r="26" spans="1:8">
      <c r="G26" s="15"/>
    </row>
    <row r="27" spans="1:8">
      <c r="G27" s="15"/>
    </row>
    <row r="28" spans="1:8">
      <c r="G28" s="15"/>
    </row>
    <row r="29" spans="1:8">
      <c r="G29" s="15"/>
    </row>
    <row r="30" spans="1:8">
      <c r="G30" s="15"/>
    </row>
    <row r="31" spans="1:8">
      <c r="G31" s="15"/>
    </row>
    <row r="32" spans="1:8">
      <c r="G32" s="15"/>
    </row>
    <row r="33" spans="7:7">
      <c r="G33" s="15"/>
    </row>
    <row r="34" spans="7:7">
      <c r="G34" s="15"/>
    </row>
    <row r="35" spans="7:7">
      <c r="G35" s="15"/>
    </row>
    <row r="36" spans="7:7">
      <c r="G36" s="15"/>
    </row>
    <row r="37" spans="7:7">
      <c r="G37" s="15"/>
    </row>
    <row r="38" spans="7:7">
      <c r="G38" s="15"/>
    </row>
    <row r="39" spans="7:7">
      <c r="G39" s="15"/>
    </row>
    <row r="40" spans="7:7">
      <c r="G40" s="15"/>
    </row>
    <row r="41" spans="7:7">
      <c r="G41" s="16"/>
    </row>
    <row r="42" spans="7:7">
      <c r="G42" s="15"/>
    </row>
    <row r="43" spans="7:7">
      <c r="G43" s="15"/>
    </row>
    <row r="44" spans="7:7">
      <c r="G44" s="15"/>
    </row>
  </sheetData>
  <pageMargins left="0.7" right="0.7" top="0.75" bottom="0.75" header="0.3" footer="0.3"/>
  <pageSetup paperSize="9" orientation="landscape" horizontalDpi="4294967293" verticalDpi="300" r:id="rId1"/>
  <headerFooter>
    <oddHeader xml:space="preserve">&amp;L&amp;"-,Italique"Comptes.xls&amp;C&amp;"-,Gras"&amp;20CREDIT MUTUEL&amp;R&amp;"-,Italique"&amp;12&amp;D&amp;"-,Gras"&amp;20     
</oddHeader>
  </headerFooter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3" tint="-0.249977111117893"/>
  </sheetPr>
  <dimension ref="A1:Q313"/>
  <sheetViews>
    <sheetView showWhiteSpace="0" zoomScaleNormal="100" workbookViewId="0">
      <selection activeCell="C19" sqref="C19"/>
    </sheetView>
  </sheetViews>
  <sheetFormatPr baseColWidth="10" defaultRowHeight="15"/>
  <cols>
    <col min="1" max="1" width="12.85546875" style="45" customWidth="1"/>
    <col min="2" max="2" width="15" style="5" bestFit="1" customWidth="1"/>
    <col min="3" max="3" width="55.7109375" style="5" customWidth="1"/>
    <col min="4" max="4" width="11.7109375" style="5" customWidth="1"/>
    <col min="5" max="7" width="11.7109375" style="75" customWidth="1"/>
    <col min="8" max="8" width="11.7109375" style="92" customWidth="1"/>
    <col min="12" max="12" width="11.5703125" bestFit="1" customWidth="1"/>
  </cols>
  <sheetData>
    <row r="1" spans="1:17" ht="19.5" thickBot="1">
      <c r="A1" s="113"/>
      <c r="B1" s="35">
        <f ca="1">NOW()</f>
        <v>43500.008428356479</v>
      </c>
      <c r="C1" s="49" t="s">
        <v>32</v>
      </c>
      <c r="D1" s="48"/>
      <c r="E1" s="48"/>
      <c r="F1" s="48"/>
      <c r="G1" s="48"/>
      <c r="H1" s="51" t="str">
        <f ca="1">C.MUTUEL!H1</f>
        <v>2019</v>
      </c>
      <c r="J1" s="45" t="s">
        <v>38</v>
      </c>
    </row>
    <row r="2" spans="1:17" ht="15.75" thickBot="1">
      <c r="A2" s="38" t="s">
        <v>81</v>
      </c>
      <c r="B2" s="38" t="s">
        <v>0</v>
      </c>
      <c r="C2" s="39" t="s">
        <v>1</v>
      </c>
      <c r="D2" s="47" t="s">
        <v>12</v>
      </c>
      <c r="E2" s="40" t="s">
        <v>2</v>
      </c>
      <c r="F2" s="40" t="s">
        <v>3</v>
      </c>
      <c r="G2" s="41" t="s">
        <v>4</v>
      </c>
      <c r="H2" s="41" t="s">
        <v>5</v>
      </c>
      <c r="K2" s="60"/>
      <c r="L2" s="45"/>
      <c r="N2" s="61" t="s">
        <v>33</v>
      </c>
      <c r="O2" s="61"/>
      <c r="P2" s="61"/>
      <c r="Q2" s="61"/>
    </row>
    <row r="3" spans="1:17" hidden="1">
      <c r="A3" s="114"/>
      <c r="B3" s="110"/>
      <c r="C3" s="111"/>
      <c r="D3" s="111"/>
      <c r="E3" s="73"/>
      <c r="F3" s="73"/>
      <c r="G3" s="73"/>
      <c r="H3" s="24"/>
      <c r="N3" s="61" t="s">
        <v>34</v>
      </c>
      <c r="O3" s="61"/>
      <c r="P3" s="61"/>
      <c r="Q3" s="61"/>
    </row>
    <row r="4" spans="1:17" hidden="1">
      <c r="A4" s="114"/>
      <c r="B4" s="110"/>
      <c r="C4" s="112"/>
      <c r="D4" s="112"/>
      <c r="E4" s="73"/>
      <c r="F4" s="73"/>
      <c r="G4" s="73">
        <f t="shared" ref="G4:G16" si="0">+G3-E4+F4</f>
        <v>0</v>
      </c>
      <c r="H4" s="1"/>
      <c r="N4" s="61" t="s">
        <v>35</v>
      </c>
      <c r="O4" s="61"/>
      <c r="P4" s="61"/>
      <c r="Q4" s="61"/>
    </row>
    <row r="5" spans="1:17">
      <c r="A5" s="114">
        <v>22</v>
      </c>
      <c r="B5" s="110">
        <v>43489</v>
      </c>
      <c r="C5" s="112" t="s">
        <v>139</v>
      </c>
      <c r="D5" s="112" t="s">
        <v>141</v>
      </c>
      <c r="E5" s="73">
        <v>24.42</v>
      </c>
      <c r="F5" s="73"/>
      <c r="G5" s="73">
        <f t="shared" si="0"/>
        <v>-24.42</v>
      </c>
      <c r="H5" s="1"/>
      <c r="N5" s="61" t="s">
        <v>36</v>
      </c>
      <c r="O5" s="61"/>
      <c r="P5" s="61"/>
      <c r="Q5" s="61"/>
    </row>
    <row r="6" spans="1:17">
      <c r="A6" s="114">
        <v>23</v>
      </c>
      <c r="B6" s="110">
        <v>43488</v>
      </c>
      <c r="C6" s="112" t="s">
        <v>142</v>
      </c>
      <c r="D6" s="112" t="s">
        <v>143</v>
      </c>
      <c r="E6" s="73">
        <v>75</v>
      </c>
      <c r="F6" s="73"/>
      <c r="G6" s="73">
        <f t="shared" si="0"/>
        <v>-99.42</v>
      </c>
      <c r="H6" s="1"/>
    </row>
    <row r="7" spans="1:17">
      <c r="A7" s="114">
        <v>30</v>
      </c>
      <c r="B7" s="110">
        <v>43488</v>
      </c>
      <c r="C7" s="112" t="s">
        <v>149</v>
      </c>
      <c r="D7" s="112" t="s">
        <v>141</v>
      </c>
      <c r="E7" s="73">
        <v>23.32</v>
      </c>
      <c r="F7" s="73"/>
      <c r="G7" s="73">
        <f t="shared" si="0"/>
        <v>-122.74000000000001</v>
      </c>
      <c r="H7" s="1"/>
    </row>
    <row r="8" spans="1:17">
      <c r="A8" s="114">
        <v>31</v>
      </c>
      <c r="B8" s="110">
        <v>43491</v>
      </c>
      <c r="C8" s="112" t="s">
        <v>139</v>
      </c>
      <c r="D8" s="112" t="s">
        <v>140</v>
      </c>
      <c r="E8" s="73"/>
      <c r="F8" s="73">
        <v>26.62</v>
      </c>
      <c r="G8" s="73">
        <f t="shared" si="0"/>
        <v>-96.12</v>
      </c>
      <c r="H8" s="1"/>
      <c r="J8" s="116"/>
      <c r="K8" s="116"/>
      <c r="L8" s="116"/>
    </row>
    <row r="9" spans="1:17">
      <c r="A9" s="114">
        <v>33</v>
      </c>
      <c r="B9" s="110">
        <v>43492</v>
      </c>
      <c r="C9" s="112" t="s">
        <v>139</v>
      </c>
      <c r="D9" s="112" t="s">
        <v>140</v>
      </c>
      <c r="E9" s="73"/>
      <c r="F9" s="73">
        <v>27.7</v>
      </c>
      <c r="G9" s="73">
        <f t="shared" si="0"/>
        <v>-68.42</v>
      </c>
      <c r="H9" s="1"/>
      <c r="J9" s="116"/>
      <c r="K9" s="116"/>
      <c r="L9" s="116"/>
    </row>
    <row r="10" spans="1:17">
      <c r="A10" s="114">
        <v>36</v>
      </c>
      <c r="B10" s="110">
        <v>43493</v>
      </c>
      <c r="C10" s="112" t="s">
        <v>151</v>
      </c>
      <c r="D10" s="112" t="s">
        <v>143</v>
      </c>
      <c r="E10" s="73">
        <v>36.67</v>
      </c>
      <c r="F10" s="73"/>
      <c r="G10" s="73">
        <f t="shared" si="0"/>
        <v>-105.09</v>
      </c>
      <c r="H10" s="1"/>
      <c r="J10" s="116"/>
      <c r="K10" s="116"/>
      <c r="L10" s="116"/>
      <c r="N10" s="22" t="s">
        <v>16</v>
      </c>
      <c r="O10" s="25"/>
    </row>
    <row r="11" spans="1:17">
      <c r="A11" s="114">
        <v>37</v>
      </c>
      <c r="B11" s="110">
        <v>43493</v>
      </c>
      <c r="C11" s="112" t="s">
        <v>152</v>
      </c>
      <c r="D11" s="112" t="s">
        <v>140</v>
      </c>
      <c r="E11" s="73"/>
      <c r="F11" s="73">
        <v>28.82</v>
      </c>
      <c r="G11" s="73">
        <f t="shared" si="0"/>
        <v>-76.27000000000001</v>
      </c>
      <c r="H11" s="1"/>
      <c r="J11" s="116"/>
      <c r="K11" s="116"/>
      <c r="L11" s="116"/>
      <c r="N11" s="22" t="s">
        <v>17</v>
      </c>
      <c r="O11" s="25"/>
    </row>
    <row r="12" spans="1:17">
      <c r="A12" s="114">
        <v>38</v>
      </c>
      <c r="B12" s="110">
        <v>43493</v>
      </c>
      <c r="C12" s="112" t="s">
        <v>152</v>
      </c>
      <c r="D12" s="112" t="s">
        <v>141</v>
      </c>
      <c r="E12" s="73">
        <v>28.82</v>
      </c>
      <c r="F12" s="73"/>
      <c r="G12" s="73">
        <f t="shared" si="0"/>
        <v>-105.09</v>
      </c>
      <c r="H12" s="1"/>
      <c r="J12" s="116"/>
      <c r="K12" s="116"/>
      <c r="L12" s="116"/>
      <c r="N12" s="22" t="s">
        <v>18</v>
      </c>
      <c r="O12" s="25"/>
    </row>
    <row r="13" spans="1:17">
      <c r="A13" s="114">
        <v>39</v>
      </c>
      <c r="B13" s="110">
        <v>43493</v>
      </c>
      <c r="C13" s="112" t="s">
        <v>153</v>
      </c>
      <c r="D13" s="112" t="s">
        <v>145</v>
      </c>
      <c r="E13" s="73">
        <v>28.82</v>
      </c>
      <c r="F13" s="73"/>
      <c r="G13" s="73">
        <f t="shared" si="0"/>
        <v>-133.91</v>
      </c>
      <c r="H13" s="1"/>
      <c r="J13" s="116"/>
      <c r="K13" s="116"/>
      <c r="L13" s="116"/>
      <c r="N13" s="22" t="s">
        <v>19</v>
      </c>
      <c r="O13" s="25"/>
    </row>
    <row r="14" spans="1:17">
      <c r="A14" s="114">
        <v>51</v>
      </c>
      <c r="B14" s="110">
        <v>43498</v>
      </c>
      <c r="C14" s="112" t="s">
        <v>161</v>
      </c>
      <c r="D14" s="112" t="s">
        <v>162</v>
      </c>
      <c r="E14" s="73"/>
      <c r="F14" s="73">
        <v>200</v>
      </c>
      <c r="G14" s="73">
        <f t="shared" si="0"/>
        <v>66.09</v>
      </c>
      <c r="H14" s="1"/>
      <c r="N14" s="22" t="s">
        <v>20</v>
      </c>
      <c r="O14" s="25"/>
    </row>
    <row r="15" spans="1:17">
      <c r="A15" s="114">
        <v>52</v>
      </c>
      <c r="B15" s="110">
        <v>43498</v>
      </c>
      <c r="C15" s="112" t="s">
        <v>144</v>
      </c>
      <c r="D15" s="112" t="s">
        <v>145</v>
      </c>
      <c r="E15" s="73">
        <v>200</v>
      </c>
      <c r="F15" s="73"/>
      <c r="G15" s="73">
        <f t="shared" si="0"/>
        <v>-133.91</v>
      </c>
      <c r="H15" s="1"/>
      <c r="N15" s="22" t="s">
        <v>21</v>
      </c>
      <c r="O15" s="25"/>
    </row>
    <row r="16" spans="1:17">
      <c r="A16" s="114">
        <v>53</v>
      </c>
      <c r="B16" s="110">
        <v>43498</v>
      </c>
      <c r="C16" s="112" t="s">
        <v>163</v>
      </c>
      <c r="D16" s="112" t="s">
        <v>141</v>
      </c>
      <c r="E16" s="73">
        <v>200</v>
      </c>
      <c r="F16" s="73"/>
      <c r="G16" s="73">
        <f t="shared" si="0"/>
        <v>-333.90999999999997</v>
      </c>
      <c r="H16" s="1"/>
      <c r="N16" s="22" t="s">
        <v>22</v>
      </c>
      <c r="O16" s="25"/>
    </row>
    <row r="17" spans="1:15">
      <c r="A17" s="114">
        <v>54</v>
      </c>
      <c r="B17" s="110">
        <v>43498</v>
      </c>
      <c r="C17" s="112" t="s">
        <v>163</v>
      </c>
      <c r="D17" s="112" t="s">
        <v>140</v>
      </c>
      <c r="E17" s="73"/>
      <c r="F17" s="73">
        <v>200</v>
      </c>
      <c r="G17" s="73">
        <f>+G16-E17+F17</f>
        <v>-133.90999999999997</v>
      </c>
      <c r="H17" s="1"/>
      <c r="N17" s="22" t="s">
        <v>23</v>
      </c>
      <c r="O17" s="25"/>
    </row>
    <row r="18" spans="1:15" ht="15.75" thickBot="1">
      <c r="A18" s="69"/>
      <c r="B18" s="69" t="s">
        <v>6</v>
      </c>
      <c r="C18" s="70"/>
      <c r="D18" s="71"/>
      <c r="E18" s="68">
        <f ca="1">SUM(INDIRECT("E3:E"&amp;ROW()-1))</f>
        <v>617.04999999999995</v>
      </c>
      <c r="F18" s="68">
        <f ca="1">SUM(INDIRECT("F3:F"&amp;ROW()-1))</f>
        <v>483.14</v>
      </c>
      <c r="G18" s="68">
        <f ca="1">+G13-E18+F18</f>
        <v>-267.81999999999994</v>
      </c>
      <c r="H18" s="90"/>
      <c r="N18" s="22" t="s">
        <v>24</v>
      </c>
      <c r="O18" s="25"/>
    </row>
    <row r="19" spans="1:15" ht="15.75" thickBot="1">
      <c r="B19" s="11"/>
      <c r="C19" s="11"/>
      <c r="D19" s="11"/>
      <c r="E19" s="74"/>
      <c r="F19" s="74"/>
      <c r="G19" s="74"/>
      <c r="H19" s="91"/>
      <c r="N19" s="23" t="s">
        <v>25</v>
      </c>
      <c r="O19" s="26"/>
    </row>
    <row r="20" spans="1:15" ht="15.75" thickBot="1">
      <c r="B20" s="11"/>
      <c r="C20" s="11"/>
      <c r="D20" s="11"/>
      <c r="E20" s="74"/>
      <c r="F20" s="74"/>
      <c r="G20" s="74"/>
      <c r="H20" s="91"/>
      <c r="N20" s="27" t="s">
        <v>13</v>
      </c>
      <c r="O20" s="28">
        <f>SUM(O10:O19)</f>
        <v>0</v>
      </c>
    </row>
    <row r="21" spans="1:15" ht="16.5" thickBot="1">
      <c r="B21" s="11"/>
      <c r="C21" s="11"/>
      <c r="D21" s="11"/>
      <c r="E21" s="74"/>
      <c r="F21" s="74"/>
      <c r="G21" s="74"/>
      <c r="H21" s="91"/>
      <c r="J21" s="65" t="s">
        <v>37</v>
      </c>
      <c r="K21" s="66"/>
      <c r="L21" s="67"/>
    </row>
    <row r="22" spans="1:15">
      <c r="B22" s="11"/>
      <c r="C22" s="11"/>
      <c r="D22" s="11"/>
      <c r="E22" s="74"/>
      <c r="F22" s="74"/>
      <c r="G22" s="74"/>
      <c r="H22" s="91"/>
      <c r="J22" s="84">
        <v>111</v>
      </c>
      <c r="K22" s="85"/>
      <c r="L22" s="86"/>
    </row>
    <row r="23" spans="1:15">
      <c r="B23" s="11"/>
      <c r="C23" s="11"/>
      <c r="D23" s="11"/>
      <c r="E23" s="74"/>
      <c r="F23" s="74"/>
      <c r="G23" s="74"/>
      <c r="H23" s="91"/>
      <c r="J23" s="84"/>
      <c r="K23" s="85"/>
      <c r="L23" s="86"/>
    </row>
    <row r="24" spans="1:15">
      <c r="B24" s="11"/>
      <c r="C24" s="11"/>
      <c r="D24" s="11"/>
      <c r="E24" s="74"/>
      <c r="F24" s="74"/>
      <c r="G24" s="74"/>
      <c r="H24" s="91"/>
      <c r="J24" s="84"/>
      <c r="K24" s="85"/>
      <c r="L24" s="86"/>
    </row>
    <row r="25" spans="1:15">
      <c r="B25" s="11"/>
      <c r="C25" s="81"/>
      <c r="D25" s="11"/>
      <c r="E25" s="74"/>
      <c r="F25" s="74"/>
      <c r="G25" s="74"/>
      <c r="H25" s="91"/>
      <c r="J25" s="84"/>
      <c r="K25" s="85"/>
      <c r="L25" s="86"/>
    </row>
    <row r="26" spans="1:15">
      <c r="B26" s="11"/>
      <c r="C26" s="81"/>
      <c r="D26" s="11"/>
      <c r="E26" s="74"/>
      <c r="F26" s="74"/>
      <c r="G26" s="74"/>
      <c r="H26" s="91"/>
      <c r="J26" s="84"/>
      <c r="K26" s="85"/>
      <c r="L26" s="86"/>
    </row>
    <row r="27" spans="1:15">
      <c r="B27" s="11"/>
      <c r="C27" s="81"/>
      <c r="D27" s="11"/>
      <c r="E27" s="74"/>
      <c r="F27" s="74"/>
      <c r="G27" s="74"/>
      <c r="H27" s="91"/>
      <c r="J27" s="84"/>
      <c r="K27" s="85"/>
      <c r="L27" s="86"/>
    </row>
    <row r="28" spans="1:15">
      <c r="B28" s="11"/>
      <c r="C28" s="81"/>
      <c r="D28" s="11"/>
      <c r="E28" s="74"/>
      <c r="F28" s="74"/>
      <c r="G28" s="74"/>
      <c r="H28" s="91"/>
      <c r="J28" s="84"/>
      <c r="K28" s="85"/>
      <c r="L28" s="86"/>
    </row>
    <row r="29" spans="1:15">
      <c r="B29" s="11"/>
      <c r="C29" s="81"/>
      <c r="D29" s="11"/>
      <c r="E29" s="74"/>
      <c r="F29" s="74"/>
      <c r="G29" s="74"/>
      <c r="H29" s="91"/>
      <c r="J29" s="84"/>
      <c r="K29" s="85"/>
      <c r="L29" s="86"/>
    </row>
    <row r="30" spans="1:15">
      <c r="B30" s="11"/>
      <c r="C30" s="81"/>
      <c r="D30" s="11"/>
      <c r="E30" s="74"/>
      <c r="F30" s="74"/>
      <c r="G30" s="74"/>
      <c r="H30" s="91"/>
      <c r="J30" s="84"/>
      <c r="K30" s="85"/>
      <c r="L30" s="86"/>
    </row>
    <row r="31" spans="1:15">
      <c r="B31" s="11"/>
      <c r="C31" s="81"/>
      <c r="D31" s="11"/>
      <c r="E31" s="74"/>
      <c r="F31" s="74"/>
      <c r="G31" s="74"/>
      <c r="H31" s="91"/>
      <c r="J31" s="84"/>
      <c r="K31" s="85"/>
      <c r="L31" s="86"/>
    </row>
    <row r="32" spans="1:15">
      <c r="B32" s="11"/>
      <c r="C32" s="81"/>
      <c r="D32" s="11"/>
      <c r="E32" s="74"/>
      <c r="F32" s="74"/>
      <c r="G32" s="74"/>
      <c r="H32" s="91"/>
      <c r="J32" s="84"/>
      <c r="K32" s="85"/>
      <c r="L32" s="86"/>
    </row>
    <row r="33" spans="2:12">
      <c r="B33" s="11"/>
      <c r="C33" s="11"/>
      <c r="D33" s="11"/>
      <c r="E33" s="74"/>
      <c r="F33" s="74"/>
      <c r="G33" s="74"/>
      <c r="H33" s="91"/>
      <c r="J33" s="84"/>
      <c r="K33" s="85"/>
      <c r="L33" s="86"/>
    </row>
    <row r="34" spans="2:12">
      <c r="B34" s="11"/>
      <c r="C34" s="11"/>
      <c r="D34" s="11"/>
      <c r="E34" s="74"/>
      <c r="F34" s="74"/>
      <c r="G34" s="74"/>
      <c r="H34" s="91"/>
      <c r="J34" s="84"/>
      <c r="K34" s="85"/>
      <c r="L34" s="86"/>
    </row>
    <row r="35" spans="2:12">
      <c r="B35" s="11"/>
      <c r="C35" s="11"/>
      <c r="D35" s="11"/>
      <c r="E35" s="74"/>
      <c r="F35" s="74"/>
      <c r="G35" s="74"/>
      <c r="H35" s="91"/>
      <c r="J35" s="84"/>
      <c r="K35" s="85"/>
      <c r="L35" s="86"/>
    </row>
    <row r="36" spans="2:12">
      <c r="B36" s="11"/>
      <c r="C36" s="11"/>
      <c r="D36" s="11"/>
      <c r="E36" s="74"/>
      <c r="F36" s="74"/>
      <c r="G36" s="74"/>
      <c r="H36" s="91"/>
      <c r="J36" s="84"/>
      <c r="K36" s="85"/>
      <c r="L36" s="86"/>
    </row>
    <row r="37" spans="2:12">
      <c r="B37" s="11"/>
      <c r="C37" s="11"/>
      <c r="D37" s="11"/>
      <c r="E37" s="74"/>
      <c r="F37" s="74"/>
      <c r="G37" s="74"/>
      <c r="H37" s="91"/>
      <c r="J37" s="84"/>
      <c r="K37" s="85"/>
      <c r="L37" s="86"/>
    </row>
    <row r="38" spans="2:12">
      <c r="B38" s="11"/>
      <c r="C38" s="11"/>
      <c r="D38" s="11"/>
      <c r="E38" s="74"/>
      <c r="F38" s="74"/>
      <c r="G38" s="74"/>
      <c r="H38" s="91"/>
      <c r="J38" s="84"/>
      <c r="K38" s="85"/>
      <c r="L38" s="86"/>
    </row>
    <row r="39" spans="2:12">
      <c r="B39" s="11"/>
      <c r="C39" s="11"/>
      <c r="D39" s="11"/>
      <c r="E39" s="74"/>
      <c r="F39" s="74"/>
      <c r="G39" s="74"/>
      <c r="H39" s="91"/>
      <c r="J39" s="84"/>
      <c r="K39" s="85"/>
      <c r="L39" s="86"/>
    </row>
    <row r="40" spans="2:12">
      <c r="B40" s="11"/>
      <c r="C40" s="11"/>
      <c r="D40" s="11"/>
      <c r="E40" s="74"/>
      <c r="F40" s="74"/>
      <c r="G40" s="74"/>
      <c r="H40" s="91"/>
      <c r="J40" s="84"/>
      <c r="K40" s="85"/>
      <c r="L40" s="86"/>
    </row>
    <row r="41" spans="2:12" ht="15.75" thickBot="1">
      <c r="B41" s="11"/>
      <c r="C41" s="11"/>
      <c r="D41" s="11"/>
      <c r="E41" s="74"/>
      <c r="F41" s="74"/>
      <c r="G41" s="74"/>
      <c r="H41" s="91"/>
      <c r="J41" s="87"/>
      <c r="K41" s="88"/>
      <c r="L41" s="89"/>
    </row>
    <row r="42" spans="2:12">
      <c r="B42" s="11"/>
      <c r="C42" s="11"/>
      <c r="D42" s="11"/>
      <c r="E42" s="74"/>
      <c r="F42" s="74"/>
      <c r="G42" s="74"/>
      <c r="H42" s="91"/>
    </row>
    <row r="43" spans="2:12">
      <c r="B43" s="11"/>
      <c r="C43" s="11"/>
      <c r="D43" s="11"/>
      <c r="E43" s="74"/>
      <c r="F43" s="74"/>
      <c r="G43" s="74"/>
      <c r="H43" s="91"/>
    </row>
    <row r="44" spans="2:12">
      <c r="B44" s="11"/>
      <c r="C44" s="11"/>
      <c r="D44" s="11"/>
      <c r="E44" s="74"/>
      <c r="F44" s="74"/>
      <c r="G44" s="74"/>
      <c r="H44" s="91"/>
    </row>
    <row r="45" spans="2:12">
      <c r="B45" s="11"/>
      <c r="C45" s="11"/>
      <c r="D45" s="11"/>
      <c r="E45" s="74"/>
      <c r="F45" s="74"/>
      <c r="G45" s="74"/>
      <c r="H45" s="91"/>
    </row>
    <row r="46" spans="2:12">
      <c r="B46" s="11"/>
      <c r="C46" s="11"/>
      <c r="D46" s="11"/>
      <c r="E46" s="74"/>
      <c r="F46" s="74"/>
      <c r="G46" s="74"/>
      <c r="H46" s="91"/>
    </row>
    <row r="47" spans="2:12">
      <c r="B47" s="11"/>
      <c r="C47" s="11"/>
      <c r="D47" s="11"/>
      <c r="E47" s="74"/>
      <c r="F47" s="74"/>
      <c r="G47" s="74"/>
      <c r="H47" s="91"/>
    </row>
    <row r="48" spans="2:12">
      <c r="B48" s="11"/>
      <c r="C48" s="11"/>
      <c r="D48" s="11"/>
      <c r="E48" s="74"/>
      <c r="F48" s="74"/>
      <c r="G48" s="74"/>
      <c r="H48" s="91"/>
    </row>
    <row r="49" spans="2:8">
      <c r="B49" s="11"/>
      <c r="C49" s="11"/>
      <c r="D49" s="11"/>
      <c r="E49" s="74"/>
      <c r="F49" s="74"/>
      <c r="G49" s="74"/>
      <c r="H49" s="91"/>
    </row>
    <row r="50" spans="2:8">
      <c r="B50" s="11"/>
      <c r="C50" s="11"/>
      <c r="D50" s="11"/>
      <c r="E50" s="74"/>
      <c r="F50" s="74"/>
      <c r="G50" s="74"/>
      <c r="H50" s="91"/>
    </row>
    <row r="51" spans="2:8">
      <c r="B51" s="11"/>
      <c r="C51" s="11"/>
      <c r="D51" s="11"/>
      <c r="E51" s="74"/>
      <c r="F51" s="74"/>
      <c r="G51" s="74"/>
      <c r="H51" s="91"/>
    </row>
    <row r="52" spans="2:8">
      <c r="B52" s="11"/>
      <c r="C52" s="11"/>
      <c r="D52" s="11"/>
      <c r="E52" s="74"/>
      <c r="F52" s="74"/>
      <c r="G52" s="74"/>
      <c r="H52" s="91"/>
    </row>
    <row r="53" spans="2:8">
      <c r="B53" s="11"/>
      <c r="C53" s="11"/>
      <c r="D53" s="11"/>
      <c r="E53" s="74"/>
      <c r="F53" s="74"/>
      <c r="G53" s="74"/>
      <c r="H53" s="91"/>
    </row>
    <row r="54" spans="2:8">
      <c r="B54" s="11"/>
      <c r="C54" s="11"/>
      <c r="D54" s="11"/>
      <c r="E54" s="74"/>
      <c r="F54" s="74"/>
      <c r="G54" s="74"/>
      <c r="H54" s="91"/>
    </row>
    <row r="55" spans="2:8">
      <c r="B55" s="11"/>
      <c r="C55" s="11"/>
      <c r="D55" s="11"/>
      <c r="E55" s="74"/>
      <c r="F55" s="74"/>
      <c r="G55" s="74"/>
      <c r="H55" s="91"/>
    </row>
    <row r="56" spans="2:8">
      <c r="B56" s="11"/>
      <c r="C56" s="11"/>
      <c r="D56" s="11"/>
      <c r="E56" s="74"/>
      <c r="F56" s="74"/>
      <c r="G56" s="74"/>
      <c r="H56" s="91"/>
    </row>
    <row r="57" spans="2:8">
      <c r="B57" s="11"/>
      <c r="C57" s="11"/>
      <c r="D57" s="11"/>
      <c r="E57" s="74"/>
      <c r="F57" s="74"/>
      <c r="G57" s="74"/>
      <c r="H57" s="91"/>
    </row>
    <row r="58" spans="2:8">
      <c r="B58" s="11"/>
      <c r="C58" s="11"/>
      <c r="D58" s="11"/>
      <c r="E58" s="74"/>
      <c r="F58" s="74"/>
      <c r="G58" s="74"/>
      <c r="H58" s="91"/>
    </row>
    <row r="59" spans="2:8">
      <c r="B59" s="11"/>
      <c r="C59" s="11"/>
      <c r="D59" s="11"/>
      <c r="E59" s="74"/>
      <c r="F59" s="74"/>
      <c r="G59" s="74"/>
      <c r="H59" s="91"/>
    </row>
    <row r="60" spans="2:8">
      <c r="B60" s="11"/>
      <c r="C60" s="11"/>
      <c r="D60" s="11"/>
      <c r="E60" s="74"/>
      <c r="F60" s="74"/>
      <c r="G60" s="74"/>
      <c r="H60" s="91"/>
    </row>
    <row r="61" spans="2:8">
      <c r="B61" s="11"/>
      <c r="C61" s="11"/>
      <c r="D61" s="11"/>
      <c r="E61" s="74"/>
      <c r="F61" s="74"/>
      <c r="G61" s="74"/>
      <c r="H61" s="91"/>
    </row>
    <row r="62" spans="2:8">
      <c r="B62" s="11"/>
      <c r="C62" s="11"/>
      <c r="D62" s="11"/>
      <c r="E62" s="74"/>
      <c r="F62" s="74"/>
      <c r="G62" s="74"/>
      <c r="H62" s="91"/>
    </row>
    <row r="63" spans="2:8">
      <c r="B63" s="11"/>
      <c r="C63" s="11"/>
      <c r="D63" s="11"/>
      <c r="E63" s="74"/>
      <c r="F63" s="74"/>
      <c r="G63" s="74"/>
      <c r="H63" s="91"/>
    </row>
    <row r="64" spans="2:8">
      <c r="B64" s="11"/>
      <c r="C64" s="11"/>
      <c r="D64" s="11"/>
      <c r="E64" s="74"/>
      <c r="F64" s="74"/>
      <c r="G64" s="74"/>
      <c r="H64" s="91"/>
    </row>
    <row r="65" spans="2:8">
      <c r="B65" s="11"/>
      <c r="C65" s="11"/>
      <c r="D65" s="11"/>
      <c r="E65" s="74"/>
      <c r="F65" s="74"/>
      <c r="G65" s="74"/>
      <c r="H65" s="91"/>
    </row>
    <row r="66" spans="2:8">
      <c r="B66" s="11"/>
      <c r="C66" s="11"/>
      <c r="D66" s="11"/>
      <c r="E66" s="74"/>
      <c r="F66" s="74"/>
      <c r="G66" s="74"/>
      <c r="H66" s="91"/>
    </row>
    <row r="67" spans="2:8">
      <c r="B67" s="11"/>
      <c r="C67" s="11"/>
      <c r="D67" s="11"/>
      <c r="E67" s="74"/>
      <c r="F67" s="74"/>
      <c r="G67" s="74"/>
      <c r="H67" s="91"/>
    </row>
    <row r="68" spans="2:8">
      <c r="B68" s="11"/>
      <c r="C68" s="11"/>
      <c r="D68" s="11"/>
      <c r="E68" s="74"/>
      <c r="F68" s="74"/>
      <c r="G68" s="74"/>
      <c r="H68" s="91"/>
    </row>
    <row r="69" spans="2:8">
      <c r="B69" s="11"/>
      <c r="C69" s="11"/>
      <c r="D69" s="11"/>
      <c r="E69" s="74"/>
      <c r="F69" s="74"/>
      <c r="G69" s="74"/>
      <c r="H69" s="91"/>
    </row>
    <row r="70" spans="2:8">
      <c r="B70" s="11"/>
      <c r="C70" s="11"/>
      <c r="D70" s="11"/>
      <c r="E70" s="74"/>
      <c r="F70" s="74"/>
      <c r="G70" s="74"/>
      <c r="H70" s="91"/>
    </row>
    <row r="71" spans="2:8">
      <c r="B71" s="11"/>
      <c r="C71" s="11"/>
      <c r="D71" s="11"/>
      <c r="E71" s="74"/>
      <c r="F71" s="74"/>
      <c r="G71" s="74"/>
      <c r="H71" s="91"/>
    </row>
    <row r="72" spans="2:8">
      <c r="B72" s="11"/>
      <c r="C72" s="11"/>
      <c r="D72" s="11"/>
      <c r="E72" s="74"/>
      <c r="F72" s="74"/>
      <c r="G72" s="74"/>
      <c r="H72" s="91"/>
    </row>
    <row r="73" spans="2:8">
      <c r="B73" s="11"/>
      <c r="C73" s="11"/>
      <c r="D73" s="11"/>
      <c r="E73" s="74"/>
      <c r="F73" s="74"/>
      <c r="G73" s="74"/>
      <c r="H73" s="91"/>
    </row>
    <row r="74" spans="2:8">
      <c r="B74" s="11"/>
      <c r="C74" s="11"/>
      <c r="D74" s="11"/>
      <c r="E74" s="74"/>
      <c r="F74" s="74"/>
      <c r="G74" s="74"/>
      <c r="H74" s="91"/>
    </row>
    <row r="75" spans="2:8" ht="30" customHeight="1">
      <c r="B75" s="11"/>
      <c r="C75" s="11"/>
      <c r="D75" s="11"/>
      <c r="E75" s="74"/>
      <c r="F75" s="74"/>
      <c r="G75" s="74"/>
      <c r="H75" s="91"/>
    </row>
    <row r="76" spans="2:8">
      <c r="B76" s="11"/>
      <c r="C76" s="11"/>
      <c r="D76" s="11"/>
      <c r="E76" s="74"/>
      <c r="F76" s="74"/>
      <c r="G76" s="74"/>
      <c r="H76" s="91"/>
    </row>
    <row r="77" spans="2:8">
      <c r="B77" s="11"/>
      <c r="C77" s="11"/>
      <c r="D77" s="11"/>
      <c r="E77" s="74"/>
      <c r="F77" s="74"/>
      <c r="G77" s="74"/>
      <c r="H77" s="91"/>
    </row>
    <row r="78" spans="2:8">
      <c r="B78" s="11"/>
      <c r="C78" s="11"/>
      <c r="D78" s="11"/>
      <c r="E78" s="74"/>
      <c r="F78" s="74"/>
      <c r="G78" s="74"/>
      <c r="H78" s="91"/>
    </row>
    <row r="79" spans="2:8">
      <c r="B79" s="11"/>
      <c r="C79" s="11"/>
      <c r="D79" s="11"/>
      <c r="E79" s="74"/>
      <c r="F79" s="74"/>
      <c r="G79" s="74"/>
      <c r="H79" s="91"/>
    </row>
    <row r="80" spans="2:8">
      <c r="B80" s="11"/>
      <c r="C80" s="11"/>
      <c r="D80" s="11"/>
      <c r="E80" s="74"/>
      <c r="F80" s="74"/>
      <c r="G80" s="74"/>
      <c r="H80" s="91"/>
    </row>
    <row r="81" spans="2:8">
      <c r="B81" s="11"/>
      <c r="C81" s="11"/>
      <c r="D81" s="11"/>
      <c r="E81" s="74"/>
      <c r="F81" s="74"/>
      <c r="G81" s="74"/>
      <c r="H81" s="91"/>
    </row>
    <row r="82" spans="2:8">
      <c r="B82" s="11"/>
      <c r="C82" s="11"/>
      <c r="D82" s="11"/>
      <c r="E82" s="74"/>
      <c r="F82" s="74"/>
      <c r="G82" s="74"/>
      <c r="H82" s="91"/>
    </row>
    <row r="83" spans="2:8">
      <c r="B83" s="11"/>
      <c r="C83" s="11"/>
      <c r="D83" s="11"/>
      <c r="E83" s="74"/>
      <c r="F83" s="74"/>
      <c r="G83" s="74"/>
      <c r="H83" s="91"/>
    </row>
    <row r="84" spans="2:8">
      <c r="B84" s="11"/>
      <c r="C84" s="11"/>
      <c r="D84" s="11"/>
      <c r="E84" s="74"/>
      <c r="F84" s="74"/>
      <c r="G84" s="74"/>
      <c r="H84" s="91"/>
    </row>
    <row r="85" spans="2:8">
      <c r="B85" s="11"/>
      <c r="C85" s="11"/>
      <c r="D85" s="11"/>
      <c r="E85" s="74"/>
      <c r="F85" s="74"/>
      <c r="G85" s="74"/>
      <c r="H85" s="91"/>
    </row>
    <row r="86" spans="2:8">
      <c r="B86" s="11"/>
      <c r="C86" s="11"/>
      <c r="D86" s="11"/>
      <c r="E86" s="74"/>
      <c r="F86" s="74"/>
      <c r="G86" s="74"/>
      <c r="H86" s="91"/>
    </row>
    <row r="87" spans="2:8">
      <c r="B87" s="11"/>
      <c r="C87" s="11"/>
      <c r="D87" s="11"/>
      <c r="E87" s="74"/>
      <c r="F87" s="74"/>
      <c r="G87" s="74"/>
      <c r="H87" s="91"/>
    </row>
    <row r="88" spans="2:8">
      <c r="B88" s="11"/>
      <c r="C88" s="11"/>
      <c r="D88" s="11"/>
      <c r="E88" s="74"/>
      <c r="F88" s="74"/>
      <c r="G88" s="74"/>
      <c r="H88" s="91"/>
    </row>
    <row r="89" spans="2:8">
      <c r="B89" s="11"/>
      <c r="C89" s="11"/>
      <c r="D89" s="11"/>
      <c r="E89" s="74"/>
      <c r="F89" s="74"/>
      <c r="G89" s="74"/>
      <c r="H89" s="91"/>
    </row>
    <row r="90" spans="2:8">
      <c r="B90" s="11"/>
      <c r="C90" s="11"/>
      <c r="D90" s="11"/>
      <c r="E90" s="74"/>
      <c r="F90" s="74"/>
      <c r="G90" s="74"/>
      <c r="H90" s="91"/>
    </row>
    <row r="91" spans="2:8">
      <c r="B91" s="11"/>
      <c r="C91" s="11"/>
      <c r="D91" s="11"/>
      <c r="E91" s="74"/>
      <c r="F91" s="74"/>
      <c r="G91" s="74"/>
      <c r="H91" s="91"/>
    </row>
    <row r="92" spans="2:8">
      <c r="B92" s="11"/>
      <c r="C92" s="11"/>
      <c r="D92" s="11"/>
      <c r="E92" s="74"/>
      <c r="F92" s="74"/>
      <c r="G92" s="74"/>
      <c r="H92" s="91"/>
    </row>
    <row r="93" spans="2:8">
      <c r="B93" s="11"/>
      <c r="C93" s="11"/>
      <c r="D93" s="11"/>
      <c r="E93" s="74"/>
      <c r="F93" s="74"/>
      <c r="G93" s="74"/>
      <c r="H93" s="91"/>
    </row>
    <row r="94" spans="2:8">
      <c r="B94" s="11"/>
      <c r="C94" s="11"/>
      <c r="D94" s="11"/>
      <c r="E94" s="74"/>
      <c r="F94" s="74"/>
      <c r="G94" s="74"/>
      <c r="H94" s="91"/>
    </row>
    <row r="95" spans="2:8">
      <c r="B95" s="11"/>
      <c r="C95" s="11"/>
      <c r="D95" s="11"/>
      <c r="E95" s="74"/>
      <c r="F95" s="74"/>
      <c r="G95" s="74"/>
      <c r="H95" s="91"/>
    </row>
    <row r="96" spans="2:8">
      <c r="B96" s="11"/>
      <c r="C96" s="11"/>
      <c r="D96" s="11"/>
      <c r="E96" s="74"/>
      <c r="F96" s="74"/>
      <c r="G96" s="74"/>
      <c r="H96" s="91"/>
    </row>
    <row r="97" spans="2:8">
      <c r="B97" s="11"/>
      <c r="C97" s="11"/>
      <c r="D97" s="11"/>
      <c r="E97" s="74"/>
      <c r="F97" s="74"/>
      <c r="G97" s="74"/>
      <c r="H97" s="91"/>
    </row>
    <row r="98" spans="2:8">
      <c r="B98" s="11"/>
      <c r="C98" s="11"/>
      <c r="D98" s="11"/>
      <c r="E98" s="74"/>
      <c r="F98" s="74"/>
      <c r="G98" s="74"/>
      <c r="H98" s="91"/>
    </row>
    <row r="99" spans="2:8">
      <c r="B99" s="11"/>
      <c r="C99" s="11"/>
      <c r="D99" s="11"/>
      <c r="E99" s="74"/>
      <c r="F99" s="74"/>
      <c r="G99" s="74"/>
      <c r="H99" s="91"/>
    </row>
    <row r="100" spans="2:8">
      <c r="B100" s="11"/>
      <c r="C100" s="11"/>
      <c r="D100" s="11"/>
      <c r="E100" s="74"/>
      <c r="F100" s="74"/>
      <c r="G100" s="74"/>
      <c r="H100" s="91"/>
    </row>
    <row r="101" spans="2:8">
      <c r="B101" s="11"/>
      <c r="C101" s="11"/>
      <c r="D101" s="11"/>
      <c r="E101" s="74"/>
      <c r="F101" s="74"/>
      <c r="G101" s="74"/>
      <c r="H101" s="91"/>
    </row>
    <row r="102" spans="2:8">
      <c r="B102" s="11"/>
      <c r="C102" s="11"/>
      <c r="D102" s="11"/>
      <c r="E102" s="74"/>
      <c r="F102" s="74"/>
      <c r="G102" s="74"/>
      <c r="H102" s="91"/>
    </row>
    <row r="103" spans="2:8">
      <c r="B103" s="11"/>
      <c r="C103" s="11"/>
      <c r="D103" s="11"/>
      <c r="E103" s="74"/>
      <c r="F103" s="74"/>
      <c r="G103" s="74"/>
      <c r="H103" s="91"/>
    </row>
    <row r="104" spans="2:8">
      <c r="B104" s="11"/>
      <c r="C104" s="11"/>
      <c r="D104" s="11"/>
      <c r="E104" s="74"/>
      <c r="F104" s="74"/>
      <c r="G104" s="74"/>
      <c r="H104" s="91"/>
    </row>
    <row r="105" spans="2:8">
      <c r="B105" s="11"/>
      <c r="C105" s="11"/>
      <c r="D105" s="11"/>
      <c r="E105" s="74"/>
      <c r="F105" s="74"/>
      <c r="G105" s="74"/>
      <c r="H105" s="91"/>
    </row>
    <row r="106" spans="2:8">
      <c r="B106" s="11"/>
      <c r="C106" s="11"/>
      <c r="D106" s="11"/>
      <c r="E106" s="74"/>
      <c r="F106" s="74"/>
      <c r="G106" s="74"/>
      <c r="H106" s="91"/>
    </row>
    <row r="107" spans="2:8">
      <c r="B107" s="11"/>
      <c r="C107" s="11"/>
      <c r="D107" s="11"/>
      <c r="E107" s="74"/>
      <c r="F107" s="74"/>
      <c r="G107" s="74"/>
      <c r="H107" s="91"/>
    </row>
    <row r="108" spans="2:8">
      <c r="B108" s="11"/>
      <c r="C108" s="11"/>
      <c r="D108" s="11"/>
      <c r="E108" s="74"/>
      <c r="F108" s="74"/>
      <c r="G108" s="74"/>
      <c r="H108" s="91"/>
    </row>
    <row r="109" spans="2:8">
      <c r="B109" s="11"/>
      <c r="C109" s="11"/>
      <c r="D109" s="11"/>
      <c r="E109" s="74"/>
      <c r="F109" s="74"/>
      <c r="G109" s="74"/>
      <c r="H109" s="91"/>
    </row>
    <row r="110" spans="2:8">
      <c r="B110" s="11"/>
      <c r="C110" s="11"/>
      <c r="D110" s="11"/>
      <c r="E110" s="74"/>
      <c r="F110" s="74"/>
      <c r="G110" s="74"/>
      <c r="H110" s="91"/>
    </row>
    <row r="111" spans="2:8">
      <c r="B111" s="11"/>
      <c r="C111" s="11"/>
      <c r="D111" s="11"/>
      <c r="E111" s="74"/>
      <c r="F111" s="74"/>
      <c r="G111" s="74"/>
      <c r="H111" s="91"/>
    </row>
    <row r="112" spans="2:8">
      <c r="B112" s="11"/>
      <c r="C112" s="11"/>
      <c r="D112" s="11"/>
      <c r="E112" s="74"/>
      <c r="F112" s="74"/>
      <c r="G112" s="74"/>
      <c r="H112" s="91"/>
    </row>
    <row r="113" spans="2:8">
      <c r="B113" s="11"/>
      <c r="C113" s="11"/>
      <c r="D113" s="11"/>
      <c r="E113" s="74"/>
      <c r="F113" s="74"/>
      <c r="G113" s="74"/>
      <c r="H113" s="91"/>
    </row>
    <row r="114" spans="2:8">
      <c r="B114" s="11"/>
      <c r="C114" s="11"/>
      <c r="D114" s="11"/>
      <c r="E114" s="74"/>
      <c r="F114" s="74"/>
      <c r="G114" s="74"/>
      <c r="H114" s="91"/>
    </row>
    <row r="115" spans="2:8">
      <c r="B115" s="11"/>
      <c r="C115" s="11"/>
      <c r="D115" s="11"/>
      <c r="E115" s="74"/>
      <c r="F115" s="74"/>
      <c r="G115" s="74"/>
      <c r="H115" s="91"/>
    </row>
    <row r="116" spans="2:8">
      <c r="B116" s="11"/>
      <c r="C116" s="11"/>
      <c r="D116" s="11"/>
      <c r="E116" s="74"/>
      <c r="F116" s="74"/>
      <c r="G116" s="74"/>
      <c r="H116" s="91"/>
    </row>
    <row r="117" spans="2:8">
      <c r="B117" s="11"/>
      <c r="C117" s="11"/>
      <c r="D117" s="11"/>
      <c r="E117" s="74"/>
      <c r="F117" s="74"/>
      <c r="G117" s="74"/>
      <c r="H117" s="91"/>
    </row>
    <row r="118" spans="2:8">
      <c r="B118" s="11"/>
      <c r="C118" s="11"/>
      <c r="D118" s="11"/>
      <c r="E118" s="74"/>
      <c r="F118" s="74"/>
      <c r="G118" s="74"/>
      <c r="H118" s="91"/>
    </row>
    <row r="119" spans="2:8">
      <c r="B119" s="11"/>
      <c r="C119" s="11"/>
      <c r="D119" s="11"/>
      <c r="E119" s="74"/>
      <c r="F119" s="74"/>
      <c r="G119" s="74"/>
      <c r="H119" s="91"/>
    </row>
    <row r="120" spans="2:8">
      <c r="B120" s="11"/>
      <c r="C120" s="11"/>
      <c r="D120" s="11"/>
      <c r="E120" s="74"/>
      <c r="F120" s="74"/>
      <c r="G120" s="74"/>
      <c r="H120" s="91"/>
    </row>
    <row r="121" spans="2:8">
      <c r="B121" s="11"/>
      <c r="C121" s="11"/>
      <c r="D121" s="11"/>
      <c r="E121" s="74"/>
      <c r="F121" s="74"/>
      <c r="G121" s="74"/>
      <c r="H121" s="91"/>
    </row>
    <row r="122" spans="2:8">
      <c r="B122" s="11"/>
      <c r="C122" s="11"/>
      <c r="D122" s="11"/>
      <c r="E122" s="74"/>
      <c r="F122" s="74"/>
      <c r="G122" s="74"/>
      <c r="H122" s="91"/>
    </row>
    <row r="123" spans="2:8" ht="34.5" customHeight="1">
      <c r="B123" s="11"/>
      <c r="C123" s="11"/>
      <c r="D123" s="11"/>
      <c r="E123" s="74"/>
      <c r="F123" s="74"/>
      <c r="G123" s="74"/>
      <c r="H123" s="91"/>
    </row>
    <row r="124" spans="2:8" ht="34.5" customHeight="1">
      <c r="B124" s="11"/>
      <c r="C124" s="11"/>
      <c r="D124" s="11"/>
      <c r="E124" s="74"/>
      <c r="F124" s="74"/>
      <c r="G124" s="74"/>
      <c r="H124" s="91"/>
    </row>
    <row r="125" spans="2:8">
      <c r="B125" s="11"/>
      <c r="C125" s="11"/>
      <c r="D125" s="11"/>
      <c r="E125" s="74"/>
      <c r="F125" s="74"/>
      <c r="G125" s="74"/>
      <c r="H125" s="91"/>
    </row>
    <row r="126" spans="2:8">
      <c r="B126" s="11"/>
      <c r="C126" s="11"/>
      <c r="D126" s="11"/>
      <c r="E126" s="74"/>
      <c r="F126" s="74"/>
      <c r="G126" s="74"/>
      <c r="H126" s="91"/>
    </row>
    <row r="127" spans="2:8">
      <c r="B127" s="11"/>
      <c r="C127" s="11"/>
      <c r="D127" s="11"/>
      <c r="E127" s="74"/>
      <c r="F127" s="74"/>
      <c r="G127" s="74"/>
      <c r="H127" s="91"/>
    </row>
    <row r="128" spans="2:8">
      <c r="B128" s="11"/>
      <c r="C128" s="11"/>
      <c r="D128" s="11"/>
      <c r="E128" s="74"/>
      <c r="F128" s="74"/>
      <c r="G128" s="74"/>
      <c r="H128" s="91"/>
    </row>
    <row r="129" spans="2:8">
      <c r="B129" s="11"/>
      <c r="C129" s="11"/>
      <c r="D129" s="11"/>
      <c r="E129" s="74"/>
      <c r="F129" s="74"/>
      <c r="G129" s="74"/>
      <c r="H129" s="91"/>
    </row>
    <row r="130" spans="2:8">
      <c r="B130" s="11"/>
      <c r="C130" s="11"/>
      <c r="D130" s="11"/>
      <c r="E130" s="74"/>
      <c r="F130" s="74"/>
      <c r="G130" s="74"/>
      <c r="H130" s="91"/>
    </row>
    <row r="131" spans="2:8">
      <c r="B131" s="11"/>
      <c r="C131" s="11"/>
      <c r="D131" s="11"/>
      <c r="E131" s="74"/>
      <c r="F131" s="74"/>
      <c r="G131" s="74"/>
      <c r="H131" s="91"/>
    </row>
    <row r="132" spans="2:8">
      <c r="B132" s="11"/>
      <c r="C132" s="11"/>
      <c r="D132" s="11"/>
      <c r="E132" s="74"/>
      <c r="F132" s="74"/>
      <c r="G132" s="74"/>
      <c r="H132" s="91"/>
    </row>
    <row r="133" spans="2:8">
      <c r="B133" s="11"/>
      <c r="C133" s="11"/>
      <c r="D133" s="11"/>
      <c r="E133" s="74"/>
      <c r="F133" s="74"/>
      <c r="G133" s="74"/>
      <c r="H133" s="91"/>
    </row>
    <row r="134" spans="2:8">
      <c r="B134" s="11"/>
      <c r="C134" s="11"/>
      <c r="D134" s="11"/>
      <c r="E134" s="74"/>
      <c r="F134" s="74"/>
      <c r="G134" s="74"/>
      <c r="H134" s="91"/>
    </row>
    <row r="135" spans="2:8">
      <c r="B135" s="11"/>
      <c r="C135" s="11"/>
      <c r="D135" s="11"/>
      <c r="E135" s="74"/>
      <c r="F135" s="74"/>
      <c r="G135" s="74"/>
      <c r="H135" s="91"/>
    </row>
    <row r="136" spans="2:8">
      <c r="B136" s="11"/>
      <c r="C136" s="11"/>
      <c r="D136" s="11"/>
      <c r="E136" s="74"/>
      <c r="F136" s="74"/>
      <c r="G136" s="74"/>
      <c r="H136" s="91"/>
    </row>
    <row r="137" spans="2:8">
      <c r="B137" s="11"/>
      <c r="C137" s="11"/>
      <c r="D137" s="11"/>
      <c r="E137" s="74"/>
      <c r="F137" s="74"/>
      <c r="G137" s="74"/>
      <c r="H137" s="91"/>
    </row>
    <row r="138" spans="2:8">
      <c r="B138" s="11"/>
      <c r="C138" s="11"/>
      <c r="D138" s="11"/>
      <c r="E138" s="74"/>
      <c r="F138" s="74"/>
      <c r="G138" s="74"/>
      <c r="H138" s="91"/>
    </row>
    <row r="139" spans="2:8">
      <c r="B139" s="11"/>
      <c r="C139" s="11"/>
      <c r="D139" s="11"/>
      <c r="E139" s="74"/>
      <c r="F139" s="74"/>
      <c r="G139" s="74"/>
      <c r="H139" s="91"/>
    </row>
    <row r="140" spans="2:8">
      <c r="B140" s="11"/>
      <c r="C140" s="11"/>
      <c r="D140" s="11"/>
      <c r="E140" s="74"/>
      <c r="F140" s="74"/>
      <c r="G140" s="74"/>
      <c r="H140" s="91"/>
    </row>
    <row r="141" spans="2:8">
      <c r="B141" s="11"/>
      <c r="C141" s="11"/>
      <c r="D141" s="11"/>
      <c r="E141" s="74"/>
      <c r="F141" s="74"/>
      <c r="G141" s="74"/>
      <c r="H141" s="91"/>
    </row>
    <row r="142" spans="2:8">
      <c r="B142" s="11"/>
      <c r="C142" s="11"/>
      <c r="D142" s="11"/>
      <c r="E142" s="74"/>
      <c r="F142" s="74"/>
      <c r="G142" s="74"/>
      <c r="H142" s="91"/>
    </row>
    <row r="143" spans="2:8">
      <c r="B143" s="11"/>
      <c r="C143" s="11"/>
      <c r="D143" s="11"/>
      <c r="E143" s="74"/>
      <c r="F143" s="74"/>
      <c r="G143" s="74"/>
      <c r="H143" s="91"/>
    </row>
    <row r="144" spans="2:8">
      <c r="B144" s="11"/>
      <c r="C144" s="11"/>
      <c r="D144" s="11"/>
      <c r="E144" s="74"/>
      <c r="F144" s="74"/>
      <c r="G144" s="74"/>
      <c r="H144" s="91"/>
    </row>
    <row r="145" spans="2:8">
      <c r="B145" s="11"/>
      <c r="C145" s="11"/>
      <c r="D145" s="11"/>
      <c r="E145" s="74"/>
      <c r="F145" s="74"/>
      <c r="G145" s="74"/>
      <c r="H145" s="91"/>
    </row>
    <row r="146" spans="2:8">
      <c r="B146" s="11"/>
      <c r="C146" s="11"/>
      <c r="D146" s="11"/>
      <c r="E146" s="74"/>
      <c r="F146" s="74"/>
      <c r="G146" s="74"/>
      <c r="H146" s="91"/>
    </row>
    <row r="147" spans="2:8">
      <c r="B147" s="11"/>
      <c r="C147" s="11"/>
      <c r="D147" s="11"/>
      <c r="E147" s="74"/>
      <c r="F147" s="74"/>
      <c r="G147" s="74"/>
      <c r="H147" s="91"/>
    </row>
    <row r="148" spans="2:8">
      <c r="B148" s="11"/>
      <c r="C148" s="11"/>
      <c r="D148" s="11"/>
      <c r="E148" s="74"/>
      <c r="F148" s="74"/>
      <c r="G148" s="74"/>
      <c r="H148" s="91"/>
    </row>
    <row r="149" spans="2:8">
      <c r="B149" s="11"/>
      <c r="C149" s="11"/>
      <c r="D149" s="11"/>
      <c r="E149" s="74"/>
      <c r="F149" s="74"/>
      <c r="G149" s="74"/>
      <c r="H149" s="91"/>
    </row>
    <row r="150" spans="2:8">
      <c r="B150" s="11"/>
      <c r="C150" s="11"/>
      <c r="D150" s="11"/>
      <c r="E150" s="74"/>
      <c r="F150" s="74"/>
      <c r="G150" s="74"/>
      <c r="H150" s="91"/>
    </row>
    <row r="151" spans="2:8">
      <c r="B151" s="11"/>
      <c r="C151" s="11"/>
      <c r="D151" s="11"/>
      <c r="E151" s="74"/>
      <c r="F151" s="74"/>
      <c r="G151" s="74"/>
      <c r="H151" s="91"/>
    </row>
    <row r="152" spans="2:8">
      <c r="B152" s="11"/>
      <c r="C152" s="11"/>
      <c r="D152" s="11"/>
      <c r="E152" s="74"/>
      <c r="F152" s="74"/>
      <c r="G152" s="74"/>
      <c r="H152" s="91"/>
    </row>
    <row r="153" spans="2:8">
      <c r="B153" s="11"/>
      <c r="C153" s="11"/>
      <c r="D153" s="11"/>
      <c r="E153" s="74"/>
      <c r="F153" s="74"/>
      <c r="G153" s="74"/>
      <c r="H153" s="91"/>
    </row>
    <row r="154" spans="2:8">
      <c r="B154" s="11"/>
      <c r="C154" s="11"/>
      <c r="D154" s="11"/>
      <c r="E154" s="74"/>
      <c r="F154" s="74"/>
      <c r="G154" s="74"/>
      <c r="H154" s="91"/>
    </row>
    <row r="155" spans="2:8">
      <c r="B155" s="11"/>
      <c r="C155" s="11"/>
      <c r="D155" s="11"/>
      <c r="E155" s="74"/>
      <c r="F155" s="74"/>
      <c r="G155" s="74"/>
      <c r="H155" s="91"/>
    </row>
    <row r="156" spans="2:8">
      <c r="B156" s="11"/>
      <c r="C156" s="11"/>
      <c r="D156" s="11"/>
      <c r="E156" s="74"/>
      <c r="F156" s="74"/>
      <c r="G156" s="74"/>
      <c r="H156" s="91"/>
    </row>
    <row r="157" spans="2:8">
      <c r="B157" s="11"/>
      <c r="C157" s="11"/>
      <c r="D157" s="11"/>
      <c r="E157" s="74"/>
      <c r="F157" s="74"/>
      <c r="G157" s="74"/>
      <c r="H157" s="91"/>
    </row>
    <row r="158" spans="2:8">
      <c r="B158" s="11"/>
      <c r="C158" s="11"/>
      <c r="D158" s="11"/>
      <c r="E158" s="74"/>
      <c r="F158" s="74"/>
      <c r="G158" s="74"/>
      <c r="H158" s="91"/>
    </row>
    <row r="159" spans="2:8">
      <c r="B159" s="11"/>
      <c r="C159" s="11"/>
      <c r="D159" s="11"/>
      <c r="E159" s="74"/>
      <c r="F159" s="74"/>
      <c r="G159" s="74"/>
      <c r="H159" s="91"/>
    </row>
    <row r="160" spans="2:8">
      <c r="B160" s="11"/>
      <c r="C160" s="11"/>
      <c r="D160" s="11"/>
      <c r="E160" s="74"/>
      <c r="F160" s="74"/>
      <c r="G160" s="74"/>
      <c r="H160" s="91"/>
    </row>
    <row r="161" spans="2:8">
      <c r="B161" s="11"/>
      <c r="C161" s="11"/>
      <c r="D161" s="11"/>
      <c r="E161" s="74"/>
      <c r="F161" s="74"/>
      <c r="G161" s="74"/>
      <c r="H161" s="91"/>
    </row>
    <row r="162" spans="2:8">
      <c r="B162" s="11"/>
      <c r="C162" s="11"/>
      <c r="D162" s="11"/>
      <c r="E162" s="74"/>
      <c r="F162" s="74"/>
      <c r="G162" s="74"/>
      <c r="H162" s="91"/>
    </row>
    <row r="163" spans="2:8">
      <c r="B163" s="11"/>
      <c r="C163" s="11"/>
      <c r="D163" s="11"/>
      <c r="E163" s="74"/>
      <c r="F163" s="74"/>
      <c r="G163" s="74"/>
      <c r="H163" s="91"/>
    </row>
    <row r="164" spans="2:8">
      <c r="B164" s="11"/>
      <c r="C164" s="11"/>
      <c r="D164" s="11"/>
      <c r="E164" s="74"/>
      <c r="F164" s="74"/>
      <c r="G164" s="74"/>
      <c r="H164" s="91"/>
    </row>
    <row r="165" spans="2:8">
      <c r="B165" s="11"/>
      <c r="C165" s="11"/>
      <c r="D165" s="11"/>
      <c r="E165" s="74"/>
      <c r="F165" s="74"/>
      <c r="G165" s="74"/>
      <c r="H165" s="91"/>
    </row>
    <row r="166" spans="2:8">
      <c r="B166" s="11"/>
      <c r="C166" s="11"/>
      <c r="D166" s="11"/>
      <c r="E166" s="74"/>
      <c r="F166" s="74"/>
      <c r="G166" s="74"/>
      <c r="H166" s="91"/>
    </row>
    <row r="167" spans="2:8">
      <c r="B167" s="11"/>
      <c r="C167" s="11"/>
      <c r="D167" s="11"/>
      <c r="E167" s="74"/>
      <c r="F167" s="74"/>
      <c r="G167" s="74"/>
      <c r="H167" s="91"/>
    </row>
    <row r="168" spans="2:8">
      <c r="B168" s="11"/>
      <c r="C168" s="11"/>
      <c r="D168" s="11"/>
      <c r="E168" s="74"/>
      <c r="F168" s="74"/>
      <c r="G168" s="74"/>
      <c r="H168" s="91"/>
    </row>
    <row r="169" spans="2:8" ht="33" customHeight="1">
      <c r="B169" s="11"/>
      <c r="C169" s="11"/>
      <c r="D169" s="11"/>
      <c r="E169" s="74"/>
      <c r="F169" s="74"/>
      <c r="G169" s="74"/>
      <c r="H169" s="91"/>
    </row>
    <row r="170" spans="2:8" ht="34.5" customHeight="1">
      <c r="B170" s="11"/>
      <c r="C170" s="11"/>
      <c r="D170" s="11"/>
      <c r="E170" s="74"/>
      <c r="F170" s="74"/>
      <c r="G170" s="74"/>
      <c r="H170" s="91"/>
    </row>
    <row r="171" spans="2:8">
      <c r="B171" s="11"/>
      <c r="C171" s="11"/>
      <c r="D171" s="11"/>
      <c r="E171" s="74"/>
      <c r="F171" s="74"/>
      <c r="G171" s="74"/>
      <c r="H171" s="91"/>
    </row>
    <row r="172" spans="2:8">
      <c r="B172" s="11"/>
      <c r="C172" s="11"/>
      <c r="D172" s="11"/>
      <c r="E172" s="74"/>
      <c r="F172" s="74"/>
      <c r="G172" s="74"/>
      <c r="H172" s="91"/>
    </row>
    <row r="173" spans="2:8">
      <c r="B173" s="11"/>
      <c r="C173" s="11"/>
      <c r="D173" s="11"/>
      <c r="E173" s="74"/>
      <c r="F173" s="74"/>
      <c r="G173" s="74"/>
      <c r="H173" s="91"/>
    </row>
    <row r="174" spans="2:8">
      <c r="B174" s="11"/>
      <c r="C174" s="11"/>
      <c r="D174" s="11"/>
      <c r="E174" s="74"/>
      <c r="F174" s="74"/>
      <c r="G174" s="74"/>
      <c r="H174" s="91"/>
    </row>
    <row r="175" spans="2:8">
      <c r="B175" s="11"/>
      <c r="C175" s="11"/>
      <c r="D175" s="11"/>
      <c r="E175" s="74"/>
      <c r="F175" s="74"/>
      <c r="G175" s="74"/>
      <c r="H175" s="91"/>
    </row>
    <row r="176" spans="2:8">
      <c r="B176" s="11"/>
      <c r="C176" s="11"/>
      <c r="D176" s="11"/>
      <c r="E176" s="74"/>
      <c r="F176" s="74"/>
      <c r="G176" s="74"/>
      <c r="H176" s="91"/>
    </row>
    <row r="177" spans="2:8">
      <c r="B177" s="11"/>
      <c r="C177" s="11"/>
      <c r="D177" s="11"/>
      <c r="E177" s="74"/>
      <c r="F177" s="74"/>
      <c r="G177" s="74"/>
      <c r="H177" s="91"/>
    </row>
    <row r="178" spans="2:8">
      <c r="B178" s="11"/>
      <c r="C178" s="11"/>
      <c r="D178" s="11"/>
      <c r="E178" s="74"/>
      <c r="F178" s="74"/>
      <c r="G178" s="74"/>
      <c r="H178" s="91"/>
    </row>
    <row r="179" spans="2:8">
      <c r="B179" s="11"/>
      <c r="C179" s="11"/>
      <c r="D179" s="11"/>
      <c r="E179" s="74"/>
      <c r="F179" s="74"/>
      <c r="G179" s="74"/>
      <c r="H179" s="91"/>
    </row>
    <row r="180" spans="2:8">
      <c r="B180" s="11"/>
      <c r="C180" s="11"/>
      <c r="D180" s="11"/>
      <c r="E180" s="74"/>
      <c r="F180" s="74"/>
      <c r="G180" s="74"/>
      <c r="H180" s="91"/>
    </row>
    <row r="181" spans="2:8">
      <c r="B181" s="11"/>
      <c r="C181" s="11"/>
      <c r="D181" s="11"/>
      <c r="E181" s="74"/>
      <c r="F181" s="74"/>
      <c r="G181" s="74"/>
      <c r="H181" s="91"/>
    </row>
    <row r="182" spans="2:8">
      <c r="B182" s="11"/>
      <c r="C182" s="11"/>
      <c r="D182" s="11"/>
      <c r="E182" s="74"/>
      <c r="F182" s="74"/>
      <c r="G182" s="74"/>
      <c r="H182" s="91"/>
    </row>
    <row r="183" spans="2:8">
      <c r="B183" s="11"/>
      <c r="C183" s="11"/>
      <c r="D183" s="11"/>
      <c r="E183" s="74"/>
      <c r="F183" s="74"/>
      <c r="G183" s="74"/>
      <c r="H183" s="91"/>
    </row>
    <row r="184" spans="2:8">
      <c r="B184" s="11"/>
      <c r="C184" s="11"/>
      <c r="D184" s="11"/>
      <c r="E184" s="74"/>
      <c r="F184" s="74"/>
      <c r="G184" s="74"/>
      <c r="H184" s="91"/>
    </row>
    <row r="185" spans="2:8">
      <c r="B185" s="11"/>
      <c r="C185" s="11"/>
      <c r="D185" s="11"/>
      <c r="E185" s="74"/>
      <c r="F185" s="74"/>
      <c r="G185" s="74"/>
      <c r="H185" s="91"/>
    </row>
    <row r="186" spans="2:8">
      <c r="B186" s="11"/>
      <c r="C186" s="11"/>
      <c r="D186" s="11"/>
      <c r="E186" s="74"/>
      <c r="F186" s="74"/>
      <c r="G186" s="74"/>
      <c r="H186" s="91"/>
    </row>
    <row r="187" spans="2:8">
      <c r="B187" s="11"/>
      <c r="C187" s="11"/>
      <c r="D187" s="11"/>
      <c r="E187" s="74"/>
      <c r="F187" s="74"/>
      <c r="G187" s="74"/>
      <c r="H187" s="91"/>
    </row>
    <row r="188" spans="2:8">
      <c r="B188" s="11"/>
      <c r="C188" s="11"/>
      <c r="D188" s="11"/>
      <c r="E188" s="74"/>
      <c r="F188" s="74"/>
      <c r="G188" s="74"/>
      <c r="H188" s="91"/>
    </row>
    <row r="189" spans="2:8">
      <c r="B189" s="11"/>
      <c r="C189" s="11"/>
      <c r="D189" s="11"/>
      <c r="E189" s="74"/>
      <c r="F189" s="74"/>
      <c r="G189" s="74"/>
      <c r="H189" s="91"/>
    </row>
    <row r="190" spans="2:8">
      <c r="B190" s="11"/>
      <c r="C190" s="11"/>
      <c r="D190" s="11"/>
      <c r="E190" s="74"/>
      <c r="F190" s="74"/>
      <c r="G190" s="74"/>
      <c r="H190" s="91"/>
    </row>
    <row r="191" spans="2:8">
      <c r="B191" s="11"/>
      <c r="C191" s="11"/>
      <c r="D191" s="11"/>
      <c r="E191" s="74"/>
      <c r="F191" s="74"/>
      <c r="G191" s="74"/>
      <c r="H191" s="91"/>
    </row>
    <row r="192" spans="2:8">
      <c r="B192" s="11"/>
      <c r="C192" s="11"/>
      <c r="D192" s="11"/>
      <c r="E192" s="74"/>
      <c r="F192" s="74"/>
      <c r="G192" s="74"/>
      <c r="H192" s="91"/>
    </row>
    <row r="193" spans="2:8">
      <c r="B193" s="11"/>
      <c r="C193" s="11"/>
      <c r="D193" s="11"/>
      <c r="E193" s="74"/>
      <c r="F193" s="74"/>
      <c r="G193" s="74"/>
      <c r="H193" s="91"/>
    </row>
    <row r="194" spans="2:8">
      <c r="B194" s="11"/>
      <c r="C194" s="11"/>
      <c r="D194" s="11"/>
      <c r="E194" s="74"/>
      <c r="F194" s="74"/>
      <c r="G194" s="74"/>
      <c r="H194" s="91"/>
    </row>
    <row r="195" spans="2:8">
      <c r="B195" s="11"/>
      <c r="C195" s="11"/>
      <c r="D195" s="11"/>
      <c r="E195" s="74"/>
      <c r="F195" s="74"/>
      <c r="G195" s="74"/>
      <c r="H195" s="91"/>
    </row>
    <row r="196" spans="2:8">
      <c r="B196" s="11"/>
      <c r="C196" s="11"/>
      <c r="D196" s="11"/>
      <c r="E196" s="74"/>
      <c r="F196" s="74"/>
      <c r="G196" s="74"/>
      <c r="H196" s="91"/>
    </row>
    <row r="197" spans="2:8">
      <c r="B197" s="11"/>
      <c r="C197" s="11"/>
      <c r="D197" s="11"/>
      <c r="E197" s="74"/>
      <c r="F197" s="74"/>
      <c r="G197" s="74"/>
      <c r="H197" s="91"/>
    </row>
    <row r="198" spans="2:8">
      <c r="B198" s="11"/>
      <c r="C198" s="11"/>
      <c r="D198" s="11"/>
      <c r="E198" s="74"/>
      <c r="F198" s="74"/>
      <c r="G198" s="74"/>
      <c r="H198" s="91"/>
    </row>
    <row r="199" spans="2:8">
      <c r="B199" s="11"/>
      <c r="C199" s="11"/>
      <c r="D199" s="11"/>
      <c r="E199" s="74"/>
      <c r="F199" s="74"/>
      <c r="G199" s="74"/>
      <c r="H199" s="91"/>
    </row>
    <row r="200" spans="2:8">
      <c r="B200" s="11"/>
      <c r="C200" s="11"/>
      <c r="D200" s="11"/>
      <c r="E200" s="74"/>
      <c r="F200" s="74"/>
      <c r="G200" s="74"/>
      <c r="H200" s="91"/>
    </row>
    <row r="201" spans="2:8" ht="32.25" customHeight="1">
      <c r="B201" s="11"/>
      <c r="C201" s="11"/>
      <c r="D201" s="11"/>
      <c r="E201" s="74"/>
      <c r="F201" s="74"/>
      <c r="G201" s="74"/>
      <c r="H201" s="91"/>
    </row>
    <row r="202" spans="2:8">
      <c r="B202" s="11"/>
      <c r="C202" s="11"/>
      <c r="D202" s="11"/>
      <c r="E202" s="74"/>
      <c r="F202" s="74"/>
      <c r="G202" s="74"/>
      <c r="H202" s="91"/>
    </row>
    <row r="203" spans="2:8">
      <c r="B203" s="11"/>
      <c r="C203" s="11"/>
      <c r="D203" s="11"/>
      <c r="E203" s="74"/>
      <c r="F203" s="74"/>
      <c r="G203" s="74"/>
      <c r="H203" s="91"/>
    </row>
    <row r="204" spans="2:8">
      <c r="B204" s="11"/>
      <c r="C204" s="11"/>
      <c r="D204" s="11"/>
      <c r="E204" s="74"/>
      <c r="F204" s="74"/>
      <c r="G204" s="74"/>
      <c r="H204" s="91"/>
    </row>
    <row r="205" spans="2:8">
      <c r="B205" s="11"/>
      <c r="C205" s="11"/>
      <c r="D205" s="11"/>
      <c r="E205" s="74"/>
      <c r="F205" s="74"/>
      <c r="G205" s="74"/>
      <c r="H205" s="91"/>
    </row>
    <row r="206" spans="2:8">
      <c r="B206" s="11"/>
      <c r="C206" s="11"/>
      <c r="D206" s="11"/>
      <c r="E206" s="74"/>
      <c r="F206" s="74"/>
      <c r="G206" s="74"/>
      <c r="H206" s="91"/>
    </row>
    <row r="207" spans="2:8">
      <c r="B207" s="11"/>
      <c r="C207" s="11"/>
      <c r="D207" s="11"/>
      <c r="E207" s="74"/>
      <c r="F207" s="74"/>
      <c r="G207" s="74"/>
      <c r="H207" s="91"/>
    </row>
    <row r="208" spans="2:8">
      <c r="B208" s="11"/>
      <c r="C208" s="11"/>
      <c r="D208" s="11"/>
      <c r="E208" s="74"/>
      <c r="F208" s="74"/>
      <c r="G208" s="74"/>
      <c r="H208" s="91"/>
    </row>
    <row r="209" spans="2:8">
      <c r="B209" s="11"/>
      <c r="C209" s="11"/>
      <c r="D209" s="11"/>
      <c r="E209" s="74"/>
      <c r="F209" s="74"/>
      <c r="G209" s="74"/>
      <c r="H209" s="91"/>
    </row>
    <row r="210" spans="2:8">
      <c r="B210" s="11"/>
      <c r="C210" s="11"/>
      <c r="D210" s="11"/>
      <c r="E210" s="74"/>
      <c r="F210" s="74"/>
      <c r="G210" s="74"/>
      <c r="H210" s="91"/>
    </row>
    <row r="211" spans="2:8">
      <c r="B211" s="11"/>
      <c r="C211" s="11"/>
      <c r="D211" s="11"/>
      <c r="E211" s="74"/>
      <c r="F211" s="74"/>
      <c r="G211" s="74"/>
      <c r="H211" s="91"/>
    </row>
    <row r="212" spans="2:8">
      <c r="B212" s="11"/>
      <c r="C212" s="11"/>
      <c r="D212" s="11"/>
      <c r="E212" s="74"/>
      <c r="F212" s="74"/>
      <c r="G212" s="74"/>
      <c r="H212" s="91"/>
    </row>
    <row r="213" spans="2:8">
      <c r="B213" s="11"/>
      <c r="C213" s="11"/>
      <c r="D213" s="11"/>
      <c r="E213" s="74"/>
      <c r="F213" s="74"/>
      <c r="G213" s="74"/>
      <c r="H213" s="91"/>
    </row>
    <row r="214" spans="2:8">
      <c r="B214" s="11"/>
      <c r="C214" s="11"/>
      <c r="D214" s="11"/>
      <c r="E214" s="74"/>
      <c r="F214" s="74"/>
      <c r="G214" s="74"/>
      <c r="H214" s="91"/>
    </row>
    <row r="215" spans="2:8">
      <c r="D215" s="11"/>
      <c r="E215" s="74"/>
      <c r="F215" s="74"/>
      <c r="G215" s="74"/>
      <c r="H215" s="91"/>
    </row>
    <row r="216" spans="2:8">
      <c r="E216" s="74"/>
      <c r="F216" s="74"/>
      <c r="G216" s="74"/>
      <c r="H216" s="91"/>
    </row>
    <row r="217" spans="2:8">
      <c r="F217" s="74"/>
      <c r="G217" s="74"/>
      <c r="H217" s="91"/>
    </row>
    <row r="218" spans="2:8">
      <c r="F218" s="74"/>
      <c r="G218" s="74"/>
      <c r="H218" s="91"/>
    </row>
    <row r="219" spans="2:8">
      <c r="F219" s="74"/>
      <c r="G219" s="74"/>
      <c r="H219" s="91"/>
    </row>
    <row r="220" spans="2:8">
      <c r="F220" s="74"/>
      <c r="G220" s="74"/>
      <c r="H220" s="91"/>
    </row>
    <row r="221" spans="2:8">
      <c r="F221" s="74"/>
      <c r="G221" s="74"/>
      <c r="H221" s="91"/>
    </row>
    <row r="222" spans="2:8">
      <c r="F222" s="74"/>
      <c r="G222" s="74"/>
      <c r="H222" s="91"/>
    </row>
    <row r="223" spans="2:8">
      <c r="F223" s="74"/>
      <c r="G223" s="74"/>
      <c r="H223" s="91"/>
    </row>
    <row r="224" spans="2:8">
      <c r="F224" s="74"/>
      <c r="G224" s="74"/>
      <c r="H224" s="91"/>
    </row>
    <row r="225" spans="6:8">
      <c r="F225" s="74"/>
      <c r="G225" s="74"/>
      <c r="H225" s="91"/>
    </row>
    <row r="226" spans="6:8">
      <c r="F226" s="74"/>
      <c r="G226" s="74"/>
      <c r="H226" s="91"/>
    </row>
    <row r="227" spans="6:8">
      <c r="F227" s="74"/>
      <c r="G227" s="74"/>
      <c r="H227" s="91"/>
    </row>
    <row r="228" spans="6:8">
      <c r="F228" s="74"/>
      <c r="G228" s="74"/>
      <c r="H228" s="91"/>
    </row>
    <row r="229" spans="6:8">
      <c r="F229" s="74"/>
      <c r="G229" s="74"/>
      <c r="H229" s="91"/>
    </row>
    <row r="230" spans="6:8">
      <c r="F230" s="74"/>
      <c r="G230" s="74"/>
      <c r="H230" s="91"/>
    </row>
    <row r="231" spans="6:8">
      <c r="F231" s="74"/>
      <c r="G231" s="74"/>
      <c r="H231" s="91"/>
    </row>
    <row r="232" spans="6:8">
      <c r="F232" s="74"/>
      <c r="G232" s="74"/>
      <c r="H232" s="91"/>
    </row>
    <row r="233" spans="6:8">
      <c r="F233" s="74"/>
      <c r="G233" s="74"/>
      <c r="H233" s="91"/>
    </row>
    <row r="234" spans="6:8">
      <c r="F234" s="74"/>
      <c r="G234" s="74"/>
      <c r="H234" s="91"/>
    </row>
    <row r="235" spans="6:8">
      <c r="F235" s="74"/>
      <c r="G235" s="74"/>
      <c r="H235" s="91"/>
    </row>
    <row r="236" spans="6:8">
      <c r="G236" s="74"/>
      <c r="H236" s="91"/>
    </row>
    <row r="237" spans="6:8">
      <c r="G237" s="74"/>
      <c r="H237" s="91"/>
    </row>
    <row r="238" spans="6:8">
      <c r="G238" s="74"/>
      <c r="H238" s="91"/>
    </row>
    <row r="239" spans="6:8">
      <c r="G239" s="74"/>
      <c r="H239" s="91"/>
    </row>
    <row r="240" spans="6:8">
      <c r="G240" s="74"/>
      <c r="H240" s="91"/>
    </row>
    <row r="241" spans="7:8">
      <c r="G241" s="74"/>
      <c r="H241" s="91"/>
    </row>
    <row r="242" spans="7:8">
      <c r="G242" s="74"/>
      <c r="H242" s="91"/>
    </row>
    <row r="243" spans="7:8">
      <c r="G243" s="74"/>
      <c r="H243" s="91"/>
    </row>
    <row r="244" spans="7:8">
      <c r="G244" s="74"/>
      <c r="H244" s="91"/>
    </row>
    <row r="245" spans="7:8">
      <c r="G245" s="74"/>
      <c r="H245" s="91"/>
    </row>
    <row r="246" spans="7:8">
      <c r="G246" s="74"/>
      <c r="H246" s="91"/>
    </row>
    <row r="247" spans="7:8">
      <c r="G247" s="74"/>
      <c r="H247" s="91"/>
    </row>
    <row r="248" spans="7:8">
      <c r="G248" s="74"/>
      <c r="H248" s="91"/>
    </row>
    <row r="249" spans="7:8">
      <c r="G249" s="74"/>
      <c r="H249" s="91"/>
    </row>
    <row r="250" spans="7:8">
      <c r="G250" s="74"/>
      <c r="H250" s="91"/>
    </row>
    <row r="251" spans="7:8">
      <c r="G251" s="74"/>
      <c r="H251" s="91"/>
    </row>
    <row r="252" spans="7:8">
      <c r="G252" s="74"/>
      <c r="H252" s="91"/>
    </row>
    <row r="253" spans="7:8">
      <c r="G253" s="74"/>
      <c r="H253" s="91"/>
    </row>
    <row r="254" spans="7:8">
      <c r="G254" s="74"/>
      <c r="H254" s="91"/>
    </row>
    <row r="255" spans="7:8">
      <c r="G255" s="74"/>
      <c r="H255" s="91"/>
    </row>
    <row r="256" spans="7:8">
      <c r="G256" s="74"/>
      <c r="H256" s="91"/>
    </row>
    <row r="257" spans="7:8">
      <c r="G257" s="74"/>
      <c r="H257" s="91"/>
    </row>
    <row r="258" spans="7:8">
      <c r="G258" s="74"/>
      <c r="H258" s="91"/>
    </row>
    <row r="259" spans="7:8">
      <c r="G259" s="74"/>
      <c r="H259" s="91"/>
    </row>
    <row r="260" spans="7:8">
      <c r="G260" s="74"/>
      <c r="H260" s="91"/>
    </row>
    <row r="261" spans="7:8">
      <c r="G261" s="74"/>
      <c r="H261" s="91"/>
    </row>
    <row r="262" spans="7:8">
      <c r="G262" s="74"/>
      <c r="H262" s="91"/>
    </row>
    <row r="263" spans="7:8">
      <c r="G263" s="74"/>
      <c r="H263" s="91"/>
    </row>
    <row r="264" spans="7:8">
      <c r="G264" s="74"/>
      <c r="H264" s="91"/>
    </row>
    <row r="265" spans="7:8">
      <c r="G265" s="74"/>
      <c r="H265" s="91"/>
    </row>
    <row r="266" spans="7:8">
      <c r="G266" s="74"/>
      <c r="H266" s="91"/>
    </row>
    <row r="267" spans="7:8">
      <c r="G267" s="74"/>
      <c r="H267" s="91"/>
    </row>
    <row r="268" spans="7:8">
      <c r="G268" s="74"/>
      <c r="H268" s="91"/>
    </row>
    <row r="269" spans="7:8">
      <c r="G269" s="74"/>
      <c r="H269" s="91"/>
    </row>
    <row r="270" spans="7:8">
      <c r="G270" s="74"/>
      <c r="H270" s="91"/>
    </row>
    <row r="271" spans="7:8">
      <c r="G271" s="74"/>
      <c r="H271" s="91"/>
    </row>
    <row r="272" spans="7:8">
      <c r="G272" s="74"/>
      <c r="H272" s="91"/>
    </row>
    <row r="273" spans="7:8">
      <c r="G273" s="74"/>
      <c r="H273" s="91"/>
    </row>
    <row r="274" spans="7:8">
      <c r="G274" s="74"/>
      <c r="H274" s="91"/>
    </row>
    <row r="275" spans="7:8">
      <c r="G275" s="74"/>
      <c r="H275" s="91"/>
    </row>
    <row r="276" spans="7:8">
      <c r="G276" s="74"/>
      <c r="H276" s="91"/>
    </row>
    <row r="277" spans="7:8">
      <c r="G277" s="74"/>
      <c r="H277" s="91"/>
    </row>
    <row r="278" spans="7:8">
      <c r="G278" s="74"/>
      <c r="H278" s="91"/>
    </row>
    <row r="279" spans="7:8">
      <c r="G279" s="74"/>
      <c r="H279" s="91"/>
    </row>
    <row r="280" spans="7:8">
      <c r="G280" s="74"/>
      <c r="H280" s="91"/>
    </row>
    <row r="281" spans="7:8">
      <c r="G281" s="74"/>
      <c r="H281" s="91"/>
    </row>
    <row r="282" spans="7:8">
      <c r="G282" s="74"/>
      <c r="H282" s="91"/>
    </row>
    <row r="283" spans="7:8">
      <c r="G283" s="74"/>
      <c r="H283" s="91"/>
    </row>
    <row r="284" spans="7:8">
      <c r="G284" s="74"/>
      <c r="H284" s="91"/>
    </row>
    <row r="285" spans="7:8">
      <c r="G285" s="74"/>
    </row>
    <row r="286" spans="7:8">
      <c r="G286" s="74"/>
    </row>
    <row r="287" spans="7:8">
      <c r="G287" s="74"/>
    </row>
    <row r="288" spans="7:8">
      <c r="G288" s="74"/>
    </row>
    <row r="289" spans="7:7">
      <c r="G289" s="74"/>
    </row>
    <row r="290" spans="7:7">
      <c r="G290" s="74"/>
    </row>
    <row r="291" spans="7:7">
      <c r="G291" s="74"/>
    </row>
    <row r="292" spans="7:7">
      <c r="G292" s="74"/>
    </row>
    <row r="293" spans="7:7">
      <c r="G293" s="74"/>
    </row>
    <row r="294" spans="7:7">
      <c r="G294" s="74"/>
    </row>
    <row r="295" spans="7:7">
      <c r="G295" s="74"/>
    </row>
    <row r="296" spans="7:7">
      <c r="G296" s="74"/>
    </row>
    <row r="297" spans="7:7">
      <c r="G297" s="74"/>
    </row>
    <row r="298" spans="7:7">
      <c r="G298" s="74"/>
    </row>
    <row r="299" spans="7:7">
      <c r="G299" s="74"/>
    </row>
    <row r="300" spans="7:7">
      <c r="G300" s="74"/>
    </row>
    <row r="301" spans="7:7">
      <c r="G301" s="74"/>
    </row>
    <row r="302" spans="7:7">
      <c r="G302" s="74"/>
    </row>
    <row r="303" spans="7:7">
      <c r="G303" s="74"/>
    </row>
    <row r="304" spans="7:7">
      <c r="G304" s="74"/>
    </row>
    <row r="305" spans="7:7">
      <c r="G305" s="74"/>
    </row>
    <row r="306" spans="7:7">
      <c r="G306" s="74"/>
    </row>
    <row r="307" spans="7:7">
      <c r="G307" s="74"/>
    </row>
    <row r="308" spans="7:7">
      <c r="G308" s="74"/>
    </row>
    <row r="309" spans="7:7">
      <c r="G309" s="74"/>
    </row>
    <row r="310" spans="7:7">
      <c r="G310" s="74"/>
    </row>
    <row r="311" spans="7:7">
      <c r="G311" s="74"/>
    </row>
    <row r="312" spans="7:7">
      <c r="G312" s="74"/>
    </row>
    <row r="313" spans="7:7">
      <c r="G313" s="74"/>
    </row>
  </sheetData>
  <conditionalFormatting sqref="H3:H1048576">
    <cfRule type="cellIs" dxfId="12" priority="3" operator="equal">
      <formula>"X"</formula>
    </cfRule>
  </conditionalFormatting>
  <pageMargins left="0.7" right="0.7" top="0.75" bottom="0.75" header="0.3" footer="0.3"/>
  <pageSetup paperSize="9" orientation="landscape" horizontalDpi="4294967293" verticalDpi="300" r:id="rId1"/>
  <headerFooter>
    <oddHeader>&amp;L&amp;"-,Italique"Comptes.xls&amp;C&amp;"-,Gras"&amp;20ESPECES</oddHeader>
  </headerFooter>
  <colBreaks count="1" manualBreakCount="1">
    <brk id="9" max="13" man="1"/>
  </colBreaks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00B050"/>
  </sheetPr>
  <dimension ref="A1:I19"/>
  <sheetViews>
    <sheetView zoomScaleNormal="100" workbookViewId="0">
      <selection activeCell="D35" sqref="D35"/>
    </sheetView>
  </sheetViews>
  <sheetFormatPr baseColWidth="10" defaultRowHeight="15"/>
  <cols>
    <col min="1" max="1" width="6.7109375" customWidth="1"/>
    <col min="2" max="2" width="31.7109375" customWidth="1"/>
    <col min="3" max="3" width="18.28515625" style="2" customWidth="1"/>
    <col min="4" max="4" width="28.140625" style="2" customWidth="1"/>
  </cols>
  <sheetData>
    <row r="1" spans="1:9" s="3" customFormat="1" ht="27.75" customHeight="1" thickBot="1">
      <c r="B1" s="97" t="s">
        <v>28</v>
      </c>
      <c r="C1" s="98"/>
      <c r="D1" s="99"/>
    </row>
    <row r="2" spans="1:9" ht="30" customHeight="1" thickBot="1">
      <c r="B2" s="30" t="s">
        <v>8</v>
      </c>
      <c r="C2" s="30" t="s">
        <v>9</v>
      </c>
      <c r="D2" s="100" t="s">
        <v>11</v>
      </c>
      <c r="E2" s="5"/>
    </row>
    <row r="3" spans="1:9" ht="28.5" customHeight="1">
      <c r="B3" s="29" t="s">
        <v>7</v>
      </c>
      <c r="C3" s="103"/>
      <c r="D3" s="101">
        <f ca="1">G7</f>
        <v>-473.73</v>
      </c>
      <c r="E3" s="5"/>
    </row>
    <row r="4" spans="1:9" ht="30" customHeight="1" thickBot="1">
      <c r="B4" s="31" t="s">
        <v>10</v>
      </c>
      <c r="C4" s="104"/>
      <c r="D4" s="102">
        <f ca="1">H7</f>
        <v>-267.81999999999994</v>
      </c>
      <c r="E4" s="5"/>
    </row>
    <row r="5" spans="1:9" ht="21.75" thickBot="1">
      <c r="B5" s="32" t="s">
        <v>13</v>
      </c>
      <c r="C5" s="105"/>
      <c r="D5" s="106">
        <f ca="1">SUM(D3:D4)</f>
        <v>-741.55</v>
      </c>
    </row>
    <row r="6" spans="1:9" ht="19.5" thickBot="1">
      <c r="D6" s="4"/>
      <c r="F6" s="42" t="s">
        <v>26</v>
      </c>
      <c r="G6" s="93" t="s">
        <v>39</v>
      </c>
      <c r="H6" s="93" t="s">
        <v>10</v>
      </c>
      <c r="I6" s="42" t="s">
        <v>27</v>
      </c>
    </row>
    <row r="7" spans="1:9" ht="15.75" thickBot="1">
      <c r="D7" s="4"/>
      <c r="F7" s="43" t="s">
        <v>14</v>
      </c>
      <c r="G7" s="94">
        <f ca="1">LOOKUP(9^9,C.MUTUEL!G:G)</f>
        <v>-473.73</v>
      </c>
      <c r="H7" s="94">
        <f ca="1">LOOKUP(9^9,ESPECES!G:G)</f>
        <v>-267.81999999999994</v>
      </c>
      <c r="I7" s="44">
        <f ca="1">SUM(G7:H7)</f>
        <v>-741.55</v>
      </c>
    </row>
    <row r="8" spans="1:9" ht="15.75" thickBot="1">
      <c r="D8" s="20"/>
      <c r="F8" s="43" t="s">
        <v>15</v>
      </c>
      <c r="G8" s="72"/>
      <c r="H8" s="72"/>
      <c r="I8" s="44">
        <f t="shared" ref="I8:I18" si="0">SUM(G8:H8)</f>
        <v>0</v>
      </c>
    </row>
    <row r="9" spans="1:9" ht="15.75" thickBot="1">
      <c r="D9" s="4"/>
      <c r="F9" s="43" t="s">
        <v>16</v>
      </c>
      <c r="G9" s="72"/>
      <c r="H9" s="72"/>
      <c r="I9" s="44">
        <f t="shared" si="0"/>
        <v>0</v>
      </c>
    </row>
    <row r="10" spans="1:9" ht="15.75" thickBot="1">
      <c r="A10" t="s">
        <v>29</v>
      </c>
      <c r="B10" s="33"/>
      <c r="D10" s="4"/>
      <c r="F10" s="43" t="s">
        <v>17</v>
      </c>
      <c r="G10" s="72"/>
      <c r="H10" s="72"/>
      <c r="I10" s="44">
        <f t="shared" si="0"/>
        <v>0</v>
      </c>
    </row>
    <row r="11" spans="1:9" ht="15.75" thickBot="1">
      <c r="D11" s="4"/>
      <c r="F11" s="43" t="s">
        <v>18</v>
      </c>
      <c r="G11" s="72"/>
      <c r="H11" s="72"/>
      <c r="I11" s="44">
        <f t="shared" si="0"/>
        <v>0</v>
      </c>
    </row>
    <row r="12" spans="1:9" ht="15.75" thickBot="1">
      <c r="D12" s="4"/>
      <c r="F12" s="43" t="s">
        <v>19</v>
      </c>
      <c r="G12" s="72"/>
      <c r="H12" s="72"/>
      <c r="I12" s="44">
        <f t="shared" si="0"/>
        <v>0</v>
      </c>
    </row>
    <row r="13" spans="1:9" ht="15.75" thickBot="1">
      <c r="D13" s="4"/>
      <c r="F13" s="43" t="s">
        <v>20</v>
      </c>
      <c r="G13" s="72"/>
      <c r="H13" s="72"/>
      <c r="I13" s="44">
        <f t="shared" si="0"/>
        <v>0</v>
      </c>
    </row>
    <row r="14" spans="1:9" ht="15.75" thickBot="1">
      <c r="D14" s="4"/>
      <c r="F14" s="43" t="s">
        <v>21</v>
      </c>
      <c r="G14" s="72"/>
      <c r="H14" s="72"/>
      <c r="I14" s="44">
        <f t="shared" si="0"/>
        <v>0</v>
      </c>
    </row>
    <row r="15" spans="1:9" ht="15.75" thickBot="1">
      <c r="F15" s="43" t="s">
        <v>22</v>
      </c>
      <c r="G15" s="72"/>
      <c r="H15" s="72"/>
      <c r="I15" s="44">
        <f t="shared" si="0"/>
        <v>0</v>
      </c>
    </row>
    <row r="16" spans="1:9" ht="15.75" thickBot="1">
      <c r="F16" s="43" t="s">
        <v>23</v>
      </c>
      <c r="G16" s="72"/>
      <c r="H16" s="72"/>
      <c r="I16" s="44">
        <f t="shared" si="0"/>
        <v>0</v>
      </c>
    </row>
    <row r="17" spans="6:9" ht="15.75" thickBot="1">
      <c r="F17" s="43" t="s">
        <v>24</v>
      </c>
      <c r="G17" s="72"/>
      <c r="H17" s="72"/>
      <c r="I17" s="44">
        <f t="shared" si="0"/>
        <v>0</v>
      </c>
    </row>
    <row r="18" spans="6:9" ht="15.75" thickBot="1">
      <c r="F18" s="95" t="s">
        <v>25</v>
      </c>
      <c r="G18" s="107"/>
      <c r="H18" s="107"/>
      <c r="I18" s="44">
        <f t="shared" si="0"/>
        <v>0</v>
      </c>
    </row>
    <row r="19" spans="6:9" ht="16.5" thickBot="1">
      <c r="F19" s="96" t="s">
        <v>13</v>
      </c>
      <c r="G19" s="108">
        <f ca="1">SUM(G7:G18)</f>
        <v>-473.73</v>
      </c>
      <c r="H19" s="108">
        <f ca="1">SUM(H7:H18)</f>
        <v>-267.81999999999994</v>
      </c>
      <c r="I19" s="108">
        <f ca="1">SUM(I7:I18)</f>
        <v>-741.55</v>
      </c>
    </row>
  </sheetData>
  <pageMargins left="0.7" right="0.7" top="0.75" bottom="0.75" header="0.3" footer="0.3"/>
  <pageSetup paperSize="9" orientation="portrait" horizontalDpi="4294967293" verticalDpi="300" r:id="rId1"/>
  <headerFooter>
    <oddHeader>&amp;L&amp;"-,Gras italique"&amp;16&amp;D
&amp;C&amp;"-,Gras"&amp;20RECAPITULIF  COMPTES</oddHead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00B050"/>
  </sheetPr>
  <dimension ref="A1:N57"/>
  <sheetViews>
    <sheetView topLeftCell="C1" workbookViewId="0">
      <selection activeCell="G17" sqref="G17"/>
    </sheetView>
  </sheetViews>
  <sheetFormatPr baseColWidth="10" defaultRowHeight="15"/>
  <cols>
    <col min="1" max="1" width="34.85546875" style="116" customWidth="1"/>
    <col min="2" max="2" width="21" style="116" bestFit="1" customWidth="1"/>
    <col min="3" max="3" width="18.5703125" style="118" bestFit="1" customWidth="1"/>
    <col min="4" max="4" width="14.140625" style="116" bestFit="1" customWidth="1"/>
    <col min="5" max="6" width="11.42578125" style="116"/>
    <col min="7" max="7" width="16.28515625" style="116" bestFit="1" customWidth="1"/>
    <col min="8" max="8" width="29.85546875" style="116" customWidth="1"/>
    <col min="9" max="13" width="11.42578125" style="116"/>
    <col min="14" max="14" width="49" style="116" customWidth="1"/>
    <col min="15" max="16384" width="11.42578125" style="116"/>
  </cols>
  <sheetData>
    <row r="1" spans="1:14">
      <c r="A1" s="117" t="s">
        <v>44</v>
      </c>
      <c r="B1" s="121" t="s">
        <v>45</v>
      </c>
      <c r="C1" s="122" t="s">
        <v>46</v>
      </c>
      <c r="D1" s="130" t="s">
        <v>82</v>
      </c>
      <c r="H1" s="132">
        <v>54</v>
      </c>
      <c r="I1" s="133" t="s">
        <v>164</v>
      </c>
      <c r="N1" s="131" t="s">
        <v>138</v>
      </c>
    </row>
    <row r="2" spans="1:14">
      <c r="A2" s="128" t="s">
        <v>47</v>
      </c>
      <c r="B2" s="116" t="s">
        <v>48</v>
      </c>
      <c r="C2" s="118" t="s">
        <v>49</v>
      </c>
      <c r="D2" s="116" t="s">
        <v>83</v>
      </c>
    </row>
    <row r="3" spans="1:14">
      <c r="A3" s="128" t="s">
        <v>50</v>
      </c>
      <c r="B3" s="119" t="s">
        <v>51</v>
      </c>
      <c r="C3" s="119" t="s">
        <v>52</v>
      </c>
      <c r="D3" s="116" t="s">
        <v>84</v>
      </c>
      <c r="F3" s="122"/>
    </row>
    <row r="4" spans="1:14">
      <c r="A4" s="128" t="s">
        <v>53</v>
      </c>
      <c r="B4" s="118" t="s">
        <v>54</v>
      </c>
      <c r="C4" s="119" t="s">
        <v>55</v>
      </c>
      <c r="D4" s="116" t="s">
        <v>85</v>
      </c>
      <c r="G4" s="123" t="s">
        <v>86</v>
      </c>
    </row>
    <row r="5" spans="1:14">
      <c r="A5" s="128" t="s">
        <v>56</v>
      </c>
      <c r="B5" s="118" t="s">
        <v>57</v>
      </c>
      <c r="C5" s="119" t="s">
        <v>58</v>
      </c>
      <c r="D5" s="116" t="s">
        <v>147</v>
      </c>
      <c r="G5" s="123" t="s">
        <v>87</v>
      </c>
      <c r="K5" s="123" t="s">
        <v>88</v>
      </c>
    </row>
    <row r="6" spans="1:14">
      <c r="A6" s="128" t="s">
        <v>59</v>
      </c>
      <c r="B6" s="119" t="s">
        <v>60</v>
      </c>
      <c r="C6" s="118" t="s">
        <v>61</v>
      </c>
      <c r="G6" s="123" t="s">
        <v>89</v>
      </c>
      <c r="K6" s="123" t="s">
        <v>88</v>
      </c>
    </row>
    <row r="7" spans="1:14">
      <c r="A7" s="129" t="s">
        <v>62</v>
      </c>
      <c r="B7" s="118" t="s">
        <v>63</v>
      </c>
      <c r="C7" s="118" t="s">
        <v>64</v>
      </c>
    </row>
    <row r="8" spans="1:14">
      <c r="A8" s="128" t="s">
        <v>90</v>
      </c>
      <c r="B8" s="119" t="s">
        <v>65</v>
      </c>
      <c r="C8" s="118" t="s">
        <v>66</v>
      </c>
      <c r="G8" s="123" t="s">
        <v>91</v>
      </c>
      <c r="K8" s="123" t="s">
        <v>92</v>
      </c>
    </row>
    <row r="9" spans="1:14">
      <c r="A9" s="128" t="s">
        <v>67</v>
      </c>
      <c r="B9" s="118" t="s">
        <v>68</v>
      </c>
      <c r="C9" s="118" t="s">
        <v>69</v>
      </c>
    </row>
    <row r="10" spans="1:14">
      <c r="A10" s="128" t="s">
        <v>70</v>
      </c>
      <c r="B10" s="118" t="s">
        <v>71</v>
      </c>
      <c r="C10" s="119" t="s">
        <v>72</v>
      </c>
    </row>
    <row r="11" spans="1:14">
      <c r="A11" s="128" t="s">
        <v>73</v>
      </c>
      <c r="B11" s="116" t="s">
        <v>74</v>
      </c>
      <c r="C11" s="119" t="s">
        <v>75</v>
      </c>
      <c r="G11" s="116" t="s">
        <v>93</v>
      </c>
    </row>
    <row r="12" spans="1:14">
      <c r="A12" s="116" t="s">
        <v>94</v>
      </c>
      <c r="C12" s="118" t="s">
        <v>76</v>
      </c>
      <c r="G12" s="123" t="s">
        <v>95</v>
      </c>
      <c r="K12" s="123" t="s">
        <v>96</v>
      </c>
    </row>
    <row r="13" spans="1:14">
      <c r="A13" s="116" t="s">
        <v>97</v>
      </c>
      <c r="C13" s="119" t="s">
        <v>77</v>
      </c>
      <c r="G13" s="125" t="s">
        <v>98</v>
      </c>
      <c r="H13" s="120"/>
      <c r="K13" s="123" t="s">
        <v>99</v>
      </c>
    </row>
    <row r="14" spans="1:14">
      <c r="A14" s="116" t="s">
        <v>100</v>
      </c>
      <c r="C14" s="118" t="s">
        <v>78</v>
      </c>
      <c r="G14" s="123" t="s">
        <v>101</v>
      </c>
      <c r="K14" s="123" t="s">
        <v>102</v>
      </c>
    </row>
    <row r="15" spans="1:14">
      <c r="A15" s="116" t="s">
        <v>103</v>
      </c>
      <c r="C15" s="118" t="s">
        <v>79</v>
      </c>
      <c r="G15" s="119"/>
    </row>
    <row r="16" spans="1:14">
      <c r="A16" s="116" t="s">
        <v>104</v>
      </c>
      <c r="C16" s="118" t="s">
        <v>80</v>
      </c>
    </row>
    <row r="17" spans="1:14">
      <c r="A17" s="116" t="s">
        <v>105</v>
      </c>
      <c r="G17" s="17" t="s">
        <v>43</v>
      </c>
    </row>
    <row r="20" spans="1:14">
      <c r="G20" s="118"/>
    </row>
    <row r="23" spans="1:14">
      <c r="G23" s="123" t="s">
        <v>106</v>
      </c>
      <c r="K23" s="123" t="s">
        <v>107</v>
      </c>
    </row>
    <row r="24" spans="1:14">
      <c r="G24" s="123" t="s">
        <v>108</v>
      </c>
      <c r="K24" s="123" t="s">
        <v>99</v>
      </c>
    </row>
    <row r="26" spans="1:14">
      <c r="D26" s="118"/>
      <c r="E26" s="118"/>
      <c r="G26" s="123" t="s">
        <v>109</v>
      </c>
      <c r="N26" s="116" t="s">
        <v>110</v>
      </c>
    </row>
    <row r="27" spans="1:14">
      <c r="E27" s="118"/>
      <c r="G27" s="123" t="s">
        <v>111</v>
      </c>
      <c r="N27" s="127" t="s">
        <v>112</v>
      </c>
    </row>
    <row r="28" spans="1:14">
      <c r="E28" s="118"/>
      <c r="F28" s="118"/>
      <c r="G28" s="124"/>
    </row>
    <row r="29" spans="1:14">
      <c r="E29" s="119"/>
      <c r="F29" s="118"/>
      <c r="G29" s="126" t="s">
        <v>113</v>
      </c>
      <c r="N29" s="127" t="s">
        <v>114</v>
      </c>
    </row>
    <row r="30" spans="1:14">
      <c r="E30" s="119"/>
      <c r="G30" s="123" t="s">
        <v>115</v>
      </c>
      <c r="N30" s="127" t="s">
        <v>116</v>
      </c>
    </row>
    <row r="31" spans="1:14">
      <c r="G31" s="123" t="s">
        <v>117</v>
      </c>
      <c r="N31" s="127" t="s">
        <v>118</v>
      </c>
    </row>
    <row r="32" spans="1:14">
      <c r="G32" s="123" t="s">
        <v>119</v>
      </c>
      <c r="N32" s="127" t="s">
        <v>120</v>
      </c>
    </row>
    <row r="33" spans="7:14">
      <c r="N33" s="127" t="s">
        <v>121</v>
      </c>
    </row>
    <row r="34" spans="7:14">
      <c r="N34" s="127" t="s">
        <v>122</v>
      </c>
    </row>
    <row r="35" spans="7:14">
      <c r="N35" s="127" t="s">
        <v>123</v>
      </c>
    </row>
    <row r="36" spans="7:14">
      <c r="N36" s="127" t="s">
        <v>124</v>
      </c>
    </row>
    <row r="37" spans="7:14">
      <c r="G37" s="126" t="s">
        <v>125</v>
      </c>
      <c r="N37" s="127" t="s">
        <v>126</v>
      </c>
    </row>
    <row r="38" spans="7:14">
      <c r="G38" s="126" t="s">
        <v>127</v>
      </c>
      <c r="N38" s="127" t="s">
        <v>128</v>
      </c>
    </row>
    <row r="39" spans="7:14">
      <c r="G39" s="123" t="s">
        <v>129</v>
      </c>
      <c r="N39" s="127" t="s">
        <v>130</v>
      </c>
    </row>
    <row r="40" spans="7:14">
      <c r="G40" s="123" t="s">
        <v>131</v>
      </c>
    </row>
    <row r="43" spans="7:14">
      <c r="G43" s="123" t="s">
        <v>132</v>
      </c>
    </row>
    <row r="44" spans="7:14">
      <c r="G44" s="123" t="s">
        <v>133</v>
      </c>
    </row>
    <row r="49" spans="7:7">
      <c r="G49" s="123" t="s">
        <v>134</v>
      </c>
    </row>
    <row r="50" spans="7:7">
      <c r="G50" s="123" t="s">
        <v>43</v>
      </c>
    </row>
    <row r="53" spans="7:7">
      <c r="G53" s="123" t="s">
        <v>135</v>
      </c>
    </row>
    <row r="54" spans="7:7">
      <c r="G54" s="123" t="s">
        <v>136</v>
      </c>
    </row>
    <row r="55" spans="7:7">
      <c r="G55" s="123" t="s">
        <v>137</v>
      </c>
    </row>
    <row r="57" spans="7:7">
      <c r="G57" s="123" t="s">
        <v>87</v>
      </c>
    </row>
  </sheetData>
  <hyperlinks>
    <hyperlink ref="G4" r:id="rId1"/>
    <hyperlink ref="G5" r:id="rId2"/>
    <hyperlink ref="K5" r:id="rId3" display="https://www.youtube.com/channel/UCopRqBjsUCxDWwSrQdSS1Jg"/>
    <hyperlink ref="G6" r:id="rId4"/>
    <hyperlink ref="K6" r:id="rId5" display="https://www.youtube.com/channel/UCopRqBjsUCxDWwSrQdSS1Jg"/>
    <hyperlink ref="G8" r:id="rId6"/>
    <hyperlink ref="K8" r:id="rId7" display="https://www.youtube.com/channel/UCU33GVYBX6HpYJiGLWexs-Q"/>
    <hyperlink ref="G12" r:id="rId8"/>
    <hyperlink ref="K12" r:id="rId9" display="https://www.youtube.com/channel/UCEylEex-2A5r9W-ZEygKvFg"/>
    <hyperlink ref="G24" r:id="rId10" display="Comment rechercher une valeur dans un tableau excel avec un critère* tutos YouTube"/>
    <hyperlink ref="G13" r:id="rId11"/>
    <hyperlink ref="K13" r:id="rId12" display="https://www.youtube.com/channel/UCBE7CP_5vQEDpuENsnlYh-g"/>
    <hyperlink ref="G14" r:id="rId13"/>
    <hyperlink ref="K14" r:id="rId14" display="https://www.youtube.com/channel/UCXdbFX9aMzrRASkTnegm7yA"/>
    <hyperlink ref="G23" r:id="rId15"/>
    <hyperlink ref="K23" r:id="rId16" display="https://www.youtube.com/channel/UCW-_iHbGuZG9nsE8D76lpIQ"/>
    <hyperlink ref="K24" r:id="rId17" display="https://www.youtube.com/channel/UCBE7CP_5vQEDpuENsnlYh-g"/>
    <hyperlink ref="G37" r:id="rId18" location="LII-G"/>
    <hyperlink ref="G38" r:id="rId19"/>
    <hyperlink ref="G39" r:id="rId20"/>
    <hyperlink ref="G40" r:id="rId21"/>
    <hyperlink ref="G29" r:id="rId22"/>
    <hyperlink ref="G30" r:id="rId23"/>
    <hyperlink ref="G31" r:id="rId24"/>
    <hyperlink ref="G32" r:id="rId25"/>
    <hyperlink ref="G43" r:id="rId26"/>
    <hyperlink ref="G44" r:id="rId27"/>
    <hyperlink ref="G50" r:id="rId28"/>
    <hyperlink ref="G49" r:id="rId29"/>
    <hyperlink ref="G53" r:id="rId30"/>
    <hyperlink ref="G54" r:id="rId31"/>
    <hyperlink ref="G55" r:id="rId32"/>
    <hyperlink ref="G57" r:id="rId33"/>
    <hyperlink ref="G26" r:id="rId34"/>
    <hyperlink ref="G27" r:id="rId35"/>
    <hyperlink ref="G17" r:id="rId3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Accueil</vt:lpstr>
      <vt:lpstr>C.MUTUEL</vt:lpstr>
      <vt:lpstr>ESPECES</vt:lpstr>
      <vt:lpstr>REACAPITULATIF</vt:lpstr>
      <vt:lpstr>Datas</vt:lpstr>
      <vt:lpstr>CeClasseur</vt:lpstr>
      <vt:lpstr>NoSq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Atlonia</cp:lastModifiedBy>
  <cp:lastPrinted>2017-04-11T16:13:02Z</cp:lastPrinted>
  <dcterms:created xsi:type="dcterms:W3CDTF">2016-12-07T09:57:43Z</dcterms:created>
  <dcterms:modified xsi:type="dcterms:W3CDTF">2019-02-03T23:12:45Z</dcterms:modified>
</cp:coreProperties>
</file>