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760" windowHeight="9945" activeTab="1"/>
  </bookViews>
  <sheets>
    <sheet name="Data" sheetId="1" r:id="rId1"/>
    <sheet name="Menu" sheetId="7" r:id="rId2"/>
    <sheet name="Membres" sheetId="2" r:id="rId3"/>
    <sheet name="Inscriptions" sheetId="10" r:id="rId4"/>
    <sheet name="Concours" sheetId="25" r:id="rId5"/>
    <sheet name="INFO" sheetId="12" r:id="rId6"/>
    <sheet name="Problèmes" sheetId="13" r:id="rId7"/>
    <sheet name="Averifier" sheetId="26" r:id="rId8"/>
  </sheets>
  <definedNames>
    <definedName name="Dl_1" localSheetId="4">Concours!$AJ$11</definedName>
    <definedName name="Dl_10" localSheetId="4">Concours!$AJ$20</definedName>
    <definedName name="Dl_11" localSheetId="4">Concours!$AJ$21</definedName>
    <definedName name="Dl_12" localSheetId="4">Concours!$AJ$22</definedName>
    <definedName name="Dl_13" localSheetId="4">Concours!$AJ$23</definedName>
    <definedName name="Dl_14" localSheetId="4">Concours!$AJ$24</definedName>
    <definedName name="Dl_15" localSheetId="4">Concours!$AJ$25</definedName>
    <definedName name="Dl_2" localSheetId="4">Concours!$AJ$12</definedName>
    <definedName name="Dl_3" localSheetId="4">Concours!$AJ$13</definedName>
    <definedName name="Dl_4" localSheetId="4">Concours!$AJ$14</definedName>
    <definedName name="Dl_5" localSheetId="4">Concours!$AJ$15</definedName>
    <definedName name="Dl_6" localSheetId="4">Concours!$AJ$16</definedName>
    <definedName name="Dl_7" localSheetId="4">Concours!$AJ$17</definedName>
    <definedName name="Dl_8" localSheetId="4">Concours!$AJ$18</definedName>
    <definedName name="Dl_9" localSheetId="4">Concours!$AJ$19</definedName>
    <definedName name="Pl_1" localSheetId="4">Concours!$AI$11</definedName>
    <definedName name="Pl_10" localSheetId="4">Concours!$AI$20</definedName>
    <definedName name="Pl_11" localSheetId="4">Concours!$AI$21</definedName>
    <definedName name="Pl_12" localSheetId="4">Concours!$AI$22</definedName>
    <definedName name="Pl_13" localSheetId="4">Concours!$AI$23</definedName>
    <definedName name="Pl_14" localSheetId="4">Concours!$AI$24</definedName>
    <definedName name="Pl_15" localSheetId="4">Concours!$AI$25</definedName>
    <definedName name="Pl_2" localSheetId="4">Concours!$AI$12</definedName>
    <definedName name="Pl_3" localSheetId="4">Concours!$AI$13</definedName>
    <definedName name="Pl_4" localSheetId="4">Concours!$AI$14</definedName>
    <definedName name="Pl_5" localSheetId="4">Concours!$AI$15</definedName>
    <definedName name="Pl_6" localSheetId="4">Concours!$AI$16</definedName>
    <definedName name="Pl_7" localSheetId="4">Concours!$AI$17</definedName>
    <definedName name="Pl_8" localSheetId="4">Concours!$AI$18</definedName>
    <definedName name="Pl_9" localSheetId="4">Concours!$AI$19</definedName>
    <definedName name="QuelP" localSheetId="4">Concours!$AJ$9</definedName>
  </definedNames>
  <calcPr calcId="125725"/>
</workbook>
</file>

<file path=xl/calcChain.xml><?xml version="1.0" encoding="utf-8"?>
<calcChain xmlns="http://schemas.openxmlformats.org/spreadsheetml/2006/main">
  <c r="K2" i="10"/>
  <c r="Q2" s="1"/>
  <c r="K3"/>
  <c r="Q174" s="1"/>
  <c r="K4"/>
  <c r="K5"/>
  <c r="Q5" s="1"/>
  <c r="K6"/>
  <c r="K7"/>
  <c r="Q7" s="1"/>
  <c r="K8"/>
  <c r="K9"/>
  <c r="Q9" s="1"/>
  <c r="K10"/>
  <c r="K11"/>
  <c r="Q11" s="1"/>
  <c r="K12"/>
  <c r="K13"/>
  <c r="Q13" s="1"/>
  <c r="K14"/>
  <c r="K15"/>
  <c r="Q15" s="1"/>
  <c r="K16"/>
  <c r="K17"/>
  <c r="Q17" s="1"/>
  <c r="K18"/>
  <c r="K19"/>
  <c r="Q19" s="1"/>
  <c r="K20"/>
  <c r="K21"/>
  <c r="Q21" s="1"/>
  <c r="K22"/>
  <c r="K23"/>
  <c r="Q23" s="1"/>
  <c r="K24"/>
  <c r="K25"/>
  <c r="Q25" s="1"/>
  <c r="K26"/>
  <c r="K27"/>
  <c r="Q27" s="1"/>
  <c r="K28"/>
  <c r="K29"/>
  <c r="Q29" s="1"/>
  <c r="K30"/>
  <c r="K31"/>
  <c r="Q31" s="1"/>
  <c r="K32"/>
  <c r="K33"/>
  <c r="Q33" s="1"/>
  <c r="K34"/>
  <c r="K35"/>
  <c r="Q35" s="1"/>
  <c r="K36"/>
  <c r="K37"/>
  <c r="Q37" s="1"/>
  <c r="K38"/>
  <c r="K39"/>
  <c r="Q39" s="1"/>
  <c r="K40"/>
  <c r="K41"/>
  <c r="Q41" s="1"/>
  <c r="K42"/>
  <c r="K43"/>
  <c r="Q43" s="1"/>
  <c r="K44"/>
  <c r="K45"/>
  <c r="Q45" s="1"/>
  <c r="K46"/>
  <c r="K47"/>
  <c r="Q47" s="1"/>
  <c r="K48"/>
  <c r="K49"/>
  <c r="Q49" s="1"/>
  <c r="K50"/>
  <c r="K51"/>
  <c r="Q51" s="1"/>
  <c r="K52"/>
  <c r="K53"/>
  <c r="Q53" s="1"/>
  <c r="K54"/>
  <c r="K55"/>
  <c r="Q55" s="1"/>
  <c r="K56"/>
  <c r="K57"/>
  <c r="Q57" s="1"/>
  <c r="K58"/>
  <c r="K59"/>
  <c r="Q59" s="1"/>
  <c r="K60"/>
  <c r="K61"/>
  <c r="Q61" s="1"/>
  <c r="K62"/>
  <c r="K63"/>
  <c r="Q63" s="1"/>
  <c r="K64"/>
  <c r="K65"/>
  <c r="Q65" s="1"/>
  <c r="K66"/>
  <c r="K67"/>
  <c r="Q67" s="1"/>
  <c r="K68"/>
  <c r="K69"/>
  <c r="Q69" s="1"/>
  <c r="K70"/>
  <c r="K71"/>
  <c r="Q71" s="1"/>
  <c r="K72"/>
  <c r="K73"/>
  <c r="Q73" s="1"/>
  <c r="K74"/>
  <c r="K75"/>
  <c r="Q75" s="1"/>
  <c r="K76"/>
  <c r="K77"/>
  <c r="Q77" s="1"/>
  <c r="K78"/>
  <c r="K79"/>
  <c r="Q79" s="1"/>
  <c r="K80"/>
  <c r="K81"/>
  <c r="Q81" s="1"/>
  <c r="K82"/>
  <c r="K83"/>
  <c r="Q83" s="1"/>
  <c r="K84"/>
  <c r="K85"/>
  <c r="Q85" s="1"/>
  <c r="K86"/>
  <c r="K87"/>
  <c r="Q87" s="1"/>
  <c r="K88"/>
  <c r="K89"/>
  <c r="Q89" s="1"/>
  <c r="K90"/>
  <c r="K91"/>
  <c r="Q91" s="1"/>
  <c r="K92"/>
  <c r="K93"/>
  <c r="Q93" s="1"/>
  <c r="K94"/>
  <c r="K95"/>
  <c r="Q95" s="1"/>
  <c r="K96"/>
  <c r="K97"/>
  <c r="Q97" s="1"/>
  <c r="K98"/>
  <c r="K99"/>
  <c r="Q99" s="1"/>
  <c r="K100"/>
  <c r="K101"/>
  <c r="Q101" s="1"/>
  <c r="K102"/>
  <c r="K103"/>
  <c r="Q103" s="1"/>
  <c r="K104"/>
  <c r="K105"/>
  <c r="Q105" s="1"/>
  <c r="K106"/>
  <c r="K107"/>
  <c r="Q107" s="1"/>
  <c r="K108"/>
  <c r="K109"/>
  <c r="Q109" s="1"/>
  <c r="K110"/>
  <c r="K111"/>
  <c r="Q111" s="1"/>
  <c r="K112"/>
  <c r="K113"/>
  <c r="Q113" s="1"/>
  <c r="K114"/>
  <c r="K115"/>
  <c r="Q115" s="1"/>
  <c r="K116"/>
  <c r="K117"/>
  <c r="Q117" s="1"/>
  <c r="K118"/>
  <c r="K119"/>
  <c r="Q119" s="1"/>
  <c r="K120"/>
  <c r="K121"/>
  <c r="Q121" s="1"/>
  <c r="K122"/>
  <c r="K123"/>
  <c r="Q123" s="1"/>
  <c r="K124"/>
  <c r="K125"/>
  <c r="Q125" s="1"/>
  <c r="K126"/>
  <c r="K127"/>
  <c r="Q127" s="1"/>
  <c r="K128"/>
  <c r="K129"/>
  <c r="Q129" s="1"/>
  <c r="K130"/>
  <c r="K131"/>
  <c r="Q131" s="1"/>
  <c r="K132"/>
  <c r="K133"/>
  <c r="Q133" s="1"/>
  <c r="K134"/>
  <c r="K135"/>
  <c r="Q135" s="1"/>
  <c r="K136"/>
  <c r="K137"/>
  <c r="Q137" s="1"/>
  <c r="K138"/>
  <c r="K139"/>
  <c r="Q139" s="1"/>
  <c r="K140"/>
  <c r="K141"/>
  <c r="Q141" s="1"/>
  <c r="K142"/>
  <c r="K143"/>
  <c r="Q143" s="1"/>
  <c r="K144"/>
  <c r="K145"/>
  <c r="Q145" s="1"/>
  <c r="K146"/>
  <c r="K147"/>
  <c r="Q147" s="1"/>
  <c r="K148"/>
  <c r="K149"/>
  <c r="K150"/>
  <c r="K151"/>
  <c r="K152"/>
  <c r="K153"/>
  <c r="Q153" s="1"/>
  <c r="K154"/>
  <c r="K155"/>
  <c r="Q155" s="1"/>
  <c r="K156"/>
  <c r="K157"/>
  <c r="Q157" s="1"/>
  <c r="K158"/>
  <c r="K159"/>
  <c r="Q159" s="1"/>
  <c r="K160"/>
  <c r="K161"/>
  <c r="Q161" s="1"/>
  <c r="K162"/>
  <c r="K163"/>
  <c r="Q163" s="1"/>
  <c r="K164"/>
  <c r="K165"/>
  <c r="Q165" s="1"/>
  <c r="K166"/>
  <c r="K167"/>
  <c r="Q167" s="1"/>
  <c r="K168"/>
  <c r="K169"/>
  <c r="Q169" s="1"/>
  <c r="K170"/>
  <c r="K171"/>
  <c r="Q171" s="1"/>
  <c r="K172"/>
  <c r="K173"/>
  <c r="Q173" s="1"/>
  <c r="K174"/>
  <c r="K175"/>
  <c r="Q175" s="1"/>
  <c r="K176"/>
  <c r="K177"/>
  <c r="Q177" s="1"/>
  <c r="K178"/>
  <c r="K179"/>
  <c r="Q179" s="1"/>
  <c r="K180"/>
  <c r="K181"/>
  <c r="Q181" s="1"/>
  <c r="K182"/>
  <c r="O5" i="13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AI25" i="25"/>
  <c r="AI24"/>
  <c r="AI23"/>
  <c r="AI22"/>
  <c r="AI21"/>
  <c r="AI20"/>
  <c r="AI19"/>
  <c r="AI18"/>
  <c r="AI17"/>
  <c r="AI15"/>
  <c r="AI16"/>
  <c r="Q178" i="10" l="1"/>
  <c r="Q151"/>
  <c r="Q149"/>
  <c r="Q3"/>
  <c r="Q4"/>
  <c r="Q182"/>
  <c r="Q6"/>
  <c r="Q180"/>
  <c r="Q176"/>
  <c r="Q172"/>
  <c r="Q170"/>
  <c r="Q168"/>
  <c r="Q166"/>
  <c r="Q164"/>
  <c r="Q162"/>
  <c r="Q160"/>
  <c r="Q158"/>
  <c r="Q156"/>
  <c r="Q154"/>
  <c r="Q152"/>
  <c r="Q150"/>
  <c r="Q148"/>
  <c r="Q146"/>
  <c r="Q144"/>
  <c r="Q142"/>
  <c r="Q140"/>
  <c r="Q138"/>
  <c r="Q136"/>
  <c r="Q134"/>
  <c r="Q132"/>
  <c r="Q130"/>
  <c r="Q128"/>
  <c r="Q126"/>
  <c r="Q124"/>
  <c r="Q122"/>
  <c r="Q120"/>
  <c r="Q118"/>
  <c r="Q116"/>
  <c r="Q114"/>
  <c r="Q112"/>
  <c r="Q110"/>
  <c r="Q108"/>
  <c r="Q106"/>
  <c r="Q104"/>
  <c r="Q102"/>
  <c r="Q100"/>
  <c r="Q98"/>
  <c r="Q96"/>
  <c r="Q94"/>
  <c r="Q92"/>
  <c r="Q90"/>
  <c r="Q88"/>
  <c r="Q86"/>
  <c r="Q84"/>
  <c r="Q82"/>
  <c r="Q80"/>
  <c r="Q78"/>
  <c r="Q76"/>
  <c r="Q74"/>
  <c r="Q72"/>
  <c r="Q70"/>
  <c r="Q68"/>
  <c r="Q66"/>
  <c r="Q64"/>
  <c r="Q62"/>
  <c r="Q60"/>
  <c r="Q58"/>
  <c r="Q56"/>
  <c r="Q54"/>
  <c r="Q52"/>
  <c r="Q50"/>
  <c r="Q48"/>
  <c r="Q46"/>
  <c r="Q44"/>
  <c r="Q42"/>
  <c r="Q40"/>
  <c r="Q38"/>
  <c r="Q36"/>
  <c r="Q34"/>
  <c r="Q32"/>
  <c r="Q30"/>
  <c r="Q28"/>
  <c r="Q26"/>
  <c r="Q24"/>
  <c r="Q22"/>
  <c r="Q20"/>
  <c r="Q18"/>
  <c r="Q16"/>
  <c r="Q14"/>
  <c r="Q12"/>
  <c r="Q10"/>
  <c r="Q8"/>
  <c r="AI14" i="25"/>
  <c r="AI13"/>
  <c r="AI12"/>
  <c r="J3" i="10" l="1"/>
  <c r="J2"/>
  <c r="H2" s="1"/>
</calcChain>
</file>

<file path=xl/comments1.xml><?xml version="1.0" encoding="utf-8"?>
<comments xmlns="http://schemas.openxmlformats.org/spreadsheetml/2006/main">
  <authors>
    <author>Joseph</author>
  </authors>
  <commentList>
    <comment ref="U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 Tête à Tête</t>
        </r>
      </text>
    </comment>
    <comment ref="V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les Doublettes</t>
        </r>
      </text>
    </comment>
    <comment ref="W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les Triplettes</t>
        </r>
      </text>
    </comment>
  </commentList>
</comments>
</file>

<file path=xl/sharedStrings.xml><?xml version="1.0" encoding="utf-8"?>
<sst xmlns="http://schemas.openxmlformats.org/spreadsheetml/2006/main" count="1755" uniqueCount="834">
  <si>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</si>
  <si>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</si>
  <si>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</si>
  <si>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</si>
  <si>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</si>
  <si>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</si>
  <si>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</si>
  <si>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</si>
  <si>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</si>
  <si>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</si>
  <si>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</si>
  <si>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</si>
  <si>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</si>
  <si>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</si>
  <si>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</si>
  <si>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</si>
  <si>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</si>
  <si>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</si>
  <si>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</si>
  <si>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</si>
  <si>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</si>
  <si>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</si>
  <si>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</si>
  <si>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</si>
  <si>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</si>
  <si>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</si>
  <si>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</si>
  <si>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</si>
  <si>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</si>
  <si>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</si>
  <si>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</si>
  <si>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</si>
  <si>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</si>
  <si>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</si>
  <si>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</si>
  <si>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</si>
  <si>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</si>
  <si>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</si>
  <si>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</si>
  <si>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</si>
  <si>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</si>
  <si>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</si>
  <si>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</si>
  <si>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</si>
  <si>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</si>
  <si>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</si>
  <si>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</si>
  <si>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</si>
  <si>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</si>
  <si>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</si>
  <si>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</si>
  <si>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</si>
  <si>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</si>
  <si>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</si>
  <si>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</si>
  <si>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</si>
  <si>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</si>
  <si>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Antoinette</t>
  </si>
  <si>
    <t>MARTINI</t>
  </si>
  <si>
    <t>THOMASI</t>
  </si>
  <si>
    <t>PETITO</t>
  </si>
  <si>
    <t>ROBERTO</t>
  </si>
  <si>
    <t>Nb.Équipes</t>
  </si>
  <si>
    <t>Nb.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</si>
  <si>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</si>
  <si>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</si>
  <si>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</si>
  <si>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</si>
  <si>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</si>
  <si>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</si>
  <si>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</si>
  <si>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</si>
  <si>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</si>
  <si>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</si>
  <si>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</si>
  <si>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</si>
  <si>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</si>
  <si>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</si>
  <si>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</si>
  <si>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</si>
  <si>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</si>
  <si>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</si>
  <si>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</si>
  <si>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</si>
  <si>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Module02</t>
  </si>
  <si>
    <t>Prévoir de bloquer le tirage a 1 seule fois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</si>
  <si>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</si>
  <si>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</si>
  <si>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</si>
  <si>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</si>
  <si>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</si>
  <si>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</si>
  <si>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</si>
  <si>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</si>
  <si>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</si>
  <si>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</si>
  <si>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</si>
  <si>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</si>
  <si>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</si>
  <si>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</si>
  <si>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</si>
  <si>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</si>
  <si>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</si>
  <si>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</si>
  <si>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</si>
  <si>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</si>
  <si>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</si>
  <si>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</si>
  <si>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</si>
  <si>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</si>
  <si>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</si>
  <si>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</si>
  <si>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</si>
  <si>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</si>
  <si>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</si>
  <si>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</si>
  <si>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</si>
  <si>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</si>
  <si>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</si>
  <si>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</si>
  <si>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</si>
  <si>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</si>
  <si>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</si>
  <si>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</si>
  <si>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</si>
  <si>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</si>
  <si>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</si>
  <si>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</si>
  <si>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</si>
  <si>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</si>
  <si>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</si>
  <si>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</si>
  <si>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</si>
  <si>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</si>
  <si>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</si>
  <si>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</si>
  <si>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</si>
  <si>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</si>
  <si>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</si>
  <si>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</si>
  <si>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</si>
  <si>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</si>
  <si>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</si>
  <si>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</si>
  <si>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</si>
  <si>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</si>
  <si>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</si>
  <si>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</si>
  <si>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</si>
  <si>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</si>
  <si>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</si>
  <si>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</si>
  <si>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</si>
  <si>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</si>
  <si>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</si>
  <si>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</si>
  <si>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</si>
  <si>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</si>
  <si>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</si>
  <si>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</si>
  <si>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</si>
  <si>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</si>
  <si>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</si>
  <si>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</si>
  <si>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</si>
  <si>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</si>
  <si>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</si>
  <si>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</si>
  <si>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</si>
  <si>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</si>
  <si>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</si>
  <si>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</si>
  <si>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</si>
  <si>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</si>
  <si>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</si>
  <si>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</si>
  <si>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</si>
  <si>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</si>
  <si>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</si>
  <si>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</si>
  <si>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</si>
  <si>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</si>
  <si>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</si>
  <si>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</si>
  <si>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</si>
  <si>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</si>
  <si>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</si>
  <si>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</si>
  <si>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</si>
  <si>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</si>
  <si>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</si>
  <si>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</si>
  <si>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</si>
  <si>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</si>
  <si>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</si>
  <si>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</si>
  <si>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</si>
  <si>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</si>
  <si>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</si>
  <si>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</si>
  <si>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</si>
  <si>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</si>
  <si>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</si>
  <si>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</si>
  <si>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</si>
  <si>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</si>
  <si>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</si>
  <si>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</si>
  <si>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</si>
  <si>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</si>
  <si>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</si>
  <si>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</si>
  <si>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</si>
  <si>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</si>
  <si>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</si>
  <si>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</si>
  <si>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</si>
  <si>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</si>
  <si>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</si>
  <si>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</si>
  <si>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</si>
  <si>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</si>
  <si>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</si>
  <si>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</si>
  <si>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</si>
  <si>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</si>
  <si>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</si>
  <si>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</si>
  <si>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</si>
  <si>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</si>
  <si>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</si>
  <si>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</si>
  <si>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</si>
  <si>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</si>
  <si>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</si>
  <si>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TATA</t>
  </si>
  <si>
    <t>Yoyo</t>
  </si>
  <si>
    <t>F16</t>
  </si>
  <si>
    <t>RIRI</t>
  </si>
  <si>
    <t>Loulou</t>
  </si>
  <si>
    <t>H24</t>
  </si>
  <si>
    <t>KEKE</t>
  </si>
  <si>
    <t>Louis</t>
  </si>
  <si>
    <t>H25</t>
  </si>
  <si>
    <t>H26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</si>
  <si>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</si>
  <si>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</si>
  <si>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</si>
  <si>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</si>
  <si>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</si>
  <si>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</si>
  <si>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</si>
  <si>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</si>
  <si>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</si>
  <si>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</si>
  <si>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</si>
  <si>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</si>
  <si>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REMI</t>
  </si>
  <si>
    <t>Serge</t>
  </si>
  <si>
    <t>F18</t>
  </si>
  <si>
    <t>H28</t>
  </si>
  <si>
    <t>[EXCEL] Champ de recherche VBA (recherches partielles + résultats instantanés)</t>
  </si>
  <si>
    <t>https://www.youtube.com/watch?v=e-dZdQ5r6Gs</t>
  </si>
  <si>
    <t>N°</t>
  </si>
  <si>
    <t>Equipes</t>
  </si>
  <si>
    <t>Terrain</t>
  </si>
  <si>
    <t>G/P</t>
  </si>
  <si>
    <t>Concours Partie N°</t>
  </si>
  <si>
    <t>Antoinette(2)</t>
  </si>
  <si>
    <t xml:space="preserve">Nécessaire au tirage 2ePartie &gt;&gt;  </t>
  </si>
  <si>
    <t>Lucas(2)</t>
  </si>
  <si>
    <t>Antoine(2)</t>
  </si>
  <si>
    <t>Sophie(2)</t>
  </si>
  <si>
    <t xml:space="preserve"> &lt;&lt; Partie complété</t>
  </si>
  <si>
    <t>Tête-à-Tête</t>
  </si>
  <si>
    <t>Doublette</t>
  </si>
  <si>
    <t>Triplette</t>
  </si>
  <si>
    <t>Pl</t>
  </si>
  <si>
    <t>Dl</t>
  </si>
  <si>
    <t xml:space="preserve"> &lt; Dl_1 = Partie 1</t>
  </si>
  <si>
    <t xml:space="preserve"> &lt; Dl_2</t>
  </si>
  <si>
    <t xml:space="preserve"> &lt; Dl_3</t>
  </si>
  <si>
    <t xml:space="preserve"> &lt; Dl_4</t>
  </si>
  <si>
    <t xml:space="preserve"> &lt; Dl_5</t>
  </si>
  <si>
    <t xml:space="preserve"> &lt; Dl_6 = Partie 6</t>
  </si>
  <si>
    <t xml:space="preserve"> &lt; Dl_7</t>
  </si>
  <si>
    <t>LABROSSE</t>
  </si>
  <si>
    <t>Douce</t>
  </si>
  <si>
    <t>F19</t>
  </si>
  <si>
    <t>ATLONIA</t>
  </si>
  <si>
    <t>Programmeur</t>
  </si>
  <si>
    <t>H29</t>
  </si>
  <si>
    <t xml:space="preserve"> Concatenation du nom et du prenom</t>
  </si>
  <si>
    <t xml:space="preserve"> &lt; Dl_8</t>
  </si>
  <si>
    <t xml:space="preserve"> &lt; Dl_9</t>
  </si>
  <si>
    <t xml:space="preserve"> &lt; Dl_10</t>
  </si>
  <si>
    <t xml:space="preserve"> &lt; Dl_11</t>
  </si>
  <si>
    <t xml:space="preserve"> &lt; Dl_12</t>
  </si>
  <si>
    <t xml:space="preserve"> &lt; Dl_13</t>
  </si>
  <si>
    <t xml:space="preserve"> &lt; Dl_14</t>
  </si>
  <si>
    <t xml:space="preserve"> &lt; Dl_15</t>
  </si>
  <si>
    <t>Gringo_1</t>
  </si>
  <si>
    <t>Gringo_2</t>
  </si>
  <si>
    <t>Gringo_3</t>
  </si>
  <si>
    <t>Gringo_4</t>
  </si>
  <si>
    <t>Gringo_5</t>
  </si>
  <si>
    <t>Gringo_6</t>
  </si>
  <si>
    <t>Gringo_7</t>
  </si>
  <si>
    <t>Gringo_8</t>
  </si>
  <si>
    <t>Gringo_9</t>
  </si>
  <si>
    <t>Gringo_10</t>
  </si>
  <si>
    <t>Gringo_11</t>
  </si>
  <si>
    <t>Gringo_12</t>
  </si>
  <si>
    <t>Gringo_13</t>
  </si>
  <si>
    <t>Gringo_14</t>
  </si>
  <si>
    <t>Gringo_15</t>
  </si>
  <si>
    <t>Gringo_16</t>
  </si>
  <si>
    <t>Gringo_17</t>
  </si>
  <si>
    <t>Gringo_18</t>
  </si>
  <si>
    <t>Gringo_19</t>
  </si>
  <si>
    <t>Gringo_20</t>
  </si>
  <si>
    <t>Gringo_21</t>
  </si>
  <si>
    <t>Gringo_22</t>
  </si>
  <si>
    <t>Gringo_23</t>
  </si>
  <si>
    <t>Gringo_24</t>
  </si>
  <si>
    <t>Gringo_25</t>
  </si>
  <si>
    <t>Gringo_26</t>
  </si>
  <si>
    <t>Gringo_27</t>
  </si>
  <si>
    <t>Gringo_28</t>
  </si>
  <si>
    <t>Gringo_29</t>
  </si>
  <si>
    <t>Gringo_30</t>
  </si>
  <si>
    <t>Gringo_31</t>
  </si>
  <si>
    <t>Gringo_32</t>
  </si>
  <si>
    <t>Gringo_33</t>
  </si>
  <si>
    <t>Gringo_34</t>
  </si>
  <si>
    <t>Gringo_35</t>
  </si>
  <si>
    <t>Gringo_36</t>
  </si>
  <si>
    <t>Gringo_37</t>
  </si>
  <si>
    <t>Gringo_38</t>
  </si>
  <si>
    <t>Gringo_39</t>
  </si>
  <si>
    <t>Gringo_40</t>
  </si>
  <si>
    <t>Gringo_41</t>
  </si>
  <si>
    <t>Gringo_42</t>
  </si>
  <si>
    <t>Gringo_43</t>
  </si>
  <si>
    <t>Gringo_44</t>
  </si>
  <si>
    <t>Gringo_45</t>
  </si>
  <si>
    <t>Gringo_46</t>
  </si>
  <si>
    <t>Gringo_47</t>
  </si>
  <si>
    <t>Gringo_48</t>
  </si>
  <si>
    <t>Gringo_49</t>
  </si>
  <si>
    <t>Gringo_50</t>
  </si>
  <si>
    <t>Paco_1</t>
  </si>
  <si>
    <t>Paco_2</t>
  </si>
  <si>
    <t>Paco_3</t>
  </si>
  <si>
    <t>Paco_4</t>
  </si>
  <si>
    <t>Paco_5</t>
  </si>
  <si>
    <t>Paco_6</t>
  </si>
  <si>
    <t>Paco_7</t>
  </si>
  <si>
    <t>Paco_8</t>
  </si>
  <si>
    <t>Paco_9</t>
  </si>
  <si>
    <t>Paco_10</t>
  </si>
  <si>
    <t>Paco_11</t>
  </si>
  <si>
    <t>Paco_12</t>
  </si>
  <si>
    <t>Paco_13</t>
  </si>
  <si>
    <t>Paco_14</t>
  </si>
  <si>
    <t>Paco_15</t>
  </si>
  <si>
    <t>Paco_16</t>
  </si>
  <si>
    <t>Paco_17</t>
  </si>
  <si>
    <t>Paco_18</t>
  </si>
  <si>
    <t>Paco_19</t>
  </si>
  <si>
    <t>Paco_20</t>
  </si>
  <si>
    <t>Paco_21</t>
  </si>
  <si>
    <t>Paco_22</t>
  </si>
  <si>
    <t>Paco_23</t>
  </si>
  <si>
    <t>Paco_24</t>
  </si>
  <si>
    <t>Paco_25</t>
  </si>
  <si>
    <t>Paco_26</t>
  </si>
  <si>
    <t>Paco_27</t>
  </si>
  <si>
    <t>Paco_28</t>
  </si>
  <si>
    <t>Paco_29</t>
  </si>
  <si>
    <t>Paco_30</t>
  </si>
  <si>
    <t>Paco_31</t>
  </si>
  <si>
    <t>Paco_32</t>
  </si>
  <si>
    <t>Paco_33</t>
  </si>
  <si>
    <t>Paco_34</t>
  </si>
  <si>
    <t>Paco_35</t>
  </si>
  <si>
    <t>Paco_36</t>
  </si>
  <si>
    <t>Paco_37</t>
  </si>
  <si>
    <t>Paco_38</t>
  </si>
  <si>
    <t>Paco_39</t>
  </si>
  <si>
    <t>Paco_40</t>
  </si>
  <si>
    <t>Paco_41</t>
  </si>
  <si>
    <t>Paco_42</t>
  </si>
  <si>
    <t>Paco_43</t>
  </si>
  <si>
    <t>Paco_44</t>
  </si>
  <si>
    <t>Paco_45</t>
  </si>
  <si>
    <t>Paco_46</t>
  </si>
  <si>
    <t>Paco_47</t>
  </si>
  <si>
    <t>Paco_48</t>
  </si>
  <si>
    <t>Paco_49</t>
  </si>
  <si>
    <t>Paco_50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</si>
  <si>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</si>
  <si>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</si>
  <si>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</si>
  <si>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</si>
  <si>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</si>
  <si>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</si>
  <si>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</si>
  <si>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</si>
  <si>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</si>
  <si>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</si>
  <si>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</si>
  <si>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</si>
  <si>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</si>
  <si>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</si>
  <si>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</si>
  <si>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</si>
  <si>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</si>
  <si>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</si>
  <si>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</si>
  <si>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</si>
  <si>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</si>
  <si>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</si>
  <si>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</si>
  <si>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</si>
  <si>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</si>
  <si>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</si>
  <si>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</si>
  <si>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</si>
  <si>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</si>
  <si>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</si>
  <si>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</si>
  <si>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</si>
  <si>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</si>
  <si>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</si>
  <si>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</si>
  <si>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</si>
  <si>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</si>
  <si>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</si>
  <si>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</si>
  <si>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</si>
  <si>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</si>
  <si>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</si>
  <si>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</si>
  <si>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</si>
  <si>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</si>
  <si>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</si>
  <si>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</si>
  <si>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</si>
  <si>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</si>
  <si>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</si>
  <si>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Gringette_1</t>
  </si>
  <si>
    <t>Gringette_2</t>
  </si>
  <si>
    <t>Gringette_3</t>
  </si>
  <si>
    <t>Gringette_4</t>
  </si>
  <si>
    <t>Gringette_5</t>
  </si>
  <si>
    <t>Gringette_6</t>
  </si>
  <si>
    <t>Gringette_7</t>
  </si>
  <si>
    <t>Gringette_8</t>
  </si>
  <si>
    <t>Gringette_9</t>
  </si>
  <si>
    <t>Gringette_10</t>
  </si>
  <si>
    <t>Gringette_11</t>
  </si>
  <si>
    <t>Gringette_12</t>
  </si>
  <si>
    <t>Gringette_13</t>
  </si>
  <si>
    <t>Gringette_14</t>
  </si>
  <si>
    <t>Gringette_15</t>
  </si>
  <si>
    <t>Gringette_16</t>
  </si>
  <si>
    <t>Gringette_17</t>
  </si>
  <si>
    <t>Gringette_18</t>
  </si>
  <si>
    <t>Gringette_19</t>
  </si>
  <si>
    <t>Gringette_20</t>
  </si>
  <si>
    <t>Gringette_21</t>
  </si>
  <si>
    <t>Gringette_22</t>
  </si>
  <si>
    <t>Gringette_23</t>
  </si>
  <si>
    <t>Gringette_24</t>
  </si>
  <si>
    <t>Gringette_25</t>
  </si>
  <si>
    <t>Gringette_26</t>
  </si>
  <si>
    <t>Gringette_27</t>
  </si>
  <si>
    <t>Gringette_28</t>
  </si>
  <si>
    <t>Gringette_29</t>
  </si>
  <si>
    <t>Gringette_30</t>
  </si>
  <si>
    <t>Gringette_31</t>
  </si>
  <si>
    <t>Gringette_32</t>
  </si>
  <si>
    <t>Gringette_33</t>
  </si>
  <si>
    <t>Gringette_34</t>
  </si>
  <si>
    <t>Gringette_35</t>
  </si>
  <si>
    <t>Gringette_36</t>
  </si>
  <si>
    <t>Gringette_37</t>
  </si>
  <si>
    <t>Gringette_38</t>
  </si>
  <si>
    <t>Gringette_39</t>
  </si>
  <si>
    <t>Gringette_40</t>
  </si>
  <si>
    <t>Gringette_41</t>
  </si>
  <si>
    <t>Gringette_42</t>
  </si>
  <si>
    <t>Gringette_43</t>
  </si>
  <si>
    <t>Gringette_44</t>
  </si>
  <si>
    <t>Gringette_45</t>
  </si>
  <si>
    <t>Gringette_46</t>
  </si>
  <si>
    <t>Gringette_47</t>
  </si>
  <si>
    <t>Gringette_48</t>
  </si>
  <si>
    <t>Gringette_49</t>
  </si>
  <si>
    <t>Gringette_50</t>
  </si>
  <si>
    <t>Gringette_51</t>
  </si>
  <si>
    <t>Gringette_52</t>
  </si>
  <si>
    <t>Gringette_53</t>
  </si>
  <si>
    <t>Gringette_54</t>
  </si>
  <si>
    <t>Gringette_55</t>
  </si>
  <si>
    <t>Gringette_56</t>
  </si>
  <si>
    <t>Gringette_57</t>
  </si>
  <si>
    <t>Gringette_58</t>
  </si>
  <si>
    <t>Gringette_59</t>
  </si>
  <si>
    <t>Gringette_60</t>
  </si>
  <si>
    <t>Huguette_1</t>
  </si>
  <si>
    <t>Huguette_2</t>
  </si>
  <si>
    <t>Huguette_3</t>
  </si>
  <si>
    <t>Huguette_4</t>
  </si>
  <si>
    <t>Huguette_5</t>
  </si>
  <si>
    <t>Huguette_6</t>
  </si>
  <si>
    <t>Huguette_7</t>
  </si>
  <si>
    <t>Huguette_8</t>
  </si>
  <si>
    <t>Huguette_9</t>
  </si>
  <si>
    <t>Huguette_10</t>
  </si>
  <si>
    <t>Huguette_11</t>
  </si>
  <si>
    <t>Huguette_12</t>
  </si>
  <si>
    <t>Huguette_13</t>
  </si>
  <si>
    <t>Huguette_14</t>
  </si>
  <si>
    <t>Huguette_15</t>
  </si>
  <si>
    <t>Huguette_16</t>
  </si>
  <si>
    <t>Huguette_17</t>
  </si>
  <si>
    <t>Huguette_18</t>
  </si>
  <si>
    <t>Huguette_19</t>
  </si>
  <si>
    <t>Huguette_20</t>
  </si>
  <si>
    <t>Huguette_21</t>
  </si>
  <si>
    <t>Huguette_22</t>
  </si>
  <si>
    <t>Huguette_23</t>
  </si>
  <si>
    <t>Huguette_24</t>
  </si>
  <si>
    <t>Huguette_25</t>
  </si>
  <si>
    <t>Huguette_26</t>
  </si>
  <si>
    <t>Huguette_27</t>
  </si>
  <si>
    <t>Huguette_28</t>
  </si>
  <si>
    <t>Huguette_29</t>
  </si>
  <si>
    <t>Huguette_30</t>
  </si>
  <si>
    <t>Huguette_31</t>
  </si>
  <si>
    <t>Huguette_32</t>
  </si>
  <si>
    <t>Huguette_33</t>
  </si>
  <si>
    <t>Huguette_34</t>
  </si>
  <si>
    <t>Huguette_35</t>
  </si>
  <si>
    <t>Huguette_36</t>
  </si>
  <si>
    <t>Huguette_37</t>
  </si>
  <si>
    <t>Huguette_38</t>
  </si>
  <si>
    <t>Huguette_39</t>
  </si>
  <si>
    <t>Huguette_40</t>
  </si>
  <si>
    <t>Huguette_41</t>
  </si>
  <si>
    <t>Huguette_42</t>
  </si>
  <si>
    <t>Huguette_43</t>
  </si>
  <si>
    <t>Huguette_44</t>
  </si>
  <si>
    <t>Huguette_45</t>
  </si>
  <si>
    <t>Huguette_46</t>
  </si>
  <si>
    <t>Huguette_47</t>
  </si>
  <si>
    <t>Huguette_48</t>
  </si>
  <si>
    <t>Huguette_49</t>
  </si>
  <si>
    <t>Huguette_50</t>
  </si>
  <si>
    <t>Huguette_51</t>
  </si>
  <si>
    <t>Huguette_52</t>
  </si>
  <si>
    <t>Huguette_53</t>
  </si>
  <si>
    <t>Huguette_54</t>
  </si>
  <si>
    <t>Huguette_55</t>
  </si>
  <si>
    <t>Huguette_56</t>
  </si>
  <si>
    <t>Huguette_57</t>
  </si>
  <si>
    <t>Huguette_58</t>
  </si>
  <si>
    <t>Huguette_59</t>
  </si>
  <si>
    <t>Huguette_60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</si>
  <si>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</si>
  <si>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</si>
  <si>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</si>
  <si>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</si>
  <si>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</si>
  <si>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</si>
  <si>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</si>
  <si>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</si>
  <si>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</si>
  <si>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</si>
  <si>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</si>
  <si>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</si>
  <si>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</si>
  <si>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</si>
  <si>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</si>
  <si>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</si>
  <si>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</si>
  <si>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</si>
  <si>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</si>
  <si>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</si>
  <si>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</si>
  <si>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</si>
  <si>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</si>
  <si>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</si>
  <si>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</si>
  <si>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</si>
  <si>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</si>
  <si>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</si>
  <si>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</si>
  <si>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</si>
  <si>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</si>
  <si>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</si>
  <si>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</si>
  <si>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</si>
  <si>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</si>
  <si>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</si>
  <si>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</si>
  <si>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</si>
  <si>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</si>
  <si>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</si>
  <si>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</si>
  <si>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</si>
  <si>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</si>
  <si>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</si>
  <si>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</si>
  <si>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</si>
  <si>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</si>
  <si>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</si>
  <si>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</si>
  <si>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</si>
  <si>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</si>
  <si>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</si>
  <si>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</si>
  <si>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</si>
  <si>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</si>
  <si>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</si>
  <si>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</si>
  <si>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</si>
  <si>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</si>
  <si>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</si>
  <si>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nombre de concurrents &gt;&gt;</t>
  </si>
  <si>
    <t xml:space="preserve">   &lt;&lt; Nombre de parties</t>
  </si>
  <si>
    <t>Gringo_27-Paco_27</t>
  </si>
  <si>
    <t>Gringo_14-Paco_14</t>
  </si>
  <si>
    <t>Gringo_17-Paco_17</t>
  </si>
  <si>
    <t>PETITO-Enzo</t>
  </si>
  <si>
    <t>RIRI-Loulou</t>
  </si>
  <si>
    <t>Gringo_33-Paco_33</t>
  </si>
  <si>
    <t>BERNARD-Lucas</t>
  </si>
  <si>
    <t>Gringo_32-Paco_32</t>
  </si>
  <si>
    <t>Gringo_36-Paco_36</t>
  </si>
  <si>
    <t>Gringo_28-Paco_28</t>
  </si>
  <si>
    <t>BLANC-David</t>
  </si>
  <si>
    <t>Gringo_4-Paco_4</t>
  </si>
  <si>
    <t>Gringo_40-Paco_40</t>
  </si>
  <si>
    <t>Gringo_34-Paco_34</t>
  </si>
  <si>
    <t>Gringo_1-Paco_1</t>
  </si>
  <si>
    <t>Gringo_47-Paco_47</t>
  </si>
  <si>
    <t>BONNET-Maxime</t>
  </si>
  <si>
    <t>ATLONIA-Programmeur</t>
  </si>
  <si>
    <t>Gringo_13-Paco_13</t>
  </si>
  <si>
    <t>Gringo_18-Paco_18</t>
  </si>
  <si>
    <t>Gringo_9-Paco_9</t>
  </si>
  <si>
    <t>Gringo_21-Paco_21</t>
  </si>
  <si>
    <t>Gringo_23-Paco_23</t>
  </si>
  <si>
    <t>MULLER-Antoine(2)</t>
  </si>
  <si>
    <t>Gringo_37-Paco_37</t>
  </si>
  <si>
    <t>Gringo_49-Paco_49</t>
  </si>
  <si>
    <t>Gringo_43-Paco_43</t>
  </si>
  <si>
    <t>MOREAU-Julien</t>
  </si>
  <si>
    <t>Gringo_26-Paco_26</t>
  </si>
  <si>
    <t>MULLER-Antoine</t>
  </si>
  <si>
    <t>FAURE-Joel</t>
  </si>
  <si>
    <t>Gringo_50-Paco_50</t>
  </si>
  <si>
    <t>Gringo_25-Paco_25</t>
  </si>
  <si>
    <t>DURAND-Sayan</t>
  </si>
  <si>
    <t>Gringo_35-Paco_35</t>
  </si>
  <si>
    <t>Gringo_2-Paco_2</t>
  </si>
  <si>
    <t>Gringo_46-Paco_46</t>
  </si>
  <si>
    <t>Gringo_3-Paco_3</t>
  </si>
  <si>
    <t>NENE-Leon</t>
  </si>
  <si>
    <t>KEKE-Louis</t>
  </si>
  <si>
    <t>ROUSSEAU-Richard</t>
  </si>
  <si>
    <t>Gringo_22-Paco_22</t>
  </si>
  <si>
    <t>MICHELI-Alexandre</t>
  </si>
  <si>
    <t>LEGRAND-Gérard</t>
  </si>
  <si>
    <t>CHEVALIER-Robert</t>
  </si>
  <si>
    <t>Gringo_8-Paco_8</t>
  </si>
  <si>
    <t>Gringo_44-Paco_44</t>
  </si>
  <si>
    <t>Gringo_5-Paco_5</t>
  </si>
  <si>
    <t>Gringo_16-Paco_16</t>
  </si>
  <si>
    <t>Gringo_11-Paco_11</t>
  </si>
  <si>
    <t>Gringo_12-Paco_12</t>
  </si>
  <si>
    <t>VINCENTI-Philippe</t>
  </si>
  <si>
    <t>Gringo_10-Paco_10</t>
  </si>
  <si>
    <t>Gringo_31-Paco_31</t>
  </si>
  <si>
    <t>Gringo_19-Paco_19</t>
  </si>
  <si>
    <t>BOYER-Marcel</t>
  </si>
  <si>
    <t>SIMONI-Nathan</t>
  </si>
  <si>
    <t>FRANCOIS-Jean-Marc</t>
  </si>
  <si>
    <t>ANDRE-Armand</t>
  </si>
  <si>
    <t>LEROY-Adolphe</t>
  </si>
  <si>
    <t>Gringo_7-Paco_7</t>
  </si>
  <si>
    <t>GAUTHIER-Nicolas</t>
  </si>
  <si>
    <t>Gringo_45-Paco_45</t>
  </si>
  <si>
    <t>LAMBERT-Dylan</t>
  </si>
  <si>
    <t>BERNARD-Lucas(2)</t>
  </si>
  <si>
    <t>MOREL-Yanis</t>
  </si>
  <si>
    <t>FONTAINE-Samuel</t>
  </si>
  <si>
    <t>Gringo_20-Paco_20</t>
  </si>
  <si>
    <t>Gringo_15-Paco_15</t>
  </si>
  <si>
    <t>Gringo_38-Paco_38</t>
  </si>
  <si>
    <t>Gringo_29-Paco_29</t>
  </si>
  <si>
    <t>Gringo_42-Paco_42</t>
  </si>
  <si>
    <t>Gringo_41-Paco_41</t>
  </si>
  <si>
    <t>Gringo_30-Paco_30</t>
  </si>
  <si>
    <t>Gringo_6-Paco_6</t>
  </si>
  <si>
    <t>Gringo_48-Paco_48</t>
  </si>
  <si>
    <t>Gringo_39-Paco_39</t>
  </si>
  <si>
    <t>ROBERTO-Benjamin</t>
  </si>
  <si>
    <t>Gringo_24-Paco_24</t>
  </si>
  <si>
    <t>Gringette_14-Huguette_14</t>
  </si>
  <si>
    <t>Gringette_57-Huguette_57</t>
  </si>
  <si>
    <t>Gringette_33-Huguette_33</t>
  </si>
  <si>
    <t>Gringette_22-Huguette_22</t>
  </si>
  <si>
    <t>THOMASI-Sophie(2)</t>
  </si>
  <si>
    <t>Gringette_28-Huguette_28</t>
  </si>
  <si>
    <t>Gringette_41-Huguette_41</t>
  </si>
  <si>
    <t>Gringette_18-Huguette_18</t>
  </si>
  <si>
    <t>Gringette_53-Huguette_53</t>
  </si>
  <si>
    <t>Gringette_4-Huguette_4</t>
  </si>
  <si>
    <t>Gringette_34-Huguette_34</t>
  </si>
  <si>
    <t>Gringette_52-Huguette_52</t>
  </si>
  <si>
    <t>Gringette_11-Huguette_11</t>
  </si>
  <si>
    <t>DAVID-Henriette</t>
  </si>
  <si>
    <t>Gringette_5-Huguette_5</t>
  </si>
  <si>
    <t>Gringette_59-Huguette_59</t>
  </si>
  <si>
    <t>Gringette_42-Huguette_42</t>
  </si>
  <si>
    <t>Gringette_27-Huguette_27</t>
  </si>
  <si>
    <t>Gringette_29-Huguette_29</t>
  </si>
  <si>
    <t>Gringette_3-Huguette_3</t>
  </si>
  <si>
    <t>Gringette_44-Huguette_44</t>
  </si>
  <si>
    <t>Gringette_49-Huguette_49</t>
  </si>
  <si>
    <t>GUERIN-Mireille</t>
  </si>
  <si>
    <t>Gringette_24-Huguette_24</t>
  </si>
  <si>
    <t>GARNIER-Claudine</t>
  </si>
  <si>
    <t>Gringette_17-Huguette_17</t>
  </si>
  <si>
    <t>Gringette_37-Huguette_37</t>
  </si>
  <si>
    <t>Gringette_21-Huguette_21</t>
  </si>
  <si>
    <t>Gringette_56-Huguette_56</t>
  </si>
  <si>
    <t>Gringette_30-Huguette_30</t>
  </si>
  <si>
    <t>ROUXI-Valerie</t>
  </si>
  <si>
    <t>PERRIN-Nicole</t>
  </si>
  <si>
    <t>Gringette_15-Huguette_15</t>
  </si>
  <si>
    <t>Gringette_25-Huguette_25</t>
  </si>
  <si>
    <t>Gringette_26-Huguette_26</t>
  </si>
  <si>
    <t>Gringette_43-Huguette_43</t>
  </si>
  <si>
    <t>DUPONT-Kevina</t>
  </si>
  <si>
    <t>FOURNIER-Sofia</t>
  </si>
  <si>
    <t>Gringette_6-Huguette_6</t>
  </si>
  <si>
    <t>Gringette_8-Huguette_8</t>
  </si>
  <si>
    <t>Gringette_16-Huguette_16</t>
  </si>
  <si>
    <t>Gringette_39-Huguette_39</t>
  </si>
  <si>
    <t>Gringette_1-Huguette_1</t>
  </si>
  <si>
    <t>Gringette_9-Huguette_9</t>
  </si>
  <si>
    <t>Gringette_36-Huguette_36</t>
  </si>
  <si>
    <t>DUBOIS-Helene</t>
  </si>
  <si>
    <t>Gringette_20-Huguette_20</t>
  </si>
  <si>
    <t>THOMASI-Sophie</t>
  </si>
  <si>
    <t>Gringette_58-Huguette_58</t>
  </si>
  <si>
    <t>BERTRAND-Alexandra</t>
  </si>
  <si>
    <t>Gringette_45-Huguette_45</t>
  </si>
  <si>
    <t>Gringette_7-Huguette_7</t>
  </si>
  <si>
    <t>Gringette_38-Huguette_38</t>
  </si>
  <si>
    <t>TATA-Yoyo</t>
  </si>
  <si>
    <t>Gringette_46-Huguette_46</t>
  </si>
  <si>
    <t>LABROSSE-Douce</t>
  </si>
  <si>
    <t>Gringette_55-Huguette_55</t>
  </si>
  <si>
    <t>Gringette_2-Huguette_2</t>
  </si>
  <si>
    <t>Gringette_47-Huguette_47</t>
  </si>
  <si>
    <t>Gringette_10-Huguette_10</t>
  </si>
  <si>
    <t>Gringette_31-Huguette_31</t>
  </si>
  <si>
    <t>MERCIER-Annie</t>
  </si>
  <si>
    <t>Gringette_32-Huguette_32</t>
  </si>
  <si>
    <t>Gringette_48-Huguette_48</t>
  </si>
  <si>
    <t>Gringette_12-Huguette_12</t>
  </si>
  <si>
    <t>Gringette_35-Huguette_35</t>
  </si>
  <si>
    <t>MARTINI-Antoinette</t>
  </si>
  <si>
    <t>RICHARD-Raphaelle</t>
  </si>
  <si>
    <t>GIRARD-Alix</t>
  </si>
  <si>
    <t>MARTINI-Antoinette(2)</t>
  </si>
  <si>
    <t>Gringette_51-Huguette_51</t>
  </si>
  <si>
    <t>Gringette_40-Huguette_40</t>
  </si>
  <si>
    <t>Gringette_19-Huguette_19</t>
  </si>
  <si>
    <t>Gringette_50-Huguette_50</t>
  </si>
  <si>
    <t>Gringette_13-Huguette_13</t>
  </si>
  <si>
    <t>Gringette_23-Huguette_23</t>
  </si>
  <si>
    <t>Gringette_60-Huguette_60</t>
  </si>
  <si>
    <t>LEFEVRE-Yolande</t>
  </si>
  <si>
    <t>Gringette_54-Huguette_54</t>
  </si>
  <si>
    <t>MOL</t>
  </si>
  <si>
    <t>Joe</t>
  </si>
  <si>
    <t>NONO</t>
  </si>
  <si>
    <t>Nini</t>
  </si>
  <si>
    <t>huuuu</t>
  </si>
  <si>
    <t>COLIN</t>
  </si>
  <si>
    <t>hhhhhhhhhhhhhhhhhhhhhh</t>
  </si>
  <si>
    <t>LUIGGI</t>
  </si>
  <si>
    <t>Teo</t>
  </si>
  <si>
    <t>1 utilité du module 1 ?</t>
  </si>
  <si>
    <t>COCO</t>
  </si>
  <si>
    <t>Chanel</t>
  </si>
  <si>
    <t>3 Utilité Initialisation du UserForm "U_CreatModif" ('Me.Caption = "TRAVAUX SUR LES DONNÉES") ?????????????</t>
  </si>
  <si>
    <t>4 Utilité du module "Concatenation" puisque la concaténation se fait déjà dans le module "M_tirages"</t>
  </si>
  <si>
    <t>H80</t>
  </si>
  <si>
    <t>1 Doublons enregistrement nouveau membre</t>
  </si>
  <si>
    <t>2 Doublons inscription concours</t>
  </si>
  <si>
    <t>3 Anullation inscription Concours</t>
  </si>
  <si>
    <t>programmer les 5 repères:</t>
  </si>
  <si>
    <t>Nb d'inscrits</t>
  </si>
  <si>
    <t>Nb tat</t>
  </si>
  <si>
    <t>Nb Doublettes</t>
  </si>
  <si>
    <t>Nb Triplettes</t>
  </si>
  <si>
    <t>Nb joueurs non membres inscrits</t>
  </si>
  <si>
    <t>F80</t>
  </si>
  <si>
    <t>COCO-Chanel</t>
  </si>
  <si>
    <t>car entre la déprotection de la feuille et le tirage de la partie suivante, on peut par des copier/coller intervertir des joueurs</t>
  </si>
  <si>
    <t>Modifier la protection de la feuille "Concours" pour ne protéger que la plage de chaque tirage en laissant libre les colonnes "G/P"</t>
  </si>
  <si>
    <t>On supprimera par la même occasion l'obligation de déprotéger entre chaque tirage</t>
  </si>
  <si>
    <t>Concours Partie N° 1</t>
  </si>
  <si>
    <t>En cours</t>
  </si>
  <si>
    <t>G</t>
  </si>
  <si>
    <t>P</t>
  </si>
  <si>
    <t>AURIOL</t>
  </si>
  <si>
    <t>Michel</t>
  </si>
  <si>
    <t>Licence N°</t>
  </si>
  <si>
    <t>CALI</t>
  </si>
  <si>
    <t>Josette</t>
  </si>
  <si>
    <t>DELBEC</t>
  </si>
  <si>
    <t>Alain</t>
  </si>
  <si>
    <t>Formule</t>
  </si>
  <si>
    <t>=SI(NB.SI($K$2:K2;K2)&gt;1;"Doublon";"")</t>
  </si>
  <si>
    <t xml:space="preserve">BERNARD 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</si>
</sst>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6F096"/>
        <bgColor indexed="64"/>
      </patternFill>
    </fill>
    <fill>
      <patternFill patternType="solid">
        <fgColor rgb="FFE6FAE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0" borderId="6" xfId="0" applyFill="1" applyBorder="1" applyAlignment="1">
      <alignment horizontal="center"/>
    </xf>
    <xf numFmtId="0" fontId="0" fillId="0" borderId="7" xfId="0" applyFill="1" applyBorder="1"/>
    <xf numFmtId="0" fontId="0" fillId="0" borderId="0" xfId="0" applyBorder="1"/>
    <xf numFmtId="0" fontId="1" fillId="11" borderId="0" xfId="0" applyFont="1" applyFill="1" applyBorder="1" applyAlignment="1">
      <alignment vertical="center"/>
    </xf>
    <xf numFmtId="0" fontId="1" fillId="12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Fill="1" applyBorder="1"/>
    <xf numFmtId="0" fontId="0" fillId="0" borderId="6" xfId="0" applyBorder="1" applyAlignment="1">
      <alignment vertical="center"/>
    </xf>
    <xf numFmtId="0" fontId="4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6" fillId="3" borderId="1" xfId="0" applyFont="1" applyFill="1" applyBorder="1" applyAlignment="1">
      <alignment horizontal="center" vertical="top" textRotation="180"/>
    </xf>
    <xf numFmtId="0" fontId="6" fillId="7" borderId="1" xfId="0" applyFont="1" applyFill="1" applyBorder="1" applyAlignment="1">
      <alignment horizontal="center" vertical="top" textRotation="180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textRotation="180"/>
    </xf>
    <xf numFmtId="0" fontId="7" fillId="5" borderId="1" xfId="0" applyFont="1" applyFill="1" applyBorder="1" applyAlignment="1">
      <alignment horizontal="center" vertical="center" textRotation="180"/>
    </xf>
    <xf numFmtId="0" fontId="7" fillId="3" borderId="1" xfId="0" applyFont="1" applyFill="1" applyBorder="1" applyAlignment="1">
      <alignment horizontal="center" vertical="center" textRotation="180"/>
    </xf>
    <xf numFmtId="0" fontId="7" fillId="6" borderId="2" xfId="0" applyFont="1" applyFill="1" applyBorder="1" applyAlignment="1">
      <alignment horizontal="center" vertical="center" textRotation="180"/>
    </xf>
    <xf numFmtId="0" fontId="7" fillId="7" borderId="1" xfId="0" applyFont="1" applyFill="1" applyBorder="1" applyAlignment="1">
      <alignment horizontal="center" vertical="center" textRotation="180"/>
    </xf>
    <xf numFmtId="0" fontId="6" fillId="6" borderId="10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0" borderId="7" xfId="0" applyFill="1" applyBorder="1" applyAlignment="1">
      <alignment horizontal="center"/>
    </xf>
    <xf numFmtId="0" fontId="4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8" borderId="0" xfId="0" applyFont="1" applyFill="1" applyAlignment="1">
      <alignment vertical="center"/>
    </xf>
    <xf numFmtId="0" fontId="1" fillId="8" borderId="0" xfId="0" applyFont="1" applyFill="1" applyBorder="1" applyAlignment="1">
      <alignment vertical="center"/>
    </xf>
    <xf numFmtId="0" fontId="10" fillId="9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/>
    <xf numFmtId="0" fontId="9" fillId="15" borderId="8" xfId="0" applyFont="1" applyFill="1" applyBorder="1" applyAlignment="1">
      <alignment horizontal="center" vertical="center"/>
    </xf>
    <xf numFmtId="0" fontId="0" fillId="15" borderId="8" xfId="0" applyFill="1" applyBorder="1"/>
    <xf numFmtId="0" fontId="0" fillId="15" borderId="11" xfId="0" applyFill="1" applyBorder="1"/>
    <xf numFmtId="0" fontId="2" fillId="16" borderId="12" xfId="0" applyFont="1" applyFill="1" applyBorder="1" applyAlignment="1">
      <alignment horizontal="center"/>
    </xf>
    <xf numFmtId="0" fontId="2" fillId="16" borderId="12" xfId="0" applyFont="1" applyFill="1" applyBorder="1" applyAlignment="1">
      <alignment horizontal="center" vertical="center"/>
    </xf>
    <xf numFmtId="0" fontId="4" fillId="16" borderId="12" xfId="0" applyFont="1" applyFill="1" applyBorder="1" applyAlignment="1">
      <alignment horizontal="center" vertical="center"/>
    </xf>
    <xf numFmtId="0" fontId="2" fillId="16" borderId="12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4" borderId="0" xfId="0" applyFill="1" applyBorder="1" applyAlignment="1">
      <alignment horizontal="center"/>
    </xf>
    <xf numFmtId="0" fontId="0" fillId="0" borderId="0" xfId="0" applyProtection="1"/>
    <xf numFmtId="0" fontId="0" fillId="17" borderId="6" xfId="0" applyFill="1" applyBorder="1"/>
    <xf numFmtId="0" fontId="0" fillId="17" borderId="15" xfId="0" applyFill="1" applyBorder="1" applyProtection="1">
      <protection locked="0"/>
    </xf>
    <xf numFmtId="0" fontId="0" fillId="14" borderId="15" xfId="0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17" borderId="16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14" borderId="16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/>
    </xf>
    <xf numFmtId="0" fontId="0" fillId="17" borderId="17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0" fillId="14" borderId="15" xfId="0" applyFont="1" applyFill="1" applyBorder="1" applyAlignment="1">
      <alignment horizontal="left" vertical="center"/>
    </xf>
    <xf numFmtId="0" fontId="0" fillId="17" borderId="15" xfId="0" applyFont="1" applyFill="1" applyBorder="1" applyAlignment="1">
      <alignment horizontal="left" vertical="center"/>
    </xf>
    <xf numFmtId="0" fontId="0" fillId="6" borderId="15" xfId="0" applyFont="1" applyFill="1" applyBorder="1" applyAlignment="1">
      <alignment horizontal="left" vertical="center"/>
    </xf>
    <xf numFmtId="0" fontId="9" fillId="0" borderId="0" xfId="0" applyFont="1" applyAlignment="1" applyProtection="1">
      <alignment horizontal="center" vertical="center"/>
    </xf>
    <xf numFmtId="0" fontId="0" fillId="13" borderId="0" xfId="0" applyFill="1" applyAlignment="1" applyProtection="1">
      <alignment horizontal="center" vertical="center"/>
      <protection locked="0"/>
    </xf>
    <xf numFmtId="0" fontId="0" fillId="13" borderId="0" xfId="0" applyFill="1" applyAlignment="1">
      <alignment horizontal="center" vertical="center"/>
    </xf>
    <xf numFmtId="0" fontId="0" fillId="13" borderId="13" xfId="0" applyFill="1" applyBorder="1" applyProtection="1">
      <protection locked="0"/>
    </xf>
    <xf numFmtId="0" fontId="0" fillId="13" borderId="14" xfId="0" applyFill="1" applyBorder="1" applyProtection="1">
      <protection locked="0"/>
    </xf>
    <xf numFmtId="0" fontId="0" fillId="13" borderId="13" xfId="0" applyFill="1" applyBorder="1"/>
    <xf numFmtId="0" fontId="0" fillId="13" borderId="14" xfId="0" applyFill="1" applyBorder="1"/>
    <xf numFmtId="0" fontId="0" fillId="13" borderId="7" xfId="0" applyFill="1" applyBorder="1"/>
    <xf numFmtId="0" fontId="0" fillId="6" borderId="13" xfId="0" applyFill="1" applyBorder="1" applyProtection="1">
      <protection locked="0"/>
    </xf>
    <xf numFmtId="0" fontId="0" fillId="6" borderId="14" xfId="0" applyFill="1" applyBorder="1" applyProtection="1">
      <protection locked="0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 applyProtection="1"/>
    <xf numFmtId="1" fontId="0" fillId="0" borderId="0" xfId="0" applyNumberFormat="1"/>
    <xf numFmtId="1" fontId="0" fillId="18" borderId="0" xfId="0" applyNumberFormat="1" applyFill="1"/>
    <xf numFmtId="0" fontId="0" fillId="14" borderId="15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0" fillId="15" borderId="5" xfId="0" applyFill="1" applyBorder="1" applyProtection="1"/>
    <xf numFmtId="0" fontId="0" fillId="15" borderId="8" xfId="0" applyFill="1" applyBorder="1" applyProtection="1"/>
    <xf numFmtId="0" fontId="0" fillId="15" borderId="11" xfId="0" applyFill="1" applyBorder="1" applyProtection="1"/>
    <xf numFmtId="0" fontId="9" fillId="15" borderId="8" xfId="0" applyFont="1" applyFill="1" applyBorder="1" applyAlignment="1" applyProtection="1">
      <alignment horizontal="center" vertical="center"/>
    </xf>
    <xf numFmtId="0" fontId="2" fillId="16" borderId="12" xfId="0" applyFont="1" applyFill="1" applyBorder="1" applyAlignment="1" applyProtection="1">
      <alignment horizontal="center"/>
    </xf>
    <xf numFmtId="0" fontId="2" fillId="16" borderId="12" xfId="0" applyFont="1" applyFill="1" applyBorder="1" applyAlignment="1" applyProtection="1">
      <alignment horizontal="center" vertical="center"/>
    </xf>
    <xf numFmtId="0" fontId="4" fillId="16" borderId="12" xfId="0" applyFont="1" applyFill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quotePrefix="1" applyAlignment="1">
      <alignment vertical="center"/>
    </xf>
    <xf numFmtId="0" fontId="0" fillId="0" borderId="0" xfId="0" applyFill="1" applyBorder="1" applyAlignment="1">
      <alignment vertical="center"/>
    </xf>
    <xf numFmtId="0" fontId="1" fillId="19" borderId="0" xfId="0" applyFont="1" applyFill="1" applyBorder="1" applyAlignment="1">
      <alignment vertical="center"/>
    </xf>
    <xf numFmtId="0" fontId="1" fillId="19" borderId="0" xfId="0" applyFont="1" applyFill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">
    <dxf>
      <font>
        <b/>
        <i val="0"/>
        <color rgb="FF00B0F0"/>
      </font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371474</xdr:colOff>
      <xdr:row>39</xdr:row>
      <xdr:rowOff>5118</xdr:rowOff>
    </xdr:to>
    <xdr:pic>
      <xdr:nvPicPr>
        <xdr:cNvPr id="5" name="Image 4" descr="plaque-metal-place-de-la-petanque-ped-tanca-petanco-provence-provencal-decoration-vintage-retro-france.png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5611474" cy="7644168"/>
        </a:xfrm>
        <a:prstGeom prst="rect">
          <a:avLst/>
        </a:prstGeom>
      </xdr:spPr>
    </xdr:pic>
    <xdr:clientData/>
  </xdr:twoCellAnchor>
  <xdr:twoCellAnchor>
    <xdr:from>
      <xdr:col>15</xdr:col>
      <xdr:colOff>114300</xdr:colOff>
      <xdr:row>0</xdr:row>
      <xdr:rowOff>66676</xdr:rowOff>
    </xdr:from>
    <xdr:to>
      <xdr:col>19</xdr:col>
      <xdr:colOff>228600</xdr:colOff>
      <xdr:row>1</xdr:row>
      <xdr:rowOff>133350</xdr:rowOff>
    </xdr:to>
    <xdr:sp macro="[0]!M_Menu.Inscriptio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1544300" y="66676"/>
          <a:ext cx="3162300" cy="4857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209550</xdr:colOff>
      <xdr:row>0</xdr:row>
      <xdr:rowOff>76201</xdr:rowOff>
    </xdr:from>
    <xdr:to>
      <xdr:col>5</xdr:col>
      <xdr:colOff>76201</xdr:colOff>
      <xdr:row>1</xdr:row>
      <xdr:rowOff>161925</xdr:rowOff>
    </xdr:to>
    <xdr:sp macro="[0]!ListMembre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971550" y="76201"/>
          <a:ext cx="2914651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40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12" Type="http://schemas.openxmlformats.org/officeDocument/2006/relationships/ctrlProp" Target="../ctrlProps/ctrlProp3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1.xml"/><Relationship Id="rId11" Type="http://schemas.openxmlformats.org/officeDocument/2006/relationships/ctrlProp" Target="../ctrlProps/ctrlProp2.xml"/><Relationship Id="rId5" Type="http://schemas.openxmlformats.org/officeDocument/2006/relationships/control" Target="../activeX/activeX3.xml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ata"/>
  <dimension ref="A1:P17"/>
  <sheetViews>
    <sheetView workbookViewId="0">
      <selection activeCell="A19" sqref="A19"/>
    </sheetView>
  </sheetViews>
  <sheetFormatPr baseColWidth="10" defaultRowHeight="15.7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>
      <c r="A1" s="8" t="s">
        <v>25</v>
      </c>
      <c r="B1" s="7" t="s">
        <v>50</v>
      </c>
      <c r="C1" s="51" t="s">
        <v>253</v>
      </c>
      <c r="D1" s="51" t="s">
        <v>254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>
      <c r="A2" t="s">
        <v>7</v>
      </c>
      <c r="B2">
        <v>13009</v>
      </c>
      <c r="C2" s="49" t="s">
        <v>249</v>
      </c>
      <c r="D2" s="49" t="s">
        <v>250</v>
      </c>
      <c r="E2" s="1" t="s">
        <v>21</v>
      </c>
      <c r="F2" s="1">
        <v>10</v>
      </c>
      <c r="G2" s="8" t="s">
        <v>29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>
      <c r="A3" t="s">
        <v>7</v>
      </c>
      <c r="B3">
        <v>13008</v>
      </c>
      <c r="C3" s="49" t="s">
        <v>251</v>
      </c>
      <c r="D3" s="50" t="s">
        <v>252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>
      <c r="A7" t="s">
        <v>19</v>
      </c>
      <c r="B7">
        <v>13190</v>
      </c>
      <c r="E7" s="1" t="s">
        <v>3</v>
      </c>
      <c r="F7" s="1">
        <v>140</v>
      </c>
    </row>
    <row r="8" spans="1:16">
      <c r="A8" t="s">
        <v>40</v>
      </c>
      <c r="B8">
        <v>84120</v>
      </c>
      <c r="E8" s="1" t="s">
        <v>4</v>
      </c>
      <c r="F8" s="1">
        <v>166</v>
      </c>
    </row>
    <row r="9" spans="1:16">
      <c r="A9" t="s">
        <v>20</v>
      </c>
      <c r="B9">
        <v>83470</v>
      </c>
      <c r="E9" s="1" t="s">
        <v>30</v>
      </c>
      <c r="F9" s="1">
        <v>192</v>
      </c>
    </row>
    <row r="10" spans="1:16">
      <c r="A10" t="s">
        <v>41</v>
      </c>
      <c r="B10">
        <v>13122</v>
      </c>
      <c r="E10" s="1" t="s">
        <v>14</v>
      </c>
      <c r="F10" s="1">
        <v>218</v>
      </c>
    </row>
    <row r="11" spans="1:16">
      <c r="E11" s="1" t="s">
        <v>26</v>
      </c>
      <c r="F11" s="1">
        <v>244</v>
      </c>
    </row>
    <row r="12" spans="1:16">
      <c r="E12" s="1" t="s">
        <v>13</v>
      </c>
      <c r="F12" s="1">
        <v>370</v>
      </c>
      <c r="G12" s="18" t="s">
        <v>29</v>
      </c>
      <c r="H12" s="8" t="s">
        <v>32</v>
      </c>
      <c r="I12" s="24" t="s">
        <v>147</v>
      </c>
      <c r="J12" s="1" t="s">
        <v>35</v>
      </c>
    </row>
    <row r="13" spans="1:16">
      <c r="E13" s="1" t="s">
        <v>826</v>
      </c>
      <c r="F13" s="1">
        <v>50</v>
      </c>
      <c r="G13" s="8" t="s">
        <v>29</v>
      </c>
    </row>
    <row r="14" spans="1:16">
      <c r="E14" s="1" t="s">
        <v>6</v>
      </c>
      <c r="F14" s="1">
        <v>90</v>
      </c>
      <c r="G14" s="8" t="s">
        <v>29</v>
      </c>
    </row>
    <row r="15" spans="1:16">
      <c r="E15" s="1" t="s">
        <v>12</v>
      </c>
      <c r="F15" s="1">
        <v>130</v>
      </c>
      <c r="G15" s="8" t="s">
        <v>29</v>
      </c>
    </row>
    <row r="16" spans="1:16">
      <c r="E16" s="1" t="s">
        <v>11</v>
      </c>
      <c r="F16" s="1">
        <v>170</v>
      </c>
      <c r="G16" s="8" t="s">
        <v>29</v>
      </c>
    </row>
    <row r="17" spans="5:7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Menu"/>
  <dimension ref="A1:G3"/>
  <sheetViews>
    <sheetView tabSelected="1" workbookViewId="0"/>
  </sheetViews>
  <sheetFormatPr baseColWidth="10" defaultRowHeight="15"/>
  <sheetData>
    <row r="1" spans="1:7" ht="33" customHeight="1" thickBot="1">
      <c r="A1" s="57" t="s">
        <v>263</v>
      </c>
      <c r="B1" s="55"/>
      <c r="C1" s="55"/>
      <c r="D1" s="54" t="s">
        <v>267</v>
      </c>
      <c r="E1" s="55"/>
      <c r="F1" s="55"/>
      <c r="G1" s="56"/>
    </row>
    <row r="2" spans="1:7" ht="18" customHeight="1" thickBot="1">
      <c r="B2" s="58" t="s">
        <v>264</v>
      </c>
      <c r="C2" s="59" t="s">
        <v>266</v>
      </c>
      <c r="D2" s="60" t="s">
        <v>265</v>
      </c>
      <c r="E2" s="57" t="s">
        <v>263</v>
      </c>
      <c r="F2" s="58" t="s">
        <v>264</v>
      </c>
      <c r="G2" s="59" t="s">
        <v>266</v>
      </c>
    </row>
    <row r="3" spans="1:7" ht="11.1" customHeight="1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Membres"/>
  <dimension ref="A1:Q49"/>
  <sheetViews>
    <sheetView zoomScaleNormal="100" workbookViewId="0">
      <pane ySplit="1" topLeftCell="A2" activePane="bottomLeft" state="frozen"/>
      <selection pane="bottomLeft" activeCell="B2" sqref="B2:C2"/>
    </sheetView>
  </sheetViews>
  <sheetFormatPr baseColWidth="10" defaultRowHeight="15.7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>
      <c r="A1" s="35" t="s">
        <v>21</v>
      </c>
      <c r="B1" s="33" t="s">
        <v>0</v>
      </c>
      <c r="C1" s="33" t="s">
        <v>1</v>
      </c>
      <c r="D1" s="33" t="s">
        <v>2</v>
      </c>
      <c r="E1" s="36" t="s">
        <v>8</v>
      </c>
      <c r="F1" s="33" t="s">
        <v>3</v>
      </c>
      <c r="G1" s="33" t="s">
        <v>4</v>
      </c>
      <c r="H1" s="33" t="s">
        <v>9</v>
      </c>
      <c r="I1" s="33" t="s">
        <v>14</v>
      </c>
      <c r="J1" s="37" t="s">
        <v>17</v>
      </c>
      <c r="K1" s="38" t="s">
        <v>13</v>
      </c>
      <c r="L1" s="39" t="s">
        <v>5</v>
      </c>
      <c r="M1" s="39" t="s">
        <v>6</v>
      </c>
      <c r="N1" s="40" t="s">
        <v>12</v>
      </c>
      <c r="O1" s="42" t="s">
        <v>11</v>
      </c>
      <c r="P1" s="41" t="s">
        <v>10</v>
      </c>
    </row>
    <row r="2" spans="1:17">
      <c r="A2" s="12">
        <v>1</v>
      </c>
      <c r="B2" s="14" t="s">
        <v>58</v>
      </c>
      <c r="C2" s="13" t="s">
        <v>57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>
      <c r="A3" s="12">
        <v>2</v>
      </c>
      <c r="B3" s="109" t="s">
        <v>22</v>
      </c>
      <c r="C3" s="110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>
      <c r="A4" s="12">
        <v>3</v>
      </c>
      <c r="B4" s="14" t="s">
        <v>59</v>
      </c>
      <c r="C4" s="13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>
      <c r="A5" s="12">
        <v>4</v>
      </c>
      <c r="B5" s="14" t="s">
        <v>60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  <c r="Q5" s="13" t="s">
        <v>16</v>
      </c>
    </row>
    <row r="6" spans="1:17" s="13" customFormat="1">
      <c r="A6" s="12">
        <v>5</v>
      </c>
      <c r="B6" s="14" t="s">
        <v>61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>
      <c r="A7" s="12">
        <v>6</v>
      </c>
      <c r="B7" s="14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>
      <c r="A8" s="12">
        <v>7</v>
      </c>
      <c r="B8" s="14" t="s">
        <v>86</v>
      </c>
      <c r="C8" s="13" t="s">
        <v>87</v>
      </c>
      <c r="D8" s="14"/>
      <c r="E8" s="15"/>
      <c r="F8" s="16" t="s">
        <v>151</v>
      </c>
      <c r="G8" s="16" t="s">
        <v>7</v>
      </c>
      <c r="H8" s="14">
        <v>13013</v>
      </c>
      <c r="I8" s="14"/>
      <c r="J8" s="17" t="s">
        <v>152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  <c r="Q8" s="1" t="s">
        <v>16</v>
      </c>
    </row>
    <row r="9" spans="1:17">
      <c r="A9" s="12">
        <v>8</v>
      </c>
      <c r="B9" s="14" t="s">
        <v>88</v>
      </c>
      <c r="C9" s="13" t="s">
        <v>89</v>
      </c>
      <c r="D9" s="14"/>
      <c r="E9" s="15"/>
      <c r="F9" s="16" t="s">
        <v>151</v>
      </c>
      <c r="G9" s="16"/>
      <c r="H9" s="14"/>
      <c r="I9" s="14"/>
      <c r="J9" s="17" t="s">
        <v>153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>
      <c r="A10" s="12">
        <v>9</v>
      </c>
      <c r="B10" s="14" t="s">
        <v>90</v>
      </c>
      <c r="C10" s="13" t="s">
        <v>91</v>
      </c>
      <c r="D10" s="14"/>
      <c r="E10" s="15"/>
      <c r="F10" s="16" t="s">
        <v>154</v>
      </c>
      <c r="G10" s="16"/>
      <c r="H10" s="14"/>
      <c r="I10" s="14"/>
      <c r="J10" s="17" t="s">
        <v>155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>
      <c r="A11" s="12">
        <v>11</v>
      </c>
      <c r="B11" s="14" t="s">
        <v>92</v>
      </c>
      <c r="C11" s="13" t="s">
        <v>93</v>
      </c>
      <c r="D11" s="14"/>
      <c r="E11" s="15"/>
      <c r="F11" s="16" t="s">
        <v>156</v>
      </c>
      <c r="G11" s="16"/>
      <c r="H11" s="14"/>
      <c r="I11" s="14"/>
      <c r="J11" s="17" t="s">
        <v>157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>
      <c r="A12" s="12">
        <v>12</v>
      </c>
      <c r="B12" s="14" t="s">
        <v>94</v>
      </c>
      <c r="C12" s="13" t="s">
        <v>95</v>
      </c>
      <c r="D12" s="14"/>
      <c r="E12" s="15"/>
      <c r="F12" s="16" t="s">
        <v>158</v>
      </c>
      <c r="G12" s="16"/>
      <c r="H12" s="14"/>
      <c r="I12" s="14"/>
      <c r="J12" s="17" t="s">
        <v>159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>
      <c r="A13" s="12">
        <v>14</v>
      </c>
      <c r="B13" s="14" t="s">
        <v>96</v>
      </c>
      <c r="C13" s="13" t="s">
        <v>97</v>
      </c>
      <c r="D13" s="14"/>
      <c r="E13" s="15"/>
      <c r="F13" s="16" t="s">
        <v>160</v>
      </c>
      <c r="G13" s="16"/>
      <c r="H13" s="14"/>
      <c r="I13" s="14"/>
      <c r="J13" s="17" t="s">
        <v>161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>
      <c r="A14" s="12">
        <v>15</v>
      </c>
      <c r="B14" s="14" t="s">
        <v>98</v>
      </c>
      <c r="C14" s="13" t="s">
        <v>99</v>
      </c>
      <c r="D14" s="14"/>
      <c r="E14" s="15"/>
      <c r="F14" s="16" t="s">
        <v>162</v>
      </c>
      <c r="G14" s="16"/>
      <c r="H14" s="14"/>
      <c r="I14" s="14"/>
      <c r="J14" s="17" t="s">
        <v>163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>
      <c r="A15" s="12">
        <v>16</v>
      </c>
      <c r="B15" s="14" t="s">
        <v>100</v>
      </c>
      <c r="C15" s="13" t="s">
        <v>101</v>
      </c>
      <c r="D15" s="14"/>
      <c r="E15" s="15"/>
      <c r="F15" s="16" t="s">
        <v>164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>
      <c r="A16" s="12">
        <v>17</v>
      </c>
      <c r="B16" s="14" t="s">
        <v>102</v>
      </c>
      <c r="C16" s="13" t="s">
        <v>103</v>
      </c>
      <c r="D16" s="14"/>
      <c r="E16" s="15"/>
      <c r="F16" s="16" t="s">
        <v>165</v>
      </c>
      <c r="G16" s="16"/>
      <c r="H16" s="14"/>
      <c r="I16" s="14"/>
      <c r="J16" s="17" t="s">
        <v>166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  <c r="Q16" s="1" t="s">
        <v>16</v>
      </c>
    </row>
    <row r="17" spans="1:17">
      <c r="A17" s="12">
        <v>18</v>
      </c>
      <c r="B17" s="14" t="s">
        <v>104</v>
      </c>
      <c r="C17" s="13" t="s">
        <v>105</v>
      </c>
      <c r="D17" s="14"/>
      <c r="E17" s="15"/>
      <c r="F17" s="16" t="s">
        <v>167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  <c r="Q17" s="1" t="s">
        <v>16</v>
      </c>
    </row>
    <row r="18" spans="1:17">
      <c r="A18" s="12">
        <v>19</v>
      </c>
      <c r="B18" s="14" t="s">
        <v>106</v>
      </c>
      <c r="C18" s="13" t="s">
        <v>107</v>
      </c>
      <c r="D18" s="14"/>
      <c r="E18" s="15"/>
      <c r="F18" s="16" t="s">
        <v>167</v>
      </c>
      <c r="G18" s="16"/>
      <c r="H18" s="14"/>
      <c r="I18" s="23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  <c r="Q18" s="1" t="s">
        <v>16</v>
      </c>
    </row>
    <row r="19" spans="1:17">
      <c r="A19" s="12">
        <v>20</v>
      </c>
      <c r="B19" s="14" t="s">
        <v>108</v>
      </c>
      <c r="C19" s="13" t="s">
        <v>109</v>
      </c>
      <c r="D19" s="14"/>
      <c r="E19" s="15"/>
      <c r="F19" s="16" t="s">
        <v>168</v>
      </c>
      <c r="G19" s="16"/>
      <c r="H19" s="14"/>
      <c r="I19" s="14"/>
      <c r="J19" s="17" t="s">
        <v>169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  <c r="Q19" s="1" t="s">
        <v>16</v>
      </c>
    </row>
    <row r="20" spans="1:17">
      <c r="A20" s="12">
        <v>21</v>
      </c>
      <c r="B20" s="14" t="s">
        <v>110</v>
      </c>
      <c r="C20" s="13" t="s">
        <v>111</v>
      </c>
      <c r="D20" s="14"/>
      <c r="E20" s="15"/>
      <c r="F20" s="16" t="s">
        <v>170</v>
      </c>
      <c r="G20" s="16" t="s">
        <v>19</v>
      </c>
      <c r="H20" s="14">
        <v>13190</v>
      </c>
      <c r="I20" s="14"/>
      <c r="J20" s="17" t="s">
        <v>171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  <c r="Q20" s="1" t="s">
        <v>16</v>
      </c>
    </row>
    <row r="21" spans="1:17">
      <c r="A21" s="12">
        <v>22</v>
      </c>
      <c r="B21" s="14" t="s">
        <v>112</v>
      </c>
      <c r="C21" s="13" t="s">
        <v>113</v>
      </c>
      <c r="D21" s="14"/>
      <c r="E21" s="15"/>
      <c r="F21" s="16"/>
      <c r="G21" s="16"/>
      <c r="H21" s="14"/>
      <c r="I21" s="14"/>
      <c r="J21" s="17" t="s">
        <v>172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  <c r="Q21" s="1" t="s">
        <v>16</v>
      </c>
    </row>
    <row r="22" spans="1:17">
      <c r="A22" s="12">
        <v>23</v>
      </c>
      <c r="B22" s="14" t="s">
        <v>114</v>
      </c>
      <c r="C22" s="13" t="s">
        <v>115</v>
      </c>
      <c r="D22" s="14"/>
      <c r="E22" s="15"/>
      <c r="F22" s="16" t="s">
        <v>173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  <c r="Q22" s="1" t="s">
        <v>16</v>
      </c>
    </row>
    <row r="23" spans="1:17">
      <c r="A23" s="12">
        <v>24</v>
      </c>
      <c r="B23" s="14" t="s">
        <v>116</v>
      </c>
      <c r="C23" s="13" t="s">
        <v>117</v>
      </c>
      <c r="D23" s="14"/>
      <c r="E23" s="15"/>
      <c r="F23" s="16" t="s">
        <v>194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  <c r="Q23" s="1" t="s">
        <v>16</v>
      </c>
    </row>
    <row r="24" spans="1:17">
      <c r="A24" s="12">
        <v>25</v>
      </c>
      <c r="B24" s="14" t="s">
        <v>118</v>
      </c>
      <c r="C24" s="14" t="s">
        <v>119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  <c r="Q24" s="1" t="s">
        <v>16</v>
      </c>
    </row>
    <row r="25" spans="1:17">
      <c r="A25" s="12">
        <v>26</v>
      </c>
      <c r="B25" s="14" t="s">
        <v>120</v>
      </c>
      <c r="C25" s="14" t="s">
        <v>121</v>
      </c>
      <c r="D25" s="14"/>
      <c r="E25" s="15"/>
      <c r="F25" s="16" t="s">
        <v>174</v>
      </c>
      <c r="G25" s="16"/>
      <c r="H25" s="14"/>
      <c r="J25" s="17" t="s">
        <v>175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  <c r="Q25" s="1" t="s">
        <v>16</v>
      </c>
    </row>
    <row r="26" spans="1:17">
      <c r="A26" s="12">
        <v>27</v>
      </c>
      <c r="B26" s="14" t="s">
        <v>122</v>
      </c>
      <c r="C26" s="14" t="s">
        <v>123</v>
      </c>
      <c r="D26" s="14"/>
      <c r="E26" s="15"/>
      <c r="F26" s="16" t="s">
        <v>176</v>
      </c>
      <c r="G26" s="16" t="s">
        <v>7</v>
      </c>
      <c r="H26" s="14">
        <v>13008</v>
      </c>
      <c r="J26" s="17" t="s">
        <v>177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7">
      <c r="A27" s="12">
        <v>28</v>
      </c>
      <c r="B27" s="14" t="s">
        <v>124</v>
      </c>
      <c r="C27" s="14" t="s">
        <v>125</v>
      </c>
      <c r="D27" s="14"/>
      <c r="E27" s="15"/>
      <c r="F27" s="16" t="s">
        <v>178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  <c r="Q27" s="1" t="s">
        <v>16</v>
      </c>
    </row>
    <row r="28" spans="1:17">
      <c r="A28" s="12">
        <v>29</v>
      </c>
      <c r="B28" s="14" t="s">
        <v>126</v>
      </c>
      <c r="C28" s="14" t="s">
        <v>127</v>
      </c>
      <c r="D28" s="14"/>
      <c r="E28" s="15"/>
      <c r="F28" s="16" t="s">
        <v>179</v>
      </c>
      <c r="G28" s="16"/>
      <c r="H28" s="14"/>
      <c r="J28" s="17" t="s">
        <v>180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  <c r="Q28" s="1" t="s">
        <v>16</v>
      </c>
    </row>
    <row r="29" spans="1:17">
      <c r="A29" s="12">
        <v>30</v>
      </c>
      <c r="B29" s="14" t="s">
        <v>128</v>
      </c>
      <c r="C29" s="14" t="s">
        <v>129</v>
      </c>
      <c r="D29" s="14"/>
      <c r="F29" s="5" t="s">
        <v>181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  <c r="Q29" s="1" t="s">
        <v>16</v>
      </c>
    </row>
    <row r="30" spans="1:17">
      <c r="A30" s="12">
        <v>31</v>
      </c>
      <c r="B30" s="14" t="s">
        <v>130</v>
      </c>
      <c r="C30" s="14" t="s">
        <v>131</v>
      </c>
      <c r="D30" s="14"/>
      <c r="E30" s="15"/>
      <c r="F30" s="16" t="s">
        <v>182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  <c r="Q30" s="1" t="s">
        <v>16</v>
      </c>
    </row>
    <row r="31" spans="1:17">
      <c r="A31" s="12">
        <v>32</v>
      </c>
      <c r="B31" s="14" t="s">
        <v>132</v>
      </c>
      <c r="C31" s="14" t="s">
        <v>133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  <c r="Q31" s="1" t="s">
        <v>16</v>
      </c>
    </row>
    <row r="32" spans="1:17">
      <c r="A32" s="12">
        <v>33</v>
      </c>
      <c r="B32" s="14" t="s">
        <v>134</v>
      </c>
      <c r="C32" s="14" t="s">
        <v>135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  <c r="Q32" s="1" t="s">
        <v>16</v>
      </c>
    </row>
    <row r="33" spans="1:17">
      <c r="A33" s="12">
        <v>34</v>
      </c>
      <c r="B33" s="14" t="s">
        <v>136</v>
      </c>
      <c r="C33" s="14" t="s">
        <v>137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  <c r="Q33" s="1" t="s">
        <v>16</v>
      </c>
    </row>
    <row r="34" spans="1:17">
      <c r="A34" s="12">
        <v>35</v>
      </c>
      <c r="B34" s="14" t="s">
        <v>138</v>
      </c>
      <c r="C34" s="14" t="s">
        <v>139</v>
      </c>
      <c r="D34" s="14"/>
      <c r="E34" s="15"/>
      <c r="F34" s="16" t="s">
        <v>183</v>
      </c>
      <c r="G34" s="16"/>
      <c r="H34" s="14"/>
      <c r="J34" s="17" t="s">
        <v>184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  <c r="Q34" s="1" t="s">
        <v>16</v>
      </c>
    </row>
    <row r="35" spans="1:17">
      <c r="A35" s="12">
        <v>36</v>
      </c>
      <c r="B35" s="14" t="s">
        <v>140</v>
      </c>
      <c r="C35" s="14" t="s">
        <v>141</v>
      </c>
      <c r="D35" s="14"/>
      <c r="E35" s="15"/>
      <c r="F35" s="16" t="s">
        <v>185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  <c r="Q35" s="1" t="s">
        <v>16</v>
      </c>
    </row>
    <row r="36" spans="1:17">
      <c r="A36" s="12">
        <v>37</v>
      </c>
      <c r="B36" s="14" t="s">
        <v>142</v>
      </c>
      <c r="C36" s="14" t="s">
        <v>143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  <c r="Q36" s="1" t="s">
        <v>16</v>
      </c>
    </row>
    <row r="37" spans="1:17">
      <c r="A37" s="12">
        <v>38</v>
      </c>
      <c r="B37" s="14" t="s">
        <v>186</v>
      </c>
      <c r="C37" s="14" t="s">
        <v>187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  <c r="Q37" s="1" t="s">
        <v>16</v>
      </c>
    </row>
    <row r="38" spans="1:17">
      <c r="A38" s="12">
        <v>39</v>
      </c>
      <c r="B38" s="14" t="s">
        <v>188</v>
      </c>
      <c r="C38" s="14" t="s">
        <v>189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  <c r="Q38" s="1" t="s">
        <v>16</v>
      </c>
    </row>
    <row r="39" spans="1:17">
      <c r="A39" s="12">
        <v>41</v>
      </c>
      <c r="B39" s="14" t="s">
        <v>190</v>
      </c>
      <c r="C39" s="14" t="s">
        <v>191</v>
      </c>
      <c r="D39" s="14"/>
      <c r="E39" s="15"/>
      <c r="F39" s="16" t="s">
        <v>192</v>
      </c>
      <c r="G39" s="16"/>
      <c r="H39" s="14"/>
      <c r="J39" s="17" t="s">
        <v>193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7">
      <c r="A40" s="12">
        <v>43</v>
      </c>
      <c r="B40" s="14" t="s">
        <v>257</v>
      </c>
      <c r="C40" s="14" t="s">
        <v>258</v>
      </c>
      <c r="K40" s="2" t="s">
        <v>15</v>
      </c>
    </row>
    <row r="41" spans="1:17">
      <c r="A41" s="12">
        <v>45</v>
      </c>
      <c r="B41" s="14" t="s">
        <v>791</v>
      </c>
      <c r="C41" s="14" t="s">
        <v>792</v>
      </c>
      <c r="G41" s="5" t="s">
        <v>7</v>
      </c>
      <c r="H41" s="3">
        <v>13010</v>
      </c>
      <c r="K41" s="2" t="s">
        <v>15</v>
      </c>
    </row>
    <row r="42" spans="1:17">
      <c r="A42" s="12">
        <v>46</v>
      </c>
      <c r="B42" s="14" t="s">
        <v>793</v>
      </c>
      <c r="C42" s="14" t="s">
        <v>794</v>
      </c>
      <c r="F42" s="5" t="s">
        <v>795</v>
      </c>
      <c r="G42" s="5" t="s">
        <v>7</v>
      </c>
      <c r="H42" s="3">
        <v>13011</v>
      </c>
      <c r="K42" s="2" t="s">
        <v>18</v>
      </c>
    </row>
    <row r="43" spans="1:17">
      <c r="A43" s="12">
        <v>48</v>
      </c>
      <c r="B43" s="14" t="s">
        <v>796</v>
      </c>
      <c r="C43" s="14" t="s">
        <v>56</v>
      </c>
      <c r="E43" s="4" t="s">
        <v>51</v>
      </c>
      <c r="F43" s="5" t="s">
        <v>797</v>
      </c>
      <c r="G43" s="5" t="s">
        <v>7</v>
      </c>
      <c r="H43" s="3">
        <v>13011</v>
      </c>
      <c r="K43" s="2" t="s">
        <v>18</v>
      </c>
    </row>
    <row r="44" spans="1:17">
      <c r="A44" s="12">
        <v>49</v>
      </c>
      <c r="B44" s="14" t="s">
        <v>798</v>
      </c>
      <c r="C44" s="14" t="s">
        <v>799</v>
      </c>
      <c r="G44" s="5" t="s">
        <v>40</v>
      </c>
      <c r="H44" s="3">
        <v>84120</v>
      </c>
      <c r="K44" s="2" t="s">
        <v>15</v>
      </c>
    </row>
    <row r="45" spans="1:17">
      <c r="A45" s="12">
        <v>50</v>
      </c>
      <c r="B45" s="14" t="s">
        <v>801</v>
      </c>
      <c r="C45" s="14" t="s">
        <v>802</v>
      </c>
      <c r="G45" s="5" t="s">
        <v>7</v>
      </c>
      <c r="H45" s="3">
        <v>13008</v>
      </c>
      <c r="K45" s="2" t="s">
        <v>18</v>
      </c>
      <c r="Q45" s="1" t="s">
        <v>16</v>
      </c>
    </row>
    <row r="46" spans="1:17">
      <c r="A46" s="12">
        <v>51</v>
      </c>
      <c r="B46" s="14" t="s">
        <v>824</v>
      </c>
      <c r="C46" s="14" t="s">
        <v>825</v>
      </c>
      <c r="K46" s="2" t="s">
        <v>15</v>
      </c>
      <c r="L46" s="2">
        <v>2587523125</v>
      </c>
    </row>
    <row r="47" spans="1:17">
      <c r="A47" s="12">
        <v>52</v>
      </c>
      <c r="B47" s="14" t="s">
        <v>827</v>
      </c>
      <c r="C47" s="14" t="s">
        <v>828</v>
      </c>
      <c r="K47" s="2" t="s">
        <v>18</v>
      </c>
      <c r="L47" s="2">
        <v>11111111111</v>
      </c>
    </row>
    <row r="48" spans="1:17">
      <c r="A48" s="12">
        <v>53</v>
      </c>
      <c r="B48" s="14" t="s">
        <v>829</v>
      </c>
      <c r="C48" s="14" t="s">
        <v>830</v>
      </c>
      <c r="K48" s="2" t="s">
        <v>15</v>
      </c>
      <c r="M48" s="2">
        <v>52155555</v>
      </c>
    </row>
    <row r="49" spans="1:11">
      <c r="A49" s="12">
        <v>54</v>
      </c>
      <c r="B49" s="14" t="s">
        <v>833</v>
      </c>
      <c r="C49" s="14" t="s">
        <v>52</v>
      </c>
      <c r="K49" s="2" t="s">
        <v>15</v>
      </c>
    </row>
  </sheetData>
  <sortState ref="A2:P74">
    <sortCondition ref="A1"/>
  </sortState>
  <conditionalFormatting sqref="I18 C24">
    <cfRule type="expression" dxfId="2" priority="2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Inscriptions"/>
  <dimension ref="A1:R185"/>
  <sheetViews>
    <sheetView workbookViewId="0">
      <selection activeCell="A4" sqref="A4:B5"/>
    </sheetView>
  </sheetViews>
  <sheetFormatPr baseColWidth="10" defaultRowHeight="15.75"/>
  <cols>
    <col min="1" max="1" width="12.42578125" style="25" customWidth="1"/>
    <col min="2" max="2" width="13.85546875" style="25" customWidth="1"/>
    <col min="3" max="3" width="3.7109375" style="2" bestFit="1" customWidth="1"/>
    <col min="4" max="6" width="3.85546875" style="25" bestFit="1" customWidth="1"/>
    <col min="7" max="7" width="5.5703125" style="30" customWidth="1"/>
    <col min="8" max="11" width="11.42578125" style="11"/>
    <col min="12" max="12" width="3.7109375" style="11" customWidth="1"/>
    <col min="13" max="13" width="7" style="11" customWidth="1"/>
    <col min="14" max="16" width="25.7109375" style="11" customWidth="1"/>
    <col min="17" max="16384" width="11.42578125" style="11"/>
  </cols>
  <sheetData>
    <row r="1" spans="1:18" ht="46.5" thickBot="1">
      <c r="A1" s="34" t="s">
        <v>0</v>
      </c>
      <c r="B1" s="34" t="s">
        <v>1</v>
      </c>
      <c r="C1" s="38" t="s">
        <v>13</v>
      </c>
      <c r="D1" s="31" t="s">
        <v>12</v>
      </c>
      <c r="E1" s="32" t="s">
        <v>11</v>
      </c>
      <c r="F1" s="43" t="s">
        <v>10</v>
      </c>
      <c r="G1" s="46" t="s">
        <v>195</v>
      </c>
      <c r="H1" s="47" t="s">
        <v>62</v>
      </c>
      <c r="I1" s="47" t="s">
        <v>13</v>
      </c>
      <c r="J1" s="48" t="s">
        <v>63</v>
      </c>
      <c r="K1" s="19"/>
      <c r="L1" s="19">
        <v>12</v>
      </c>
      <c r="M1" s="111" t="s">
        <v>292</v>
      </c>
      <c r="N1" s="112"/>
      <c r="O1" s="112"/>
      <c r="P1" s="113"/>
      <c r="Q1" s="11" t="s">
        <v>831</v>
      </c>
    </row>
    <row r="2" spans="1:18" ht="16.5" thickBot="1">
      <c r="A2" s="109" t="s">
        <v>128</v>
      </c>
      <c r="B2" s="109" t="s">
        <v>129</v>
      </c>
      <c r="C2" s="12" t="s">
        <v>15</v>
      </c>
      <c r="D2" s="2"/>
      <c r="E2" s="2"/>
      <c r="F2" s="12" t="s">
        <v>16</v>
      </c>
      <c r="G2" s="30" t="s">
        <v>198</v>
      </c>
      <c r="H2" s="44">
        <f>CEILING(J2/2,1)-1</f>
        <v>47</v>
      </c>
      <c r="I2" s="45" t="s">
        <v>15</v>
      </c>
      <c r="J2" s="45">
        <f>SUMPRODUCT((C:C="H")*1)</f>
        <v>95</v>
      </c>
      <c r="K2" s="53" t="str">
        <f t="shared" ref="K2:K66" si="0">A2&amp;B2</f>
        <v>ANDREArmand</v>
      </c>
      <c r="M2" s="28">
        <v>1</v>
      </c>
      <c r="N2" s="21" t="s">
        <v>666</v>
      </c>
      <c r="O2" s="26" t="s">
        <v>786</v>
      </c>
      <c r="P2" s="105" t="s">
        <v>740</v>
      </c>
      <c r="Q2" s="106" t="str">
        <f>IF(COUNTIF($K$2:K2,K2)&gt;1,"Doublon","")</f>
        <v/>
      </c>
      <c r="R2" s="107" t="s">
        <v>832</v>
      </c>
    </row>
    <row r="3" spans="1:18">
      <c r="A3" s="14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29" t="s">
        <v>200</v>
      </c>
      <c r="H3" s="44"/>
      <c r="I3" s="20" t="s">
        <v>18</v>
      </c>
      <c r="J3" s="20">
        <f>SUMPRODUCT((C:C="F")*1)</f>
        <v>88</v>
      </c>
      <c r="K3" s="53" t="str">
        <f t="shared" si="0"/>
        <v>BERNARDLucas</v>
      </c>
      <c r="M3" s="28">
        <v>2</v>
      </c>
      <c r="N3" s="21" t="s">
        <v>643</v>
      </c>
      <c r="O3" s="26" t="s">
        <v>711</v>
      </c>
      <c r="P3" s="27" t="s">
        <v>725</v>
      </c>
      <c r="Q3" s="11" t="str">
        <f>IF(COUNTIF($K$2:K3,K3)&gt;1,"Doublon","")</f>
        <v/>
      </c>
    </row>
    <row r="4" spans="1:18">
      <c r="A4" s="14" t="s">
        <v>22</v>
      </c>
      <c r="B4" s="108" t="s">
        <v>270</v>
      </c>
      <c r="C4" s="12" t="s">
        <v>15</v>
      </c>
      <c r="D4" s="12" t="s">
        <v>16</v>
      </c>
      <c r="E4" s="12"/>
      <c r="F4" s="12" t="s">
        <v>16</v>
      </c>
      <c r="G4" s="30" t="s">
        <v>201</v>
      </c>
      <c r="H4" s="19"/>
      <c r="I4" s="19"/>
      <c r="J4" s="19"/>
      <c r="K4" s="53" t="str">
        <f t="shared" si="0"/>
        <v>BERNARDLucas(2)</v>
      </c>
      <c r="M4" s="28">
        <v>3</v>
      </c>
      <c r="N4" s="21" t="s">
        <v>703</v>
      </c>
      <c r="O4" s="26" t="s">
        <v>682</v>
      </c>
      <c r="P4" s="27" t="s">
        <v>781</v>
      </c>
      <c r="Q4" s="11" t="str">
        <f>IF(COUNTIF($K$2:K4,K4)&gt;1,"Doublon","")</f>
        <v/>
      </c>
    </row>
    <row r="5" spans="1:18">
      <c r="A5" s="14" t="s">
        <v>102</v>
      </c>
      <c r="B5" s="13" t="s">
        <v>103</v>
      </c>
      <c r="C5" s="12" t="s">
        <v>18</v>
      </c>
      <c r="D5" s="12" t="s">
        <v>16</v>
      </c>
      <c r="E5" s="12" t="s">
        <v>16</v>
      </c>
      <c r="F5" s="12"/>
      <c r="G5" s="30" t="s">
        <v>197</v>
      </c>
      <c r="H5" s="19"/>
      <c r="I5" s="19"/>
      <c r="J5" s="19"/>
      <c r="K5" s="53" t="str">
        <f t="shared" si="0"/>
        <v>BERTRANDAlexandra</v>
      </c>
      <c r="M5" s="28">
        <v>4</v>
      </c>
      <c r="N5" s="21" t="s">
        <v>640</v>
      </c>
      <c r="O5" s="26" t="s">
        <v>733</v>
      </c>
      <c r="P5" s="27" t="s">
        <v>816</v>
      </c>
      <c r="Q5" s="11" t="str">
        <f>IF(COUNTIF($K$2:K5,K5)&gt;1,"Doublon","")</f>
        <v/>
      </c>
    </row>
    <row r="6" spans="1:18">
      <c r="A6" s="14" t="s">
        <v>132</v>
      </c>
      <c r="B6" s="14" t="s">
        <v>133</v>
      </c>
      <c r="C6" s="12" t="s">
        <v>15</v>
      </c>
      <c r="D6" s="12"/>
      <c r="E6" s="12"/>
      <c r="F6" s="12"/>
      <c r="G6" s="30" t="s">
        <v>203</v>
      </c>
      <c r="H6" s="19"/>
      <c r="I6" s="19"/>
      <c r="J6" s="19"/>
      <c r="K6" s="53" t="str">
        <f t="shared" si="0"/>
        <v>BLANCDavid</v>
      </c>
      <c r="M6" s="28">
        <v>5</v>
      </c>
      <c r="N6" s="21" t="s">
        <v>663</v>
      </c>
      <c r="O6" s="26" t="s">
        <v>751</v>
      </c>
      <c r="P6" s="27"/>
      <c r="Q6" s="11" t="str">
        <f>IF(COUNTIF($K$2:K6,K6)&gt;1,"Doublon","")</f>
        <v/>
      </c>
    </row>
    <row r="7" spans="1:18">
      <c r="A7" s="14" t="s">
        <v>110</v>
      </c>
      <c r="B7" s="13" t="s">
        <v>111</v>
      </c>
      <c r="C7" s="12" t="s">
        <v>15</v>
      </c>
      <c r="D7" s="12" t="s">
        <v>16</v>
      </c>
      <c r="E7" s="12" t="s">
        <v>16</v>
      </c>
      <c r="F7" s="12"/>
      <c r="G7" s="30" t="s">
        <v>205</v>
      </c>
      <c r="H7" s="19"/>
      <c r="I7" s="19"/>
      <c r="J7" s="19"/>
      <c r="K7" s="53" t="str">
        <f t="shared" si="0"/>
        <v>BONNETMaxime</v>
      </c>
      <c r="M7" s="28">
        <v>6</v>
      </c>
      <c r="N7" s="21" t="s">
        <v>677</v>
      </c>
      <c r="O7" s="26" t="s">
        <v>722</v>
      </c>
      <c r="P7" s="27" t="s">
        <v>746</v>
      </c>
      <c r="Q7" s="11" t="str">
        <f>IF(COUNTIF($K$2:K7,K7)&gt;1,"Doublon","")</f>
        <v/>
      </c>
    </row>
    <row r="8" spans="1:18">
      <c r="A8" s="14" t="s">
        <v>136</v>
      </c>
      <c r="B8" s="14" t="s">
        <v>137</v>
      </c>
      <c r="C8" s="12" t="s">
        <v>15</v>
      </c>
      <c r="D8" s="12" t="s">
        <v>16</v>
      </c>
      <c r="E8" s="12" t="s">
        <v>16</v>
      </c>
      <c r="F8" s="12" t="s">
        <v>16</v>
      </c>
      <c r="G8" s="30" t="s">
        <v>206</v>
      </c>
      <c r="K8" s="53" t="str">
        <f t="shared" si="0"/>
        <v>BOYERMarcel</v>
      </c>
      <c r="M8" s="28">
        <v>7</v>
      </c>
      <c r="N8" s="21" t="s">
        <v>656</v>
      </c>
      <c r="O8" s="26" t="s">
        <v>735</v>
      </c>
      <c r="P8" s="27" t="s">
        <v>715</v>
      </c>
      <c r="Q8" s="11" t="str">
        <f>IF(COUNTIF($K$2:K8,K8)&gt;1,"Doublon","")</f>
        <v/>
      </c>
    </row>
    <row r="9" spans="1:18">
      <c r="A9" s="14" t="s">
        <v>140</v>
      </c>
      <c r="B9" s="14" t="s">
        <v>141</v>
      </c>
      <c r="C9" s="12" t="s">
        <v>15</v>
      </c>
      <c r="D9" s="12" t="s">
        <v>16</v>
      </c>
      <c r="E9" s="12"/>
      <c r="F9" s="12" t="s">
        <v>16</v>
      </c>
      <c r="G9" s="30" t="s">
        <v>207</v>
      </c>
      <c r="K9" s="53" t="str">
        <f t="shared" si="0"/>
        <v>CHEVALIERRobert</v>
      </c>
      <c r="M9" s="28">
        <v>8</v>
      </c>
      <c r="N9" s="21" t="s">
        <v>639</v>
      </c>
      <c r="O9" s="26" t="s">
        <v>728</v>
      </c>
      <c r="P9" s="27" t="s">
        <v>745</v>
      </c>
      <c r="Q9" s="11" t="str">
        <f>IF(COUNTIF($K$2:K9,K9)&gt;1,"Doublon","")</f>
        <v/>
      </c>
    </row>
    <row r="10" spans="1:18">
      <c r="A10" s="14" t="s">
        <v>100</v>
      </c>
      <c r="B10" s="13" t="s">
        <v>101</v>
      </c>
      <c r="C10" s="12" t="s">
        <v>18</v>
      </c>
      <c r="D10" s="12" t="s">
        <v>16</v>
      </c>
      <c r="E10" s="12" t="s">
        <v>16</v>
      </c>
      <c r="F10" s="12"/>
      <c r="G10" s="30" t="s">
        <v>199</v>
      </c>
      <c r="K10" s="53" t="str">
        <f t="shared" si="0"/>
        <v>DAVIDHenriette</v>
      </c>
      <c r="M10" s="28">
        <v>9</v>
      </c>
      <c r="N10" s="21" t="s">
        <v>679</v>
      </c>
      <c r="O10" s="26" t="s">
        <v>767</v>
      </c>
      <c r="P10" s="27" t="s">
        <v>721</v>
      </c>
      <c r="Q10" s="11" t="str">
        <f>IF(COUNTIF($K$2:K10,K10)&gt;1,"Doublon","")</f>
        <v/>
      </c>
    </row>
    <row r="11" spans="1:18">
      <c r="A11" s="14" t="s">
        <v>88</v>
      </c>
      <c r="B11" s="13" t="s">
        <v>89</v>
      </c>
      <c r="C11" s="12" t="s">
        <v>18</v>
      </c>
      <c r="D11" s="12"/>
      <c r="E11" s="12" t="s">
        <v>16</v>
      </c>
      <c r="F11" s="12" t="s">
        <v>16</v>
      </c>
      <c r="G11" s="29" t="s">
        <v>202</v>
      </c>
      <c r="K11" s="53" t="str">
        <f t="shared" si="0"/>
        <v>DUBOISHelene</v>
      </c>
      <c r="M11" s="28">
        <v>10</v>
      </c>
      <c r="N11" s="21" t="s">
        <v>702</v>
      </c>
      <c r="O11" s="26" t="s">
        <v>772</v>
      </c>
      <c r="P11" s="27" t="s">
        <v>730</v>
      </c>
      <c r="Q11" s="11" t="str">
        <f>IF(COUNTIF($K$2:K11,K11)&gt;1,"Doublon","")</f>
        <v/>
      </c>
    </row>
    <row r="12" spans="1:18">
      <c r="A12" s="14" t="s">
        <v>112</v>
      </c>
      <c r="B12" s="13" t="s">
        <v>113</v>
      </c>
      <c r="C12" s="12" t="s">
        <v>18</v>
      </c>
      <c r="D12" s="12" t="s">
        <v>16</v>
      </c>
      <c r="E12" s="12" t="s">
        <v>16</v>
      </c>
      <c r="F12" s="12"/>
      <c r="G12" s="30" t="s">
        <v>204</v>
      </c>
      <c r="K12" s="53" t="str">
        <f t="shared" si="0"/>
        <v>DUPONTKevina</v>
      </c>
      <c r="M12" s="28">
        <v>11</v>
      </c>
      <c r="N12" s="21" t="s">
        <v>710</v>
      </c>
      <c r="O12" s="26" t="s">
        <v>775</v>
      </c>
      <c r="P12" s="27" t="s">
        <v>768</v>
      </c>
      <c r="Q12" s="11" t="str">
        <f>IF(COUNTIF($K$2:K12,K12)&gt;1,"Doublon","")</f>
        <v/>
      </c>
    </row>
    <row r="13" spans="1:18">
      <c r="A13" s="14" t="s">
        <v>86</v>
      </c>
      <c r="B13" s="13" t="s">
        <v>87</v>
      </c>
      <c r="C13" s="12" t="s">
        <v>15</v>
      </c>
      <c r="D13" s="12" t="s">
        <v>16</v>
      </c>
      <c r="E13" s="12" t="s">
        <v>16</v>
      </c>
      <c r="F13" s="12"/>
      <c r="G13" s="29" t="s">
        <v>208</v>
      </c>
      <c r="K13" s="53" t="str">
        <f t="shared" si="0"/>
        <v>DURANDSayan</v>
      </c>
      <c r="M13" s="28">
        <v>12</v>
      </c>
      <c r="N13" s="21" t="s">
        <v>680</v>
      </c>
      <c r="O13" s="26" t="s">
        <v>694</v>
      </c>
      <c r="P13" s="27" t="s">
        <v>748</v>
      </c>
      <c r="Q13" s="11" t="str">
        <f>IF(COUNTIF($K$2:K13,K13)&gt;1,"Doublon","")</f>
        <v/>
      </c>
    </row>
    <row r="14" spans="1:18">
      <c r="A14" s="14" t="s">
        <v>126</v>
      </c>
      <c r="B14" s="14" t="s">
        <v>127</v>
      </c>
      <c r="C14" s="12" t="s">
        <v>15</v>
      </c>
      <c r="D14" s="12"/>
      <c r="E14" s="12" t="s">
        <v>16</v>
      </c>
      <c r="F14" s="12" t="s">
        <v>16</v>
      </c>
      <c r="G14" s="30" t="s">
        <v>212</v>
      </c>
      <c r="K14" s="53" t="str">
        <f t="shared" si="0"/>
        <v>FAUREJoel</v>
      </c>
      <c r="M14" s="28">
        <v>13</v>
      </c>
      <c r="N14" s="21" t="s">
        <v>661</v>
      </c>
      <c r="O14" s="26" t="s">
        <v>736</v>
      </c>
      <c r="P14" s="27" t="s">
        <v>756</v>
      </c>
      <c r="Q14" s="11" t="str">
        <f>IF(COUNTIF($K$2:K14,K14)&gt;1,"Doublon","")</f>
        <v/>
      </c>
    </row>
    <row r="15" spans="1:18">
      <c r="A15" s="14" t="s">
        <v>116</v>
      </c>
      <c r="B15" s="13" t="s">
        <v>117</v>
      </c>
      <c r="C15" s="12" t="s">
        <v>15</v>
      </c>
      <c r="D15" s="12" t="s">
        <v>16</v>
      </c>
      <c r="E15" s="12"/>
      <c r="F15" s="12" t="s">
        <v>16</v>
      </c>
      <c r="G15" s="30" t="s">
        <v>215</v>
      </c>
      <c r="K15" s="53" t="str">
        <f t="shared" si="0"/>
        <v>FONTAINESamuel</v>
      </c>
      <c r="M15" s="28">
        <v>14</v>
      </c>
      <c r="N15" s="21" t="s">
        <v>689</v>
      </c>
      <c r="O15" s="26" t="s">
        <v>790</v>
      </c>
      <c r="P15" s="27" t="s">
        <v>769</v>
      </c>
      <c r="Q15" s="11" t="str">
        <f>IF(COUNTIF($K$2:K15,K15)&gt;1,"Doublon","")</f>
        <v/>
      </c>
    </row>
    <row r="16" spans="1:18">
      <c r="A16" s="14" t="s">
        <v>106</v>
      </c>
      <c r="B16" s="13" t="s">
        <v>107</v>
      </c>
      <c r="C16" s="12" t="s">
        <v>18</v>
      </c>
      <c r="D16" s="12"/>
      <c r="E16" s="12" t="s">
        <v>16</v>
      </c>
      <c r="F16" s="12" t="s">
        <v>16</v>
      </c>
      <c r="G16" s="30" t="s">
        <v>209</v>
      </c>
      <c r="K16" s="53" t="str">
        <f t="shared" si="0"/>
        <v>FOURNIERSofia</v>
      </c>
      <c r="M16" s="28">
        <v>15</v>
      </c>
      <c r="N16" s="21" t="s">
        <v>667</v>
      </c>
      <c r="O16" s="26" t="s">
        <v>747</v>
      </c>
      <c r="P16" s="27" t="s">
        <v>777</v>
      </c>
      <c r="Q16" s="11" t="str">
        <f>IF(COUNTIF($K$2:K16,K16)&gt;1,"Doublon","")</f>
        <v/>
      </c>
    </row>
    <row r="17" spans="1:17">
      <c r="A17" s="14" t="s">
        <v>142</v>
      </c>
      <c r="B17" s="14" t="s">
        <v>143</v>
      </c>
      <c r="C17" s="12" t="s">
        <v>15</v>
      </c>
      <c r="D17" s="12" t="s">
        <v>16</v>
      </c>
      <c r="E17" s="12" t="s">
        <v>16</v>
      </c>
      <c r="F17" s="12"/>
      <c r="G17" s="30" t="s">
        <v>217</v>
      </c>
      <c r="K17" s="53" t="str">
        <f t="shared" si="0"/>
        <v>FRANCOISJean-Marc</v>
      </c>
      <c r="M17" s="28">
        <v>16</v>
      </c>
      <c r="N17" s="21" t="s">
        <v>654</v>
      </c>
      <c r="O17" s="26" t="s">
        <v>699</v>
      </c>
      <c r="P17" s="27" t="s">
        <v>784</v>
      </c>
      <c r="Q17" s="11" t="str">
        <f>IF(COUNTIF($K$2:K17,K17)&gt;1,"Doublon","")</f>
        <v/>
      </c>
    </row>
    <row r="18" spans="1:17">
      <c r="A18" s="14" t="s">
        <v>138</v>
      </c>
      <c r="B18" s="14" t="s">
        <v>139</v>
      </c>
      <c r="C18" s="12" t="s">
        <v>18</v>
      </c>
      <c r="D18" s="12"/>
      <c r="E18" s="12" t="s">
        <v>16</v>
      </c>
      <c r="F18" s="12" t="s">
        <v>16</v>
      </c>
      <c r="G18" s="30" t="s">
        <v>210</v>
      </c>
      <c r="K18" s="53" t="str">
        <f t="shared" si="0"/>
        <v>GARNIERClaudine</v>
      </c>
      <c r="M18" s="28">
        <v>17</v>
      </c>
      <c r="N18" s="21" t="s">
        <v>708</v>
      </c>
      <c r="O18" s="26" t="s">
        <v>669</v>
      </c>
      <c r="P18" s="27" t="s">
        <v>738</v>
      </c>
      <c r="Q18" s="11" t="str">
        <f>IF(COUNTIF($K$2:K18,K18)&gt;1,"Doublon","")</f>
        <v/>
      </c>
    </row>
    <row r="19" spans="1:17">
      <c r="A19" s="14" t="s">
        <v>188</v>
      </c>
      <c r="B19" s="14" t="s">
        <v>189</v>
      </c>
      <c r="C19" s="12" t="s">
        <v>15</v>
      </c>
      <c r="D19" s="12" t="s">
        <v>16</v>
      </c>
      <c r="E19" s="12" t="s">
        <v>16</v>
      </c>
      <c r="F19" s="12"/>
      <c r="G19" s="30" t="s">
        <v>218</v>
      </c>
      <c r="K19" s="53" t="str">
        <f t="shared" si="0"/>
        <v>GAUTHIERNicolas</v>
      </c>
      <c r="M19" s="28">
        <v>18</v>
      </c>
      <c r="N19" s="21" t="s">
        <v>664</v>
      </c>
      <c r="O19" s="26" t="s">
        <v>658</v>
      </c>
      <c r="P19" s="27" t="s">
        <v>712</v>
      </c>
      <c r="Q19" s="11" t="str">
        <f>IF(COUNTIF($K$2:K19,K19)&gt;1,"Doublon","")</f>
        <v/>
      </c>
    </row>
    <row r="20" spans="1:17">
      <c r="A20" s="14" t="s">
        <v>108</v>
      </c>
      <c r="B20" s="13" t="s">
        <v>109</v>
      </c>
      <c r="C20" s="12" t="s">
        <v>18</v>
      </c>
      <c r="D20" s="12"/>
      <c r="E20" s="12" t="s">
        <v>16</v>
      </c>
      <c r="F20" s="12" t="s">
        <v>16</v>
      </c>
      <c r="G20" s="30" t="s">
        <v>211</v>
      </c>
      <c r="K20" s="53" t="str">
        <f t="shared" si="0"/>
        <v>GIRARDAlix</v>
      </c>
      <c r="M20" s="28">
        <v>19</v>
      </c>
      <c r="N20" s="21" t="s">
        <v>647</v>
      </c>
      <c r="O20" s="26" t="s">
        <v>684</v>
      </c>
      <c r="P20" s="27" t="s">
        <v>714</v>
      </c>
      <c r="Q20" s="11" t="str">
        <f>IF(COUNTIF($K$2:K20,K20)&gt;1,"Doublon","")</f>
        <v/>
      </c>
    </row>
    <row r="21" spans="1:17">
      <c r="A21" s="14" t="s">
        <v>134</v>
      </c>
      <c r="B21" s="14" t="s">
        <v>135</v>
      </c>
      <c r="C21" s="12" t="s">
        <v>18</v>
      </c>
      <c r="D21" s="12"/>
      <c r="E21" s="12" t="s">
        <v>16</v>
      </c>
      <c r="F21" s="12" t="s">
        <v>16</v>
      </c>
      <c r="G21" s="30" t="s">
        <v>213</v>
      </c>
      <c r="K21" s="53" t="str">
        <f t="shared" si="0"/>
        <v>GUERINMireille</v>
      </c>
      <c r="M21" s="28">
        <v>20</v>
      </c>
      <c r="N21" s="21" t="s">
        <v>644</v>
      </c>
      <c r="O21" s="26" t="s">
        <v>759</v>
      </c>
      <c r="P21" s="27" t="s">
        <v>750</v>
      </c>
      <c r="Q21" s="11" t="str">
        <f>IF(COUNTIF($K$2:K21,K21)&gt;1,"Doublon","")</f>
        <v/>
      </c>
    </row>
    <row r="22" spans="1:17">
      <c r="A22" s="14" t="s">
        <v>241</v>
      </c>
      <c r="B22" s="108" t="s">
        <v>242</v>
      </c>
      <c r="C22" s="12" t="s">
        <v>15</v>
      </c>
      <c r="D22" s="12"/>
      <c r="E22" s="12"/>
      <c r="F22" s="12"/>
      <c r="G22" s="30" t="s">
        <v>219</v>
      </c>
      <c r="K22" s="53" t="str">
        <f t="shared" si="0"/>
        <v>KEKELouis</v>
      </c>
      <c r="M22" s="28">
        <v>21</v>
      </c>
      <c r="N22" s="21" t="s">
        <v>655</v>
      </c>
      <c r="O22" s="26" t="s">
        <v>704</v>
      </c>
      <c r="P22" s="27" t="s">
        <v>763</v>
      </c>
      <c r="Q22" s="11" t="str">
        <f>IF(COUNTIF($K$2:K22,K22)&gt;1,"Doublon","")</f>
        <v/>
      </c>
    </row>
    <row r="23" spans="1:17">
      <c r="A23" s="14" t="s">
        <v>114</v>
      </c>
      <c r="B23" s="13" t="s">
        <v>115</v>
      </c>
      <c r="C23" s="12" t="s">
        <v>15</v>
      </c>
      <c r="D23" s="12"/>
      <c r="E23" s="12"/>
      <c r="F23" s="12" t="s">
        <v>16</v>
      </c>
      <c r="G23" s="30" t="s">
        <v>220</v>
      </c>
      <c r="K23" s="53" t="str">
        <f t="shared" si="0"/>
        <v>LAMBERTDylan</v>
      </c>
      <c r="M23" s="28">
        <v>22</v>
      </c>
      <c r="N23" s="21" t="s">
        <v>676</v>
      </c>
      <c r="O23" s="26" t="s">
        <v>673</v>
      </c>
      <c r="P23" s="27" t="s">
        <v>782</v>
      </c>
      <c r="Q23" s="11" t="str">
        <f>IF(COUNTIF($K$2:K23,K23)&gt;1,"Doublon","")</f>
        <v/>
      </c>
    </row>
    <row r="24" spans="1:17">
      <c r="A24" s="14" t="s">
        <v>124</v>
      </c>
      <c r="B24" s="14" t="s">
        <v>125</v>
      </c>
      <c r="C24" s="12" t="s">
        <v>18</v>
      </c>
      <c r="D24" s="12"/>
      <c r="E24" s="12"/>
      <c r="F24" s="12" t="s">
        <v>16</v>
      </c>
      <c r="G24" s="30" t="s">
        <v>214</v>
      </c>
      <c r="K24" s="53" t="str">
        <f t="shared" si="0"/>
        <v>LEFEVREYolande</v>
      </c>
      <c r="M24" s="28">
        <v>23</v>
      </c>
      <c r="N24" s="21" t="s">
        <v>636</v>
      </c>
      <c r="O24" s="26" t="s">
        <v>785</v>
      </c>
      <c r="P24" s="27" t="s">
        <v>766</v>
      </c>
      <c r="Q24" s="11" t="str">
        <f>IF(COUNTIF($K$2:K24,K24)&gt;1,"Doublon","")</f>
        <v/>
      </c>
    </row>
    <row r="25" spans="1:17">
      <c r="A25" s="14" t="s">
        <v>186</v>
      </c>
      <c r="B25" s="14" t="s">
        <v>187</v>
      </c>
      <c r="C25" s="12" t="s">
        <v>15</v>
      </c>
      <c r="D25" s="12"/>
      <c r="E25" s="12" t="s">
        <v>16</v>
      </c>
      <c r="F25" s="12" t="s">
        <v>16</v>
      </c>
      <c r="G25" s="30" t="s">
        <v>221</v>
      </c>
      <c r="K25" s="53" t="str">
        <f t="shared" si="0"/>
        <v>LEGRANDGérard</v>
      </c>
      <c r="M25" s="28">
        <v>24</v>
      </c>
      <c r="N25" s="21" t="s">
        <v>642</v>
      </c>
      <c r="O25" s="26" t="s">
        <v>690</v>
      </c>
      <c r="P25" s="27" t="s">
        <v>718</v>
      </c>
      <c r="Q25" s="11" t="str">
        <f>IF(COUNTIF($K$2:K25,K25)&gt;1,"Doublon","")</f>
        <v/>
      </c>
    </row>
    <row r="26" spans="1:17">
      <c r="A26" s="14" t="s">
        <v>96</v>
      </c>
      <c r="B26" s="13" t="s">
        <v>97</v>
      </c>
      <c r="C26" s="12" t="s">
        <v>15</v>
      </c>
      <c r="D26" s="12" t="s">
        <v>16</v>
      </c>
      <c r="E26" s="12"/>
      <c r="F26" s="12" t="s">
        <v>16</v>
      </c>
      <c r="G26" s="30" t="s">
        <v>223</v>
      </c>
      <c r="K26" s="53" t="str">
        <f t="shared" si="0"/>
        <v>LEROYAdolphe</v>
      </c>
      <c r="M26" s="28">
        <v>25</v>
      </c>
      <c r="N26" s="21" t="s">
        <v>678</v>
      </c>
      <c r="O26" s="26" t="s">
        <v>660</v>
      </c>
      <c r="P26" s="27" t="s">
        <v>755</v>
      </c>
      <c r="Q26" s="11" t="str">
        <f>IF(COUNTIF($K$2:K26,K26)&gt;1,"Doublon","")</f>
        <v/>
      </c>
    </row>
    <row r="27" spans="1:17">
      <c r="A27" s="14" t="s">
        <v>58</v>
      </c>
      <c r="B27" s="13" t="s">
        <v>57</v>
      </c>
      <c r="C27" s="12" t="s">
        <v>18</v>
      </c>
      <c r="D27" s="12" t="s">
        <v>16</v>
      </c>
      <c r="E27" s="12" t="s">
        <v>16</v>
      </c>
      <c r="F27" s="12" t="s">
        <v>16</v>
      </c>
      <c r="G27" s="29" t="s">
        <v>216</v>
      </c>
      <c r="K27" s="53" t="str">
        <f t="shared" si="0"/>
        <v>MARTINIAntoinette</v>
      </c>
      <c r="M27" s="28">
        <v>26</v>
      </c>
      <c r="N27" s="21" t="s">
        <v>646</v>
      </c>
      <c r="O27" s="26" t="s">
        <v>743</v>
      </c>
      <c r="P27" s="27" t="s">
        <v>726</v>
      </c>
      <c r="Q27" s="11" t="str">
        <f>IF(COUNTIF($K$2:K27,K27)&gt;1,"Doublon","")</f>
        <v/>
      </c>
    </row>
    <row r="28" spans="1:17">
      <c r="A28" s="14" t="s">
        <v>58</v>
      </c>
      <c r="B28" s="108" t="s">
        <v>268</v>
      </c>
      <c r="C28" s="12" t="s">
        <v>18</v>
      </c>
      <c r="D28" s="12" t="s">
        <v>16</v>
      </c>
      <c r="E28" s="12" t="s">
        <v>16</v>
      </c>
      <c r="F28" s="12" t="s">
        <v>16</v>
      </c>
      <c r="G28" s="30" t="s">
        <v>222</v>
      </c>
      <c r="K28" s="53" t="str">
        <f t="shared" si="0"/>
        <v>MARTINIAntoinette(2)</v>
      </c>
      <c r="M28" s="28">
        <v>27</v>
      </c>
      <c r="N28" s="21" t="s">
        <v>637</v>
      </c>
      <c r="O28" s="26" t="s">
        <v>686</v>
      </c>
      <c r="P28" s="27" t="s">
        <v>770</v>
      </c>
      <c r="Q28" s="11" t="str">
        <f>IF(COUNTIF($K$2:K28,K28)&gt;1,"Doublon","")</f>
        <v/>
      </c>
    </row>
    <row r="29" spans="1:17">
      <c r="A29" s="14" t="s">
        <v>130</v>
      </c>
      <c r="B29" s="14" t="s">
        <v>131</v>
      </c>
      <c r="C29" s="12" t="s">
        <v>18</v>
      </c>
      <c r="D29" s="12"/>
      <c r="E29" s="12" t="s">
        <v>16</v>
      </c>
      <c r="F29" s="12"/>
      <c r="G29" s="30" t="s">
        <v>225</v>
      </c>
      <c r="K29" s="53" t="str">
        <f t="shared" si="0"/>
        <v>MERCIERAnnie</v>
      </c>
      <c r="M29" s="28">
        <v>28</v>
      </c>
      <c r="N29" s="21" t="s">
        <v>683</v>
      </c>
      <c r="O29" s="26" t="s">
        <v>685</v>
      </c>
      <c r="P29" s="27" t="s">
        <v>762</v>
      </c>
      <c r="Q29" s="11" t="str">
        <f>IF(COUNTIF($K$2:K29,K29)&gt;1,"Doublon","")</f>
        <v/>
      </c>
    </row>
    <row r="30" spans="1:17">
      <c r="A30" s="14" t="s">
        <v>94</v>
      </c>
      <c r="B30" s="13" t="s">
        <v>95</v>
      </c>
      <c r="C30" s="12" t="s">
        <v>15</v>
      </c>
      <c r="D30" s="12"/>
      <c r="E30" s="12" t="s">
        <v>16</v>
      </c>
      <c r="F30" s="12" t="s">
        <v>16</v>
      </c>
      <c r="G30" s="30" t="s">
        <v>224</v>
      </c>
      <c r="K30" s="53" t="str">
        <f t="shared" si="0"/>
        <v>MICHELIAlexandre</v>
      </c>
      <c r="M30" s="28">
        <v>29</v>
      </c>
      <c r="N30" s="21" t="s">
        <v>653</v>
      </c>
      <c r="O30" s="26" t="s">
        <v>776</v>
      </c>
      <c r="P30" s="27" t="s">
        <v>757</v>
      </c>
      <c r="Q30" s="11" t="str">
        <f>IF(COUNTIF($K$2:K30,K30)&gt;1,"Doublon","")</f>
        <v/>
      </c>
    </row>
    <row r="31" spans="1:17">
      <c r="A31" s="14" t="s">
        <v>90</v>
      </c>
      <c r="B31" s="13" t="s">
        <v>91</v>
      </c>
      <c r="C31" s="12" t="s">
        <v>15</v>
      </c>
      <c r="D31" s="12" t="s">
        <v>16</v>
      </c>
      <c r="E31" s="12"/>
      <c r="F31" s="12"/>
      <c r="G31" s="29" t="s">
        <v>226</v>
      </c>
      <c r="K31" s="53" t="str">
        <f t="shared" si="0"/>
        <v>MOREAUJulien</v>
      </c>
      <c r="M31" s="28">
        <v>30</v>
      </c>
      <c r="N31" s="21" t="s">
        <v>696</v>
      </c>
      <c r="O31" s="26" t="s">
        <v>789</v>
      </c>
      <c r="P31" s="27" t="s">
        <v>787</v>
      </c>
      <c r="Q31" s="11" t="str">
        <f>IF(COUNTIF($K$2:K31,K31)&gt;1,"Doublon","")</f>
        <v/>
      </c>
    </row>
    <row r="32" spans="1:17">
      <c r="A32" s="14" t="s">
        <v>104</v>
      </c>
      <c r="B32" s="13" t="s">
        <v>105</v>
      </c>
      <c r="C32" s="12" t="s">
        <v>15</v>
      </c>
      <c r="D32" s="12"/>
      <c r="E32" s="12"/>
      <c r="F32" s="12" t="s">
        <v>16</v>
      </c>
      <c r="G32" s="30" t="s">
        <v>228</v>
      </c>
      <c r="K32" s="53" t="str">
        <f t="shared" si="0"/>
        <v>MORELYanis</v>
      </c>
      <c r="M32" s="28">
        <v>31</v>
      </c>
      <c r="N32" s="21" t="s">
        <v>648</v>
      </c>
      <c r="O32" s="26" t="s">
        <v>709</v>
      </c>
      <c r="P32" s="27" t="s">
        <v>760</v>
      </c>
      <c r="Q32" s="11" t="str">
        <f>IF(COUNTIF($K$2:K32,K32)&gt;1,"Doublon","")</f>
        <v/>
      </c>
    </row>
    <row r="33" spans="1:17">
      <c r="A33" s="14" t="s">
        <v>122</v>
      </c>
      <c r="B33" s="14" t="s">
        <v>123</v>
      </c>
      <c r="C33" s="12" t="s">
        <v>15</v>
      </c>
      <c r="D33" s="12"/>
      <c r="E33" s="12" t="s">
        <v>16</v>
      </c>
      <c r="F33" s="12" t="s">
        <v>16</v>
      </c>
      <c r="G33" s="30" t="s">
        <v>230</v>
      </c>
      <c r="K33" s="53" t="str">
        <f t="shared" si="0"/>
        <v>MULLERAntoine</v>
      </c>
      <c r="M33" s="28">
        <v>32</v>
      </c>
      <c r="N33" s="21" t="s">
        <v>662</v>
      </c>
      <c r="O33" s="26" t="s">
        <v>635</v>
      </c>
      <c r="P33" s="27" t="s">
        <v>788</v>
      </c>
      <c r="Q33" s="11" t="str">
        <f>IF(COUNTIF($K$2:K33,K33)&gt;1,"Doublon","")</f>
        <v/>
      </c>
    </row>
    <row r="34" spans="1:17">
      <c r="A34" s="14" t="s">
        <v>122</v>
      </c>
      <c r="B34" s="108" t="s">
        <v>271</v>
      </c>
      <c r="C34" s="12" t="s">
        <v>15</v>
      </c>
      <c r="D34" s="12"/>
      <c r="E34" s="12" t="s">
        <v>16</v>
      </c>
      <c r="F34" s="12" t="s">
        <v>16</v>
      </c>
      <c r="G34" s="30" t="s">
        <v>231</v>
      </c>
      <c r="K34" s="53" t="str">
        <f t="shared" si="0"/>
        <v>MULLERAntoine(2)</v>
      </c>
      <c r="M34" s="28">
        <v>33</v>
      </c>
      <c r="N34" s="21" t="s">
        <v>691</v>
      </c>
      <c r="O34" s="26" t="s">
        <v>706</v>
      </c>
      <c r="P34" s="27" t="s">
        <v>732</v>
      </c>
      <c r="Q34" s="11" t="str">
        <f>IF(COUNTIF($K$2:K34,K34)&gt;1,"Doublon","")</f>
        <v/>
      </c>
    </row>
    <row r="35" spans="1:17">
      <c r="A35" s="108" t="s">
        <v>247</v>
      </c>
      <c r="B35" s="108" t="s">
        <v>248</v>
      </c>
      <c r="C35" s="12" t="s">
        <v>15</v>
      </c>
      <c r="D35" s="12" t="s">
        <v>16</v>
      </c>
      <c r="E35" s="12" t="s">
        <v>16</v>
      </c>
      <c r="F35" s="25" t="s">
        <v>16</v>
      </c>
      <c r="G35" s="30" t="s">
        <v>232</v>
      </c>
      <c r="K35" s="53" t="str">
        <f t="shared" si="0"/>
        <v>NENELeon</v>
      </c>
      <c r="M35" s="28">
        <v>34</v>
      </c>
      <c r="N35" s="21" t="s">
        <v>695</v>
      </c>
      <c r="O35" s="26" t="s">
        <v>780</v>
      </c>
      <c r="P35" s="27" t="s">
        <v>764</v>
      </c>
      <c r="Q35" s="11" t="str">
        <f>IF(COUNTIF($K$2:K35,K35)&gt;1,"Doublon","")</f>
        <v/>
      </c>
    </row>
    <row r="36" spans="1:17">
      <c r="A36" s="14" t="s">
        <v>190</v>
      </c>
      <c r="B36" s="14" t="s">
        <v>191</v>
      </c>
      <c r="C36" s="12" t="s">
        <v>18</v>
      </c>
      <c r="D36" s="12" t="s">
        <v>16</v>
      </c>
      <c r="E36" s="12" t="s">
        <v>16</v>
      </c>
      <c r="F36" s="12" t="s">
        <v>16</v>
      </c>
      <c r="G36" s="30" t="s">
        <v>227</v>
      </c>
      <c r="K36" s="53" t="str">
        <f t="shared" si="0"/>
        <v>PERRINNicole</v>
      </c>
      <c r="M36" s="28">
        <v>35</v>
      </c>
      <c r="N36" s="21" t="s">
        <v>650</v>
      </c>
      <c r="O36" s="26" t="s">
        <v>692</v>
      </c>
      <c r="P36" s="27" t="s">
        <v>724</v>
      </c>
      <c r="Q36" s="11" t="str">
        <f>IF(COUNTIF($K$2:K36,K36)&gt;1,"Doublon","")</f>
        <v/>
      </c>
    </row>
    <row r="37" spans="1:17">
      <c r="A37" s="14" t="s">
        <v>60</v>
      </c>
      <c r="B37" s="13" t="s">
        <v>53</v>
      </c>
      <c r="C37" s="12" t="s">
        <v>15</v>
      </c>
      <c r="D37" s="12"/>
      <c r="E37" s="12" t="s">
        <v>16</v>
      </c>
      <c r="F37" s="12" t="s">
        <v>16</v>
      </c>
      <c r="G37" s="29" t="s">
        <v>233</v>
      </c>
      <c r="K37" s="53" t="str">
        <f t="shared" si="0"/>
        <v>PETITOEnzo</v>
      </c>
      <c r="M37" s="28">
        <v>36</v>
      </c>
      <c r="N37" s="21" t="s">
        <v>675</v>
      </c>
      <c r="O37" s="26" t="s">
        <v>731</v>
      </c>
      <c r="P37" s="27" t="s">
        <v>779</v>
      </c>
      <c r="Q37" s="11" t="str">
        <f>IF(COUNTIF($K$2:K37,K37)&gt;1,"Doublon","")</f>
        <v/>
      </c>
    </row>
    <row r="38" spans="1:17">
      <c r="A38" s="14" t="s">
        <v>23</v>
      </c>
      <c r="B38" s="13" t="s">
        <v>54</v>
      </c>
      <c r="C38" s="12" t="s">
        <v>18</v>
      </c>
      <c r="D38" s="12" t="s">
        <v>16</v>
      </c>
      <c r="E38" s="12" t="s">
        <v>16</v>
      </c>
      <c r="F38" s="12" t="s">
        <v>16</v>
      </c>
      <c r="G38" s="29" t="s">
        <v>229</v>
      </c>
      <c r="K38" s="53" t="str">
        <f t="shared" si="0"/>
        <v>RICHARDRaphaelle</v>
      </c>
      <c r="M38" s="28">
        <v>37</v>
      </c>
      <c r="N38" s="21" t="s">
        <v>633</v>
      </c>
      <c r="O38" s="26" t="s">
        <v>765</v>
      </c>
      <c r="P38" s="27" t="s">
        <v>758</v>
      </c>
      <c r="Q38" s="11" t="str">
        <f>IF(COUNTIF($K$2:K38,K38)&gt;1,"Doublon","")</f>
        <v/>
      </c>
    </row>
    <row r="39" spans="1:17">
      <c r="A39" s="14" t="s">
        <v>238</v>
      </c>
      <c r="B39" s="108" t="s">
        <v>239</v>
      </c>
      <c r="C39" s="12" t="s">
        <v>15</v>
      </c>
      <c r="D39" s="12"/>
      <c r="E39" s="12"/>
      <c r="F39" s="12"/>
      <c r="G39" s="30" t="s">
        <v>240</v>
      </c>
      <c r="K39" s="53" t="str">
        <f t="shared" si="0"/>
        <v>RIRILoulou</v>
      </c>
      <c r="M39" s="28">
        <v>38</v>
      </c>
      <c r="N39" s="21" t="s">
        <v>672</v>
      </c>
      <c r="O39" s="26" t="s">
        <v>734</v>
      </c>
      <c r="P39" s="27" t="s">
        <v>741</v>
      </c>
      <c r="Q39" s="11" t="str">
        <f>IF(COUNTIF($K$2:K39,K39)&gt;1,"Doublon","")</f>
        <v/>
      </c>
    </row>
    <row r="40" spans="1:17">
      <c r="A40" s="14" t="s">
        <v>61</v>
      </c>
      <c r="B40" s="13" t="s">
        <v>55</v>
      </c>
      <c r="C40" s="12" t="s">
        <v>15</v>
      </c>
      <c r="D40" s="12" t="s">
        <v>16</v>
      </c>
      <c r="E40" s="12" t="s">
        <v>16</v>
      </c>
      <c r="F40" s="12"/>
      <c r="G40" s="29" t="s">
        <v>243</v>
      </c>
      <c r="K40" s="53" t="str">
        <f t="shared" si="0"/>
        <v>ROBERTOBenjamin</v>
      </c>
      <c r="M40" s="28">
        <v>39</v>
      </c>
      <c r="N40" s="21" t="s">
        <v>674</v>
      </c>
      <c r="O40" s="26" t="s">
        <v>665</v>
      </c>
      <c r="P40" s="27" t="s">
        <v>774</v>
      </c>
      <c r="Q40" s="11" t="str">
        <f>IF(COUNTIF($K$2:K40,K40)&gt;1,"Doublon","")</f>
        <v/>
      </c>
    </row>
    <row r="41" spans="1:17">
      <c r="A41" s="14" t="s">
        <v>118</v>
      </c>
      <c r="B41" s="14" t="s">
        <v>119</v>
      </c>
      <c r="C41" s="12" t="s">
        <v>15</v>
      </c>
      <c r="D41" s="12" t="s">
        <v>16</v>
      </c>
      <c r="E41" s="12" t="s">
        <v>16</v>
      </c>
      <c r="F41" s="12" t="s">
        <v>16</v>
      </c>
      <c r="G41" s="30" t="s">
        <v>244</v>
      </c>
      <c r="K41" s="53" t="str">
        <f t="shared" si="0"/>
        <v>ROUSSEAURichard</v>
      </c>
      <c r="M41" s="28">
        <v>40</v>
      </c>
      <c r="N41" s="21" t="s">
        <v>651</v>
      </c>
      <c r="O41" s="26" t="s">
        <v>697</v>
      </c>
      <c r="P41" s="27" t="s">
        <v>773</v>
      </c>
      <c r="Q41" s="11" t="str">
        <f>IF(COUNTIF($K$2:K41,K41)&gt;1,"Doublon","")</f>
        <v/>
      </c>
    </row>
    <row r="42" spans="1:17">
      <c r="A42" s="14" t="s">
        <v>98</v>
      </c>
      <c r="B42" s="13" t="s">
        <v>99</v>
      </c>
      <c r="C42" s="12" t="s">
        <v>18</v>
      </c>
      <c r="D42" s="12" t="s">
        <v>16</v>
      </c>
      <c r="E42" s="12" t="s">
        <v>16</v>
      </c>
      <c r="F42" s="12"/>
      <c r="G42" s="30" t="s">
        <v>234</v>
      </c>
      <c r="K42" s="53" t="str">
        <f t="shared" si="0"/>
        <v>ROUXIValerie</v>
      </c>
      <c r="M42" s="28">
        <v>41</v>
      </c>
      <c r="N42" s="21" t="s">
        <v>649</v>
      </c>
      <c r="O42" s="26" t="s">
        <v>659</v>
      </c>
      <c r="P42" s="27" t="s">
        <v>761</v>
      </c>
      <c r="Q42" s="11" t="str">
        <f>IF(COUNTIF($K$2:K42,K42)&gt;1,"Doublon","")</f>
        <v/>
      </c>
    </row>
    <row r="43" spans="1:17">
      <c r="A43" s="14" t="s">
        <v>92</v>
      </c>
      <c r="B43" s="13" t="s">
        <v>93</v>
      </c>
      <c r="C43" s="12" t="s">
        <v>15</v>
      </c>
      <c r="D43" s="12" t="s">
        <v>16</v>
      </c>
      <c r="E43" s="12" t="s">
        <v>16</v>
      </c>
      <c r="F43" s="12"/>
      <c r="G43" s="29" t="s">
        <v>246</v>
      </c>
      <c r="K43" s="53" t="str">
        <f t="shared" si="0"/>
        <v>SIMONINathan</v>
      </c>
      <c r="M43" s="28">
        <v>42</v>
      </c>
      <c r="N43" s="21" t="s">
        <v>652</v>
      </c>
      <c r="O43" s="26" t="s">
        <v>700</v>
      </c>
      <c r="P43" s="27" t="s">
        <v>729</v>
      </c>
      <c r="Q43" s="11" t="str">
        <f>IF(COUNTIF($K$2:K43,K43)&gt;1,"Doublon","")</f>
        <v/>
      </c>
    </row>
    <row r="44" spans="1:17">
      <c r="A44" s="14" t="s">
        <v>235</v>
      </c>
      <c r="B44" s="108" t="s">
        <v>236</v>
      </c>
      <c r="C44" s="12" t="s">
        <v>18</v>
      </c>
      <c r="D44" s="12"/>
      <c r="E44" s="12"/>
      <c r="F44" s="12"/>
      <c r="G44" s="30" t="s">
        <v>237</v>
      </c>
      <c r="K44" s="53" t="str">
        <f t="shared" si="0"/>
        <v>TATAYoyo</v>
      </c>
      <c r="M44" s="28">
        <v>43</v>
      </c>
      <c r="N44" s="21" t="s">
        <v>668</v>
      </c>
      <c r="O44" s="26" t="s">
        <v>713</v>
      </c>
      <c r="P44" s="27" t="s">
        <v>749</v>
      </c>
      <c r="Q44" s="11" t="str">
        <f>IF(COUNTIF($K$2:K44,K44)&gt;1,"Doublon","")</f>
        <v/>
      </c>
    </row>
    <row r="45" spans="1:17">
      <c r="A45" s="14" t="s">
        <v>59</v>
      </c>
      <c r="B45" s="13" t="s">
        <v>56</v>
      </c>
      <c r="C45" s="12" t="s">
        <v>18</v>
      </c>
      <c r="D45" s="12"/>
      <c r="E45" s="12" t="s">
        <v>16</v>
      </c>
      <c r="F45" s="12"/>
      <c r="G45" s="29" t="s">
        <v>245</v>
      </c>
      <c r="K45" s="53" t="str">
        <f t="shared" si="0"/>
        <v>THOMASISophie</v>
      </c>
      <c r="M45" s="28">
        <v>44</v>
      </c>
      <c r="N45" s="21" t="s">
        <v>657</v>
      </c>
      <c r="O45" s="26" t="s">
        <v>691</v>
      </c>
      <c r="P45" s="27"/>
      <c r="Q45" s="11" t="str">
        <f>IF(COUNTIF($K$2:K45,K45)&gt;1,"Doublon","")</f>
        <v/>
      </c>
    </row>
    <row r="46" spans="1:17">
      <c r="A46" s="14" t="s">
        <v>59</v>
      </c>
      <c r="B46" s="108" t="s">
        <v>272</v>
      </c>
      <c r="C46" s="12" t="s">
        <v>18</v>
      </c>
      <c r="D46" s="2"/>
      <c r="E46" s="2" t="s">
        <v>16</v>
      </c>
      <c r="F46" s="12"/>
      <c r="G46" s="30" t="s">
        <v>259</v>
      </c>
      <c r="K46" s="53" t="str">
        <f t="shared" si="0"/>
        <v>THOMASISophie(2)</v>
      </c>
      <c r="M46" s="28">
        <v>45</v>
      </c>
      <c r="N46" s="21" t="s">
        <v>707</v>
      </c>
      <c r="O46" s="26" t="s">
        <v>641</v>
      </c>
      <c r="P46" s="27" t="s">
        <v>727</v>
      </c>
      <c r="Q46" s="11" t="str">
        <f>IF(COUNTIF($K$2:K46,K46)&gt;1,"Doublon","")</f>
        <v/>
      </c>
    </row>
    <row r="47" spans="1:17">
      <c r="A47" s="14" t="s">
        <v>120</v>
      </c>
      <c r="B47" s="14" t="s">
        <v>121</v>
      </c>
      <c r="C47" s="12" t="s">
        <v>15</v>
      </c>
      <c r="D47" s="12" t="s">
        <v>16</v>
      </c>
      <c r="E47" s="12" t="s">
        <v>16</v>
      </c>
      <c r="F47" s="12"/>
      <c r="G47" s="30" t="s">
        <v>260</v>
      </c>
      <c r="K47" s="53" t="str">
        <f t="shared" si="0"/>
        <v>VINCENTIPhilippe</v>
      </c>
      <c r="M47" s="28">
        <v>46</v>
      </c>
      <c r="N47" s="21" t="s">
        <v>671</v>
      </c>
      <c r="O47" s="26" t="s">
        <v>717</v>
      </c>
      <c r="P47" s="27" t="s">
        <v>753</v>
      </c>
      <c r="Q47" s="11" t="str">
        <f>IF(COUNTIF($K$2:K47,K47)&gt;1,"Doublon","")</f>
        <v/>
      </c>
    </row>
    <row r="48" spans="1:17">
      <c r="A48" s="108" t="s">
        <v>286</v>
      </c>
      <c r="B48" s="108" t="s">
        <v>287</v>
      </c>
      <c r="C48" s="12" t="s">
        <v>18</v>
      </c>
      <c r="G48" s="30" t="s">
        <v>288</v>
      </c>
      <c r="K48" s="53" t="str">
        <f t="shared" si="0"/>
        <v>LABROSSEDouce</v>
      </c>
      <c r="M48" s="28">
        <v>47</v>
      </c>
      <c r="N48" s="21" t="s">
        <v>701</v>
      </c>
      <c r="O48" s="26" t="s">
        <v>720</v>
      </c>
      <c r="P48" s="27" t="s">
        <v>778</v>
      </c>
      <c r="Q48" s="11" t="str">
        <f>IF(COUNTIF($K$2:K48,K48)&gt;1,"Doublon","")</f>
        <v/>
      </c>
    </row>
    <row r="49" spans="1:17">
      <c r="A49" s="108" t="s">
        <v>289</v>
      </c>
      <c r="B49" s="108" t="s">
        <v>290</v>
      </c>
      <c r="C49" s="12" t="s">
        <v>15</v>
      </c>
      <c r="G49" s="30" t="s">
        <v>291</v>
      </c>
      <c r="K49" s="53" t="str">
        <f t="shared" si="0"/>
        <v>ATLONIAProgrammeur</v>
      </c>
      <c r="M49" s="28">
        <v>48</v>
      </c>
      <c r="N49" s="21" t="s">
        <v>687</v>
      </c>
      <c r="O49" s="26" t="s">
        <v>754</v>
      </c>
      <c r="P49" s="27" t="s">
        <v>742</v>
      </c>
      <c r="Q49" s="11" t="str">
        <f>IF(COUNTIF($K$2:K49,K49)&gt;1,"Doublon","")</f>
        <v/>
      </c>
    </row>
    <row r="50" spans="1:17">
      <c r="A50" s="108" t="s">
        <v>301</v>
      </c>
      <c r="B50" s="108" t="s">
        <v>351</v>
      </c>
      <c r="C50" s="12" t="s">
        <v>15</v>
      </c>
      <c r="G50" s="30" t="s">
        <v>401</v>
      </c>
      <c r="K50" s="53" t="str">
        <f t="shared" si="0"/>
        <v>Gringo_1Paco_1</v>
      </c>
      <c r="M50" s="28">
        <v>49</v>
      </c>
      <c r="N50" s="21" t="s">
        <v>638</v>
      </c>
      <c r="O50" s="26" t="s">
        <v>737</v>
      </c>
      <c r="P50" s="27" t="s">
        <v>716</v>
      </c>
      <c r="Q50" s="11" t="str">
        <f>IF(COUNTIF($K$2:K50,K50)&gt;1,"Doublon","")</f>
        <v/>
      </c>
    </row>
    <row r="51" spans="1:17">
      <c r="A51" s="108" t="s">
        <v>302</v>
      </c>
      <c r="B51" s="108" t="s">
        <v>352</v>
      </c>
      <c r="C51" s="12" t="s">
        <v>15</v>
      </c>
      <c r="G51" s="30" t="s">
        <v>402</v>
      </c>
      <c r="K51" s="53" t="str">
        <f t="shared" si="0"/>
        <v>Gringo_2Paco_2</v>
      </c>
      <c r="M51" s="28">
        <v>50</v>
      </c>
      <c r="N51" s="21" t="s">
        <v>634</v>
      </c>
      <c r="O51" s="26" t="s">
        <v>693</v>
      </c>
      <c r="P51" s="27" t="s">
        <v>771</v>
      </c>
      <c r="Q51" s="11" t="str">
        <f>IF(COUNTIF($K$2:K51,K51)&gt;1,"Doublon","")</f>
        <v/>
      </c>
    </row>
    <row r="52" spans="1:17">
      <c r="A52" s="108" t="s">
        <v>303</v>
      </c>
      <c r="B52" s="108" t="s">
        <v>353</v>
      </c>
      <c r="C52" s="12" t="s">
        <v>15</v>
      </c>
      <c r="G52" s="30" t="s">
        <v>403</v>
      </c>
      <c r="K52" s="53" t="str">
        <f t="shared" si="0"/>
        <v>Gringo_3Paco_3</v>
      </c>
      <c r="M52" s="28">
        <v>51</v>
      </c>
      <c r="N52" s="21" t="s">
        <v>705</v>
      </c>
      <c r="O52" s="26" t="s">
        <v>645</v>
      </c>
      <c r="P52" s="27" t="s">
        <v>719</v>
      </c>
      <c r="Q52" s="11" t="str">
        <f>IF(COUNTIF($K$2:K52,K52)&gt;1,"Doublon","")</f>
        <v/>
      </c>
    </row>
    <row r="53" spans="1:17">
      <c r="A53" s="108" t="s">
        <v>304</v>
      </c>
      <c r="B53" s="108" t="s">
        <v>354</v>
      </c>
      <c r="C53" s="12" t="s">
        <v>15</v>
      </c>
      <c r="G53" s="30" t="s">
        <v>404</v>
      </c>
      <c r="K53" s="53" t="str">
        <f t="shared" si="0"/>
        <v>Gringo_4Paco_4</v>
      </c>
      <c r="M53" s="28">
        <v>52</v>
      </c>
      <c r="N53" s="21" t="s">
        <v>681</v>
      </c>
      <c r="O53" s="26" t="s">
        <v>744</v>
      </c>
      <c r="P53" s="27" t="s">
        <v>752</v>
      </c>
      <c r="Q53" s="11" t="str">
        <f>IF(COUNTIF($K$2:K53,K53)&gt;1,"Doublon","")</f>
        <v/>
      </c>
    </row>
    <row r="54" spans="1:17">
      <c r="A54" s="108" t="s">
        <v>305</v>
      </c>
      <c r="B54" s="108" t="s">
        <v>355</v>
      </c>
      <c r="C54" s="12" t="s">
        <v>15</v>
      </c>
      <c r="G54" s="30" t="s">
        <v>405</v>
      </c>
      <c r="K54" s="53" t="str">
        <f t="shared" si="0"/>
        <v>Gringo_5Paco_5</v>
      </c>
      <c r="M54" s="28">
        <v>53</v>
      </c>
      <c r="N54" s="21" t="s">
        <v>670</v>
      </c>
      <c r="O54" s="26" t="s">
        <v>688</v>
      </c>
      <c r="P54" s="27" t="s">
        <v>783</v>
      </c>
      <c r="Q54" s="11" t="str">
        <f>IF(COUNTIF($K$2:K54,K54)&gt;1,"Doublon","")</f>
        <v/>
      </c>
    </row>
    <row r="55" spans="1:17">
      <c r="A55" s="108" t="s">
        <v>306</v>
      </c>
      <c r="B55" s="108" t="s">
        <v>356</v>
      </c>
      <c r="C55" s="12" t="s">
        <v>15</v>
      </c>
      <c r="G55" s="30" t="s">
        <v>406</v>
      </c>
      <c r="K55" s="53" t="str">
        <f t="shared" si="0"/>
        <v>Gringo_6Paco_6</v>
      </c>
      <c r="M55" s="28">
        <v>54</v>
      </c>
      <c r="N55" s="21" t="s">
        <v>698</v>
      </c>
      <c r="O55" s="26" t="s">
        <v>739</v>
      </c>
      <c r="P55" s="27" t="s">
        <v>723</v>
      </c>
      <c r="Q55" s="11" t="str">
        <f>IF(COUNTIF($K$2:K55,K55)&gt;1,"Doublon","")</f>
        <v/>
      </c>
    </row>
    <row r="56" spans="1:17">
      <c r="A56" s="108" t="s">
        <v>307</v>
      </c>
      <c r="B56" s="108" t="s">
        <v>357</v>
      </c>
      <c r="C56" s="12" t="s">
        <v>15</v>
      </c>
      <c r="G56" s="30" t="s">
        <v>407</v>
      </c>
      <c r="K56" s="53" t="str">
        <f t="shared" si="0"/>
        <v>Gringo_7Paco_7</v>
      </c>
      <c r="M56" s="28">
        <v>55</v>
      </c>
      <c r="N56" s="21"/>
      <c r="O56" s="26"/>
      <c r="P56" s="27"/>
      <c r="Q56" s="11" t="str">
        <f>IF(COUNTIF($K$2:K56,K56)&gt;1,"Doublon","")</f>
        <v/>
      </c>
    </row>
    <row r="57" spans="1:17">
      <c r="A57" s="108" t="s">
        <v>308</v>
      </c>
      <c r="B57" s="108" t="s">
        <v>358</v>
      </c>
      <c r="C57" s="12" t="s">
        <v>15</v>
      </c>
      <c r="G57" s="30" t="s">
        <v>408</v>
      </c>
      <c r="K57" s="53" t="str">
        <f t="shared" si="0"/>
        <v>Gringo_8Paco_8</v>
      </c>
      <c r="M57" s="28">
        <v>56</v>
      </c>
      <c r="N57" s="21"/>
      <c r="O57" s="26"/>
      <c r="P57" s="27"/>
      <c r="Q57" s="11" t="str">
        <f>IF(COUNTIF($K$2:K57,K57)&gt;1,"Doublon","")</f>
        <v/>
      </c>
    </row>
    <row r="58" spans="1:17">
      <c r="A58" s="108" t="s">
        <v>309</v>
      </c>
      <c r="B58" s="108" t="s">
        <v>359</v>
      </c>
      <c r="C58" s="12" t="s">
        <v>15</v>
      </c>
      <c r="G58" s="30" t="s">
        <v>409</v>
      </c>
      <c r="K58" s="53" t="str">
        <f t="shared" si="0"/>
        <v>Gringo_9Paco_9</v>
      </c>
      <c r="M58" s="28">
        <v>57</v>
      </c>
      <c r="N58" s="21"/>
      <c r="O58" s="26"/>
      <c r="P58" s="27"/>
      <c r="Q58" s="11" t="str">
        <f>IF(COUNTIF($K$2:K58,K58)&gt;1,"Doublon","")</f>
        <v/>
      </c>
    </row>
    <row r="59" spans="1:17">
      <c r="A59" s="108" t="s">
        <v>310</v>
      </c>
      <c r="B59" s="108" t="s">
        <v>360</v>
      </c>
      <c r="C59" s="12" t="s">
        <v>15</v>
      </c>
      <c r="G59" s="30" t="s">
        <v>410</v>
      </c>
      <c r="K59" s="53" t="str">
        <f t="shared" si="0"/>
        <v>Gringo_10Paco_10</v>
      </c>
      <c r="M59" s="28">
        <v>58</v>
      </c>
      <c r="N59" s="21"/>
      <c r="O59" s="26"/>
      <c r="P59" s="27"/>
      <c r="Q59" s="11" t="str">
        <f>IF(COUNTIF($K$2:K59,K59)&gt;1,"Doublon","")</f>
        <v/>
      </c>
    </row>
    <row r="60" spans="1:17">
      <c r="A60" s="108" t="s">
        <v>311</v>
      </c>
      <c r="B60" s="108" t="s">
        <v>361</v>
      </c>
      <c r="C60" s="12" t="s">
        <v>15</v>
      </c>
      <c r="G60" s="30" t="s">
        <v>411</v>
      </c>
      <c r="K60" s="53" t="str">
        <f t="shared" si="0"/>
        <v>Gringo_11Paco_11</v>
      </c>
      <c r="M60" s="28">
        <v>59</v>
      </c>
      <c r="N60" s="21"/>
      <c r="O60" s="26"/>
      <c r="P60" s="27"/>
      <c r="Q60" s="11" t="str">
        <f>IF(COUNTIF($K$2:K60,K60)&gt;1,"Doublon","")</f>
        <v/>
      </c>
    </row>
    <row r="61" spans="1:17">
      <c r="A61" s="108" t="s">
        <v>312</v>
      </c>
      <c r="B61" s="108" t="s">
        <v>362</v>
      </c>
      <c r="C61" s="12" t="s">
        <v>15</v>
      </c>
      <c r="G61" s="30" t="s">
        <v>412</v>
      </c>
      <c r="K61" s="53" t="str">
        <f t="shared" si="0"/>
        <v>Gringo_12Paco_12</v>
      </c>
      <c r="M61" s="28">
        <v>60</v>
      </c>
      <c r="N61" s="21"/>
      <c r="O61" s="26"/>
      <c r="P61" s="27"/>
      <c r="Q61" s="11" t="str">
        <f>IF(COUNTIF($K$2:K61,K61)&gt;1,"Doublon","")</f>
        <v/>
      </c>
    </row>
    <row r="62" spans="1:17">
      <c r="A62" s="108" t="s">
        <v>313</v>
      </c>
      <c r="B62" s="108" t="s">
        <v>363</v>
      </c>
      <c r="C62" s="12" t="s">
        <v>15</v>
      </c>
      <c r="G62" s="30" t="s">
        <v>413</v>
      </c>
      <c r="K62" s="53" t="str">
        <f t="shared" si="0"/>
        <v>Gringo_13Paco_13</v>
      </c>
      <c r="M62" s="28">
        <v>61</v>
      </c>
      <c r="N62" s="21"/>
      <c r="O62" s="26"/>
      <c r="P62" s="27"/>
      <c r="Q62" s="11" t="str">
        <f>IF(COUNTIF($K$2:K62,K62)&gt;1,"Doublon","")</f>
        <v/>
      </c>
    </row>
    <row r="63" spans="1:17">
      <c r="A63" s="108" t="s">
        <v>314</v>
      </c>
      <c r="B63" s="108" t="s">
        <v>364</v>
      </c>
      <c r="C63" s="12" t="s">
        <v>15</v>
      </c>
      <c r="G63" s="30" t="s">
        <v>414</v>
      </c>
      <c r="K63" s="53" t="str">
        <f t="shared" si="0"/>
        <v>Gringo_14Paco_14</v>
      </c>
      <c r="M63" s="28">
        <v>62</v>
      </c>
      <c r="N63" s="21"/>
      <c r="O63" s="26"/>
      <c r="P63" s="27"/>
      <c r="Q63" s="11" t="str">
        <f>IF(COUNTIF($K$2:K63,K63)&gt;1,"Doublon","")</f>
        <v/>
      </c>
    </row>
    <row r="64" spans="1:17">
      <c r="A64" s="108" t="s">
        <v>315</v>
      </c>
      <c r="B64" s="108" t="s">
        <v>365</v>
      </c>
      <c r="C64" s="12" t="s">
        <v>15</v>
      </c>
      <c r="G64" s="30" t="s">
        <v>415</v>
      </c>
      <c r="K64" s="53" t="str">
        <f t="shared" si="0"/>
        <v>Gringo_15Paco_15</v>
      </c>
      <c r="M64" s="28">
        <v>63</v>
      </c>
      <c r="N64" s="21"/>
      <c r="O64" s="26"/>
      <c r="P64" s="27"/>
      <c r="Q64" s="11" t="str">
        <f>IF(COUNTIF($K$2:K64,K64)&gt;1,"Doublon","")</f>
        <v/>
      </c>
    </row>
    <row r="65" spans="1:17">
      <c r="A65" s="108" t="s">
        <v>316</v>
      </c>
      <c r="B65" s="108" t="s">
        <v>366</v>
      </c>
      <c r="C65" s="12" t="s">
        <v>15</v>
      </c>
      <c r="G65" s="30" t="s">
        <v>416</v>
      </c>
      <c r="K65" s="53" t="str">
        <f t="shared" si="0"/>
        <v>Gringo_16Paco_16</v>
      </c>
      <c r="M65" s="28">
        <v>64</v>
      </c>
      <c r="N65" s="21"/>
      <c r="O65" s="26"/>
      <c r="P65" s="27"/>
      <c r="Q65" s="11" t="str">
        <f>IF(COUNTIF($K$2:K65,K65)&gt;1,"Doublon","")</f>
        <v/>
      </c>
    </row>
    <row r="66" spans="1:17">
      <c r="A66" s="108" t="s">
        <v>317</v>
      </c>
      <c r="B66" s="108" t="s">
        <v>367</v>
      </c>
      <c r="C66" s="12" t="s">
        <v>15</v>
      </c>
      <c r="G66" s="30" t="s">
        <v>417</v>
      </c>
      <c r="K66" s="53" t="str">
        <f t="shared" si="0"/>
        <v>Gringo_17Paco_17</v>
      </c>
      <c r="M66" s="28">
        <v>65</v>
      </c>
      <c r="N66" s="21"/>
      <c r="O66" s="26"/>
      <c r="P66" s="27"/>
      <c r="Q66" s="11" t="str">
        <f>IF(COUNTIF($K$2:K66,K66)&gt;1,"Doublon","")</f>
        <v/>
      </c>
    </row>
    <row r="67" spans="1:17">
      <c r="A67" s="108" t="s">
        <v>318</v>
      </c>
      <c r="B67" s="108" t="s">
        <v>368</v>
      </c>
      <c r="C67" s="12" t="s">
        <v>15</v>
      </c>
      <c r="G67" s="30" t="s">
        <v>418</v>
      </c>
      <c r="K67" s="53" t="str">
        <f t="shared" ref="K67:K130" si="1">A67&amp;B67</f>
        <v>Gringo_18Paco_18</v>
      </c>
      <c r="M67" s="28">
        <v>66</v>
      </c>
      <c r="N67" s="21"/>
      <c r="O67" s="26"/>
      <c r="P67" s="27"/>
      <c r="Q67" s="11" t="str">
        <f>IF(COUNTIF($K$2:K67,K67)&gt;1,"Doublon","")</f>
        <v/>
      </c>
    </row>
    <row r="68" spans="1:17">
      <c r="A68" s="108" t="s">
        <v>319</v>
      </c>
      <c r="B68" s="108" t="s">
        <v>369</v>
      </c>
      <c r="C68" s="12" t="s">
        <v>15</v>
      </c>
      <c r="G68" s="30" t="s">
        <v>419</v>
      </c>
      <c r="K68" s="53" t="str">
        <f t="shared" si="1"/>
        <v>Gringo_19Paco_19</v>
      </c>
      <c r="M68" s="28">
        <v>67</v>
      </c>
      <c r="N68" s="21"/>
      <c r="O68" s="26"/>
      <c r="P68" s="27"/>
      <c r="Q68" s="11" t="str">
        <f>IF(COUNTIF($K$2:K68,K68)&gt;1,"Doublon","")</f>
        <v/>
      </c>
    </row>
    <row r="69" spans="1:17">
      <c r="A69" s="108" t="s">
        <v>320</v>
      </c>
      <c r="B69" s="108" t="s">
        <v>370</v>
      </c>
      <c r="C69" s="12" t="s">
        <v>15</v>
      </c>
      <c r="G69" s="30" t="s">
        <v>420</v>
      </c>
      <c r="K69" s="53" t="str">
        <f t="shared" si="1"/>
        <v>Gringo_20Paco_20</v>
      </c>
      <c r="M69" s="28">
        <v>68</v>
      </c>
      <c r="N69" s="21"/>
      <c r="O69" s="26"/>
      <c r="P69" s="27"/>
      <c r="Q69" s="11" t="str">
        <f>IF(COUNTIF($K$2:K69,K69)&gt;1,"Doublon","")</f>
        <v/>
      </c>
    </row>
    <row r="70" spans="1:17">
      <c r="A70" s="108" t="s">
        <v>321</v>
      </c>
      <c r="B70" s="108" t="s">
        <v>371</v>
      </c>
      <c r="C70" s="12" t="s">
        <v>15</v>
      </c>
      <c r="G70" s="30" t="s">
        <v>421</v>
      </c>
      <c r="K70" s="53" t="str">
        <f t="shared" si="1"/>
        <v>Gringo_21Paco_21</v>
      </c>
      <c r="M70" s="28">
        <v>69</v>
      </c>
      <c r="N70" s="21"/>
      <c r="O70" s="26"/>
      <c r="P70" s="27"/>
      <c r="Q70" s="11" t="str">
        <f>IF(COUNTIF($K$2:K70,K70)&gt;1,"Doublon","")</f>
        <v/>
      </c>
    </row>
    <row r="71" spans="1:17">
      <c r="A71" s="108" t="s">
        <v>322</v>
      </c>
      <c r="B71" s="108" t="s">
        <v>372</v>
      </c>
      <c r="C71" s="12" t="s">
        <v>15</v>
      </c>
      <c r="G71" s="30" t="s">
        <v>422</v>
      </c>
      <c r="K71" s="53" t="str">
        <f t="shared" si="1"/>
        <v>Gringo_22Paco_22</v>
      </c>
      <c r="M71" s="28">
        <v>70</v>
      </c>
      <c r="N71" s="21"/>
      <c r="O71" s="26"/>
      <c r="P71" s="27"/>
      <c r="Q71" s="11" t="str">
        <f>IF(COUNTIF($K$2:K71,K71)&gt;1,"Doublon","")</f>
        <v/>
      </c>
    </row>
    <row r="72" spans="1:17">
      <c r="A72" s="108" t="s">
        <v>323</v>
      </c>
      <c r="B72" s="108" t="s">
        <v>373</v>
      </c>
      <c r="C72" s="12" t="s">
        <v>15</v>
      </c>
      <c r="G72" s="30" t="s">
        <v>423</v>
      </c>
      <c r="K72" s="53" t="str">
        <f t="shared" si="1"/>
        <v>Gringo_23Paco_23</v>
      </c>
      <c r="M72" s="28">
        <v>71</v>
      </c>
      <c r="N72" s="21"/>
      <c r="O72" s="26"/>
      <c r="P72" s="27"/>
      <c r="Q72" s="11" t="str">
        <f>IF(COUNTIF($K$2:K72,K72)&gt;1,"Doublon","")</f>
        <v/>
      </c>
    </row>
    <row r="73" spans="1:17">
      <c r="A73" s="108" t="s">
        <v>324</v>
      </c>
      <c r="B73" s="108" t="s">
        <v>374</v>
      </c>
      <c r="C73" s="12" t="s">
        <v>15</v>
      </c>
      <c r="G73" s="30" t="s">
        <v>424</v>
      </c>
      <c r="K73" s="53" t="str">
        <f t="shared" si="1"/>
        <v>Gringo_24Paco_24</v>
      </c>
      <c r="M73" s="28">
        <v>72</v>
      </c>
      <c r="N73" s="21"/>
      <c r="O73" s="26"/>
      <c r="P73" s="27"/>
      <c r="Q73" s="11" t="str">
        <f>IF(COUNTIF($K$2:K73,K73)&gt;1,"Doublon","")</f>
        <v/>
      </c>
    </row>
    <row r="74" spans="1:17">
      <c r="A74" s="108" t="s">
        <v>325</v>
      </c>
      <c r="B74" s="108" t="s">
        <v>375</v>
      </c>
      <c r="C74" s="12" t="s">
        <v>15</v>
      </c>
      <c r="G74" s="30" t="s">
        <v>425</v>
      </c>
      <c r="K74" s="53" t="str">
        <f t="shared" si="1"/>
        <v>Gringo_25Paco_25</v>
      </c>
      <c r="M74" s="28">
        <v>73</v>
      </c>
      <c r="N74" s="21"/>
      <c r="O74" s="26"/>
      <c r="P74" s="27"/>
      <c r="Q74" s="11" t="str">
        <f>IF(COUNTIF($K$2:K74,K74)&gt;1,"Doublon","")</f>
        <v/>
      </c>
    </row>
    <row r="75" spans="1:17">
      <c r="A75" s="108" t="s">
        <v>326</v>
      </c>
      <c r="B75" s="108" t="s">
        <v>376</v>
      </c>
      <c r="C75" s="12" t="s">
        <v>15</v>
      </c>
      <c r="G75" s="30" t="s">
        <v>426</v>
      </c>
      <c r="K75" s="53" t="str">
        <f t="shared" si="1"/>
        <v>Gringo_26Paco_26</v>
      </c>
      <c r="M75" s="28">
        <v>74</v>
      </c>
      <c r="N75" s="21"/>
      <c r="O75" s="26"/>
      <c r="P75" s="27"/>
      <c r="Q75" s="11" t="str">
        <f>IF(COUNTIF($K$2:K75,K75)&gt;1,"Doublon","")</f>
        <v/>
      </c>
    </row>
    <row r="76" spans="1:17">
      <c r="A76" s="108" t="s">
        <v>327</v>
      </c>
      <c r="B76" s="108" t="s">
        <v>377</v>
      </c>
      <c r="C76" s="12" t="s">
        <v>15</v>
      </c>
      <c r="G76" s="30" t="s">
        <v>427</v>
      </c>
      <c r="K76" s="53" t="str">
        <f t="shared" si="1"/>
        <v>Gringo_27Paco_27</v>
      </c>
      <c r="M76" s="28">
        <v>75</v>
      </c>
      <c r="N76" s="21"/>
      <c r="O76" s="26"/>
      <c r="P76" s="27"/>
      <c r="Q76" s="11" t="str">
        <f>IF(COUNTIF($K$2:K76,K76)&gt;1,"Doublon","")</f>
        <v/>
      </c>
    </row>
    <row r="77" spans="1:17">
      <c r="A77" s="108" t="s">
        <v>328</v>
      </c>
      <c r="B77" s="108" t="s">
        <v>378</v>
      </c>
      <c r="C77" s="12" t="s">
        <v>15</v>
      </c>
      <c r="G77" s="30" t="s">
        <v>428</v>
      </c>
      <c r="K77" s="53" t="str">
        <f t="shared" si="1"/>
        <v>Gringo_28Paco_28</v>
      </c>
      <c r="M77" s="28">
        <v>76</v>
      </c>
      <c r="N77" s="21"/>
      <c r="O77" s="26"/>
      <c r="P77" s="27"/>
      <c r="Q77" s="11" t="str">
        <f>IF(COUNTIF($K$2:K77,K77)&gt;1,"Doublon","")</f>
        <v/>
      </c>
    </row>
    <row r="78" spans="1:17">
      <c r="A78" s="108" t="s">
        <v>329</v>
      </c>
      <c r="B78" s="108" t="s">
        <v>379</v>
      </c>
      <c r="C78" s="12" t="s">
        <v>15</v>
      </c>
      <c r="G78" s="30" t="s">
        <v>429</v>
      </c>
      <c r="K78" s="53" t="str">
        <f t="shared" si="1"/>
        <v>Gringo_29Paco_29</v>
      </c>
      <c r="M78" s="28">
        <v>77</v>
      </c>
      <c r="N78" s="21"/>
      <c r="O78" s="26"/>
      <c r="P78" s="27"/>
      <c r="Q78" s="11" t="str">
        <f>IF(COUNTIF($K$2:K78,K78)&gt;1,"Doublon","")</f>
        <v/>
      </c>
    </row>
    <row r="79" spans="1:17">
      <c r="A79" s="108" t="s">
        <v>330</v>
      </c>
      <c r="B79" s="108" t="s">
        <v>380</v>
      </c>
      <c r="C79" s="12" t="s">
        <v>15</v>
      </c>
      <c r="G79" s="30" t="s">
        <v>430</v>
      </c>
      <c r="K79" s="53" t="str">
        <f t="shared" si="1"/>
        <v>Gringo_30Paco_30</v>
      </c>
      <c r="M79" s="28">
        <v>78</v>
      </c>
      <c r="N79" s="21"/>
      <c r="O79" s="26"/>
      <c r="P79" s="27"/>
      <c r="Q79" s="11" t="str">
        <f>IF(COUNTIF($K$2:K79,K79)&gt;1,"Doublon","")</f>
        <v/>
      </c>
    </row>
    <row r="80" spans="1:17">
      <c r="A80" s="108" t="s">
        <v>331</v>
      </c>
      <c r="B80" s="108" t="s">
        <v>381</v>
      </c>
      <c r="C80" s="12" t="s">
        <v>15</v>
      </c>
      <c r="G80" s="30" t="s">
        <v>431</v>
      </c>
      <c r="K80" s="53" t="str">
        <f t="shared" si="1"/>
        <v>Gringo_31Paco_31</v>
      </c>
      <c r="M80" s="28">
        <v>79</v>
      </c>
      <c r="N80" s="21"/>
      <c r="O80" s="26"/>
      <c r="P80" s="27"/>
      <c r="Q80" s="11" t="str">
        <f>IF(COUNTIF($K$2:K80,K80)&gt;1,"Doublon","")</f>
        <v/>
      </c>
    </row>
    <row r="81" spans="1:17">
      <c r="A81" s="108" t="s">
        <v>332</v>
      </c>
      <c r="B81" s="108" t="s">
        <v>382</v>
      </c>
      <c r="C81" s="12" t="s">
        <v>15</v>
      </c>
      <c r="G81" s="30" t="s">
        <v>432</v>
      </c>
      <c r="K81" s="53" t="str">
        <f t="shared" si="1"/>
        <v>Gringo_32Paco_32</v>
      </c>
      <c r="M81" s="28">
        <v>80</v>
      </c>
      <c r="N81" s="21"/>
      <c r="O81" s="26"/>
      <c r="P81" s="27"/>
      <c r="Q81" s="11" t="str">
        <f>IF(COUNTIF($K$2:K81,K81)&gt;1,"Doublon","")</f>
        <v/>
      </c>
    </row>
    <row r="82" spans="1:17">
      <c r="A82" s="108" t="s">
        <v>333</v>
      </c>
      <c r="B82" s="108" t="s">
        <v>383</v>
      </c>
      <c r="C82" s="12" t="s">
        <v>15</v>
      </c>
      <c r="G82" s="30" t="s">
        <v>433</v>
      </c>
      <c r="K82" s="53" t="str">
        <f t="shared" si="1"/>
        <v>Gringo_33Paco_33</v>
      </c>
      <c r="M82" s="28">
        <v>81</v>
      </c>
      <c r="N82" s="21"/>
      <c r="O82" s="26"/>
      <c r="P82" s="27"/>
      <c r="Q82" s="11" t="str">
        <f>IF(COUNTIF($K$2:K82,K82)&gt;1,"Doublon","")</f>
        <v/>
      </c>
    </row>
    <row r="83" spans="1:17">
      <c r="A83" s="108" t="s">
        <v>334</v>
      </c>
      <c r="B83" s="108" t="s">
        <v>384</v>
      </c>
      <c r="C83" s="12" t="s">
        <v>15</v>
      </c>
      <c r="G83" s="30" t="s">
        <v>434</v>
      </c>
      <c r="K83" s="53" t="str">
        <f t="shared" si="1"/>
        <v>Gringo_34Paco_34</v>
      </c>
      <c r="M83" s="28">
        <v>82</v>
      </c>
      <c r="N83" s="21"/>
      <c r="O83" s="26"/>
      <c r="P83" s="27"/>
      <c r="Q83" s="11" t="str">
        <f>IF(COUNTIF($K$2:K83,K83)&gt;1,"Doublon","")</f>
        <v/>
      </c>
    </row>
    <row r="84" spans="1:17">
      <c r="A84" s="108" t="s">
        <v>335</v>
      </c>
      <c r="B84" s="108" t="s">
        <v>385</v>
      </c>
      <c r="C84" s="12" t="s">
        <v>15</v>
      </c>
      <c r="G84" s="30" t="s">
        <v>435</v>
      </c>
      <c r="K84" s="53" t="str">
        <f t="shared" si="1"/>
        <v>Gringo_35Paco_35</v>
      </c>
      <c r="M84" s="28">
        <v>83</v>
      </c>
      <c r="N84" s="21"/>
      <c r="O84" s="26"/>
      <c r="P84" s="27"/>
      <c r="Q84" s="11" t="str">
        <f>IF(COUNTIF($K$2:K84,K84)&gt;1,"Doublon","")</f>
        <v/>
      </c>
    </row>
    <row r="85" spans="1:17">
      <c r="A85" s="108" t="s">
        <v>336</v>
      </c>
      <c r="B85" s="108" t="s">
        <v>386</v>
      </c>
      <c r="C85" s="12" t="s">
        <v>15</v>
      </c>
      <c r="G85" s="30" t="s">
        <v>436</v>
      </c>
      <c r="K85" s="53" t="str">
        <f t="shared" si="1"/>
        <v>Gringo_36Paco_36</v>
      </c>
      <c r="M85" s="28">
        <v>84</v>
      </c>
      <c r="N85" s="21"/>
      <c r="O85" s="26"/>
      <c r="P85" s="27"/>
      <c r="Q85" s="11" t="str">
        <f>IF(COUNTIF($K$2:K85,K85)&gt;1,"Doublon","")</f>
        <v/>
      </c>
    </row>
    <row r="86" spans="1:17">
      <c r="A86" s="108" t="s">
        <v>337</v>
      </c>
      <c r="B86" s="108" t="s">
        <v>387</v>
      </c>
      <c r="C86" s="12" t="s">
        <v>15</v>
      </c>
      <c r="G86" s="30" t="s">
        <v>437</v>
      </c>
      <c r="K86" s="53" t="str">
        <f t="shared" si="1"/>
        <v>Gringo_37Paco_37</v>
      </c>
      <c r="M86" s="28">
        <v>85</v>
      </c>
      <c r="N86" s="21"/>
      <c r="O86" s="26"/>
      <c r="P86" s="27"/>
      <c r="Q86" s="11" t="str">
        <f>IF(COUNTIF($K$2:K86,K86)&gt;1,"Doublon","")</f>
        <v/>
      </c>
    </row>
    <row r="87" spans="1:17">
      <c r="A87" s="108" t="s">
        <v>338</v>
      </c>
      <c r="B87" s="108" t="s">
        <v>388</v>
      </c>
      <c r="C87" s="12" t="s">
        <v>15</v>
      </c>
      <c r="G87" s="30" t="s">
        <v>438</v>
      </c>
      <c r="K87" s="53" t="str">
        <f t="shared" si="1"/>
        <v>Gringo_38Paco_38</v>
      </c>
      <c r="M87" s="28">
        <v>86</v>
      </c>
      <c r="N87" s="21"/>
      <c r="O87" s="26"/>
      <c r="P87" s="27"/>
      <c r="Q87" s="11" t="str">
        <f>IF(COUNTIF($K$2:K87,K87)&gt;1,"Doublon","")</f>
        <v/>
      </c>
    </row>
    <row r="88" spans="1:17">
      <c r="A88" s="108" t="s">
        <v>339</v>
      </c>
      <c r="B88" s="108" t="s">
        <v>389</v>
      </c>
      <c r="C88" s="12" t="s">
        <v>15</v>
      </c>
      <c r="G88" s="30" t="s">
        <v>439</v>
      </c>
      <c r="K88" s="53" t="str">
        <f t="shared" si="1"/>
        <v>Gringo_39Paco_39</v>
      </c>
      <c r="M88" s="28">
        <v>87</v>
      </c>
      <c r="N88" s="21"/>
      <c r="O88" s="26"/>
      <c r="P88" s="27"/>
      <c r="Q88" s="11" t="str">
        <f>IF(COUNTIF($K$2:K88,K88)&gt;1,"Doublon","")</f>
        <v/>
      </c>
    </row>
    <row r="89" spans="1:17">
      <c r="A89" s="108" t="s">
        <v>340</v>
      </c>
      <c r="B89" s="108" t="s">
        <v>390</v>
      </c>
      <c r="C89" s="12" t="s">
        <v>15</v>
      </c>
      <c r="G89" s="30" t="s">
        <v>440</v>
      </c>
      <c r="K89" s="53" t="str">
        <f t="shared" si="1"/>
        <v>Gringo_40Paco_40</v>
      </c>
      <c r="M89" s="28">
        <v>88</v>
      </c>
      <c r="N89" s="21"/>
      <c r="O89" s="26"/>
      <c r="P89" s="27"/>
      <c r="Q89" s="11" t="str">
        <f>IF(COUNTIF($K$2:K89,K89)&gt;1,"Doublon","")</f>
        <v/>
      </c>
    </row>
    <row r="90" spans="1:17">
      <c r="A90" s="108" t="s">
        <v>341</v>
      </c>
      <c r="B90" s="108" t="s">
        <v>391</v>
      </c>
      <c r="C90" s="12" t="s">
        <v>15</v>
      </c>
      <c r="G90" s="30" t="s">
        <v>441</v>
      </c>
      <c r="K90" s="53" t="str">
        <f t="shared" si="1"/>
        <v>Gringo_41Paco_41</v>
      </c>
      <c r="M90" s="28">
        <v>89</v>
      </c>
      <c r="N90" s="21"/>
      <c r="O90" s="26"/>
      <c r="P90" s="27"/>
      <c r="Q90" s="11" t="str">
        <f>IF(COUNTIF($K$2:K90,K90)&gt;1,"Doublon","")</f>
        <v/>
      </c>
    </row>
    <row r="91" spans="1:17">
      <c r="A91" s="108" t="s">
        <v>342</v>
      </c>
      <c r="B91" s="108" t="s">
        <v>392</v>
      </c>
      <c r="C91" s="12" t="s">
        <v>15</v>
      </c>
      <c r="G91" s="30" t="s">
        <v>442</v>
      </c>
      <c r="K91" s="53" t="str">
        <f t="shared" si="1"/>
        <v>Gringo_42Paco_42</v>
      </c>
      <c r="M91" s="28">
        <v>90</v>
      </c>
      <c r="N91" s="21"/>
      <c r="O91" s="26"/>
      <c r="P91" s="27"/>
      <c r="Q91" s="11" t="str">
        <f>IF(COUNTIF($K$2:K91,K91)&gt;1,"Doublon","")</f>
        <v/>
      </c>
    </row>
    <row r="92" spans="1:17">
      <c r="A92" s="108" t="s">
        <v>343</v>
      </c>
      <c r="B92" s="108" t="s">
        <v>393</v>
      </c>
      <c r="C92" s="12" t="s">
        <v>15</v>
      </c>
      <c r="G92" s="30" t="s">
        <v>443</v>
      </c>
      <c r="K92" s="53" t="str">
        <f t="shared" si="1"/>
        <v>Gringo_43Paco_43</v>
      </c>
      <c r="M92" s="28">
        <v>91</v>
      </c>
      <c r="N92" s="21"/>
      <c r="O92" s="26"/>
      <c r="P92" s="27"/>
      <c r="Q92" s="11" t="str">
        <f>IF(COUNTIF($K$2:K92,K92)&gt;1,"Doublon","")</f>
        <v/>
      </c>
    </row>
    <row r="93" spans="1:17">
      <c r="A93" s="108" t="s">
        <v>344</v>
      </c>
      <c r="B93" s="108" t="s">
        <v>394</v>
      </c>
      <c r="C93" s="12" t="s">
        <v>15</v>
      </c>
      <c r="G93" s="30" t="s">
        <v>444</v>
      </c>
      <c r="K93" s="53" t="str">
        <f t="shared" si="1"/>
        <v>Gringo_44Paco_44</v>
      </c>
      <c r="M93" s="28">
        <v>92</v>
      </c>
      <c r="N93" s="21"/>
      <c r="O93" s="26"/>
      <c r="P93" s="27"/>
      <c r="Q93" s="11" t="str">
        <f>IF(COUNTIF($K$2:K93,K93)&gt;1,"Doublon","")</f>
        <v/>
      </c>
    </row>
    <row r="94" spans="1:17">
      <c r="A94" s="108" t="s">
        <v>345</v>
      </c>
      <c r="B94" s="108" t="s">
        <v>395</v>
      </c>
      <c r="C94" s="12" t="s">
        <v>15</v>
      </c>
      <c r="G94" s="30" t="s">
        <v>445</v>
      </c>
      <c r="K94" s="53" t="str">
        <f t="shared" si="1"/>
        <v>Gringo_45Paco_45</v>
      </c>
      <c r="M94" s="28">
        <v>93</v>
      </c>
      <c r="N94" s="21"/>
      <c r="O94" s="26"/>
      <c r="P94" s="27"/>
      <c r="Q94" s="11" t="str">
        <f>IF(COUNTIF($K$2:K94,K94)&gt;1,"Doublon","")</f>
        <v/>
      </c>
    </row>
    <row r="95" spans="1:17">
      <c r="A95" s="108" t="s">
        <v>346</v>
      </c>
      <c r="B95" s="108" t="s">
        <v>396</v>
      </c>
      <c r="C95" s="12" t="s">
        <v>15</v>
      </c>
      <c r="G95" s="30" t="s">
        <v>446</v>
      </c>
      <c r="K95" s="53" t="str">
        <f t="shared" si="1"/>
        <v>Gringo_46Paco_46</v>
      </c>
      <c r="M95" s="28">
        <v>94</v>
      </c>
      <c r="N95" s="21"/>
      <c r="O95" s="26"/>
      <c r="P95" s="27"/>
      <c r="Q95" s="11" t="str">
        <f>IF(COUNTIF($K$2:K95,K95)&gt;1,"Doublon","")</f>
        <v/>
      </c>
    </row>
    <row r="96" spans="1:17">
      <c r="A96" s="108" t="s">
        <v>347</v>
      </c>
      <c r="B96" s="108" t="s">
        <v>397</v>
      </c>
      <c r="C96" s="12" t="s">
        <v>15</v>
      </c>
      <c r="G96" s="30" t="s">
        <v>447</v>
      </c>
      <c r="K96" s="53" t="str">
        <f t="shared" si="1"/>
        <v>Gringo_47Paco_47</v>
      </c>
      <c r="M96" s="28">
        <v>95</v>
      </c>
      <c r="N96" s="21"/>
      <c r="O96" s="26"/>
      <c r="P96" s="27"/>
      <c r="Q96" s="11" t="str">
        <f>IF(COUNTIF($K$2:K96,K96)&gt;1,"Doublon","")</f>
        <v/>
      </c>
    </row>
    <row r="97" spans="1:17">
      <c r="A97" s="108" t="s">
        <v>348</v>
      </c>
      <c r="B97" s="108" t="s">
        <v>398</v>
      </c>
      <c r="C97" s="12" t="s">
        <v>15</v>
      </c>
      <c r="G97" s="30" t="s">
        <v>448</v>
      </c>
      <c r="K97" s="53" t="str">
        <f t="shared" si="1"/>
        <v>Gringo_48Paco_48</v>
      </c>
      <c r="M97" s="28">
        <v>96</v>
      </c>
      <c r="N97" s="21"/>
      <c r="O97" s="26"/>
      <c r="P97" s="27"/>
      <c r="Q97" s="11" t="str">
        <f>IF(COUNTIF($K$2:K97,K97)&gt;1,"Doublon","")</f>
        <v/>
      </c>
    </row>
    <row r="98" spans="1:17">
      <c r="A98" s="108" t="s">
        <v>349</v>
      </c>
      <c r="B98" s="108" t="s">
        <v>399</v>
      </c>
      <c r="C98" s="12" t="s">
        <v>15</v>
      </c>
      <c r="G98" s="30" t="s">
        <v>449</v>
      </c>
      <c r="K98" s="53" t="str">
        <f t="shared" si="1"/>
        <v>Gringo_49Paco_49</v>
      </c>
      <c r="M98" s="28">
        <v>97</v>
      </c>
      <c r="N98" s="21"/>
      <c r="O98" s="26"/>
      <c r="P98" s="27"/>
      <c r="Q98" s="11" t="str">
        <f>IF(COUNTIF($K$2:K98,K98)&gt;1,"Doublon","")</f>
        <v/>
      </c>
    </row>
    <row r="99" spans="1:17">
      <c r="A99" s="108" t="s">
        <v>350</v>
      </c>
      <c r="B99" s="108" t="s">
        <v>400</v>
      </c>
      <c r="C99" s="12" t="s">
        <v>15</v>
      </c>
      <c r="G99" s="30" t="s">
        <v>450</v>
      </c>
      <c r="K99" s="53" t="str">
        <f t="shared" si="1"/>
        <v>Gringo_50Paco_50</v>
      </c>
      <c r="M99" s="28">
        <v>98</v>
      </c>
      <c r="N99" s="21"/>
      <c r="O99" s="26"/>
      <c r="P99" s="27"/>
      <c r="Q99" s="11" t="str">
        <f>IF(COUNTIF($K$2:K99,K99)&gt;1,"Doublon","")</f>
        <v/>
      </c>
    </row>
    <row r="100" spans="1:17">
      <c r="A100" s="108" t="s">
        <v>451</v>
      </c>
      <c r="B100" s="108" t="s">
        <v>511</v>
      </c>
      <c r="C100" s="12" t="s">
        <v>18</v>
      </c>
      <c r="G100" s="30" t="s">
        <v>571</v>
      </c>
      <c r="K100" s="53" t="str">
        <f t="shared" si="1"/>
        <v>Gringette_1Huguette_1</v>
      </c>
      <c r="M100" s="28">
        <v>99</v>
      </c>
      <c r="N100" s="21"/>
      <c r="O100" s="26"/>
      <c r="P100" s="27"/>
      <c r="Q100" s="11" t="str">
        <f>IF(COUNTIF($K$2:K100,K100)&gt;1,"Doublon","")</f>
        <v/>
      </c>
    </row>
    <row r="101" spans="1:17">
      <c r="A101" s="108" t="s">
        <v>452</v>
      </c>
      <c r="B101" s="108" t="s">
        <v>512</v>
      </c>
      <c r="C101" s="12" t="s">
        <v>18</v>
      </c>
      <c r="G101" s="30" t="s">
        <v>572</v>
      </c>
      <c r="K101" s="53" t="str">
        <f t="shared" si="1"/>
        <v>Gringette_2Huguette_2</v>
      </c>
      <c r="M101" s="28">
        <v>100</v>
      </c>
      <c r="N101" s="21"/>
      <c r="O101" s="26"/>
      <c r="P101" s="27"/>
      <c r="Q101" s="11" t="str">
        <f>IF(COUNTIF($K$2:K101,K101)&gt;1,"Doublon","")</f>
        <v/>
      </c>
    </row>
    <row r="102" spans="1:17">
      <c r="A102" s="108" t="s">
        <v>453</v>
      </c>
      <c r="B102" s="108" t="s">
        <v>513</v>
      </c>
      <c r="C102" s="12" t="s">
        <v>18</v>
      </c>
      <c r="G102" s="30" t="s">
        <v>573</v>
      </c>
      <c r="K102" s="53" t="str">
        <f t="shared" si="1"/>
        <v>Gringette_3Huguette_3</v>
      </c>
      <c r="M102" s="28">
        <v>101</v>
      </c>
      <c r="N102" s="21"/>
      <c r="O102" s="26"/>
      <c r="P102" s="27"/>
      <c r="Q102" s="11" t="str">
        <f>IF(COUNTIF($K$2:K102,K102)&gt;1,"Doublon","")</f>
        <v/>
      </c>
    </row>
    <row r="103" spans="1:17">
      <c r="A103" s="108" t="s">
        <v>454</v>
      </c>
      <c r="B103" s="108" t="s">
        <v>514</v>
      </c>
      <c r="C103" s="12" t="s">
        <v>18</v>
      </c>
      <c r="G103" s="30" t="s">
        <v>574</v>
      </c>
      <c r="K103" s="53" t="str">
        <f t="shared" si="1"/>
        <v>Gringette_4Huguette_4</v>
      </c>
      <c r="M103" s="28">
        <v>102</v>
      </c>
      <c r="N103" s="21"/>
      <c r="O103" s="26"/>
      <c r="P103" s="27"/>
      <c r="Q103" s="11" t="str">
        <f>IF(COUNTIF($K$2:K103,K103)&gt;1,"Doublon","")</f>
        <v/>
      </c>
    </row>
    <row r="104" spans="1:17">
      <c r="A104" s="108" t="s">
        <v>455</v>
      </c>
      <c r="B104" s="108" t="s">
        <v>515</v>
      </c>
      <c r="C104" s="12" t="s">
        <v>18</v>
      </c>
      <c r="G104" s="30" t="s">
        <v>575</v>
      </c>
      <c r="K104" s="53" t="str">
        <f t="shared" si="1"/>
        <v>Gringette_5Huguette_5</v>
      </c>
      <c r="M104" s="28">
        <v>103</v>
      </c>
      <c r="N104" s="21"/>
      <c r="O104" s="26"/>
      <c r="P104" s="27"/>
      <c r="Q104" s="11" t="str">
        <f>IF(COUNTIF($K$2:K104,K104)&gt;1,"Doublon","")</f>
        <v/>
      </c>
    </row>
    <row r="105" spans="1:17">
      <c r="A105" s="108" t="s">
        <v>456</v>
      </c>
      <c r="B105" s="108" t="s">
        <v>516</v>
      </c>
      <c r="C105" s="12" t="s">
        <v>18</v>
      </c>
      <c r="G105" s="30" t="s">
        <v>576</v>
      </c>
      <c r="K105" s="53" t="str">
        <f t="shared" si="1"/>
        <v>Gringette_6Huguette_6</v>
      </c>
      <c r="M105" s="28">
        <v>104</v>
      </c>
      <c r="N105" s="21"/>
      <c r="O105" s="26"/>
      <c r="P105" s="27"/>
      <c r="Q105" s="11" t="str">
        <f>IF(COUNTIF($K$2:K105,K105)&gt;1,"Doublon","")</f>
        <v/>
      </c>
    </row>
    <row r="106" spans="1:17">
      <c r="A106" s="108" t="s">
        <v>457</v>
      </c>
      <c r="B106" s="108" t="s">
        <v>517</v>
      </c>
      <c r="C106" s="12" t="s">
        <v>18</v>
      </c>
      <c r="G106" s="30" t="s">
        <v>577</v>
      </c>
      <c r="K106" s="53" t="str">
        <f t="shared" si="1"/>
        <v>Gringette_7Huguette_7</v>
      </c>
      <c r="M106" s="28">
        <v>105</v>
      </c>
      <c r="N106" s="21"/>
      <c r="O106" s="26"/>
      <c r="P106" s="27"/>
      <c r="Q106" s="11" t="str">
        <f>IF(COUNTIF($K$2:K106,K106)&gt;1,"Doublon","")</f>
        <v/>
      </c>
    </row>
    <row r="107" spans="1:17">
      <c r="A107" s="108" t="s">
        <v>458</v>
      </c>
      <c r="B107" s="108" t="s">
        <v>518</v>
      </c>
      <c r="C107" s="12" t="s">
        <v>18</v>
      </c>
      <c r="G107" s="30" t="s">
        <v>578</v>
      </c>
      <c r="K107" s="53" t="str">
        <f t="shared" si="1"/>
        <v>Gringette_8Huguette_8</v>
      </c>
      <c r="M107" s="28">
        <v>106</v>
      </c>
      <c r="N107" s="21"/>
      <c r="O107" s="26"/>
      <c r="P107" s="27"/>
      <c r="Q107" s="11" t="str">
        <f>IF(COUNTIF($K$2:K107,K107)&gt;1,"Doublon","")</f>
        <v/>
      </c>
    </row>
    <row r="108" spans="1:17">
      <c r="A108" s="108" t="s">
        <v>459</v>
      </c>
      <c r="B108" s="108" t="s">
        <v>519</v>
      </c>
      <c r="C108" s="12" t="s">
        <v>18</v>
      </c>
      <c r="G108" s="30" t="s">
        <v>579</v>
      </c>
      <c r="K108" s="53" t="str">
        <f t="shared" si="1"/>
        <v>Gringette_9Huguette_9</v>
      </c>
      <c r="M108" s="28">
        <v>107</v>
      </c>
      <c r="N108" s="21"/>
      <c r="O108" s="26"/>
      <c r="P108" s="27"/>
      <c r="Q108" s="11" t="str">
        <f>IF(COUNTIF($K$2:K108,K108)&gt;1,"Doublon","")</f>
        <v/>
      </c>
    </row>
    <row r="109" spans="1:17">
      <c r="A109" s="108" t="s">
        <v>460</v>
      </c>
      <c r="B109" s="108" t="s">
        <v>520</v>
      </c>
      <c r="C109" s="12" t="s">
        <v>18</v>
      </c>
      <c r="G109" s="30" t="s">
        <v>580</v>
      </c>
      <c r="K109" s="53" t="str">
        <f t="shared" si="1"/>
        <v>Gringette_10Huguette_10</v>
      </c>
      <c r="M109" s="28">
        <v>108</v>
      </c>
      <c r="N109" s="21"/>
      <c r="O109" s="26"/>
      <c r="P109" s="27"/>
      <c r="Q109" s="11" t="str">
        <f>IF(COUNTIF($K$2:K109,K109)&gt;1,"Doublon","")</f>
        <v/>
      </c>
    </row>
    <row r="110" spans="1:17">
      <c r="A110" s="108" t="s">
        <v>461</v>
      </c>
      <c r="B110" s="108" t="s">
        <v>521</v>
      </c>
      <c r="C110" s="12" t="s">
        <v>18</v>
      </c>
      <c r="G110" s="30" t="s">
        <v>581</v>
      </c>
      <c r="K110" s="53" t="str">
        <f t="shared" si="1"/>
        <v>Gringette_11Huguette_11</v>
      </c>
      <c r="M110" s="28">
        <v>109</v>
      </c>
      <c r="N110" s="21"/>
      <c r="O110" s="26"/>
      <c r="P110" s="27"/>
      <c r="Q110" s="11" t="str">
        <f>IF(COUNTIF($K$2:K110,K110)&gt;1,"Doublon","")</f>
        <v/>
      </c>
    </row>
    <row r="111" spans="1:17">
      <c r="A111" s="108" t="s">
        <v>462</v>
      </c>
      <c r="B111" s="108" t="s">
        <v>522</v>
      </c>
      <c r="C111" s="12" t="s">
        <v>18</v>
      </c>
      <c r="G111" s="30" t="s">
        <v>582</v>
      </c>
      <c r="K111" s="53" t="str">
        <f t="shared" si="1"/>
        <v>Gringette_12Huguette_12</v>
      </c>
      <c r="M111" s="28">
        <v>110</v>
      </c>
      <c r="N111" s="21"/>
      <c r="O111" s="26"/>
      <c r="P111" s="27"/>
      <c r="Q111" s="11" t="str">
        <f>IF(COUNTIF($K$2:K111,K111)&gt;1,"Doublon","")</f>
        <v/>
      </c>
    </row>
    <row r="112" spans="1:17">
      <c r="A112" s="108" t="s">
        <v>463</v>
      </c>
      <c r="B112" s="108" t="s">
        <v>523</v>
      </c>
      <c r="C112" s="12" t="s">
        <v>18</v>
      </c>
      <c r="G112" s="30" t="s">
        <v>583</v>
      </c>
      <c r="K112" s="53" t="str">
        <f t="shared" si="1"/>
        <v>Gringette_13Huguette_13</v>
      </c>
      <c r="M112" s="28">
        <v>111</v>
      </c>
      <c r="N112" s="21"/>
      <c r="O112" s="26"/>
      <c r="P112" s="27"/>
      <c r="Q112" s="11" t="str">
        <f>IF(COUNTIF($K$2:K112,K112)&gt;1,"Doublon","")</f>
        <v/>
      </c>
    </row>
    <row r="113" spans="1:17">
      <c r="A113" s="108" t="s">
        <v>464</v>
      </c>
      <c r="B113" s="108" t="s">
        <v>524</v>
      </c>
      <c r="C113" s="12" t="s">
        <v>18</v>
      </c>
      <c r="G113" s="30" t="s">
        <v>584</v>
      </c>
      <c r="K113" s="53" t="str">
        <f t="shared" si="1"/>
        <v>Gringette_14Huguette_14</v>
      </c>
      <c r="M113" s="28">
        <v>112</v>
      </c>
      <c r="N113" s="21"/>
      <c r="O113" s="26"/>
      <c r="P113" s="27"/>
      <c r="Q113" s="11" t="str">
        <f>IF(COUNTIF($K$2:K113,K113)&gt;1,"Doublon","")</f>
        <v/>
      </c>
    </row>
    <row r="114" spans="1:17">
      <c r="A114" s="108" t="s">
        <v>465</v>
      </c>
      <c r="B114" s="108" t="s">
        <v>525</v>
      </c>
      <c r="C114" s="12" t="s">
        <v>18</v>
      </c>
      <c r="G114" s="30" t="s">
        <v>585</v>
      </c>
      <c r="K114" s="53" t="str">
        <f t="shared" si="1"/>
        <v>Gringette_15Huguette_15</v>
      </c>
      <c r="M114" s="28">
        <v>113</v>
      </c>
      <c r="N114" s="21"/>
      <c r="O114" s="26"/>
      <c r="P114" s="27"/>
      <c r="Q114" s="11" t="str">
        <f>IF(COUNTIF($K$2:K114,K114)&gt;1,"Doublon","")</f>
        <v/>
      </c>
    </row>
    <row r="115" spans="1:17">
      <c r="A115" s="108" t="s">
        <v>466</v>
      </c>
      <c r="B115" s="108" t="s">
        <v>526</v>
      </c>
      <c r="C115" s="12" t="s">
        <v>18</v>
      </c>
      <c r="G115" s="30" t="s">
        <v>586</v>
      </c>
      <c r="K115" s="53" t="str">
        <f t="shared" si="1"/>
        <v>Gringette_16Huguette_16</v>
      </c>
      <c r="M115" s="28">
        <v>114</v>
      </c>
      <c r="N115" s="21"/>
      <c r="O115" s="26"/>
      <c r="P115" s="27"/>
      <c r="Q115" s="11" t="str">
        <f>IF(COUNTIF($K$2:K115,K115)&gt;1,"Doublon","")</f>
        <v/>
      </c>
    </row>
    <row r="116" spans="1:17">
      <c r="A116" s="108" t="s">
        <v>467</v>
      </c>
      <c r="B116" s="108" t="s">
        <v>527</v>
      </c>
      <c r="C116" s="12" t="s">
        <v>18</v>
      </c>
      <c r="G116" s="30" t="s">
        <v>587</v>
      </c>
      <c r="K116" s="53" t="str">
        <f t="shared" si="1"/>
        <v>Gringette_17Huguette_17</v>
      </c>
      <c r="M116" s="28">
        <v>115</v>
      </c>
      <c r="N116" s="21"/>
      <c r="O116" s="26"/>
      <c r="P116" s="27"/>
      <c r="Q116" s="11" t="str">
        <f>IF(COUNTIF($K$2:K116,K116)&gt;1,"Doublon","")</f>
        <v/>
      </c>
    </row>
    <row r="117" spans="1:17">
      <c r="A117" s="108" t="s">
        <v>468</v>
      </c>
      <c r="B117" s="108" t="s">
        <v>528</v>
      </c>
      <c r="C117" s="12" t="s">
        <v>18</v>
      </c>
      <c r="G117" s="30" t="s">
        <v>588</v>
      </c>
      <c r="K117" s="53" t="str">
        <f t="shared" si="1"/>
        <v>Gringette_18Huguette_18</v>
      </c>
      <c r="M117" s="28">
        <v>116</v>
      </c>
      <c r="N117" s="21"/>
      <c r="O117" s="26"/>
      <c r="P117" s="27"/>
      <c r="Q117" s="11" t="str">
        <f>IF(COUNTIF($K$2:K117,K117)&gt;1,"Doublon","")</f>
        <v/>
      </c>
    </row>
    <row r="118" spans="1:17">
      <c r="A118" s="108" t="s">
        <v>469</v>
      </c>
      <c r="B118" s="108" t="s">
        <v>529</v>
      </c>
      <c r="C118" s="12" t="s">
        <v>18</v>
      </c>
      <c r="G118" s="30" t="s">
        <v>589</v>
      </c>
      <c r="K118" s="53" t="str">
        <f t="shared" si="1"/>
        <v>Gringette_19Huguette_19</v>
      </c>
      <c r="M118" s="28">
        <v>117</v>
      </c>
      <c r="N118" s="21"/>
      <c r="O118" s="26"/>
      <c r="P118" s="27"/>
      <c r="Q118" s="11" t="str">
        <f>IF(COUNTIF($K$2:K118,K118)&gt;1,"Doublon","")</f>
        <v/>
      </c>
    </row>
    <row r="119" spans="1:17">
      <c r="A119" s="108" t="s">
        <v>470</v>
      </c>
      <c r="B119" s="108" t="s">
        <v>530</v>
      </c>
      <c r="C119" s="12" t="s">
        <v>18</v>
      </c>
      <c r="G119" s="30" t="s">
        <v>590</v>
      </c>
      <c r="K119" s="53" t="str">
        <f t="shared" si="1"/>
        <v>Gringette_20Huguette_20</v>
      </c>
      <c r="M119" s="28">
        <v>118</v>
      </c>
      <c r="N119" s="21"/>
      <c r="O119" s="26"/>
      <c r="P119" s="27"/>
      <c r="Q119" s="11" t="str">
        <f>IF(COUNTIF($K$2:K119,K119)&gt;1,"Doublon","")</f>
        <v/>
      </c>
    </row>
    <row r="120" spans="1:17">
      <c r="A120" s="108" t="s">
        <v>471</v>
      </c>
      <c r="B120" s="108" t="s">
        <v>531</v>
      </c>
      <c r="C120" s="12" t="s">
        <v>18</v>
      </c>
      <c r="G120" s="30" t="s">
        <v>591</v>
      </c>
      <c r="K120" s="53" t="str">
        <f t="shared" si="1"/>
        <v>Gringette_21Huguette_21</v>
      </c>
      <c r="M120" s="28">
        <v>119</v>
      </c>
      <c r="N120" s="21"/>
      <c r="O120" s="26"/>
      <c r="P120" s="27"/>
      <c r="Q120" s="11" t="str">
        <f>IF(COUNTIF($K$2:K120,K120)&gt;1,"Doublon","")</f>
        <v/>
      </c>
    </row>
    <row r="121" spans="1:17">
      <c r="A121" s="108" t="s">
        <v>472</v>
      </c>
      <c r="B121" s="108" t="s">
        <v>532</v>
      </c>
      <c r="C121" s="12" t="s">
        <v>18</v>
      </c>
      <c r="G121" s="30" t="s">
        <v>592</v>
      </c>
      <c r="K121" s="53" t="str">
        <f t="shared" si="1"/>
        <v>Gringette_22Huguette_22</v>
      </c>
      <c r="M121" s="28">
        <v>120</v>
      </c>
      <c r="N121" s="21"/>
      <c r="O121" s="26"/>
      <c r="P121" s="27"/>
      <c r="Q121" s="11" t="str">
        <f>IF(COUNTIF($K$2:K121,K121)&gt;1,"Doublon","")</f>
        <v/>
      </c>
    </row>
    <row r="122" spans="1:17">
      <c r="A122" s="108" t="s">
        <v>473</v>
      </c>
      <c r="B122" s="108" t="s">
        <v>533</v>
      </c>
      <c r="C122" s="12" t="s">
        <v>18</v>
      </c>
      <c r="G122" s="30" t="s">
        <v>593</v>
      </c>
      <c r="K122" s="53" t="str">
        <f t="shared" si="1"/>
        <v>Gringette_23Huguette_23</v>
      </c>
      <c r="M122" s="28">
        <v>121</v>
      </c>
      <c r="N122" s="21"/>
      <c r="O122" s="26"/>
      <c r="P122" s="27"/>
      <c r="Q122" s="11" t="str">
        <f>IF(COUNTIF($K$2:K122,K122)&gt;1,"Doublon","")</f>
        <v/>
      </c>
    </row>
    <row r="123" spans="1:17">
      <c r="A123" s="108" t="s">
        <v>474</v>
      </c>
      <c r="B123" s="108" t="s">
        <v>534</v>
      </c>
      <c r="C123" s="12" t="s">
        <v>18</v>
      </c>
      <c r="G123" s="30" t="s">
        <v>594</v>
      </c>
      <c r="K123" s="53" t="str">
        <f t="shared" si="1"/>
        <v>Gringette_24Huguette_24</v>
      </c>
      <c r="M123" s="28">
        <v>122</v>
      </c>
      <c r="N123" s="21"/>
      <c r="O123" s="26"/>
      <c r="P123" s="27"/>
      <c r="Q123" s="11" t="str">
        <f>IF(COUNTIF($K$2:K123,K123)&gt;1,"Doublon","")</f>
        <v/>
      </c>
    </row>
    <row r="124" spans="1:17">
      <c r="A124" s="108" t="s">
        <v>475</v>
      </c>
      <c r="B124" s="108" t="s">
        <v>535</v>
      </c>
      <c r="C124" s="12" t="s">
        <v>18</v>
      </c>
      <c r="G124" s="30" t="s">
        <v>595</v>
      </c>
      <c r="K124" s="53" t="str">
        <f t="shared" si="1"/>
        <v>Gringette_25Huguette_25</v>
      </c>
      <c r="M124" s="28">
        <v>123</v>
      </c>
      <c r="N124" s="21"/>
      <c r="O124" s="26"/>
      <c r="P124" s="27"/>
      <c r="Q124" s="11" t="str">
        <f>IF(COUNTIF($K$2:K124,K124)&gt;1,"Doublon","")</f>
        <v/>
      </c>
    </row>
    <row r="125" spans="1:17">
      <c r="A125" s="108" t="s">
        <v>476</v>
      </c>
      <c r="B125" s="108" t="s">
        <v>536</v>
      </c>
      <c r="C125" s="12" t="s">
        <v>18</v>
      </c>
      <c r="G125" s="30" t="s">
        <v>596</v>
      </c>
      <c r="K125" s="53" t="str">
        <f t="shared" si="1"/>
        <v>Gringette_26Huguette_26</v>
      </c>
      <c r="M125" s="28">
        <v>124</v>
      </c>
      <c r="N125" s="21"/>
      <c r="O125" s="26"/>
      <c r="P125" s="27"/>
      <c r="Q125" s="11" t="str">
        <f>IF(COUNTIF($K$2:K125,K125)&gt;1,"Doublon","")</f>
        <v/>
      </c>
    </row>
    <row r="126" spans="1:17">
      <c r="A126" s="108" t="s">
        <v>477</v>
      </c>
      <c r="B126" s="108" t="s">
        <v>537</v>
      </c>
      <c r="C126" s="12" t="s">
        <v>18</v>
      </c>
      <c r="G126" s="30" t="s">
        <v>597</v>
      </c>
      <c r="K126" s="53" t="str">
        <f t="shared" si="1"/>
        <v>Gringette_27Huguette_27</v>
      </c>
      <c r="M126" s="28">
        <v>125</v>
      </c>
      <c r="N126" s="21"/>
      <c r="O126" s="26"/>
      <c r="P126" s="27"/>
      <c r="Q126" s="11" t="str">
        <f>IF(COUNTIF($K$2:K126,K126)&gt;1,"Doublon","")</f>
        <v/>
      </c>
    </row>
    <row r="127" spans="1:17">
      <c r="A127" s="108" t="s">
        <v>478</v>
      </c>
      <c r="B127" s="108" t="s">
        <v>538</v>
      </c>
      <c r="C127" s="12" t="s">
        <v>18</v>
      </c>
      <c r="G127" s="30" t="s">
        <v>598</v>
      </c>
      <c r="K127" s="53" t="str">
        <f t="shared" si="1"/>
        <v>Gringette_28Huguette_28</v>
      </c>
      <c r="M127" s="28">
        <v>126</v>
      </c>
      <c r="N127" s="21"/>
      <c r="O127" s="26"/>
      <c r="P127" s="27"/>
      <c r="Q127" s="11" t="str">
        <f>IF(COUNTIF($K$2:K127,K127)&gt;1,"Doublon","")</f>
        <v/>
      </c>
    </row>
    <row r="128" spans="1:17">
      <c r="A128" s="108" t="s">
        <v>479</v>
      </c>
      <c r="B128" s="108" t="s">
        <v>539</v>
      </c>
      <c r="C128" s="12" t="s">
        <v>18</v>
      </c>
      <c r="G128" s="30" t="s">
        <v>599</v>
      </c>
      <c r="K128" s="53" t="str">
        <f t="shared" si="1"/>
        <v>Gringette_29Huguette_29</v>
      </c>
      <c r="M128" s="28">
        <v>127</v>
      </c>
      <c r="N128" s="21"/>
      <c r="O128" s="26"/>
      <c r="P128" s="27"/>
      <c r="Q128" s="11" t="str">
        <f>IF(COUNTIF($K$2:K128,K128)&gt;1,"Doublon","")</f>
        <v/>
      </c>
    </row>
    <row r="129" spans="1:17">
      <c r="A129" s="108" t="s">
        <v>480</v>
      </c>
      <c r="B129" s="108" t="s">
        <v>540</v>
      </c>
      <c r="C129" s="12" t="s">
        <v>18</v>
      </c>
      <c r="G129" s="30" t="s">
        <v>600</v>
      </c>
      <c r="K129" s="53" t="str">
        <f t="shared" si="1"/>
        <v>Gringette_30Huguette_30</v>
      </c>
      <c r="M129" s="28">
        <v>128</v>
      </c>
      <c r="N129" s="21"/>
      <c r="O129" s="26"/>
      <c r="P129" s="27"/>
      <c r="Q129" s="11" t="str">
        <f>IF(COUNTIF($K$2:K129,K129)&gt;1,"Doublon","")</f>
        <v/>
      </c>
    </row>
    <row r="130" spans="1:17">
      <c r="A130" s="108" t="s">
        <v>481</v>
      </c>
      <c r="B130" s="108" t="s">
        <v>541</v>
      </c>
      <c r="C130" s="12" t="s">
        <v>18</v>
      </c>
      <c r="G130" s="30" t="s">
        <v>601</v>
      </c>
      <c r="K130" s="53" t="str">
        <f t="shared" si="1"/>
        <v>Gringette_31Huguette_31</v>
      </c>
      <c r="M130" s="28">
        <v>129</v>
      </c>
      <c r="N130" s="21"/>
      <c r="O130" s="26"/>
      <c r="P130" s="27"/>
      <c r="Q130" s="11" t="str">
        <f>IF(COUNTIF($K$2:K130,K130)&gt;1,"Doublon","")</f>
        <v/>
      </c>
    </row>
    <row r="131" spans="1:17">
      <c r="A131" s="108" t="s">
        <v>482</v>
      </c>
      <c r="B131" s="108" t="s">
        <v>542</v>
      </c>
      <c r="C131" s="12" t="s">
        <v>18</v>
      </c>
      <c r="G131" s="30" t="s">
        <v>602</v>
      </c>
      <c r="K131" s="53" t="str">
        <f t="shared" ref="K131:K182" si="2">A131&amp;B131</f>
        <v>Gringette_32Huguette_32</v>
      </c>
      <c r="M131" s="28">
        <v>130</v>
      </c>
      <c r="N131" s="21"/>
      <c r="O131" s="26"/>
      <c r="P131" s="27"/>
      <c r="Q131" s="11" t="str">
        <f>IF(COUNTIF($K$2:K131,K131)&gt;1,"Doublon","")</f>
        <v/>
      </c>
    </row>
    <row r="132" spans="1:17">
      <c r="A132" s="108" t="s">
        <v>483</v>
      </c>
      <c r="B132" s="108" t="s">
        <v>543</v>
      </c>
      <c r="C132" s="12" t="s">
        <v>18</v>
      </c>
      <c r="G132" s="30" t="s">
        <v>603</v>
      </c>
      <c r="K132" s="53" t="str">
        <f t="shared" si="2"/>
        <v>Gringette_33Huguette_33</v>
      </c>
      <c r="M132" s="28">
        <v>131</v>
      </c>
      <c r="N132" s="21"/>
      <c r="O132" s="26"/>
      <c r="P132" s="27"/>
      <c r="Q132" s="11" t="str">
        <f>IF(COUNTIF($K$2:K132,K132)&gt;1,"Doublon","")</f>
        <v/>
      </c>
    </row>
    <row r="133" spans="1:17">
      <c r="A133" s="108" t="s">
        <v>484</v>
      </c>
      <c r="B133" s="108" t="s">
        <v>544</v>
      </c>
      <c r="C133" s="12" t="s">
        <v>18</v>
      </c>
      <c r="G133" s="30" t="s">
        <v>604</v>
      </c>
      <c r="K133" s="53" t="str">
        <f t="shared" si="2"/>
        <v>Gringette_34Huguette_34</v>
      </c>
      <c r="M133" s="28">
        <v>132</v>
      </c>
      <c r="N133" s="21"/>
      <c r="O133" s="26"/>
      <c r="P133" s="27"/>
      <c r="Q133" s="11" t="str">
        <f>IF(COUNTIF($K$2:K133,K133)&gt;1,"Doublon","")</f>
        <v/>
      </c>
    </row>
    <row r="134" spans="1:17">
      <c r="A134" s="108" t="s">
        <v>485</v>
      </c>
      <c r="B134" s="108" t="s">
        <v>545</v>
      </c>
      <c r="C134" s="12" t="s">
        <v>18</v>
      </c>
      <c r="G134" s="30" t="s">
        <v>605</v>
      </c>
      <c r="K134" s="53" t="str">
        <f t="shared" si="2"/>
        <v>Gringette_35Huguette_35</v>
      </c>
      <c r="M134" s="28">
        <v>133</v>
      </c>
      <c r="N134" s="21"/>
      <c r="O134" s="26"/>
      <c r="P134" s="27"/>
      <c r="Q134" s="11" t="str">
        <f>IF(COUNTIF($K$2:K134,K134)&gt;1,"Doublon","")</f>
        <v/>
      </c>
    </row>
    <row r="135" spans="1:17">
      <c r="A135" s="108" t="s">
        <v>486</v>
      </c>
      <c r="B135" s="108" t="s">
        <v>546</v>
      </c>
      <c r="C135" s="12" t="s">
        <v>18</v>
      </c>
      <c r="G135" s="30" t="s">
        <v>606</v>
      </c>
      <c r="K135" s="53" t="str">
        <f t="shared" si="2"/>
        <v>Gringette_36Huguette_36</v>
      </c>
      <c r="M135" s="28">
        <v>134</v>
      </c>
      <c r="N135" s="21"/>
      <c r="O135" s="26"/>
      <c r="P135" s="27"/>
      <c r="Q135" s="11" t="str">
        <f>IF(COUNTIF($K$2:K135,K135)&gt;1,"Doublon","")</f>
        <v/>
      </c>
    </row>
    <row r="136" spans="1:17">
      <c r="A136" s="108" t="s">
        <v>487</v>
      </c>
      <c r="B136" s="108" t="s">
        <v>547</v>
      </c>
      <c r="C136" s="12" t="s">
        <v>18</v>
      </c>
      <c r="G136" s="30" t="s">
        <v>607</v>
      </c>
      <c r="K136" s="53" t="str">
        <f t="shared" si="2"/>
        <v>Gringette_37Huguette_37</v>
      </c>
      <c r="M136" s="28">
        <v>135</v>
      </c>
      <c r="N136" s="21"/>
      <c r="O136" s="26"/>
      <c r="P136" s="27"/>
      <c r="Q136" s="11" t="str">
        <f>IF(COUNTIF($K$2:K136,K136)&gt;1,"Doublon","")</f>
        <v/>
      </c>
    </row>
    <row r="137" spans="1:17">
      <c r="A137" s="108" t="s">
        <v>488</v>
      </c>
      <c r="B137" s="108" t="s">
        <v>548</v>
      </c>
      <c r="C137" s="12" t="s">
        <v>18</v>
      </c>
      <c r="G137" s="30" t="s">
        <v>608</v>
      </c>
      <c r="K137" s="53" t="str">
        <f t="shared" si="2"/>
        <v>Gringette_38Huguette_38</v>
      </c>
      <c r="M137" s="28">
        <v>136</v>
      </c>
      <c r="N137" s="21"/>
      <c r="O137" s="26"/>
      <c r="P137" s="27"/>
      <c r="Q137" s="11" t="str">
        <f>IF(COUNTIF($K$2:K137,K137)&gt;1,"Doublon","")</f>
        <v/>
      </c>
    </row>
    <row r="138" spans="1:17">
      <c r="A138" s="108" t="s">
        <v>489</v>
      </c>
      <c r="B138" s="108" t="s">
        <v>549</v>
      </c>
      <c r="C138" s="12" t="s">
        <v>18</v>
      </c>
      <c r="G138" s="30" t="s">
        <v>609</v>
      </c>
      <c r="K138" s="53" t="str">
        <f t="shared" si="2"/>
        <v>Gringette_39Huguette_39</v>
      </c>
      <c r="M138" s="28">
        <v>137</v>
      </c>
      <c r="N138" s="21"/>
      <c r="O138" s="26"/>
      <c r="P138" s="27"/>
      <c r="Q138" s="11" t="str">
        <f>IF(COUNTIF($K$2:K138,K138)&gt;1,"Doublon","")</f>
        <v/>
      </c>
    </row>
    <row r="139" spans="1:17">
      <c r="A139" s="108" t="s">
        <v>490</v>
      </c>
      <c r="B139" s="108" t="s">
        <v>550</v>
      </c>
      <c r="C139" s="12" t="s">
        <v>18</v>
      </c>
      <c r="G139" s="30" t="s">
        <v>610</v>
      </c>
      <c r="K139" s="53" t="str">
        <f t="shared" si="2"/>
        <v>Gringette_40Huguette_40</v>
      </c>
      <c r="M139" s="28">
        <v>138</v>
      </c>
      <c r="N139" s="21"/>
      <c r="O139" s="26"/>
      <c r="P139" s="27"/>
      <c r="Q139" s="11" t="str">
        <f>IF(COUNTIF($K$2:K139,K139)&gt;1,"Doublon","")</f>
        <v/>
      </c>
    </row>
    <row r="140" spans="1:17">
      <c r="A140" s="108" t="s">
        <v>491</v>
      </c>
      <c r="B140" s="108" t="s">
        <v>551</v>
      </c>
      <c r="C140" s="12" t="s">
        <v>18</v>
      </c>
      <c r="G140" s="30" t="s">
        <v>611</v>
      </c>
      <c r="K140" s="53" t="str">
        <f t="shared" si="2"/>
        <v>Gringette_41Huguette_41</v>
      </c>
      <c r="M140" s="28">
        <v>139</v>
      </c>
      <c r="N140" s="21"/>
      <c r="O140" s="26"/>
      <c r="P140" s="27"/>
      <c r="Q140" s="11" t="str">
        <f>IF(COUNTIF($K$2:K140,K140)&gt;1,"Doublon","")</f>
        <v/>
      </c>
    </row>
    <row r="141" spans="1:17">
      <c r="A141" s="108" t="s">
        <v>492</v>
      </c>
      <c r="B141" s="108" t="s">
        <v>552</v>
      </c>
      <c r="C141" s="12" t="s">
        <v>18</v>
      </c>
      <c r="G141" s="30" t="s">
        <v>612</v>
      </c>
      <c r="K141" s="53" t="str">
        <f t="shared" si="2"/>
        <v>Gringette_42Huguette_42</v>
      </c>
      <c r="M141" s="28">
        <v>140</v>
      </c>
      <c r="N141" s="21"/>
      <c r="O141" s="26"/>
      <c r="P141" s="27"/>
      <c r="Q141" s="11" t="str">
        <f>IF(COUNTIF($K$2:K141,K141)&gt;1,"Doublon","")</f>
        <v/>
      </c>
    </row>
    <row r="142" spans="1:17">
      <c r="A142" s="108" t="s">
        <v>493</v>
      </c>
      <c r="B142" s="108" t="s">
        <v>553</v>
      </c>
      <c r="C142" s="12" t="s">
        <v>18</v>
      </c>
      <c r="G142" s="30" t="s">
        <v>613</v>
      </c>
      <c r="K142" s="53" t="str">
        <f t="shared" si="2"/>
        <v>Gringette_43Huguette_43</v>
      </c>
      <c r="M142" s="28">
        <v>141</v>
      </c>
      <c r="N142" s="21"/>
      <c r="O142" s="26"/>
      <c r="P142" s="27"/>
      <c r="Q142" s="11" t="str">
        <f>IF(COUNTIF($K$2:K142,K142)&gt;1,"Doublon","")</f>
        <v/>
      </c>
    </row>
    <row r="143" spans="1:17">
      <c r="A143" s="108" t="s">
        <v>494</v>
      </c>
      <c r="B143" s="108" t="s">
        <v>554</v>
      </c>
      <c r="C143" s="12" t="s">
        <v>18</v>
      </c>
      <c r="G143" s="30" t="s">
        <v>614</v>
      </c>
      <c r="K143" s="53" t="str">
        <f t="shared" si="2"/>
        <v>Gringette_44Huguette_44</v>
      </c>
      <c r="M143" s="28">
        <v>142</v>
      </c>
      <c r="N143" s="21"/>
      <c r="O143" s="26"/>
      <c r="P143" s="27"/>
      <c r="Q143" s="11" t="str">
        <f>IF(COUNTIF($K$2:K143,K143)&gt;1,"Doublon","")</f>
        <v/>
      </c>
    </row>
    <row r="144" spans="1:17">
      <c r="A144" s="108" t="s">
        <v>495</v>
      </c>
      <c r="B144" s="108" t="s">
        <v>555</v>
      </c>
      <c r="C144" s="12" t="s">
        <v>18</v>
      </c>
      <c r="G144" s="30" t="s">
        <v>615</v>
      </c>
      <c r="K144" s="53" t="str">
        <f t="shared" si="2"/>
        <v>Gringette_45Huguette_45</v>
      </c>
      <c r="M144" s="28">
        <v>143</v>
      </c>
      <c r="N144" s="21"/>
      <c r="O144" s="26"/>
      <c r="P144" s="27"/>
      <c r="Q144" s="11" t="str">
        <f>IF(COUNTIF($K$2:K144,K144)&gt;1,"Doublon","")</f>
        <v/>
      </c>
    </row>
    <row r="145" spans="1:17">
      <c r="A145" s="108" t="s">
        <v>496</v>
      </c>
      <c r="B145" s="108" t="s">
        <v>556</v>
      </c>
      <c r="C145" s="12" t="s">
        <v>18</v>
      </c>
      <c r="G145" s="30" t="s">
        <v>616</v>
      </c>
      <c r="K145" s="53" t="str">
        <f t="shared" si="2"/>
        <v>Gringette_46Huguette_46</v>
      </c>
      <c r="M145" s="28">
        <v>144</v>
      </c>
      <c r="N145" s="21"/>
      <c r="O145" s="26"/>
      <c r="P145" s="27"/>
      <c r="Q145" s="11" t="str">
        <f>IF(COUNTIF($K$2:K145,K145)&gt;1,"Doublon","")</f>
        <v/>
      </c>
    </row>
    <row r="146" spans="1:17">
      <c r="A146" s="108" t="s">
        <v>497</v>
      </c>
      <c r="B146" s="108" t="s">
        <v>557</v>
      </c>
      <c r="C146" s="12" t="s">
        <v>18</v>
      </c>
      <c r="G146" s="30" t="s">
        <v>617</v>
      </c>
      <c r="K146" s="53" t="str">
        <f t="shared" si="2"/>
        <v>Gringette_47Huguette_47</v>
      </c>
      <c r="M146" s="28">
        <v>145</v>
      </c>
      <c r="N146" s="21"/>
      <c r="O146" s="26"/>
      <c r="P146" s="27"/>
      <c r="Q146" s="11" t="str">
        <f>IF(COUNTIF($K$2:K146,K146)&gt;1,"Doublon","")</f>
        <v/>
      </c>
    </row>
    <row r="147" spans="1:17">
      <c r="A147" s="108" t="s">
        <v>498</v>
      </c>
      <c r="B147" s="108" t="s">
        <v>558</v>
      </c>
      <c r="C147" s="12" t="s">
        <v>18</v>
      </c>
      <c r="G147" s="30" t="s">
        <v>618</v>
      </c>
      <c r="K147" s="53" t="str">
        <f t="shared" si="2"/>
        <v>Gringette_48Huguette_48</v>
      </c>
      <c r="M147" s="28">
        <v>146</v>
      </c>
      <c r="N147" s="21"/>
      <c r="O147" s="26"/>
      <c r="P147" s="27"/>
      <c r="Q147" s="11" t="str">
        <f>IF(COUNTIF($K$2:K147,K147)&gt;1,"Doublon","")</f>
        <v/>
      </c>
    </row>
    <row r="148" spans="1:17">
      <c r="A148" s="108" t="s">
        <v>499</v>
      </c>
      <c r="B148" s="108" t="s">
        <v>559</v>
      </c>
      <c r="C148" s="12" t="s">
        <v>18</v>
      </c>
      <c r="G148" s="30" t="s">
        <v>619</v>
      </c>
      <c r="K148" s="53" t="str">
        <f t="shared" si="2"/>
        <v>Gringette_49Huguette_49</v>
      </c>
      <c r="M148" s="28">
        <v>147</v>
      </c>
      <c r="N148" s="21"/>
      <c r="O148" s="26"/>
      <c r="P148" s="27"/>
      <c r="Q148" s="11" t="str">
        <f>IF(COUNTIF($K$2:K148,K148)&gt;1,"Doublon","")</f>
        <v/>
      </c>
    </row>
    <row r="149" spans="1:17">
      <c r="A149" s="108" t="s">
        <v>500</v>
      </c>
      <c r="B149" s="108" t="s">
        <v>560</v>
      </c>
      <c r="C149" s="12" t="s">
        <v>18</v>
      </c>
      <c r="G149" s="30" t="s">
        <v>620</v>
      </c>
      <c r="K149" s="53" t="str">
        <f t="shared" si="2"/>
        <v>Gringette_50Huguette_50</v>
      </c>
      <c r="M149" s="28">
        <v>148</v>
      </c>
      <c r="N149" s="21"/>
      <c r="O149" s="26"/>
      <c r="P149" s="27"/>
      <c r="Q149" s="11" t="str">
        <f>IF(COUNTIF($K$2:K149,K149)&gt;1,"Doublon","")</f>
        <v/>
      </c>
    </row>
    <row r="150" spans="1:17">
      <c r="A150" s="108" t="s">
        <v>501</v>
      </c>
      <c r="B150" s="108" t="s">
        <v>561</v>
      </c>
      <c r="C150" s="12" t="s">
        <v>18</v>
      </c>
      <c r="G150" s="30" t="s">
        <v>621</v>
      </c>
      <c r="K150" s="53" t="str">
        <f t="shared" si="2"/>
        <v>Gringette_51Huguette_51</v>
      </c>
      <c r="M150" s="28">
        <v>149</v>
      </c>
      <c r="N150" s="21"/>
      <c r="O150" s="26"/>
      <c r="P150" s="27"/>
      <c r="Q150" s="11" t="str">
        <f>IF(COUNTIF($K$2:K150,K150)&gt;1,"Doublon","")</f>
        <v/>
      </c>
    </row>
    <row r="151" spans="1:17">
      <c r="A151" s="108" t="s">
        <v>502</v>
      </c>
      <c r="B151" s="108" t="s">
        <v>562</v>
      </c>
      <c r="C151" s="12" t="s">
        <v>18</v>
      </c>
      <c r="G151" s="30" t="s">
        <v>622</v>
      </c>
      <c r="K151" s="53" t="str">
        <f t="shared" si="2"/>
        <v>Gringette_52Huguette_52</v>
      </c>
      <c r="M151" s="28">
        <v>150</v>
      </c>
      <c r="N151" s="21"/>
      <c r="O151" s="26"/>
      <c r="P151" s="27"/>
      <c r="Q151" s="11" t="str">
        <f>IF(COUNTIF($K$2:K151,K151)&gt;1,"Doublon","")</f>
        <v/>
      </c>
    </row>
    <row r="152" spans="1:17">
      <c r="A152" s="108" t="s">
        <v>503</v>
      </c>
      <c r="B152" s="108" t="s">
        <v>563</v>
      </c>
      <c r="C152" s="12" t="s">
        <v>18</v>
      </c>
      <c r="G152" s="30" t="s">
        <v>623</v>
      </c>
      <c r="K152" s="53" t="str">
        <f t="shared" si="2"/>
        <v>Gringette_53Huguette_53</v>
      </c>
      <c r="M152" s="28">
        <v>151</v>
      </c>
      <c r="N152" s="21"/>
      <c r="O152" s="26"/>
      <c r="P152" s="27"/>
      <c r="Q152" s="11" t="str">
        <f>IF(COUNTIF($K$2:K152,K152)&gt;1,"Doublon","")</f>
        <v/>
      </c>
    </row>
    <row r="153" spans="1:17">
      <c r="A153" s="108" t="s">
        <v>504</v>
      </c>
      <c r="B153" s="108" t="s">
        <v>564</v>
      </c>
      <c r="C153" s="12" t="s">
        <v>18</v>
      </c>
      <c r="G153" s="30" t="s">
        <v>624</v>
      </c>
      <c r="K153" s="53" t="str">
        <f t="shared" si="2"/>
        <v>Gringette_54Huguette_54</v>
      </c>
      <c r="M153" s="28">
        <v>152</v>
      </c>
      <c r="N153" s="21"/>
      <c r="O153" s="26"/>
      <c r="P153" s="27"/>
      <c r="Q153" s="11" t="str">
        <f>IF(COUNTIF($K$2:K153,K153)&gt;1,"Doublon","")</f>
        <v/>
      </c>
    </row>
    <row r="154" spans="1:17">
      <c r="A154" s="108" t="s">
        <v>505</v>
      </c>
      <c r="B154" s="108" t="s">
        <v>565</v>
      </c>
      <c r="C154" s="12" t="s">
        <v>18</v>
      </c>
      <c r="G154" s="30" t="s">
        <v>625</v>
      </c>
      <c r="K154" s="53" t="str">
        <f t="shared" si="2"/>
        <v>Gringette_55Huguette_55</v>
      </c>
      <c r="M154" s="28">
        <v>153</v>
      </c>
      <c r="N154" s="21"/>
      <c r="O154" s="26"/>
      <c r="P154" s="27"/>
      <c r="Q154" s="11" t="str">
        <f>IF(COUNTIF($K$2:K154,K154)&gt;1,"Doublon","")</f>
        <v/>
      </c>
    </row>
    <row r="155" spans="1:17">
      <c r="A155" s="108" t="s">
        <v>506</v>
      </c>
      <c r="B155" s="108" t="s">
        <v>566</v>
      </c>
      <c r="C155" s="12" t="s">
        <v>18</v>
      </c>
      <c r="G155" s="30" t="s">
        <v>626</v>
      </c>
      <c r="K155" s="53" t="str">
        <f t="shared" si="2"/>
        <v>Gringette_56Huguette_56</v>
      </c>
      <c r="M155" s="28">
        <v>154</v>
      </c>
      <c r="N155" s="21"/>
      <c r="O155" s="26"/>
      <c r="P155" s="27"/>
      <c r="Q155" s="11" t="str">
        <f>IF(COUNTIF($K$2:K155,K155)&gt;1,"Doublon","")</f>
        <v/>
      </c>
    </row>
    <row r="156" spans="1:17">
      <c r="A156" s="108" t="s">
        <v>507</v>
      </c>
      <c r="B156" s="108" t="s">
        <v>567</v>
      </c>
      <c r="C156" s="12" t="s">
        <v>18</v>
      </c>
      <c r="G156" s="30" t="s">
        <v>627</v>
      </c>
      <c r="K156" s="53" t="str">
        <f t="shared" si="2"/>
        <v>Gringette_57Huguette_57</v>
      </c>
      <c r="M156" s="28">
        <v>155</v>
      </c>
      <c r="N156" s="21"/>
      <c r="O156" s="26"/>
      <c r="P156" s="27"/>
      <c r="Q156" s="11" t="str">
        <f>IF(COUNTIF($K$2:K156,K156)&gt;1,"Doublon","")</f>
        <v/>
      </c>
    </row>
    <row r="157" spans="1:17">
      <c r="A157" s="108" t="s">
        <v>508</v>
      </c>
      <c r="B157" s="108" t="s">
        <v>568</v>
      </c>
      <c r="C157" s="12" t="s">
        <v>18</v>
      </c>
      <c r="G157" s="30" t="s">
        <v>628</v>
      </c>
      <c r="K157" s="53" t="str">
        <f t="shared" si="2"/>
        <v>Gringette_58Huguette_58</v>
      </c>
      <c r="M157" s="28">
        <v>156</v>
      </c>
      <c r="N157" s="21"/>
      <c r="O157" s="26"/>
      <c r="P157" s="27"/>
      <c r="Q157" s="11" t="str">
        <f>IF(COUNTIF($K$2:K157,K157)&gt;1,"Doublon","")</f>
        <v/>
      </c>
    </row>
    <row r="158" spans="1:17">
      <c r="A158" s="108" t="s">
        <v>509</v>
      </c>
      <c r="B158" s="108" t="s">
        <v>569</v>
      </c>
      <c r="C158" s="12" t="s">
        <v>18</v>
      </c>
      <c r="G158" s="30" t="s">
        <v>629</v>
      </c>
      <c r="K158" s="53" t="str">
        <f t="shared" si="2"/>
        <v>Gringette_59Huguette_59</v>
      </c>
      <c r="M158" s="28">
        <v>157</v>
      </c>
      <c r="N158" s="21"/>
      <c r="O158" s="26"/>
      <c r="P158" s="27"/>
      <c r="Q158" s="11" t="str">
        <f>IF(COUNTIF($K$2:K158,K158)&gt;1,"Doublon","")</f>
        <v/>
      </c>
    </row>
    <row r="159" spans="1:17">
      <c r="A159" s="108" t="s">
        <v>510</v>
      </c>
      <c r="B159" s="108" t="s">
        <v>570</v>
      </c>
      <c r="C159" s="12" t="s">
        <v>18</v>
      </c>
      <c r="G159" s="30" t="s">
        <v>630</v>
      </c>
      <c r="K159" s="53" t="str">
        <f t="shared" si="2"/>
        <v>Gringette_60Huguette_60</v>
      </c>
      <c r="M159" s="28">
        <v>158</v>
      </c>
      <c r="N159" s="21"/>
      <c r="O159" s="26"/>
      <c r="P159" s="27"/>
      <c r="Q159" s="11" t="str">
        <f>IF(COUNTIF($K$2:K159,K159)&gt;1,"Doublon","")</f>
        <v/>
      </c>
    </row>
    <row r="160" spans="1:17">
      <c r="A160" s="108" t="s">
        <v>128</v>
      </c>
      <c r="B160" s="108" t="s">
        <v>129</v>
      </c>
      <c r="C160" s="12" t="s">
        <v>15</v>
      </c>
      <c r="G160" s="30" t="s">
        <v>805</v>
      </c>
      <c r="H160" s="11" t="s">
        <v>16</v>
      </c>
      <c r="K160" s="53" t="str">
        <f t="shared" si="2"/>
        <v>ANDREArmand</v>
      </c>
      <c r="M160" s="28">
        <v>159</v>
      </c>
      <c r="N160" s="21"/>
      <c r="O160" s="26"/>
      <c r="P160" s="27"/>
      <c r="Q160" s="11" t="str">
        <f>IF(COUNTIF($K$2:K160,K160)&gt;1,"Doublon","")</f>
        <v>Doublon</v>
      </c>
    </row>
    <row r="161" spans="1:17">
      <c r="A161" s="108" t="s">
        <v>801</v>
      </c>
      <c r="B161" s="108" t="s">
        <v>802</v>
      </c>
      <c r="C161" s="12" t="s">
        <v>18</v>
      </c>
      <c r="G161" s="30" t="s">
        <v>815</v>
      </c>
      <c r="K161" s="53" t="str">
        <f t="shared" si="2"/>
        <v>COCOChanel</v>
      </c>
      <c r="M161" s="28">
        <v>160</v>
      </c>
      <c r="N161" s="21"/>
      <c r="O161" s="26"/>
      <c r="P161" s="27"/>
      <c r="Q161" s="11" t="str">
        <f>IF(COUNTIF($K$2:K161,K161)&gt;1,"Doublon","")</f>
        <v/>
      </c>
    </row>
    <row r="162" spans="1:17">
      <c r="A162" s="108" t="s">
        <v>102</v>
      </c>
      <c r="B162" s="108" t="s">
        <v>103</v>
      </c>
      <c r="C162" s="12" t="s">
        <v>18</v>
      </c>
      <c r="D162" s="25" t="s">
        <v>16</v>
      </c>
      <c r="E162" s="25" t="s">
        <v>16</v>
      </c>
      <c r="K162" s="53" t="str">
        <f t="shared" si="2"/>
        <v>BERTRANDAlexandra</v>
      </c>
      <c r="Q162" s="11" t="str">
        <f>IF(COUNTIF($K$2:K162,K162)&gt;1,"Doublon","")</f>
        <v>Doublon</v>
      </c>
    </row>
    <row r="163" spans="1:17">
      <c r="A163" s="108" t="s">
        <v>104</v>
      </c>
      <c r="B163" s="108" t="s">
        <v>105</v>
      </c>
      <c r="C163" s="12" t="s">
        <v>15</v>
      </c>
      <c r="H163" s="11" t="s">
        <v>16</v>
      </c>
      <c r="K163" s="53" t="str">
        <f t="shared" si="2"/>
        <v>MORELYanis</v>
      </c>
      <c r="Q163" s="11" t="str">
        <f>IF(COUNTIF($K$2:K163,K163)&gt;1,"Doublon","")</f>
        <v>Doublon</v>
      </c>
    </row>
    <row r="164" spans="1:17">
      <c r="A164" s="108" t="s">
        <v>106</v>
      </c>
      <c r="B164" s="108" t="s">
        <v>107</v>
      </c>
      <c r="C164" s="12" t="s">
        <v>18</v>
      </c>
      <c r="E164" s="25" t="s">
        <v>16</v>
      </c>
      <c r="H164" s="11" t="s">
        <v>16</v>
      </c>
      <c r="K164" s="53" t="str">
        <f t="shared" si="2"/>
        <v>FOURNIERSofia</v>
      </c>
      <c r="Q164" s="11" t="str">
        <f>IF(COUNTIF($K$2:K164,K164)&gt;1,"Doublon","")</f>
        <v>Doublon</v>
      </c>
    </row>
    <row r="165" spans="1:17">
      <c r="A165" s="108" t="s">
        <v>108</v>
      </c>
      <c r="B165" s="108" t="s">
        <v>109</v>
      </c>
      <c r="C165" s="12" t="s">
        <v>18</v>
      </c>
      <c r="E165" s="25" t="s">
        <v>16</v>
      </c>
      <c r="H165" s="11" t="s">
        <v>16</v>
      </c>
      <c r="K165" s="53" t="str">
        <f t="shared" si="2"/>
        <v>GIRARDAlix</v>
      </c>
      <c r="Q165" s="11" t="str">
        <f>IF(COUNTIF($K$2:K165,K165)&gt;1,"Doublon","")</f>
        <v>Doublon</v>
      </c>
    </row>
    <row r="166" spans="1:17">
      <c r="A166" s="108" t="s">
        <v>110</v>
      </c>
      <c r="B166" s="108" t="s">
        <v>111</v>
      </c>
      <c r="C166" s="12" t="s">
        <v>15</v>
      </c>
      <c r="D166" s="25" t="s">
        <v>16</v>
      </c>
      <c r="E166" s="25" t="s">
        <v>16</v>
      </c>
      <c r="K166" s="53" t="str">
        <f t="shared" si="2"/>
        <v>BONNETMaxime</v>
      </c>
      <c r="Q166" s="11" t="str">
        <f>IF(COUNTIF($K$2:K166,K166)&gt;1,"Doublon","")</f>
        <v>Doublon</v>
      </c>
    </row>
    <row r="167" spans="1:17">
      <c r="A167" s="108" t="s">
        <v>112</v>
      </c>
      <c r="B167" s="108" t="s">
        <v>113</v>
      </c>
      <c r="C167" s="12" t="s">
        <v>18</v>
      </c>
      <c r="D167" s="25" t="s">
        <v>16</v>
      </c>
      <c r="E167" s="25" t="s">
        <v>16</v>
      </c>
      <c r="K167" s="53" t="str">
        <f t="shared" si="2"/>
        <v>DUPONTKevina</v>
      </c>
      <c r="Q167" s="11" t="str">
        <f>IF(COUNTIF($K$2:K167,K167)&gt;1,"Doublon","")</f>
        <v>Doublon</v>
      </c>
    </row>
    <row r="168" spans="1:17">
      <c r="A168" s="108" t="s">
        <v>124</v>
      </c>
      <c r="B168" s="108" t="s">
        <v>125</v>
      </c>
      <c r="C168" s="12" t="s">
        <v>18</v>
      </c>
      <c r="H168" s="11" t="s">
        <v>16</v>
      </c>
      <c r="K168" s="53" t="str">
        <f t="shared" si="2"/>
        <v>LEFEVREYolande</v>
      </c>
      <c r="Q168" s="11" t="str">
        <f>IF(COUNTIF($K$2:K168,K168)&gt;1,"Doublon","")</f>
        <v>Doublon</v>
      </c>
    </row>
    <row r="169" spans="1:17">
      <c r="A169" s="108" t="s">
        <v>114</v>
      </c>
      <c r="B169" s="108" t="s">
        <v>115</v>
      </c>
      <c r="C169" s="12" t="s">
        <v>15</v>
      </c>
      <c r="H169" s="11" t="s">
        <v>16</v>
      </c>
      <c r="K169" s="53" t="str">
        <f t="shared" si="2"/>
        <v>LAMBERTDylan</v>
      </c>
      <c r="Q169" s="11" t="str">
        <f>IF(COUNTIF($K$2:K169,K169)&gt;1,"Doublon","")</f>
        <v>Doublon</v>
      </c>
    </row>
    <row r="170" spans="1:17">
      <c r="A170" s="108" t="s">
        <v>120</v>
      </c>
      <c r="B170" s="108" t="s">
        <v>121</v>
      </c>
      <c r="C170" s="12" t="s">
        <v>15</v>
      </c>
      <c r="D170" s="25" t="s">
        <v>16</v>
      </c>
      <c r="E170" s="25" t="s">
        <v>16</v>
      </c>
      <c r="K170" s="53" t="str">
        <f t="shared" si="2"/>
        <v>VINCENTIPhilippe</v>
      </c>
      <c r="Q170" s="11" t="str">
        <f>IF(COUNTIF($K$2:K170,K170)&gt;1,"Doublon","")</f>
        <v>Doublon</v>
      </c>
    </row>
    <row r="171" spans="1:17">
      <c r="A171" s="108" t="s">
        <v>118</v>
      </c>
      <c r="B171" s="108" t="s">
        <v>119</v>
      </c>
      <c r="C171" s="12" t="s">
        <v>15</v>
      </c>
      <c r="D171" s="25" t="s">
        <v>16</v>
      </c>
      <c r="E171" s="25" t="s">
        <v>16</v>
      </c>
      <c r="H171" s="11" t="s">
        <v>16</v>
      </c>
      <c r="K171" s="53" t="str">
        <f t="shared" si="2"/>
        <v>ROUSSEAURichard</v>
      </c>
      <c r="Q171" s="11" t="str">
        <f>IF(COUNTIF($K$2:K171,K171)&gt;1,"Doublon","")</f>
        <v>Doublon</v>
      </c>
    </row>
    <row r="172" spans="1:17">
      <c r="A172" s="108" t="s">
        <v>116</v>
      </c>
      <c r="B172" s="108" t="s">
        <v>117</v>
      </c>
      <c r="C172" s="12" t="s">
        <v>15</v>
      </c>
      <c r="D172" s="25" t="s">
        <v>16</v>
      </c>
      <c r="H172" s="11" t="s">
        <v>16</v>
      </c>
      <c r="K172" s="53" t="str">
        <f t="shared" si="2"/>
        <v>FONTAINESamuel</v>
      </c>
      <c r="Q172" s="11" t="str">
        <f>IF(COUNTIF($K$2:K172,K172)&gt;1,"Doublon","")</f>
        <v>Doublon</v>
      </c>
    </row>
    <row r="173" spans="1:17">
      <c r="A173" s="108" t="s">
        <v>126</v>
      </c>
      <c r="B173" s="108" t="s">
        <v>127</v>
      </c>
      <c r="C173" s="12" t="s">
        <v>15</v>
      </c>
      <c r="E173" s="25" t="s">
        <v>16</v>
      </c>
      <c r="H173" s="11" t="s">
        <v>16</v>
      </c>
      <c r="K173" s="53" t="str">
        <f t="shared" si="2"/>
        <v>FAUREJoel</v>
      </c>
      <c r="Q173" s="11" t="str">
        <f>IF(COUNTIF($K$2:K173,K173)&gt;1,"Doublon","")</f>
        <v>Doublon</v>
      </c>
    </row>
    <row r="174" spans="1:17">
      <c r="A174" s="108" t="s">
        <v>134</v>
      </c>
      <c r="B174" s="108" t="s">
        <v>135</v>
      </c>
      <c r="C174" s="12" t="s">
        <v>18</v>
      </c>
      <c r="E174" s="25" t="s">
        <v>16</v>
      </c>
      <c r="H174" s="11" t="s">
        <v>16</v>
      </c>
      <c r="K174" s="53" t="str">
        <f t="shared" si="2"/>
        <v>GUERINMireille</v>
      </c>
      <c r="Q174" s="11" t="str">
        <f>IF(COUNTIF($K$2:K174,K174)&gt;1,"Doublon","")</f>
        <v>Doublon</v>
      </c>
    </row>
    <row r="175" spans="1:17">
      <c r="A175" s="108" t="s">
        <v>138</v>
      </c>
      <c r="B175" s="108" t="s">
        <v>139</v>
      </c>
      <c r="C175" s="12" t="s">
        <v>18</v>
      </c>
      <c r="E175" s="25" t="s">
        <v>16</v>
      </c>
      <c r="H175" s="11" t="s">
        <v>16</v>
      </c>
      <c r="K175" s="53" t="str">
        <f t="shared" si="2"/>
        <v>GARNIERClaudine</v>
      </c>
      <c r="Q175" s="11" t="str">
        <f>IF(COUNTIF($K$2:K175,K175)&gt;1,"Doublon","")</f>
        <v>Doublon</v>
      </c>
    </row>
    <row r="176" spans="1:17">
      <c r="A176" s="108" t="s">
        <v>136</v>
      </c>
      <c r="B176" s="108" t="s">
        <v>137</v>
      </c>
      <c r="C176" s="12" t="s">
        <v>15</v>
      </c>
      <c r="D176" s="25" t="s">
        <v>16</v>
      </c>
      <c r="E176" s="25" t="s">
        <v>16</v>
      </c>
      <c r="H176" s="11" t="s">
        <v>16</v>
      </c>
      <c r="K176" s="53" t="str">
        <f t="shared" si="2"/>
        <v>BOYERMarcel</v>
      </c>
      <c r="Q176" s="11" t="str">
        <f>IF(COUNTIF($K$2:K176,K176)&gt;1,"Doublon","")</f>
        <v>Doublon</v>
      </c>
    </row>
    <row r="177" spans="1:17">
      <c r="A177" s="108" t="s">
        <v>140</v>
      </c>
      <c r="B177" s="108" t="s">
        <v>141</v>
      </c>
      <c r="C177" s="12" t="s">
        <v>15</v>
      </c>
      <c r="D177" s="25" t="s">
        <v>16</v>
      </c>
      <c r="H177" s="11" t="s">
        <v>16</v>
      </c>
      <c r="K177" s="53" t="str">
        <f t="shared" si="2"/>
        <v>CHEVALIERRobert</v>
      </c>
      <c r="Q177" s="11" t="str">
        <f>IF(COUNTIF($K$2:K177,K177)&gt;1,"Doublon","")</f>
        <v>Doublon</v>
      </c>
    </row>
    <row r="178" spans="1:17">
      <c r="A178" s="108" t="s">
        <v>188</v>
      </c>
      <c r="B178" s="108" t="s">
        <v>189</v>
      </c>
      <c r="C178" s="12" t="s">
        <v>15</v>
      </c>
      <c r="D178" s="25" t="s">
        <v>16</v>
      </c>
      <c r="E178" s="25" t="s">
        <v>16</v>
      </c>
      <c r="K178" s="53" t="str">
        <f t="shared" si="2"/>
        <v>GAUTHIERNicolas</v>
      </c>
      <c r="Q178" s="11" t="str">
        <f>IF(COUNTIF($K$2:K178,K178)&gt;1,"Doublon","")</f>
        <v>Doublon</v>
      </c>
    </row>
    <row r="179" spans="1:17">
      <c r="A179" s="108" t="s">
        <v>186</v>
      </c>
      <c r="B179" s="108" t="s">
        <v>187</v>
      </c>
      <c r="C179" s="12" t="s">
        <v>15</v>
      </c>
      <c r="E179" s="25" t="s">
        <v>16</v>
      </c>
      <c r="H179" s="11" t="s">
        <v>16</v>
      </c>
      <c r="K179" s="53" t="str">
        <f t="shared" si="2"/>
        <v>LEGRANDGérard</v>
      </c>
      <c r="Q179" s="11" t="str">
        <f>IF(COUNTIF($K$2:K179,K179)&gt;1,"Doublon","")</f>
        <v>Doublon</v>
      </c>
    </row>
    <row r="180" spans="1:17">
      <c r="A180" s="108" t="s">
        <v>130</v>
      </c>
      <c r="B180" s="108" t="s">
        <v>131</v>
      </c>
      <c r="C180" s="12" t="s">
        <v>18</v>
      </c>
      <c r="E180" s="25" t="s">
        <v>16</v>
      </c>
      <c r="K180" s="53" t="str">
        <f t="shared" si="2"/>
        <v>MERCIERAnnie</v>
      </c>
      <c r="Q180" s="11" t="str">
        <f>IF(COUNTIF($K$2:K180,K180)&gt;1,"Doublon","")</f>
        <v>Doublon</v>
      </c>
    </row>
    <row r="181" spans="1:17">
      <c r="A181" s="108" t="s">
        <v>132</v>
      </c>
      <c r="B181" s="108" t="s">
        <v>133</v>
      </c>
      <c r="C181" s="12" t="s">
        <v>15</v>
      </c>
      <c r="K181" s="53" t="str">
        <f t="shared" si="2"/>
        <v>BLANCDavid</v>
      </c>
      <c r="Q181" s="11" t="str">
        <f>IF(COUNTIF($K$2:K181,K181)&gt;1,"Doublon","")</f>
        <v>Doublon</v>
      </c>
    </row>
    <row r="182" spans="1:17">
      <c r="A182" s="108" t="s">
        <v>142</v>
      </c>
      <c r="B182" s="108" t="s">
        <v>143</v>
      </c>
      <c r="C182" s="12" t="s">
        <v>15</v>
      </c>
      <c r="D182" s="25" t="s">
        <v>16</v>
      </c>
      <c r="E182" s="25" t="s">
        <v>16</v>
      </c>
      <c r="K182" s="53" t="str">
        <f t="shared" si="2"/>
        <v>FRANCOISJean-Marc</v>
      </c>
      <c r="Q182" s="11" t="str">
        <f>IF(COUNTIF($K$2:K182,K182)&gt;1,"Doublon","")</f>
        <v>Doublon</v>
      </c>
    </row>
    <row r="183" spans="1:17">
      <c r="A183" s="25" t="s">
        <v>60</v>
      </c>
      <c r="B183" s="25" t="s">
        <v>53</v>
      </c>
      <c r="C183" s="2" t="s">
        <v>15</v>
      </c>
      <c r="E183" s="25" t="s">
        <v>16</v>
      </c>
      <c r="H183" s="11" t="s">
        <v>16</v>
      </c>
    </row>
    <row r="184" spans="1:17">
      <c r="A184" s="25" t="s">
        <v>86</v>
      </c>
      <c r="B184" s="25" t="s">
        <v>87</v>
      </c>
      <c r="C184" s="2" t="s">
        <v>15</v>
      </c>
      <c r="D184" s="25" t="s">
        <v>16</v>
      </c>
      <c r="E184" s="25" t="s">
        <v>16</v>
      </c>
    </row>
    <row r="185" spans="1:17">
      <c r="B185" s="25">
        <v>184</v>
      </c>
    </row>
  </sheetData>
  <sortState ref="M2:P55">
    <sortCondition ref="M2"/>
  </sortState>
  <mergeCells count="1">
    <mergeCell ref="M1:P1"/>
  </mergeCells>
  <conditionalFormatting sqref="B24">
    <cfRule type="expression" dxfId="1" priority="4">
      <formula>MOD(ROW(),2)</formula>
    </cfRule>
  </conditionalFormatting>
  <conditionalFormatting sqref="K2:K182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/>
  <dimension ref="A1:AK501"/>
  <sheetViews>
    <sheetView showGridLines="0" topLeftCell="A87" zoomScale="80" zoomScaleNormal="80" workbookViewId="0">
      <selection activeCell="N101" sqref="N101"/>
    </sheetView>
  </sheetViews>
  <sheetFormatPr baseColWidth="10" defaultRowHeight="18" customHeight="1"/>
  <cols>
    <col min="1" max="1" width="5.42578125" style="65" customWidth="1"/>
    <col min="2" max="2" width="28.7109375" style="65" customWidth="1"/>
    <col min="3" max="3" width="4.42578125" style="65" customWidth="1"/>
    <col min="4" max="4" width="11.7109375" style="65" customWidth="1"/>
    <col min="5" max="5" width="5.42578125" style="65" customWidth="1"/>
    <col min="6" max="6" width="28.7109375" style="65" customWidth="1"/>
    <col min="7" max="7" width="4.42578125" style="65" customWidth="1"/>
    <col min="8" max="8" width="11.42578125" style="65"/>
    <col min="9" max="9" width="5.42578125" style="65" customWidth="1"/>
    <col min="10" max="10" width="28.7109375" style="65" customWidth="1"/>
    <col min="11" max="11" width="4.42578125" style="65" customWidth="1"/>
    <col min="12" max="12" width="11.7109375" style="65" customWidth="1"/>
    <col min="13" max="13" width="5.42578125" style="65" customWidth="1"/>
    <col min="14" max="14" width="28.7109375" style="65" customWidth="1"/>
    <col min="15" max="15" width="4.42578125" style="65" customWidth="1"/>
    <col min="16" max="16" width="4.28515625" customWidth="1"/>
    <col min="17" max="20" width="4.28515625" style="53" customWidth="1"/>
    <col min="21" max="23" width="5.28515625" style="53" customWidth="1"/>
    <col min="24" max="31" width="4.42578125" style="53" customWidth="1"/>
    <col min="32" max="34" width="6.7109375" style="61" customWidth="1"/>
    <col min="35" max="36" width="11.42578125" style="53"/>
    <col min="37" max="37" width="23" style="53" customWidth="1"/>
    <col min="38" max="16384" width="11.42578125" style="53"/>
  </cols>
  <sheetData>
    <row r="1" spans="1:37" ht="33" customHeight="1" thickBot="1">
      <c r="A1" s="97"/>
      <c r="B1" s="98"/>
      <c r="C1" s="98"/>
      <c r="D1" s="100" t="s">
        <v>820</v>
      </c>
      <c r="E1" s="98"/>
      <c r="F1" s="98"/>
      <c r="G1" s="99"/>
      <c r="J1" s="80" t="s">
        <v>821</v>
      </c>
      <c r="U1" s="95">
        <v>1</v>
      </c>
      <c r="V1" s="71">
        <v>2</v>
      </c>
      <c r="W1" s="96">
        <v>3</v>
      </c>
      <c r="AD1" s="29"/>
      <c r="AE1" s="29" t="s">
        <v>269</v>
      </c>
      <c r="AF1" s="63"/>
      <c r="AG1" s="62">
        <v>1</v>
      </c>
      <c r="AH1" s="91"/>
    </row>
    <row r="2" spans="1:37" ht="18" customHeight="1" thickBot="1">
      <c r="A2" s="101" t="s">
        <v>263</v>
      </c>
      <c r="B2" s="102" t="s">
        <v>264</v>
      </c>
      <c r="C2" s="103" t="s">
        <v>266</v>
      </c>
      <c r="D2" s="102" t="s">
        <v>265</v>
      </c>
      <c r="E2" s="101" t="s">
        <v>263</v>
      </c>
      <c r="F2" s="102" t="s">
        <v>264</v>
      </c>
      <c r="G2" s="103" t="s">
        <v>266</v>
      </c>
      <c r="U2" s="68"/>
      <c r="V2" s="69"/>
      <c r="W2" s="70"/>
      <c r="AF2" s="63"/>
      <c r="AG2" s="62">
        <v>2</v>
      </c>
      <c r="AH2" s="90"/>
    </row>
    <row r="3" spans="1:37" ht="18" customHeight="1" thickBot="1">
      <c r="AF3" s="63"/>
      <c r="AG3" s="62">
        <v>3</v>
      </c>
      <c r="AH3" s="90"/>
    </row>
    <row r="4" spans="1:37" ht="18" customHeight="1" thickBot="1">
      <c r="A4" s="114">
        <v>1</v>
      </c>
      <c r="B4" s="104" t="s">
        <v>666</v>
      </c>
      <c r="C4" s="115"/>
      <c r="D4" s="114" t="s">
        <v>263</v>
      </c>
      <c r="E4" s="114">
        <v>2</v>
      </c>
      <c r="F4" s="104" t="s">
        <v>643</v>
      </c>
      <c r="G4" s="115"/>
      <c r="U4" s="77" t="s">
        <v>274</v>
      </c>
      <c r="V4" s="73"/>
      <c r="W4" s="74"/>
      <c r="AF4" s="63"/>
      <c r="AG4" s="62">
        <v>4</v>
      </c>
      <c r="AH4" s="90"/>
    </row>
    <row r="5" spans="1:37" ht="18" customHeight="1" thickBot="1">
      <c r="A5" s="114"/>
      <c r="B5" s="104" t="s">
        <v>786</v>
      </c>
      <c r="C5" s="115"/>
      <c r="D5" s="114"/>
      <c r="E5" s="114"/>
      <c r="F5" s="104" t="s">
        <v>711</v>
      </c>
      <c r="G5" s="115"/>
      <c r="U5" s="78" t="s">
        <v>275</v>
      </c>
      <c r="V5" s="71"/>
      <c r="W5" s="75"/>
      <c r="AF5" s="63"/>
      <c r="AG5" s="62">
        <v>5</v>
      </c>
      <c r="AH5" s="90"/>
    </row>
    <row r="6" spans="1:37" ht="18" customHeight="1" thickBot="1">
      <c r="A6" s="114"/>
      <c r="B6" s="104" t="s">
        <v>740</v>
      </c>
      <c r="C6" s="115"/>
      <c r="D6" s="114"/>
      <c r="E6" s="114"/>
      <c r="F6" s="104" t="s">
        <v>725</v>
      </c>
      <c r="G6" s="115"/>
      <c r="U6" s="79" t="s">
        <v>276</v>
      </c>
      <c r="V6" s="76"/>
      <c r="W6" s="72"/>
      <c r="AF6" s="63"/>
      <c r="AG6" s="62">
        <v>6</v>
      </c>
      <c r="AH6" s="90"/>
    </row>
    <row r="7" spans="1:37" ht="18" customHeight="1" thickBot="1">
      <c r="AF7" s="63"/>
      <c r="AG7" s="62">
        <v>7</v>
      </c>
      <c r="AH7" s="90"/>
    </row>
    <row r="8" spans="1:37" s="52" customFormat="1" ht="18" customHeight="1" thickBot="1">
      <c r="A8" s="114">
        <v>3</v>
      </c>
      <c r="B8" s="104" t="s">
        <v>703</v>
      </c>
      <c r="C8" s="115"/>
      <c r="D8" s="114" t="s">
        <v>263</v>
      </c>
      <c r="E8" s="114">
        <v>4</v>
      </c>
      <c r="F8" s="104" t="s">
        <v>640</v>
      </c>
      <c r="G8" s="115"/>
      <c r="H8" s="65"/>
      <c r="I8" s="65"/>
      <c r="J8" s="65"/>
      <c r="K8" s="65"/>
      <c r="L8" s="65"/>
      <c r="M8" s="65"/>
      <c r="N8" s="65"/>
      <c r="O8" s="65"/>
      <c r="P8"/>
      <c r="Q8" s="53"/>
      <c r="R8" s="53"/>
      <c r="S8" s="53"/>
      <c r="AF8" s="63"/>
      <c r="AG8" s="62">
        <v>8</v>
      </c>
      <c r="AH8" s="90"/>
    </row>
    <row r="9" spans="1:37" ht="18" customHeight="1" thickBot="1">
      <c r="A9" s="114"/>
      <c r="B9" s="104" t="s">
        <v>682</v>
      </c>
      <c r="C9" s="115"/>
      <c r="D9" s="114"/>
      <c r="E9" s="114"/>
      <c r="F9" s="104" t="s">
        <v>733</v>
      </c>
      <c r="G9" s="115"/>
      <c r="AF9" s="63"/>
      <c r="AG9" s="62">
        <v>9</v>
      </c>
      <c r="AH9" s="90"/>
      <c r="AJ9" s="67"/>
      <c r="AK9" s="66" t="s">
        <v>273</v>
      </c>
    </row>
    <row r="10" spans="1:37" ht="18" customHeight="1" thickBot="1">
      <c r="A10" s="114"/>
      <c r="B10" s="104" t="s">
        <v>781</v>
      </c>
      <c r="C10" s="115"/>
      <c r="D10" s="114"/>
      <c r="E10" s="114"/>
      <c r="F10" s="104" t="s">
        <v>816</v>
      </c>
      <c r="G10" s="115"/>
      <c r="AF10" s="63"/>
      <c r="AG10" s="62">
        <v>10</v>
      </c>
      <c r="AH10" s="90"/>
      <c r="AI10" s="81" t="s">
        <v>277</v>
      </c>
      <c r="AJ10" s="82" t="s">
        <v>278</v>
      </c>
    </row>
    <row r="11" spans="1:37" ht="18" customHeight="1" thickBot="1">
      <c r="AF11" s="63"/>
      <c r="AG11" s="62">
        <v>11</v>
      </c>
      <c r="AH11" s="90"/>
      <c r="AI11" s="83">
        <v>1</v>
      </c>
      <c r="AJ11" s="88">
        <v>108</v>
      </c>
      <c r="AK11" s="85" t="s">
        <v>279</v>
      </c>
    </row>
    <row r="12" spans="1:37" ht="18" customHeight="1" thickBot="1">
      <c r="A12" s="114">
        <v>5</v>
      </c>
      <c r="B12" s="104" t="s">
        <v>663</v>
      </c>
      <c r="C12" s="115"/>
      <c r="D12" s="114" t="s">
        <v>263</v>
      </c>
      <c r="E12" s="114">
        <v>6</v>
      </c>
      <c r="F12" s="104" t="s">
        <v>677</v>
      </c>
      <c r="G12" s="115"/>
      <c r="AF12" s="63"/>
      <c r="AG12" s="62">
        <v>12</v>
      </c>
      <c r="AH12" s="90"/>
      <c r="AI12" s="84">
        <f>Dl_1+8</f>
        <v>116</v>
      </c>
      <c r="AJ12" s="89"/>
      <c r="AK12" s="86" t="s">
        <v>280</v>
      </c>
    </row>
    <row r="13" spans="1:37" ht="18" customHeight="1" thickBot="1">
      <c r="A13" s="114"/>
      <c r="B13" s="104" t="s">
        <v>751</v>
      </c>
      <c r="C13" s="115"/>
      <c r="D13" s="114"/>
      <c r="E13" s="114"/>
      <c r="F13" s="104" t="s">
        <v>722</v>
      </c>
      <c r="G13" s="115"/>
      <c r="AF13" s="63"/>
      <c r="AG13" s="62">
        <v>13</v>
      </c>
      <c r="AH13" s="91"/>
      <c r="AI13" s="84">
        <f>Dl_2+8</f>
        <v>8</v>
      </c>
      <c r="AJ13" s="89"/>
      <c r="AK13" s="86" t="s">
        <v>281</v>
      </c>
    </row>
    <row r="14" spans="1:37" ht="18" customHeight="1" thickBot="1">
      <c r="A14" s="114"/>
      <c r="B14" s="104"/>
      <c r="C14" s="115"/>
      <c r="D14" s="114"/>
      <c r="E14" s="114"/>
      <c r="F14" s="104" t="s">
        <v>746</v>
      </c>
      <c r="G14" s="115"/>
      <c r="AF14" s="63"/>
      <c r="AG14" s="62">
        <v>14</v>
      </c>
      <c r="AH14" s="91"/>
      <c r="AI14" s="84">
        <f>Dl_3+8</f>
        <v>8</v>
      </c>
      <c r="AJ14" s="89"/>
      <c r="AK14" s="86" t="s">
        <v>282</v>
      </c>
    </row>
    <row r="15" spans="1:37" ht="18" customHeight="1" thickBot="1">
      <c r="AF15" s="63"/>
      <c r="AG15" s="62">
        <v>15</v>
      </c>
      <c r="AH15" s="90"/>
      <c r="AI15" s="84">
        <f>Dl_4+8</f>
        <v>8</v>
      </c>
      <c r="AJ15" s="89"/>
      <c r="AK15" s="86" t="s">
        <v>283</v>
      </c>
    </row>
    <row r="16" spans="1:37" ht="18" customHeight="1" thickBot="1">
      <c r="A16" s="114">
        <v>7</v>
      </c>
      <c r="B16" s="104" t="s">
        <v>656</v>
      </c>
      <c r="C16" s="115"/>
      <c r="D16" s="114" t="s">
        <v>263</v>
      </c>
      <c r="E16" s="114">
        <v>8</v>
      </c>
      <c r="F16" s="104" t="s">
        <v>639</v>
      </c>
      <c r="G16" s="115"/>
      <c r="AF16" s="63"/>
      <c r="AG16" s="62">
        <v>16</v>
      </c>
      <c r="AH16" s="90"/>
      <c r="AI16" s="84">
        <f>Dl_5+8</f>
        <v>8</v>
      </c>
      <c r="AJ16" s="89"/>
      <c r="AK16" s="86" t="s">
        <v>284</v>
      </c>
    </row>
    <row r="17" spans="1:37" ht="18" customHeight="1" thickBot="1">
      <c r="A17" s="114"/>
      <c r="B17" s="104" t="s">
        <v>735</v>
      </c>
      <c r="C17" s="115"/>
      <c r="D17" s="114"/>
      <c r="E17" s="114"/>
      <c r="F17" s="104" t="s">
        <v>728</v>
      </c>
      <c r="G17" s="115"/>
      <c r="AF17" s="63"/>
      <c r="AG17" s="62">
        <v>17</v>
      </c>
      <c r="AH17" s="90"/>
      <c r="AI17" s="84">
        <f>Dl_6+8</f>
        <v>8</v>
      </c>
      <c r="AJ17" s="89"/>
      <c r="AK17" s="86" t="s">
        <v>285</v>
      </c>
    </row>
    <row r="18" spans="1:37" ht="18" customHeight="1" thickBot="1">
      <c r="A18" s="114"/>
      <c r="B18" s="104" t="s">
        <v>715</v>
      </c>
      <c r="C18" s="115"/>
      <c r="D18" s="114"/>
      <c r="E18" s="114"/>
      <c r="F18" s="104" t="s">
        <v>745</v>
      </c>
      <c r="G18" s="115"/>
      <c r="AF18" s="63"/>
      <c r="AG18" s="62">
        <v>18</v>
      </c>
      <c r="AH18" s="90"/>
      <c r="AI18" s="84">
        <f>Dl_7+8</f>
        <v>8</v>
      </c>
      <c r="AJ18" s="89"/>
      <c r="AK18" s="86" t="s">
        <v>293</v>
      </c>
    </row>
    <row r="19" spans="1:37" ht="18" customHeight="1" thickBot="1">
      <c r="AF19" s="63"/>
      <c r="AG19" s="62">
        <v>19</v>
      </c>
      <c r="AH19" s="90"/>
      <c r="AI19" s="84">
        <f>Dl_8+8</f>
        <v>8</v>
      </c>
      <c r="AJ19" s="89"/>
      <c r="AK19" s="86" t="s">
        <v>294</v>
      </c>
    </row>
    <row r="20" spans="1:37" s="22" customFormat="1" ht="18" customHeight="1" thickBot="1">
      <c r="A20" s="114">
        <v>9</v>
      </c>
      <c r="B20" s="104" t="s">
        <v>679</v>
      </c>
      <c r="C20" s="115"/>
      <c r="D20" s="114" t="s">
        <v>263</v>
      </c>
      <c r="E20" s="114">
        <v>10</v>
      </c>
      <c r="F20" s="104" t="s">
        <v>702</v>
      </c>
      <c r="G20" s="115"/>
      <c r="H20" s="65"/>
      <c r="I20" s="65"/>
      <c r="J20" s="65"/>
      <c r="K20" s="65"/>
      <c r="L20" s="65"/>
      <c r="M20" s="65"/>
      <c r="N20" s="65"/>
      <c r="O20" s="65"/>
      <c r="P20"/>
      <c r="Q20" s="53"/>
      <c r="R20" s="53"/>
      <c r="S20" s="53"/>
      <c r="AF20" s="63"/>
      <c r="AG20" s="62">
        <v>20</v>
      </c>
      <c r="AH20" s="90"/>
      <c r="AI20" s="84">
        <f>Dl_9+8</f>
        <v>8</v>
      </c>
      <c r="AJ20" s="89"/>
      <c r="AK20" s="86" t="s">
        <v>295</v>
      </c>
    </row>
    <row r="21" spans="1:37" ht="18" customHeight="1" thickBot="1">
      <c r="A21" s="114"/>
      <c r="B21" s="104" t="s">
        <v>767</v>
      </c>
      <c r="C21" s="115"/>
      <c r="D21" s="114"/>
      <c r="E21" s="114"/>
      <c r="F21" s="104" t="s">
        <v>772</v>
      </c>
      <c r="G21" s="115"/>
      <c r="AF21" s="63"/>
      <c r="AG21" s="62">
        <v>21</v>
      </c>
      <c r="AH21" s="91"/>
      <c r="AI21" s="84">
        <f>Dl_10+8</f>
        <v>8</v>
      </c>
      <c r="AJ21" s="89"/>
      <c r="AK21" s="86" t="s">
        <v>296</v>
      </c>
    </row>
    <row r="22" spans="1:37" ht="18" customHeight="1" thickBot="1">
      <c r="A22" s="114"/>
      <c r="B22" s="104" t="s">
        <v>721</v>
      </c>
      <c r="C22" s="115"/>
      <c r="D22" s="114"/>
      <c r="E22" s="114"/>
      <c r="F22" s="104" t="s">
        <v>730</v>
      </c>
      <c r="G22" s="115"/>
      <c r="AF22" s="63"/>
      <c r="AG22" s="62">
        <v>22</v>
      </c>
      <c r="AH22" s="90"/>
      <c r="AI22" s="84">
        <f>Dl_11+8</f>
        <v>8</v>
      </c>
      <c r="AJ22" s="89"/>
      <c r="AK22" s="86" t="s">
        <v>297</v>
      </c>
    </row>
    <row r="23" spans="1:37" ht="18" customHeight="1" thickBot="1">
      <c r="AF23" s="63"/>
      <c r="AG23" s="62">
        <v>23</v>
      </c>
      <c r="AH23" s="90"/>
      <c r="AI23" s="84">
        <f>Dl_12+8</f>
        <v>8</v>
      </c>
      <c r="AJ23" s="89"/>
      <c r="AK23" s="86" t="s">
        <v>298</v>
      </c>
    </row>
    <row r="24" spans="1:37" ht="18" customHeight="1" thickBot="1">
      <c r="A24" s="114">
        <v>11</v>
      </c>
      <c r="B24" s="104" t="s">
        <v>710</v>
      </c>
      <c r="C24" s="115"/>
      <c r="D24" s="114" t="s">
        <v>263</v>
      </c>
      <c r="E24" s="114">
        <v>12</v>
      </c>
      <c r="F24" s="104" t="s">
        <v>680</v>
      </c>
      <c r="G24" s="115"/>
      <c r="AF24" s="63"/>
      <c r="AG24" s="62">
        <v>24</v>
      </c>
      <c r="AH24" s="90"/>
      <c r="AI24" s="84">
        <f>Dl_13+8</f>
        <v>8</v>
      </c>
      <c r="AJ24" s="89"/>
      <c r="AK24" s="86" t="s">
        <v>299</v>
      </c>
    </row>
    <row r="25" spans="1:37" ht="18" customHeight="1" thickBot="1">
      <c r="A25" s="114"/>
      <c r="B25" s="104" t="s">
        <v>775</v>
      </c>
      <c r="C25" s="115"/>
      <c r="D25" s="114"/>
      <c r="E25" s="114"/>
      <c r="F25" s="104" t="s">
        <v>694</v>
      </c>
      <c r="G25" s="115"/>
      <c r="AF25" s="63"/>
      <c r="AG25" s="62">
        <v>25</v>
      </c>
      <c r="AH25" s="90"/>
      <c r="AI25" s="84">
        <f>Dl_14+8</f>
        <v>8</v>
      </c>
      <c r="AJ25" s="89"/>
      <c r="AK25" s="87" t="s">
        <v>300</v>
      </c>
    </row>
    <row r="26" spans="1:37" ht="18" customHeight="1" thickBot="1">
      <c r="A26" s="114"/>
      <c r="B26" s="104" t="s">
        <v>768</v>
      </c>
      <c r="C26" s="115"/>
      <c r="D26" s="114"/>
      <c r="E26" s="114"/>
      <c r="F26" s="104" t="s">
        <v>748</v>
      </c>
      <c r="G26" s="115"/>
      <c r="AF26" s="63"/>
      <c r="AG26" s="62">
        <v>26</v>
      </c>
      <c r="AH26" s="90"/>
    </row>
    <row r="27" spans="1:37" ht="18" customHeight="1" thickBot="1">
      <c r="AF27" s="63"/>
      <c r="AG27" s="62">
        <v>27</v>
      </c>
      <c r="AH27" s="90"/>
    </row>
    <row r="28" spans="1:37" ht="18" customHeight="1" thickBot="1">
      <c r="A28" s="114">
        <v>13</v>
      </c>
      <c r="B28" s="104" t="s">
        <v>661</v>
      </c>
      <c r="C28" s="115"/>
      <c r="D28" s="114" t="s">
        <v>263</v>
      </c>
      <c r="E28" s="114">
        <v>14</v>
      </c>
      <c r="F28" s="104" t="s">
        <v>689</v>
      </c>
      <c r="G28" s="115"/>
      <c r="AF28" s="63"/>
      <c r="AG28" s="62">
        <v>28</v>
      </c>
      <c r="AH28" s="90"/>
    </row>
    <row r="29" spans="1:37" s="22" customFormat="1" ht="18" customHeight="1" thickBot="1">
      <c r="A29" s="114"/>
      <c r="B29" s="104" t="s">
        <v>736</v>
      </c>
      <c r="C29" s="115"/>
      <c r="D29" s="114"/>
      <c r="E29" s="114"/>
      <c r="F29" s="104" t="s">
        <v>790</v>
      </c>
      <c r="G29" s="115"/>
      <c r="H29" s="65"/>
      <c r="I29" s="65"/>
      <c r="J29" s="65"/>
      <c r="K29" s="65"/>
      <c r="L29" s="65"/>
      <c r="M29" s="65"/>
      <c r="N29" s="65"/>
      <c r="O29" s="65"/>
      <c r="P29"/>
      <c r="Q29" s="53"/>
      <c r="R29" s="53"/>
      <c r="S29" s="53"/>
      <c r="AF29" s="63"/>
      <c r="AG29" s="62">
        <v>29</v>
      </c>
      <c r="AH29" s="90"/>
    </row>
    <row r="30" spans="1:37" ht="18" customHeight="1" thickBot="1">
      <c r="A30" s="114"/>
      <c r="B30" s="104" t="s">
        <v>756</v>
      </c>
      <c r="C30" s="115"/>
      <c r="D30" s="114"/>
      <c r="E30" s="114"/>
      <c r="F30" s="104" t="s">
        <v>769</v>
      </c>
      <c r="G30" s="115"/>
      <c r="AF30" s="63"/>
      <c r="AG30" s="62">
        <v>30</v>
      </c>
      <c r="AH30" s="90"/>
    </row>
    <row r="31" spans="1:37" ht="18" customHeight="1" thickBot="1">
      <c r="AF31" s="63"/>
      <c r="AG31" s="62">
        <v>31</v>
      </c>
      <c r="AH31" s="90"/>
    </row>
    <row r="32" spans="1:37" ht="18" customHeight="1" thickBot="1">
      <c r="A32" s="114">
        <v>15</v>
      </c>
      <c r="B32" s="104" t="s">
        <v>667</v>
      </c>
      <c r="C32" s="115"/>
      <c r="D32" s="114" t="s">
        <v>263</v>
      </c>
      <c r="E32" s="114">
        <v>16</v>
      </c>
      <c r="F32" s="104" t="s">
        <v>654</v>
      </c>
      <c r="G32" s="115"/>
      <c r="AF32" s="63"/>
      <c r="AG32" s="62">
        <v>32</v>
      </c>
      <c r="AH32" s="90"/>
    </row>
    <row r="33" spans="1:34" ht="18" customHeight="1" thickBot="1">
      <c r="A33" s="114"/>
      <c r="B33" s="104" t="s">
        <v>747</v>
      </c>
      <c r="C33" s="115"/>
      <c r="D33" s="114"/>
      <c r="E33" s="114"/>
      <c r="F33" s="104" t="s">
        <v>699</v>
      </c>
      <c r="G33" s="115"/>
      <c r="AF33" s="63"/>
      <c r="AG33" s="62">
        <v>33</v>
      </c>
      <c r="AH33" s="90"/>
    </row>
    <row r="34" spans="1:34" ht="18" customHeight="1" thickBot="1">
      <c r="A34" s="114"/>
      <c r="B34" s="104" t="s">
        <v>777</v>
      </c>
      <c r="C34" s="115"/>
      <c r="D34" s="114"/>
      <c r="E34" s="114"/>
      <c r="F34" s="104" t="s">
        <v>784</v>
      </c>
      <c r="G34" s="115"/>
      <c r="AF34" s="63"/>
      <c r="AG34" s="62">
        <v>34</v>
      </c>
      <c r="AH34" s="91"/>
    </row>
    <row r="35" spans="1:34" s="22" customFormat="1" ht="18" customHeight="1" thickBo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/>
      <c r="Q35" s="53"/>
      <c r="R35" s="53"/>
      <c r="S35" s="53"/>
      <c r="AF35" s="63"/>
      <c r="AG35" s="62">
        <v>35</v>
      </c>
      <c r="AH35" s="90"/>
    </row>
    <row r="36" spans="1:34" ht="18" customHeight="1" thickBot="1">
      <c r="A36" s="114">
        <v>17</v>
      </c>
      <c r="B36" s="104" t="s">
        <v>708</v>
      </c>
      <c r="C36" s="115"/>
      <c r="D36" s="114" t="s">
        <v>263</v>
      </c>
      <c r="E36" s="114">
        <v>18</v>
      </c>
      <c r="F36" s="104" t="s">
        <v>664</v>
      </c>
      <c r="G36" s="115"/>
      <c r="AF36" s="64"/>
      <c r="AG36" s="62">
        <v>36</v>
      </c>
      <c r="AH36" s="90"/>
    </row>
    <row r="37" spans="1:34" ht="18" customHeight="1" thickBot="1">
      <c r="A37" s="114"/>
      <c r="B37" s="104" t="s">
        <v>669</v>
      </c>
      <c r="C37" s="115"/>
      <c r="D37" s="114"/>
      <c r="E37" s="114"/>
      <c r="F37" s="104" t="s">
        <v>658</v>
      </c>
      <c r="G37" s="115"/>
      <c r="AF37" s="63"/>
      <c r="AG37" s="62">
        <v>37</v>
      </c>
      <c r="AH37" s="90"/>
    </row>
    <row r="38" spans="1:34" ht="18" customHeight="1" thickBot="1">
      <c r="A38" s="114"/>
      <c r="B38" s="104" t="s">
        <v>738</v>
      </c>
      <c r="C38" s="115"/>
      <c r="D38" s="114"/>
      <c r="E38" s="114"/>
      <c r="F38" s="104" t="s">
        <v>712</v>
      </c>
      <c r="G38" s="115"/>
      <c r="AF38" s="63"/>
      <c r="AG38" s="62">
        <v>38</v>
      </c>
      <c r="AH38" s="90"/>
    </row>
    <row r="39" spans="1:34" ht="18" customHeight="1" thickBot="1">
      <c r="AF39" s="64"/>
      <c r="AG39" s="62">
        <v>39</v>
      </c>
      <c r="AH39" s="90"/>
    </row>
    <row r="40" spans="1:34" ht="18" customHeight="1" thickBot="1">
      <c r="A40" s="114">
        <v>19</v>
      </c>
      <c r="B40" s="104" t="s">
        <v>647</v>
      </c>
      <c r="C40" s="115"/>
      <c r="D40" s="114" t="s">
        <v>263</v>
      </c>
      <c r="E40" s="114">
        <v>20</v>
      </c>
      <c r="F40" s="104" t="s">
        <v>644</v>
      </c>
      <c r="G40" s="115"/>
      <c r="AF40" s="63"/>
      <c r="AG40" s="62">
        <v>40</v>
      </c>
      <c r="AH40" s="90"/>
    </row>
    <row r="41" spans="1:34" ht="18" customHeight="1" thickBot="1">
      <c r="A41" s="114"/>
      <c r="B41" s="104" t="s">
        <v>684</v>
      </c>
      <c r="C41" s="115"/>
      <c r="D41" s="114"/>
      <c r="E41" s="114"/>
      <c r="F41" s="104" t="s">
        <v>759</v>
      </c>
      <c r="G41" s="115"/>
      <c r="P41" s="53"/>
      <c r="AF41" s="63"/>
      <c r="AG41" s="62">
        <v>41</v>
      </c>
      <c r="AH41" s="90"/>
    </row>
    <row r="42" spans="1:34" ht="18" customHeight="1" thickBot="1">
      <c r="A42" s="114"/>
      <c r="B42" s="104" t="s">
        <v>714</v>
      </c>
      <c r="C42" s="115"/>
      <c r="D42" s="114"/>
      <c r="E42" s="114"/>
      <c r="F42" s="104" t="s">
        <v>750</v>
      </c>
      <c r="G42" s="115"/>
      <c r="P42" s="53"/>
      <c r="AF42" s="63"/>
      <c r="AG42" s="62">
        <v>42</v>
      </c>
      <c r="AH42" s="90"/>
    </row>
    <row r="43" spans="1:34" ht="18" customHeight="1" thickBot="1">
      <c r="P43" s="53"/>
      <c r="AF43" s="63"/>
      <c r="AG43" s="62">
        <v>43</v>
      </c>
      <c r="AH43" s="90"/>
    </row>
    <row r="44" spans="1:34" s="22" customFormat="1" ht="18" customHeight="1" thickBot="1">
      <c r="A44" s="114">
        <v>21</v>
      </c>
      <c r="B44" s="104" t="s">
        <v>655</v>
      </c>
      <c r="C44" s="115"/>
      <c r="D44" s="114" t="s">
        <v>263</v>
      </c>
      <c r="E44" s="114">
        <v>22</v>
      </c>
      <c r="F44" s="104" t="s">
        <v>676</v>
      </c>
      <c r="G44" s="115"/>
      <c r="H44" s="65"/>
      <c r="I44" s="65"/>
      <c r="J44" s="65"/>
      <c r="K44" s="65"/>
      <c r="L44" s="65"/>
      <c r="M44" s="65"/>
      <c r="N44" s="65"/>
      <c r="O44" s="65"/>
      <c r="P44" s="53"/>
      <c r="Q44" s="53"/>
      <c r="R44" s="53"/>
      <c r="S44" s="53"/>
      <c r="AF44" s="63"/>
      <c r="AG44" s="62">
        <v>44</v>
      </c>
      <c r="AH44" s="90"/>
    </row>
    <row r="45" spans="1:34" ht="18" customHeight="1" thickBot="1">
      <c r="A45" s="114"/>
      <c r="B45" s="104" t="s">
        <v>704</v>
      </c>
      <c r="C45" s="115"/>
      <c r="D45" s="114"/>
      <c r="E45" s="114"/>
      <c r="F45" s="104" t="s">
        <v>673</v>
      </c>
      <c r="G45" s="115"/>
      <c r="P45" s="53"/>
      <c r="AF45" s="63"/>
      <c r="AG45" s="62">
        <v>45</v>
      </c>
      <c r="AH45" s="90"/>
    </row>
    <row r="46" spans="1:34" ht="18" customHeight="1" thickBot="1">
      <c r="A46" s="114"/>
      <c r="B46" s="104" t="s">
        <v>763</v>
      </c>
      <c r="C46" s="115"/>
      <c r="D46" s="114"/>
      <c r="E46" s="114"/>
      <c r="F46" s="104" t="s">
        <v>782</v>
      </c>
      <c r="G46" s="115"/>
      <c r="P46" s="53"/>
      <c r="AF46" s="63"/>
      <c r="AG46" s="62">
        <v>46</v>
      </c>
      <c r="AH46" s="90"/>
    </row>
    <row r="47" spans="1:34" ht="18" customHeight="1" thickBot="1">
      <c r="P47" s="53"/>
      <c r="AF47" s="63"/>
      <c r="AG47" s="62">
        <v>47</v>
      </c>
      <c r="AH47" s="90"/>
    </row>
    <row r="48" spans="1:34" ht="18" customHeight="1" thickBot="1">
      <c r="A48" s="114">
        <v>23</v>
      </c>
      <c r="B48" s="104" t="s">
        <v>636</v>
      </c>
      <c r="C48" s="115"/>
      <c r="D48" s="114" t="s">
        <v>263</v>
      </c>
      <c r="E48" s="114">
        <v>24</v>
      </c>
      <c r="F48" s="104" t="s">
        <v>642</v>
      </c>
      <c r="G48" s="115"/>
      <c r="P48" s="53"/>
      <c r="AF48" s="63"/>
      <c r="AG48" s="62">
        <v>48</v>
      </c>
      <c r="AH48" s="90"/>
    </row>
    <row r="49" spans="1:34" ht="18" customHeight="1" thickBot="1">
      <c r="A49" s="114"/>
      <c r="B49" s="104" t="s">
        <v>785</v>
      </c>
      <c r="C49" s="115"/>
      <c r="D49" s="114"/>
      <c r="E49" s="114"/>
      <c r="F49" s="104" t="s">
        <v>690</v>
      </c>
      <c r="G49" s="115"/>
      <c r="P49" s="53"/>
      <c r="AF49" s="63"/>
      <c r="AG49" s="62">
        <v>49</v>
      </c>
      <c r="AH49" s="90"/>
    </row>
    <row r="50" spans="1:34" ht="18" customHeight="1" thickBot="1">
      <c r="A50" s="114"/>
      <c r="B50" s="104" t="s">
        <v>766</v>
      </c>
      <c r="C50" s="115"/>
      <c r="D50" s="114"/>
      <c r="E50" s="114"/>
      <c r="F50" s="104" t="s">
        <v>718</v>
      </c>
      <c r="G50" s="115"/>
      <c r="P50" s="53"/>
      <c r="AF50" s="63"/>
      <c r="AG50" s="62">
        <v>50</v>
      </c>
      <c r="AH50" s="90"/>
    </row>
    <row r="51" spans="1:34" ht="18" customHeight="1" thickBot="1">
      <c r="P51" s="22"/>
      <c r="AF51" s="63"/>
      <c r="AG51" s="62">
        <v>51</v>
      </c>
      <c r="AH51" s="90"/>
    </row>
    <row r="52" spans="1:34" ht="18" customHeight="1" thickBot="1">
      <c r="A52" s="114">
        <v>25</v>
      </c>
      <c r="B52" s="104" t="s">
        <v>678</v>
      </c>
      <c r="C52" s="115"/>
      <c r="D52" s="114" t="s">
        <v>263</v>
      </c>
      <c r="E52" s="114">
        <v>26</v>
      </c>
      <c r="F52" s="104" t="s">
        <v>646</v>
      </c>
      <c r="G52" s="115"/>
      <c r="P52" s="22"/>
      <c r="AF52" s="63"/>
      <c r="AG52" s="62">
        <v>52</v>
      </c>
      <c r="AH52" s="90"/>
    </row>
    <row r="53" spans="1:34" s="22" customFormat="1" ht="18" customHeight="1" thickBot="1">
      <c r="A53" s="114"/>
      <c r="B53" s="104" t="s">
        <v>660</v>
      </c>
      <c r="C53" s="115"/>
      <c r="D53" s="114"/>
      <c r="E53" s="114"/>
      <c r="F53" s="104" t="s">
        <v>743</v>
      </c>
      <c r="G53" s="115"/>
      <c r="H53" s="65"/>
      <c r="I53" s="65"/>
      <c r="J53" s="65"/>
      <c r="K53" s="65"/>
      <c r="L53" s="65"/>
      <c r="M53" s="65"/>
      <c r="N53" s="65"/>
      <c r="O53" s="65"/>
      <c r="Q53" s="53"/>
      <c r="R53" s="53"/>
      <c r="S53" s="53"/>
      <c r="AF53" s="63"/>
      <c r="AG53" s="62">
        <v>53</v>
      </c>
      <c r="AH53" s="90"/>
    </row>
    <row r="54" spans="1:34" ht="18" customHeight="1" thickBot="1">
      <c r="A54" s="114"/>
      <c r="B54" s="104" t="s">
        <v>755</v>
      </c>
      <c r="C54" s="115"/>
      <c r="D54" s="114"/>
      <c r="E54" s="114"/>
      <c r="F54" s="104" t="s">
        <v>726</v>
      </c>
      <c r="G54" s="115"/>
      <c r="P54" s="22"/>
      <c r="AF54" s="64"/>
      <c r="AG54" s="62">
        <v>54</v>
      </c>
      <c r="AH54" s="90"/>
    </row>
    <row r="55" spans="1:34" ht="18" customHeight="1" thickBot="1">
      <c r="P55" s="22"/>
      <c r="AF55" s="63"/>
      <c r="AG55" s="62">
        <v>55</v>
      </c>
      <c r="AH55" s="90"/>
    </row>
    <row r="56" spans="1:34" ht="18" customHeight="1" thickBot="1">
      <c r="A56" s="114">
        <v>27</v>
      </c>
      <c r="B56" s="104" t="s">
        <v>637</v>
      </c>
      <c r="C56" s="115"/>
      <c r="D56" s="114" t="s">
        <v>263</v>
      </c>
      <c r="E56" s="114">
        <v>28</v>
      </c>
      <c r="F56" s="104" t="s">
        <v>683</v>
      </c>
      <c r="G56" s="115"/>
      <c r="P56" s="22"/>
      <c r="AF56" s="63"/>
      <c r="AG56" s="62">
        <v>56</v>
      </c>
      <c r="AH56" s="90"/>
    </row>
    <row r="57" spans="1:34" ht="18" customHeight="1" thickBot="1">
      <c r="A57" s="114"/>
      <c r="B57" s="104" t="s">
        <v>686</v>
      </c>
      <c r="C57" s="115"/>
      <c r="D57" s="114"/>
      <c r="E57" s="114"/>
      <c r="F57" s="104" t="s">
        <v>685</v>
      </c>
      <c r="G57" s="115"/>
      <c r="P57" s="22"/>
      <c r="AF57" s="63"/>
      <c r="AG57" s="62">
        <v>57</v>
      </c>
      <c r="AH57" s="90"/>
    </row>
    <row r="58" spans="1:34" ht="18" customHeight="1" thickBot="1">
      <c r="A58" s="114"/>
      <c r="B58" s="104" t="s">
        <v>770</v>
      </c>
      <c r="C58" s="115"/>
      <c r="D58" s="114"/>
      <c r="E58" s="114"/>
      <c r="F58" s="104" t="s">
        <v>762</v>
      </c>
      <c r="G58" s="115"/>
      <c r="P58" s="22"/>
      <c r="AF58" s="63"/>
      <c r="AG58" s="62">
        <v>58</v>
      </c>
      <c r="AH58" s="90"/>
    </row>
    <row r="59" spans="1:34" ht="18" customHeight="1" thickBot="1">
      <c r="P59" s="22"/>
      <c r="AF59" s="63"/>
      <c r="AG59" s="62">
        <v>59</v>
      </c>
      <c r="AH59" s="90"/>
    </row>
    <row r="60" spans="1:34" ht="18" customHeight="1" thickBot="1">
      <c r="A60" s="114">
        <v>29</v>
      </c>
      <c r="B60" s="104" t="s">
        <v>653</v>
      </c>
      <c r="C60" s="115"/>
      <c r="D60" s="114" t="s">
        <v>263</v>
      </c>
      <c r="E60" s="114">
        <v>30</v>
      </c>
      <c r="F60" s="104" t="s">
        <v>696</v>
      </c>
      <c r="G60" s="115"/>
      <c r="P60" s="22"/>
      <c r="AF60" s="63"/>
      <c r="AG60" s="62">
        <v>60</v>
      </c>
      <c r="AH60" s="90"/>
    </row>
    <row r="61" spans="1:34" ht="18" customHeight="1" thickBot="1">
      <c r="A61" s="114"/>
      <c r="B61" s="104" t="s">
        <v>776</v>
      </c>
      <c r="C61" s="115"/>
      <c r="D61" s="114"/>
      <c r="E61" s="114"/>
      <c r="F61" s="104" t="s">
        <v>789</v>
      </c>
      <c r="G61" s="115"/>
      <c r="AF61" s="63"/>
      <c r="AG61" s="62">
        <v>61</v>
      </c>
      <c r="AH61" s="90"/>
    </row>
    <row r="62" spans="1:34" ht="18" customHeight="1" thickBot="1">
      <c r="A62" s="114"/>
      <c r="B62" s="104" t="s">
        <v>757</v>
      </c>
      <c r="C62" s="115"/>
      <c r="D62" s="114"/>
      <c r="E62" s="114"/>
      <c r="F62" s="104" t="s">
        <v>787</v>
      </c>
      <c r="G62" s="115"/>
      <c r="AF62" s="63"/>
      <c r="AG62" s="62">
        <v>62</v>
      </c>
      <c r="AH62" s="90"/>
    </row>
    <row r="63" spans="1:34" ht="18" customHeight="1" thickBot="1">
      <c r="AF63" s="63"/>
      <c r="AG63" s="62">
        <v>63</v>
      </c>
      <c r="AH63" s="90"/>
    </row>
    <row r="64" spans="1:34" ht="18" customHeight="1" thickBot="1">
      <c r="A64" s="114">
        <v>31</v>
      </c>
      <c r="B64" s="104" t="s">
        <v>648</v>
      </c>
      <c r="C64" s="115"/>
      <c r="D64" s="114" t="s">
        <v>263</v>
      </c>
      <c r="E64" s="114">
        <v>32</v>
      </c>
      <c r="F64" s="104" t="s">
        <v>662</v>
      </c>
      <c r="G64" s="115"/>
      <c r="AF64" s="63"/>
      <c r="AG64" s="62">
        <v>64</v>
      </c>
      <c r="AH64" s="90"/>
    </row>
    <row r="65" spans="1:34" ht="18" customHeight="1" thickBot="1">
      <c r="A65" s="114"/>
      <c r="B65" s="104" t="s">
        <v>709</v>
      </c>
      <c r="C65" s="115"/>
      <c r="D65" s="114"/>
      <c r="E65" s="114"/>
      <c r="F65" s="104" t="s">
        <v>635</v>
      </c>
      <c r="G65" s="115"/>
      <c r="AF65" s="63"/>
      <c r="AG65" s="62">
        <v>65</v>
      </c>
      <c r="AH65" s="90"/>
    </row>
    <row r="66" spans="1:34" ht="18" customHeight="1" thickBot="1">
      <c r="A66" s="114"/>
      <c r="B66" s="104" t="s">
        <v>760</v>
      </c>
      <c r="C66" s="115"/>
      <c r="D66" s="114"/>
      <c r="E66" s="114"/>
      <c r="F66" s="104" t="s">
        <v>788</v>
      </c>
      <c r="G66" s="115"/>
      <c r="AF66" s="63"/>
      <c r="AG66" s="62">
        <v>66</v>
      </c>
      <c r="AH66" s="90"/>
    </row>
    <row r="67" spans="1:34" ht="18" customHeight="1" thickBot="1">
      <c r="AF67" s="63"/>
      <c r="AG67" s="62">
        <v>67</v>
      </c>
      <c r="AH67" s="90"/>
    </row>
    <row r="68" spans="1:34" ht="18" customHeight="1" thickBot="1">
      <c r="A68" s="114">
        <v>33</v>
      </c>
      <c r="B68" s="104" t="s">
        <v>691</v>
      </c>
      <c r="C68" s="115"/>
      <c r="D68" s="114" t="s">
        <v>263</v>
      </c>
      <c r="E68" s="114">
        <v>34</v>
      </c>
      <c r="F68" s="104" t="s">
        <v>695</v>
      </c>
      <c r="G68" s="115"/>
      <c r="AF68" s="63"/>
      <c r="AG68" s="62">
        <v>68</v>
      </c>
      <c r="AH68" s="90"/>
    </row>
    <row r="69" spans="1:34" ht="18" customHeight="1" thickBot="1">
      <c r="A69" s="114"/>
      <c r="B69" s="104" t="s">
        <v>706</v>
      </c>
      <c r="C69" s="115"/>
      <c r="D69" s="114"/>
      <c r="E69" s="114"/>
      <c r="F69" s="104" t="s">
        <v>780</v>
      </c>
      <c r="G69" s="115"/>
      <c r="AF69" s="63"/>
      <c r="AG69" s="62">
        <v>69</v>
      </c>
      <c r="AH69" s="90"/>
    </row>
    <row r="70" spans="1:34" ht="18" customHeight="1" thickBot="1">
      <c r="A70" s="114"/>
      <c r="B70" s="104" t="s">
        <v>732</v>
      </c>
      <c r="C70" s="115"/>
      <c r="D70" s="114"/>
      <c r="E70" s="114"/>
      <c r="F70" s="104" t="s">
        <v>764</v>
      </c>
      <c r="G70" s="115"/>
      <c r="AF70" s="63"/>
      <c r="AG70" s="62">
        <v>70</v>
      </c>
      <c r="AH70" s="90"/>
    </row>
    <row r="71" spans="1:34" ht="18" customHeight="1" thickBot="1">
      <c r="AF71" s="63"/>
      <c r="AG71" s="62">
        <v>71</v>
      </c>
      <c r="AH71" s="90"/>
    </row>
    <row r="72" spans="1:34" ht="18" customHeight="1" thickBot="1">
      <c r="A72" s="114">
        <v>35</v>
      </c>
      <c r="B72" s="104" t="s">
        <v>650</v>
      </c>
      <c r="C72" s="115"/>
      <c r="D72" s="114" t="s">
        <v>263</v>
      </c>
      <c r="E72" s="114">
        <v>36</v>
      </c>
      <c r="F72" s="104" t="s">
        <v>675</v>
      </c>
      <c r="G72" s="115"/>
      <c r="AF72" s="63"/>
      <c r="AG72" s="62">
        <v>72</v>
      </c>
      <c r="AH72" s="90"/>
    </row>
    <row r="73" spans="1:34" ht="18" customHeight="1" thickBot="1">
      <c r="A73" s="114"/>
      <c r="B73" s="104" t="s">
        <v>692</v>
      </c>
      <c r="C73" s="115"/>
      <c r="D73" s="114"/>
      <c r="E73" s="114"/>
      <c r="F73" s="104" t="s">
        <v>731</v>
      </c>
      <c r="G73" s="115"/>
      <c r="AF73" s="63"/>
      <c r="AG73" s="62">
        <v>73</v>
      </c>
      <c r="AH73" s="90"/>
    </row>
    <row r="74" spans="1:34" ht="18" customHeight="1" thickBot="1">
      <c r="A74" s="114"/>
      <c r="B74" s="104" t="s">
        <v>724</v>
      </c>
      <c r="C74" s="115"/>
      <c r="D74" s="114"/>
      <c r="E74" s="114"/>
      <c r="F74" s="104" t="s">
        <v>779</v>
      </c>
      <c r="G74" s="115"/>
      <c r="AF74" s="64"/>
      <c r="AG74" s="62">
        <v>74</v>
      </c>
      <c r="AH74" s="90"/>
    </row>
    <row r="75" spans="1:34" ht="18" customHeight="1" thickBot="1">
      <c r="AF75" s="63"/>
      <c r="AG75" s="62">
        <v>75</v>
      </c>
      <c r="AH75" s="90"/>
    </row>
    <row r="76" spans="1:34" ht="18" customHeight="1" thickBot="1">
      <c r="A76" s="114">
        <v>37</v>
      </c>
      <c r="B76" s="104" t="s">
        <v>633</v>
      </c>
      <c r="C76" s="115"/>
      <c r="D76" s="114" t="s">
        <v>263</v>
      </c>
      <c r="E76" s="114">
        <v>38</v>
      </c>
      <c r="F76" s="104" t="s">
        <v>672</v>
      </c>
      <c r="G76" s="115"/>
      <c r="AF76" s="63"/>
      <c r="AG76" s="62">
        <v>76</v>
      </c>
      <c r="AH76" s="90"/>
    </row>
    <row r="77" spans="1:34" ht="18" customHeight="1" thickBot="1">
      <c r="A77" s="114"/>
      <c r="B77" s="104" t="s">
        <v>765</v>
      </c>
      <c r="C77" s="115"/>
      <c r="D77" s="114"/>
      <c r="E77" s="114"/>
      <c r="F77" s="104" t="s">
        <v>734</v>
      </c>
      <c r="G77" s="115"/>
      <c r="AF77" s="63"/>
      <c r="AG77" s="62">
        <v>77</v>
      </c>
      <c r="AH77" s="90"/>
    </row>
    <row r="78" spans="1:34" ht="18" customHeight="1" thickBot="1">
      <c r="A78" s="114"/>
      <c r="B78" s="104" t="s">
        <v>758</v>
      </c>
      <c r="C78" s="115"/>
      <c r="D78" s="114"/>
      <c r="E78" s="114"/>
      <c r="F78" s="104" t="s">
        <v>741</v>
      </c>
      <c r="G78" s="115"/>
      <c r="AF78" s="63"/>
      <c r="AG78" s="62">
        <v>78</v>
      </c>
      <c r="AH78" s="90"/>
    </row>
    <row r="79" spans="1:34" ht="18" customHeight="1" thickBot="1">
      <c r="AF79" s="63"/>
      <c r="AG79" s="62">
        <v>79</v>
      </c>
      <c r="AH79" s="90"/>
    </row>
    <row r="80" spans="1:34" ht="18" customHeight="1" thickBot="1">
      <c r="A80" s="114">
        <v>39</v>
      </c>
      <c r="B80" s="104" t="s">
        <v>674</v>
      </c>
      <c r="C80" s="115"/>
      <c r="D80" s="114" t="s">
        <v>263</v>
      </c>
      <c r="E80" s="114">
        <v>40</v>
      </c>
      <c r="F80" s="104" t="s">
        <v>651</v>
      </c>
      <c r="G80" s="115"/>
      <c r="AF80" s="64"/>
      <c r="AG80" s="62">
        <v>80</v>
      </c>
      <c r="AH80" s="90"/>
    </row>
    <row r="81" spans="1:34" ht="18" customHeight="1" thickBot="1">
      <c r="A81" s="114"/>
      <c r="B81" s="104" t="s">
        <v>665</v>
      </c>
      <c r="C81" s="115"/>
      <c r="D81" s="114"/>
      <c r="E81" s="114"/>
      <c r="F81" s="104" t="s">
        <v>697</v>
      </c>
      <c r="G81" s="115"/>
      <c r="AF81" s="63"/>
      <c r="AG81" s="62">
        <v>81</v>
      </c>
      <c r="AH81" s="90"/>
    </row>
    <row r="82" spans="1:34" ht="18" customHeight="1" thickBot="1">
      <c r="A82" s="114"/>
      <c r="B82" s="104" t="s">
        <v>774</v>
      </c>
      <c r="C82" s="115"/>
      <c r="D82" s="114"/>
      <c r="E82" s="114"/>
      <c r="F82" s="104" t="s">
        <v>773</v>
      </c>
      <c r="G82" s="115"/>
      <c r="AF82" s="63"/>
      <c r="AG82" s="62">
        <v>82</v>
      </c>
      <c r="AH82" s="90"/>
    </row>
    <row r="83" spans="1:34" ht="18" customHeight="1" thickBot="1">
      <c r="AF83" s="63"/>
      <c r="AG83" s="62">
        <v>83</v>
      </c>
      <c r="AH83" s="90"/>
    </row>
    <row r="84" spans="1:34" ht="18" customHeight="1" thickBot="1">
      <c r="A84" s="114">
        <v>41</v>
      </c>
      <c r="B84" s="104" t="s">
        <v>649</v>
      </c>
      <c r="C84" s="115"/>
      <c r="D84" s="114" t="s">
        <v>263</v>
      </c>
      <c r="E84" s="114">
        <v>42</v>
      </c>
      <c r="F84" s="104" t="s">
        <v>652</v>
      </c>
      <c r="G84" s="115"/>
      <c r="AF84" s="63"/>
      <c r="AG84" s="62">
        <v>84</v>
      </c>
      <c r="AH84" s="90"/>
    </row>
    <row r="85" spans="1:34" ht="18" customHeight="1" thickBot="1">
      <c r="A85" s="114"/>
      <c r="B85" s="104" t="s">
        <v>659</v>
      </c>
      <c r="C85" s="115"/>
      <c r="D85" s="114"/>
      <c r="E85" s="114"/>
      <c r="F85" s="104" t="s">
        <v>700</v>
      </c>
      <c r="G85" s="115"/>
      <c r="AF85" s="63"/>
      <c r="AG85" s="62">
        <v>85</v>
      </c>
      <c r="AH85" s="90"/>
    </row>
    <row r="86" spans="1:34" ht="18" customHeight="1" thickBot="1">
      <c r="A86" s="114"/>
      <c r="B86" s="104" t="s">
        <v>761</v>
      </c>
      <c r="C86" s="115"/>
      <c r="D86" s="114"/>
      <c r="E86" s="114"/>
      <c r="F86" s="104" t="s">
        <v>729</v>
      </c>
      <c r="G86" s="115"/>
      <c r="AF86" s="63"/>
      <c r="AG86" s="62">
        <v>86</v>
      </c>
      <c r="AH86" s="90"/>
    </row>
    <row r="87" spans="1:34" ht="18" customHeight="1" thickBot="1">
      <c r="AF87" s="63"/>
      <c r="AG87" s="62">
        <v>87</v>
      </c>
      <c r="AH87" s="90"/>
    </row>
    <row r="88" spans="1:34" ht="18" customHeight="1" thickBot="1">
      <c r="A88" s="114">
        <v>43</v>
      </c>
      <c r="B88" s="104" t="s">
        <v>668</v>
      </c>
      <c r="C88" s="115" t="s">
        <v>822</v>
      </c>
      <c r="D88" s="114" t="s">
        <v>263</v>
      </c>
      <c r="E88" s="114">
        <v>44</v>
      </c>
      <c r="F88" s="104" t="s">
        <v>657</v>
      </c>
      <c r="G88" s="115" t="s">
        <v>823</v>
      </c>
      <c r="AF88" s="63"/>
      <c r="AG88" s="62">
        <v>88</v>
      </c>
      <c r="AH88" s="90"/>
    </row>
    <row r="89" spans="1:34" ht="18" customHeight="1" thickBot="1">
      <c r="A89" s="114"/>
      <c r="B89" s="104" t="s">
        <v>713</v>
      </c>
      <c r="C89" s="115"/>
      <c r="D89" s="114"/>
      <c r="E89" s="114"/>
      <c r="F89" s="104" t="s">
        <v>691</v>
      </c>
      <c r="G89" s="115"/>
      <c r="AF89" s="63"/>
      <c r="AG89" s="62">
        <v>89</v>
      </c>
      <c r="AH89" s="90"/>
    </row>
    <row r="90" spans="1:34" ht="18" customHeight="1" thickBot="1">
      <c r="A90" s="114"/>
      <c r="B90" s="104" t="s">
        <v>749</v>
      </c>
      <c r="C90" s="115"/>
      <c r="D90" s="114"/>
      <c r="E90" s="114"/>
      <c r="F90" s="104"/>
      <c r="G90" s="115"/>
      <c r="AF90" s="63"/>
      <c r="AG90" s="62">
        <v>90</v>
      </c>
      <c r="AH90" s="90"/>
    </row>
    <row r="91" spans="1:34" ht="18" customHeight="1" thickBot="1">
      <c r="AF91" s="63"/>
      <c r="AG91" s="62">
        <v>91</v>
      </c>
      <c r="AH91" s="90"/>
    </row>
    <row r="92" spans="1:34" ht="18" customHeight="1" thickBot="1">
      <c r="A92" s="114">
        <v>45</v>
      </c>
      <c r="B92" s="104" t="s">
        <v>707</v>
      </c>
      <c r="C92" s="115" t="s">
        <v>822</v>
      </c>
      <c r="D92" s="114" t="s">
        <v>263</v>
      </c>
      <c r="E92" s="114">
        <v>46</v>
      </c>
      <c r="F92" s="104" t="s">
        <v>671</v>
      </c>
      <c r="G92" s="115" t="s">
        <v>823</v>
      </c>
      <c r="AF92" s="63"/>
      <c r="AG92" s="62">
        <v>92</v>
      </c>
      <c r="AH92" s="90"/>
    </row>
    <row r="93" spans="1:34" ht="18" customHeight="1" thickBot="1">
      <c r="A93" s="114"/>
      <c r="B93" s="104" t="s">
        <v>641</v>
      </c>
      <c r="C93" s="115"/>
      <c r="D93" s="114"/>
      <c r="E93" s="114"/>
      <c r="F93" s="104" t="s">
        <v>717</v>
      </c>
      <c r="G93" s="115"/>
      <c r="AF93" s="63"/>
      <c r="AG93" s="62">
        <v>93</v>
      </c>
      <c r="AH93" s="90"/>
    </row>
    <row r="94" spans="1:34" ht="18" customHeight="1" thickBot="1">
      <c r="A94" s="114"/>
      <c r="B94" s="104" t="s">
        <v>727</v>
      </c>
      <c r="C94" s="115"/>
      <c r="D94" s="114"/>
      <c r="E94" s="114"/>
      <c r="F94" s="104" t="s">
        <v>753</v>
      </c>
      <c r="G94" s="115"/>
      <c r="AF94" s="63"/>
      <c r="AG94" s="62">
        <v>94</v>
      </c>
      <c r="AH94" s="90"/>
    </row>
    <row r="95" spans="1:34" ht="18" customHeight="1" thickBot="1">
      <c r="AF95" s="63"/>
      <c r="AG95" s="62">
        <v>95</v>
      </c>
      <c r="AH95" s="90"/>
    </row>
    <row r="96" spans="1:34" ht="18" customHeight="1" thickBot="1">
      <c r="A96" s="114">
        <v>47</v>
      </c>
      <c r="B96" s="104" t="s">
        <v>701</v>
      </c>
      <c r="C96" s="115" t="s">
        <v>822</v>
      </c>
      <c r="D96" s="114" t="s">
        <v>263</v>
      </c>
      <c r="E96" s="114">
        <v>48</v>
      </c>
      <c r="F96" s="104" t="s">
        <v>687</v>
      </c>
      <c r="G96" s="115" t="s">
        <v>823</v>
      </c>
      <c r="AF96" s="63"/>
      <c r="AG96" s="62">
        <v>96</v>
      </c>
      <c r="AH96" s="90"/>
    </row>
    <row r="97" spans="1:34" ht="18" customHeight="1" thickBot="1">
      <c r="A97" s="114"/>
      <c r="B97" s="104" t="s">
        <v>720</v>
      </c>
      <c r="C97" s="115"/>
      <c r="D97" s="114"/>
      <c r="E97" s="114"/>
      <c r="F97" s="104" t="s">
        <v>754</v>
      </c>
      <c r="G97" s="115"/>
      <c r="AF97" s="63"/>
      <c r="AG97" s="62">
        <v>97</v>
      </c>
      <c r="AH97" s="90"/>
    </row>
    <row r="98" spans="1:34" ht="18" customHeight="1" thickBot="1">
      <c r="A98" s="114"/>
      <c r="B98" s="104" t="s">
        <v>778</v>
      </c>
      <c r="C98" s="115"/>
      <c r="D98" s="114"/>
      <c r="E98" s="114"/>
      <c r="F98" s="104" t="s">
        <v>742</v>
      </c>
      <c r="G98" s="115"/>
      <c r="AF98" s="63"/>
      <c r="AG98" s="62">
        <v>98</v>
      </c>
      <c r="AH98" s="90"/>
    </row>
    <row r="99" spans="1:34" ht="18" customHeight="1" thickBot="1">
      <c r="AF99" s="63"/>
      <c r="AG99" s="62">
        <v>99</v>
      </c>
      <c r="AH99" s="90"/>
    </row>
    <row r="100" spans="1:34" ht="18" customHeight="1" thickBot="1">
      <c r="A100" s="114">
        <v>49</v>
      </c>
      <c r="B100" s="104" t="s">
        <v>638</v>
      </c>
      <c r="C100" s="115" t="s">
        <v>822</v>
      </c>
      <c r="D100" s="114" t="s">
        <v>263</v>
      </c>
      <c r="E100" s="114">
        <v>50</v>
      </c>
      <c r="F100" s="104" t="s">
        <v>634</v>
      </c>
      <c r="G100" s="115" t="s">
        <v>823</v>
      </c>
      <c r="AF100" s="63"/>
      <c r="AG100" s="62">
        <v>100</v>
      </c>
      <c r="AH100" s="90"/>
    </row>
    <row r="101" spans="1:34" ht="18" customHeight="1" thickBot="1">
      <c r="A101" s="114"/>
      <c r="B101" s="104" t="s">
        <v>737</v>
      </c>
      <c r="C101" s="115"/>
      <c r="D101" s="114"/>
      <c r="E101" s="114"/>
      <c r="F101" s="104" t="s">
        <v>693</v>
      </c>
      <c r="G101" s="115"/>
      <c r="AF101" s="63"/>
      <c r="AG101" s="62">
        <v>101</v>
      </c>
      <c r="AH101" s="90"/>
    </row>
    <row r="102" spans="1:34" ht="18" customHeight="1" thickBot="1">
      <c r="A102" s="114"/>
      <c r="B102" s="104" t="s">
        <v>716</v>
      </c>
      <c r="C102" s="115"/>
      <c r="D102" s="114"/>
      <c r="E102" s="114"/>
      <c r="F102" s="104" t="s">
        <v>771</v>
      </c>
      <c r="G102" s="115"/>
      <c r="AF102" s="63"/>
      <c r="AG102" s="62">
        <v>102</v>
      </c>
      <c r="AH102" s="90"/>
    </row>
    <row r="103" spans="1:34" ht="18" customHeight="1" thickBot="1">
      <c r="AF103" s="63"/>
      <c r="AG103" s="62">
        <v>103</v>
      </c>
      <c r="AH103" s="90"/>
    </row>
    <row r="104" spans="1:34" ht="18" customHeight="1" thickBot="1">
      <c r="A104" s="114">
        <v>51</v>
      </c>
      <c r="B104" s="104" t="s">
        <v>705</v>
      </c>
      <c r="C104" s="115" t="s">
        <v>822</v>
      </c>
      <c r="D104" s="114" t="s">
        <v>263</v>
      </c>
      <c r="E104" s="114">
        <v>52</v>
      </c>
      <c r="F104" s="104" t="s">
        <v>681</v>
      </c>
      <c r="G104" s="115" t="s">
        <v>823</v>
      </c>
      <c r="AF104" s="63"/>
      <c r="AG104" s="62">
        <v>104</v>
      </c>
      <c r="AH104" s="90"/>
    </row>
    <row r="105" spans="1:34" ht="18" customHeight="1" thickBot="1">
      <c r="A105" s="114"/>
      <c r="B105" s="104" t="s">
        <v>645</v>
      </c>
      <c r="C105" s="115"/>
      <c r="D105" s="114"/>
      <c r="E105" s="114"/>
      <c r="F105" s="104" t="s">
        <v>744</v>
      </c>
      <c r="G105" s="115"/>
      <c r="AF105" s="63"/>
      <c r="AG105" s="62">
        <v>105</v>
      </c>
      <c r="AH105" s="90"/>
    </row>
    <row r="106" spans="1:34" ht="18" customHeight="1" thickBot="1">
      <c r="A106" s="114"/>
      <c r="B106" s="104" t="s">
        <v>719</v>
      </c>
      <c r="C106" s="115"/>
      <c r="D106" s="114"/>
      <c r="E106" s="114"/>
      <c r="F106" s="104" t="s">
        <v>752</v>
      </c>
      <c r="G106" s="115"/>
      <c r="AF106" s="63"/>
      <c r="AG106" s="62">
        <v>106</v>
      </c>
      <c r="AH106" s="90"/>
    </row>
    <row r="107" spans="1:34" ht="18" customHeight="1" thickBot="1">
      <c r="AF107" s="63"/>
      <c r="AG107" s="62">
        <v>107</v>
      </c>
      <c r="AH107" s="90"/>
    </row>
    <row r="108" spans="1:34" ht="18" customHeight="1" thickBot="1">
      <c r="A108" s="114">
        <v>53</v>
      </c>
      <c r="B108" s="104" t="s">
        <v>670</v>
      </c>
      <c r="C108" s="115"/>
      <c r="D108" s="114" t="s">
        <v>263</v>
      </c>
      <c r="E108" s="114">
        <v>54</v>
      </c>
      <c r="F108" s="104" t="s">
        <v>698</v>
      </c>
      <c r="G108" s="115"/>
      <c r="AF108" s="63"/>
      <c r="AG108" s="62">
        <v>108</v>
      </c>
      <c r="AH108" s="90"/>
    </row>
    <row r="109" spans="1:34" ht="18" customHeight="1" thickBot="1">
      <c r="A109" s="114"/>
      <c r="B109" s="104" t="s">
        <v>688</v>
      </c>
      <c r="C109" s="115"/>
      <c r="D109" s="114"/>
      <c r="E109" s="114"/>
      <c r="F109" s="104" t="s">
        <v>739</v>
      </c>
      <c r="G109" s="115"/>
      <c r="AF109" s="63"/>
      <c r="AG109" s="62">
        <v>109</v>
      </c>
      <c r="AH109" s="90"/>
    </row>
    <row r="110" spans="1:34" ht="18" customHeight="1" thickBot="1">
      <c r="A110" s="114"/>
      <c r="B110" s="104" t="s">
        <v>783</v>
      </c>
      <c r="C110" s="115"/>
      <c r="D110" s="114"/>
      <c r="E110" s="114"/>
      <c r="F110" s="104" t="s">
        <v>723</v>
      </c>
      <c r="G110" s="115"/>
      <c r="AF110" s="63"/>
      <c r="AG110" s="62">
        <v>110</v>
      </c>
      <c r="AH110" s="90"/>
    </row>
    <row r="111" spans="1:34" ht="18" customHeight="1">
      <c r="AF111" s="63"/>
      <c r="AG111" s="62">
        <v>111</v>
      </c>
      <c r="AH111" s="90"/>
    </row>
    <row r="112" spans="1:34" ht="18" customHeight="1">
      <c r="AF112" s="63"/>
      <c r="AG112" s="62">
        <v>112</v>
      </c>
      <c r="AH112" s="90"/>
    </row>
    <row r="113" spans="16:34" ht="18" customHeight="1">
      <c r="AF113" s="63"/>
      <c r="AG113" s="62">
        <v>113</v>
      </c>
      <c r="AH113" s="90"/>
    </row>
    <row r="114" spans="16:34" ht="18" customHeight="1">
      <c r="AF114" s="63"/>
      <c r="AG114" s="62">
        <v>114</v>
      </c>
      <c r="AH114" s="90"/>
    </row>
    <row r="115" spans="16:34" ht="18" customHeight="1">
      <c r="AF115" s="63"/>
      <c r="AG115" s="62">
        <v>115</v>
      </c>
      <c r="AH115" s="90"/>
    </row>
    <row r="116" spans="16:34" ht="18" customHeight="1">
      <c r="P116" s="92"/>
      <c r="Q116" s="92"/>
      <c r="AF116" s="63"/>
      <c r="AG116" s="62">
        <v>116</v>
      </c>
      <c r="AH116" s="90"/>
    </row>
    <row r="117" spans="16:34" ht="18" customHeight="1">
      <c r="P117" s="92"/>
      <c r="Q117" s="92"/>
      <c r="AF117" s="63"/>
      <c r="AG117" s="62">
        <v>117</v>
      </c>
      <c r="AH117" s="90"/>
    </row>
    <row r="118" spans="16:34" ht="18" customHeight="1">
      <c r="P118" s="92"/>
      <c r="Q118" s="92"/>
      <c r="AF118" s="63"/>
      <c r="AG118" s="62">
        <v>118</v>
      </c>
      <c r="AH118" s="90"/>
    </row>
    <row r="119" spans="16:34" ht="18" customHeight="1">
      <c r="P119" s="92"/>
      <c r="Q119" s="92"/>
      <c r="AF119" s="63"/>
      <c r="AG119" s="62">
        <v>119</v>
      </c>
      <c r="AH119" s="90"/>
    </row>
    <row r="120" spans="16:34" ht="18" customHeight="1">
      <c r="P120" s="92"/>
      <c r="Q120" s="92"/>
      <c r="AF120" s="63"/>
      <c r="AG120" s="62">
        <v>120</v>
      </c>
      <c r="AH120" s="90"/>
    </row>
    <row r="121" spans="16:34" ht="18" customHeight="1">
      <c r="P121" s="92"/>
      <c r="Q121" s="92"/>
      <c r="AF121" s="63"/>
      <c r="AG121" s="62">
        <v>121</v>
      </c>
      <c r="AH121" s="90"/>
    </row>
    <row r="122" spans="16:34" ht="18" customHeight="1">
      <c r="P122" s="92"/>
      <c r="Q122" s="92"/>
      <c r="AF122" s="63"/>
      <c r="AG122" s="62">
        <v>122</v>
      </c>
      <c r="AH122" s="90"/>
    </row>
    <row r="123" spans="16:34" ht="18" customHeight="1">
      <c r="AF123" s="63"/>
      <c r="AG123" s="62">
        <v>123</v>
      </c>
      <c r="AH123" s="90"/>
    </row>
    <row r="124" spans="16:34" ht="18" customHeight="1">
      <c r="AF124" s="63"/>
      <c r="AG124" s="62">
        <v>124</v>
      </c>
      <c r="AH124" s="90"/>
    </row>
    <row r="125" spans="16:34" ht="18" customHeight="1">
      <c r="AF125" s="63"/>
      <c r="AG125" s="62">
        <v>125</v>
      </c>
      <c r="AH125" s="90"/>
    </row>
    <row r="126" spans="16:34" ht="18" customHeight="1">
      <c r="AF126" s="63"/>
      <c r="AG126" s="62">
        <v>126</v>
      </c>
      <c r="AH126" s="90"/>
    </row>
    <row r="127" spans="16:34" ht="18" customHeight="1">
      <c r="AF127" s="63"/>
      <c r="AG127" s="62">
        <v>127</v>
      </c>
      <c r="AH127" s="90"/>
    </row>
    <row r="128" spans="16:34" ht="18" customHeight="1">
      <c r="AF128" s="63"/>
      <c r="AG128" s="62">
        <v>128</v>
      </c>
      <c r="AH128" s="90"/>
    </row>
    <row r="129" spans="32:34" ht="18" customHeight="1">
      <c r="AF129" s="63"/>
      <c r="AG129" s="62">
        <v>129</v>
      </c>
      <c r="AH129" s="90"/>
    </row>
    <row r="130" spans="32:34" ht="18" customHeight="1">
      <c r="AF130" s="63"/>
      <c r="AG130" s="62">
        <v>130</v>
      </c>
      <c r="AH130" s="90"/>
    </row>
    <row r="131" spans="32:34" ht="18" customHeight="1">
      <c r="AF131" s="63"/>
      <c r="AG131" s="62">
        <v>131</v>
      </c>
      <c r="AH131" s="90"/>
    </row>
    <row r="132" spans="32:34" ht="18" customHeight="1">
      <c r="AF132" s="63"/>
      <c r="AG132" s="62">
        <v>132</v>
      </c>
      <c r="AH132" s="90"/>
    </row>
    <row r="133" spans="32:34" ht="18" customHeight="1">
      <c r="AF133" s="63"/>
      <c r="AG133" s="62">
        <v>133</v>
      </c>
      <c r="AH133" s="90"/>
    </row>
    <row r="134" spans="32:34" ht="18" customHeight="1">
      <c r="AF134" s="63"/>
      <c r="AG134" s="62">
        <v>134</v>
      </c>
      <c r="AH134" s="90"/>
    </row>
    <row r="135" spans="32:34" ht="18" customHeight="1">
      <c r="AF135" s="63"/>
      <c r="AG135" s="62">
        <v>135</v>
      </c>
      <c r="AH135" s="90"/>
    </row>
    <row r="136" spans="32:34" ht="18" customHeight="1">
      <c r="AF136" s="63"/>
      <c r="AG136" s="62">
        <v>136</v>
      </c>
      <c r="AH136" s="90"/>
    </row>
    <row r="137" spans="32:34" ht="18" customHeight="1">
      <c r="AF137" s="63"/>
      <c r="AG137" s="62">
        <v>137</v>
      </c>
      <c r="AH137" s="90"/>
    </row>
    <row r="138" spans="32:34" ht="18" customHeight="1">
      <c r="AF138" s="63"/>
      <c r="AG138" s="62">
        <v>138</v>
      </c>
      <c r="AH138" s="90"/>
    </row>
    <row r="139" spans="32:34" ht="18" customHeight="1">
      <c r="AF139" s="63"/>
      <c r="AG139" s="62">
        <v>139</v>
      </c>
      <c r="AH139" s="90"/>
    </row>
    <row r="140" spans="32:34" ht="18" customHeight="1">
      <c r="AF140" s="63"/>
      <c r="AG140" s="62">
        <v>140</v>
      </c>
      <c r="AH140" s="90"/>
    </row>
    <row r="141" spans="32:34" ht="18" customHeight="1">
      <c r="AF141" s="63"/>
      <c r="AG141" s="62">
        <v>141</v>
      </c>
      <c r="AH141" s="90"/>
    </row>
    <row r="142" spans="32:34" ht="18" customHeight="1">
      <c r="AF142" s="63"/>
      <c r="AG142" s="62">
        <v>142</v>
      </c>
      <c r="AH142" s="90"/>
    </row>
    <row r="143" spans="32:34" ht="18" customHeight="1">
      <c r="AF143" s="63"/>
      <c r="AG143" s="62">
        <v>143</v>
      </c>
      <c r="AH143" s="90"/>
    </row>
    <row r="144" spans="32:34" ht="18" customHeight="1">
      <c r="AF144" s="63"/>
      <c r="AG144" s="62">
        <v>144</v>
      </c>
      <c r="AH144" s="90"/>
    </row>
    <row r="145" spans="32:34" ht="18" customHeight="1">
      <c r="AF145" s="63"/>
      <c r="AG145" s="62">
        <v>145</v>
      </c>
      <c r="AH145" s="90"/>
    </row>
    <row r="146" spans="32:34" ht="18" customHeight="1">
      <c r="AF146" s="63"/>
      <c r="AG146" s="62">
        <v>146</v>
      </c>
      <c r="AH146" s="90"/>
    </row>
    <row r="147" spans="32:34" ht="18" customHeight="1">
      <c r="AF147" s="63"/>
      <c r="AG147" s="62">
        <v>147</v>
      </c>
      <c r="AH147" s="90"/>
    </row>
    <row r="148" spans="32:34" ht="18" customHeight="1">
      <c r="AF148" s="63"/>
      <c r="AG148" s="62">
        <v>148</v>
      </c>
      <c r="AH148" s="90"/>
    </row>
    <row r="149" spans="32:34" ht="18" customHeight="1">
      <c r="AF149" s="63"/>
      <c r="AG149" s="62">
        <v>149</v>
      </c>
      <c r="AH149" s="90"/>
    </row>
    <row r="150" spans="32:34" ht="18" customHeight="1">
      <c r="AF150" s="63"/>
      <c r="AG150" s="62">
        <v>150</v>
      </c>
      <c r="AH150" s="90"/>
    </row>
    <row r="151" spans="32:34" ht="18" customHeight="1">
      <c r="AF151" s="63"/>
      <c r="AG151" s="62">
        <v>151</v>
      </c>
      <c r="AH151" s="90"/>
    </row>
    <row r="152" spans="32:34" ht="18" customHeight="1">
      <c r="AF152" s="63"/>
      <c r="AG152" s="62">
        <v>152</v>
      </c>
      <c r="AH152" s="90"/>
    </row>
    <row r="153" spans="32:34" ht="18" customHeight="1">
      <c r="AF153" s="63"/>
      <c r="AG153" s="62">
        <v>153</v>
      </c>
      <c r="AH153" s="90"/>
    </row>
    <row r="154" spans="32:34" ht="18" customHeight="1">
      <c r="AF154" s="63"/>
      <c r="AG154" s="62">
        <v>154</v>
      </c>
      <c r="AH154" s="90"/>
    </row>
    <row r="155" spans="32:34" ht="18" customHeight="1">
      <c r="AF155" s="63"/>
      <c r="AG155" s="62">
        <v>155</v>
      </c>
      <c r="AH155" s="90"/>
    </row>
    <row r="156" spans="32:34" ht="18" customHeight="1">
      <c r="AF156" s="63"/>
      <c r="AG156" s="62">
        <v>156</v>
      </c>
      <c r="AH156" s="90"/>
    </row>
    <row r="157" spans="32:34" ht="18" customHeight="1">
      <c r="AF157" s="63"/>
      <c r="AG157" s="62">
        <v>157</v>
      </c>
      <c r="AH157" s="90"/>
    </row>
    <row r="158" spans="32:34" ht="18" customHeight="1">
      <c r="AF158" s="63"/>
      <c r="AG158" s="62">
        <v>158</v>
      </c>
      <c r="AH158" s="90"/>
    </row>
    <row r="159" spans="32:34" ht="18" customHeight="1">
      <c r="AF159" s="63"/>
      <c r="AG159" s="62">
        <v>159</v>
      </c>
      <c r="AH159" s="90"/>
    </row>
    <row r="160" spans="32:34" ht="18" customHeight="1">
      <c r="AF160" s="63"/>
      <c r="AG160" s="62">
        <v>160</v>
      </c>
      <c r="AH160" s="90"/>
    </row>
    <row r="161" spans="32:34" ht="18" customHeight="1">
      <c r="AF161" s="63"/>
      <c r="AG161" s="62">
        <v>161</v>
      </c>
      <c r="AH161" s="90"/>
    </row>
    <row r="162" spans="32:34" ht="18" customHeight="1">
      <c r="AF162" s="63"/>
      <c r="AG162" s="62">
        <v>162</v>
      </c>
      <c r="AH162" s="90"/>
    </row>
    <row r="163" spans="32:34" ht="18" customHeight="1">
      <c r="AF163" s="63"/>
      <c r="AG163" s="62">
        <v>163</v>
      </c>
      <c r="AH163" s="90"/>
    </row>
    <row r="164" spans="32:34" ht="18" customHeight="1">
      <c r="AF164" s="63"/>
      <c r="AG164" s="62">
        <v>164</v>
      </c>
      <c r="AH164" s="90"/>
    </row>
    <row r="165" spans="32:34" ht="18" customHeight="1">
      <c r="AF165" s="63"/>
      <c r="AG165" s="62">
        <v>165</v>
      </c>
      <c r="AH165" s="90"/>
    </row>
    <row r="166" spans="32:34" ht="18" customHeight="1">
      <c r="AF166" s="63"/>
      <c r="AG166" s="62">
        <v>166</v>
      </c>
      <c r="AH166" s="90"/>
    </row>
    <row r="167" spans="32:34" ht="18" customHeight="1">
      <c r="AF167" s="63"/>
      <c r="AG167" s="62">
        <v>167</v>
      </c>
      <c r="AH167" s="90"/>
    </row>
    <row r="168" spans="32:34" ht="18" customHeight="1">
      <c r="AF168" s="63"/>
      <c r="AG168" s="62">
        <v>168</v>
      </c>
      <c r="AH168" s="90"/>
    </row>
    <row r="169" spans="32:34" ht="18" customHeight="1">
      <c r="AF169" s="63"/>
      <c r="AG169" s="62">
        <v>169</v>
      </c>
      <c r="AH169" s="90"/>
    </row>
    <row r="170" spans="32:34" ht="18" customHeight="1">
      <c r="AF170" s="63"/>
      <c r="AG170" s="62">
        <v>170</v>
      </c>
      <c r="AH170" s="90"/>
    </row>
    <row r="171" spans="32:34" ht="18" customHeight="1">
      <c r="AF171" s="63"/>
      <c r="AG171" s="62">
        <v>171</v>
      </c>
      <c r="AH171" s="90"/>
    </row>
    <row r="172" spans="32:34" ht="18" customHeight="1">
      <c r="AF172" s="63"/>
      <c r="AG172" s="62">
        <v>172</v>
      </c>
      <c r="AH172" s="90"/>
    </row>
    <row r="173" spans="32:34" ht="18" customHeight="1">
      <c r="AF173" s="63"/>
      <c r="AG173" s="62">
        <v>173</v>
      </c>
      <c r="AH173" s="90"/>
    </row>
    <row r="174" spans="32:34" ht="18" customHeight="1">
      <c r="AF174" s="63"/>
      <c r="AG174" s="62">
        <v>174</v>
      </c>
      <c r="AH174" s="90"/>
    </row>
    <row r="175" spans="32:34" ht="18" customHeight="1">
      <c r="AF175" s="63"/>
      <c r="AG175" s="62">
        <v>175</v>
      </c>
      <c r="AH175" s="90"/>
    </row>
    <row r="176" spans="32:34" ht="18" customHeight="1">
      <c r="AF176" s="63"/>
      <c r="AG176" s="62">
        <v>176</v>
      </c>
      <c r="AH176" s="90"/>
    </row>
    <row r="177" spans="32:34" ht="18" customHeight="1">
      <c r="AF177" s="63"/>
      <c r="AG177" s="62">
        <v>177</v>
      </c>
      <c r="AH177" s="90"/>
    </row>
    <row r="178" spans="32:34" ht="18" customHeight="1">
      <c r="AF178" s="63"/>
      <c r="AG178" s="62">
        <v>178</v>
      </c>
      <c r="AH178" s="90"/>
    </row>
    <row r="179" spans="32:34" ht="18" customHeight="1">
      <c r="AF179" s="63"/>
      <c r="AG179" s="62">
        <v>179</v>
      </c>
      <c r="AH179" s="90"/>
    </row>
    <row r="180" spans="32:34" ht="18" customHeight="1">
      <c r="AF180" s="63"/>
      <c r="AG180" s="62">
        <v>180</v>
      </c>
      <c r="AH180" s="90"/>
    </row>
    <row r="181" spans="32:34" ht="18" customHeight="1">
      <c r="AF181" s="63"/>
      <c r="AG181" s="62">
        <v>181</v>
      </c>
      <c r="AH181" s="90"/>
    </row>
    <row r="182" spans="32:34" ht="18" customHeight="1">
      <c r="AF182" s="63"/>
      <c r="AG182" s="62">
        <v>182</v>
      </c>
      <c r="AH182" s="90"/>
    </row>
    <row r="183" spans="32:34" ht="18" customHeight="1">
      <c r="AF183" s="63"/>
      <c r="AG183" s="62">
        <v>183</v>
      </c>
      <c r="AH183" s="90"/>
    </row>
    <row r="184" spans="32:34" ht="18" customHeight="1">
      <c r="AF184" s="63"/>
      <c r="AG184" s="62">
        <v>184</v>
      </c>
      <c r="AH184" s="90"/>
    </row>
    <row r="185" spans="32:34" ht="18" customHeight="1">
      <c r="AF185" s="63"/>
      <c r="AG185" s="62">
        <v>185</v>
      </c>
      <c r="AH185" s="90"/>
    </row>
    <row r="186" spans="32:34" ht="18" customHeight="1">
      <c r="AF186" s="63"/>
      <c r="AG186" s="62">
        <v>186</v>
      </c>
      <c r="AH186" s="90"/>
    </row>
    <row r="187" spans="32:34" ht="18" customHeight="1">
      <c r="AF187" s="63"/>
      <c r="AG187" s="62">
        <v>187</v>
      </c>
      <c r="AH187" s="90"/>
    </row>
    <row r="188" spans="32:34" ht="18" customHeight="1">
      <c r="AF188" s="63"/>
      <c r="AG188" s="62">
        <v>188</v>
      </c>
      <c r="AH188" s="90"/>
    </row>
    <row r="189" spans="32:34" ht="18" customHeight="1">
      <c r="AF189" s="63"/>
      <c r="AG189" s="62">
        <v>189</v>
      </c>
      <c r="AH189" s="90"/>
    </row>
    <row r="190" spans="32:34" ht="18" customHeight="1">
      <c r="AF190" s="63"/>
      <c r="AG190" s="62">
        <v>190</v>
      </c>
      <c r="AH190" s="90"/>
    </row>
    <row r="191" spans="32:34" ht="18" customHeight="1">
      <c r="AF191" s="63"/>
      <c r="AG191" s="62">
        <v>191</v>
      </c>
      <c r="AH191" s="90"/>
    </row>
    <row r="192" spans="32:34" ht="18" customHeight="1">
      <c r="AF192" s="63"/>
      <c r="AG192" s="62">
        <v>192</v>
      </c>
      <c r="AH192" s="90"/>
    </row>
    <row r="193" spans="32:34" ht="18" customHeight="1">
      <c r="AF193" s="63"/>
      <c r="AG193" s="62">
        <v>193</v>
      </c>
      <c r="AH193" s="90"/>
    </row>
    <row r="194" spans="32:34" ht="18" customHeight="1">
      <c r="AF194" s="63"/>
      <c r="AG194" s="62">
        <v>194</v>
      </c>
      <c r="AH194" s="90"/>
    </row>
    <row r="195" spans="32:34" ht="18" customHeight="1">
      <c r="AF195" s="63"/>
      <c r="AG195" s="62">
        <v>195</v>
      </c>
      <c r="AH195" s="90"/>
    </row>
    <row r="196" spans="32:34" ht="18" customHeight="1">
      <c r="AF196" s="63"/>
      <c r="AG196" s="62">
        <v>196</v>
      </c>
      <c r="AH196" s="90"/>
    </row>
    <row r="197" spans="32:34" ht="18" customHeight="1">
      <c r="AF197" s="63"/>
      <c r="AG197" s="62">
        <v>197</v>
      </c>
      <c r="AH197" s="90"/>
    </row>
    <row r="198" spans="32:34" ht="18" customHeight="1">
      <c r="AF198" s="63"/>
      <c r="AG198" s="62">
        <v>198</v>
      </c>
      <c r="AH198" s="90"/>
    </row>
    <row r="199" spans="32:34" ht="18" customHeight="1">
      <c r="AF199" s="63"/>
      <c r="AG199" s="62">
        <v>199</v>
      </c>
      <c r="AH199" s="90"/>
    </row>
    <row r="200" spans="32:34" ht="18" customHeight="1">
      <c r="AF200" s="63"/>
      <c r="AG200" s="62">
        <v>200</v>
      </c>
      <c r="AH200" s="90"/>
    </row>
    <row r="201" spans="32:34" ht="18" customHeight="1">
      <c r="AF201" s="63"/>
      <c r="AG201" s="62">
        <v>201</v>
      </c>
      <c r="AH201" s="90"/>
    </row>
    <row r="202" spans="32:34" ht="18" customHeight="1">
      <c r="AF202" s="63"/>
      <c r="AG202" s="62">
        <v>202</v>
      </c>
      <c r="AH202" s="90"/>
    </row>
    <row r="203" spans="32:34" ht="18" customHeight="1">
      <c r="AF203" s="63"/>
      <c r="AG203" s="62">
        <v>203</v>
      </c>
      <c r="AH203" s="90"/>
    </row>
    <row r="204" spans="32:34" ht="18" customHeight="1">
      <c r="AF204" s="63"/>
      <c r="AG204" s="62">
        <v>204</v>
      </c>
      <c r="AH204" s="90"/>
    </row>
    <row r="205" spans="32:34" ht="18" customHeight="1">
      <c r="AF205" s="63"/>
      <c r="AG205" s="62">
        <v>205</v>
      </c>
      <c r="AH205" s="90"/>
    </row>
    <row r="206" spans="32:34" ht="18" customHeight="1">
      <c r="AF206" s="63"/>
      <c r="AG206" s="62">
        <v>206</v>
      </c>
      <c r="AH206" s="90"/>
    </row>
    <row r="207" spans="32:34" ht="18" customHeight="1">
      <c r="AF207" s="63"/>
      <c r="AG207" s="62">
        <v>207</v>
      </c>
      <c r="AH207" s="90"/>
    </row>
    <row r="208" spans="32:34" ht="18" customHeight="1">
      <c r="AF208" s="63"/>
      <c r="AG208" s="62">
        <v>208</v>
      </c>
      <c r="AH208" s="90"/>
    </row>
    <row r="209" spans="32:34" ht="18" customHeight="1">
      <c r="AF209" s="63"/>
      <c r="AG209" s="62">
        <v>209</v>
      </c>
      <c r="AH209" s="90"/>
    </row>
    <row r="210" spans="32:34" ht="18" customHeight="1">
      <c r="AF210" s="63"/>
      <c r="AG210" s="62">
        <v>210</v>
      </c>
      <c r="AH210" s="90"/>
    </row>
    <row r="211" spans="32:34" ht="18" customHeight="1">
      <c r="AF211" s="63"/>
      <c r="AG211" s="62">
        <v>211</v>
      </c>
      <c r="AH211" s="90"/>
    </row>
    <row r="212" spans="32:34" ht="18" customHeight="1">
      <c r="AF212" s="63"/>
      <c r="AG212" s="62">
        <v>212</v>
      </c>
      <c r="AH212" s="90"/>
    </row>
    <row r="213" spans="32:34" ht="18" customHeight="1">
      <c r="AF213" s="63"/>
      <c r="AG213" s="62">
        <v>213</v>
      </c>
      <c r="AH213" s="90"/>
    </row>
    <row r="214" spans="32:34" ht="18" customHeight="1">
      <c r="AF214" s="63"/>
      <c r="AG214" s="62">
        <v>214</v>
      </c>
      <c r="AH214" s="90"/>
    </row>
    <row r="215" spans="32:34" ht="18" customHeight="1">
      <c r="AF215" s="63"/>
      <c r="AG215" s="62">
        <v>215</v>
      </c>
      <c r="AH215" s="90"/>
    </row>
    <row r="216" spans="32:34" ht="18" customHeight="1">
      <c r="AF216" s="63"/>
      <c r="AG216" s="62">
        <v>216</v>
      </c>
      <c r="AH216" s="90"/>
    </row>
    <row r="217" spans="32:34" ht="18" customHeight="1">
      <c r="AF217" s="63"/>
      <c r="AG217" s="62">
        <v>217</v>
      </c>
      <c r="AH217" s="90"/>
    </row>
    <row r="218" spans="32:34" ht="18" customHeight="1">
      <c r="AF218" s="63"/>
      <c r="AG218" s="62">
        <v>218</v>
      </c>
      <c r="AH218" s="90"/>
    </row>
    <row r="219" spans="32:34" ht="18" customHeight="1">
      <c r="AF219" s="63"/>
      <c r="AG219" s="62">
        <v>219</v>
      </c>
      <c r="AH219" s="90"/>
    </row>
    <row r="220" spans="32:34" ht="18" customHeight="1">
      <c r="AF220" s="63"/>
      <c r="AG220" s="62">
        <v>220</v>
      </c>
      <c r="AH220" s="90"/>
    </row>
    <row r="221" spans="32:34" ht="18" customHeight="1">
      <c r="AF221" s="63"/>
      <c r="AG221" s="62">
        <v>221</v>
      </c>
      <c r="AH221" s="90"/>
    </row>
    <row r="222" spans="32:34" ht="18" customHeight="1">
      <c r="AF222" s="63"/>
      <c r="AG222" s="62">
        <v>222</v>
      </c>
      <c r="AH222" s="90"/>
    </row>
    <row r="223" spans="32:34" ht="18" customHeight="1">
      <c r="AF223" s="63"/>
      <c r="AG223" s="62">
        <v>223</v>
      </c>
      <c r="AH223" s="90"/>
    </row>
    <row r="224" spans="32:34" ht="18" customHeight="1">
      <c r="AF224" s="63"/>
      <c r="AG224" s="62">
        <v>224</v>
      </c>
      <c r="AH224" s="90"/>
    </row>
    <row r="225" spans="32:34" ht="18" customHeight="1">
      <c r="AF225" s="63"/>
      <c r="AG225" s="62">
        <v>225</v>
      </c>
      <c r="AH225" s="90"/>
    </row>
    <row r="226" spans="32:34" ht="18" customHeight="1">
      <c r="AF226" s="63"/>
      <c r="AG226" s="62">
        <v>226</v>
      </c>
      <c r="AH226" s="90"/>
    </row>
    <row r="227" spans="32:34" ht="18" customHeight="1">
      <c r="AF227" s="63"/>
      <c r="AG227" s="62">
        <v>227</v>
      </c>
      <c r="AH227" s="90"/>
    </row>
    <row r="228" spans="32:34" ht="18" customHeight="1">
      <c r="AF228" s="63"/>
      <c r="AG228" s="62">
        <v>228</v>
      </c>
      <c r="AH228" s="90"/>
    </row>
    <row r="229" spans="32:34" ht="18" customHeight="1">
      <c r="AF229" s="63"/>
      <c r="AG229" s="62">
        <v>229</v>
      </c>
      <c r="AH229" s="90"/>
    </row>
    <row r="230" spans="32:34" ht="18" customHeight="1">
      <c r="AF230" s="63"/>
      <c r="AG230" s="62">
        <v>230</v>
      </c>
      <c r="AH230" s="90"/>
    </row>
    <row r="231" spans="32:34" ht="18" customHeight="1">
      <c r="AF231" s="63"/>
      <c r="AG231" s="62">
        <v>231</v>
      </c>
      <c r="AH231" s="90"/>
    </row>
    <row r="232" spans="32:34" ht="18" customHeight="1">
      <c r="AF232" s="63"/>
      <c r="AG232" s="62">
        <v>232</v>
      </c>
      <c r="AH232" s="90"/>
    </row>
    <row r="233" spans="32:34" ht="18" customHeight="1">
      <c r="AF233" s="63"/>
      <c r="AG233" s="62">
        <v>233</v>
      </c>
      <c r="AH233" s="90"/>
    </row>
    <row r="234" spans="32:34" ht="18" customHeight="1">
      <c r="AF234" s="63"/>
      <c r="AG234" s="62">
        <v>234</v>
      </c>
      <c r="AH234" s="90"/>
    </row>
    <row r="235" spans="32:34" ht="18" customHeight="1">
      <c r="AF235" s="63"/>
      <c r="AG235" s="62">
        <v>235</v>
      </c>
      <c r="AH235" s="90"/>
    </row>
    <row r="236" spans="32:34" ht="18" customHeight="1">
      <c r="AF236" s="63"/>
      <c r="AG236" s="62">
        <v>236</v>
      </c>
      <c r="AH236" s="90"/>
    </row>
    <row r="237" spans="32:34" ht="18" customHeight="1">
      <c r="AF237" s="63"/>
      <c r="AG237" s="62">
        <v>237</v>
      </c>
      <c r="AH237" s="90"/>
    </row>
    <row r="238" spans="32:34" ht="18" customHeight="1">
      <c r="AF238" s="63"/>
      <c r="AG238" s="62">
        <v>238</v>
      </c>
      <c r="AH238" s="90"/>
    </row>
    <row r="239" spans="32:34" ht="18" customHeight="1">
      <c r="AF239" s="63"/>
      <c r="AG239" s="62">
        <v>239</v>
      </c>
      <c r="AH239" s="90"/>
    </row>
    <row r="240" spans="32:34" ht="18" customHeight="1">
      <c r="AF240" s="63"/>
      <c r="AG240" s="62">
        <v>240</v>
      </c>
      <c r="AH240" s="90"/>
    </row>
    <row r="241" spans="32:34" ht="18" customHeight="1">
      <c r="AF241" s="63"/>
      <c r="AG241" s="62">
        <v>241</v>
      </c>
      <c r="AH241" s="90"/>
    </row>
    <row r="242" spans="32:34" ht="18" customHeight="1">
      <c r="AF242" s="63"/>
      <c r="AG242" s="62">
        <v>242</v>
      </c>
      <c r="AH242" s="90"/>
    </row>
    <row r="243" spans="32:34" ht="18" customHeight="1">
      <c r="AF243" s="63"/>
      <c r="AG243" s="62">
        <v>243</v>
      </c>
      <c r="AH243" s="90"/>
    </row>
    <row r="244" spans="32:34" ht="18" customHeight="1">
      <c r="AF244" s="63"/>
      <c r="AG244" s="62">
        <v>244</v>
      </c>
      <c r="AH244" s="90"/>
    </row>
    <row r="245" spans="32:34" ht="18" customHeight="1">
      <c r="AF245" s="63"/>
      <c r="AG245" s="62">
        <v>245</v>
      </c>
      <c r="AH245" s="90"/>
    </row>
    <row r="246" spans="32:34" ht="18" customHeight="1">
      <c r="AF246" s="63"/>
      <c r="AG246" s="62">
        <v>246</v>
      </c>
      <c r="AH246" s="90"/>
    </row>
    <row r="247" spans="32:34" ht="18" customHeight="1">
      <c r="AF247" s="63"/>
      <c r="AG247" s="62">
        <v>247</v>
      </c>
      <c r="AH247" s="90"/>
    </row>
    <row r="248" spans="32:34" ht="18" customHeight="1">
      <c r="AF248" s="63"/>
      <c r="AG248" s="62">
        <v>248</v>
      </c>
      <c r="AH248" s="90"/>
    </row>
    <row r="249" spans="32:34" ht="18" customHeight="1">
      <c r="AF249" s="63"/>
      <c r="AG249" s="62">
        <v>249</v>
      </c>
      <c r="AH249" s="90"/>
    </row>
    <row r="250" spans="32:34" ht="18" customHeight="1">
      <c r="AF250" s="63"/>
      <c r="AG250" s="62">
        <v>250</v>
      </c>
      <c r="AH250" s="90"/>
    </row>
    <row r="251" spans="32:34" ht="18" customHeight="1">
      <c r="AF251" s="63"/>
      <c r="AG251" s="62">
        <v>251</v>
      </c>
      <c r="AH251" s="90"/>
    </row>
    <row r="252" spans="32:34" ht="18" customHeight="1">
      <c r="AF252" s="63"/>
      <c r="AG252" s="62">
        <v>252</v>
      </c>
      <c r="AH252" s="90"/>
    </row>
    <row r="253" spans="32:34" ht="18" customHeight="1">
      <c r="AF253" s="63"/>
      <c r="AG253" s="62">
        <v>253</v>
      </c>
      <c r="AH253" s="90"/>
    </row>
    <row r="254" spans="32:34" ht="18" customHeight="1">
      <c r="AF254" s="63"/>
      <c r="AG254" s="62">
        <v>254</v>
      </c>
      <c r="AH254" s="90"/>
    </row>
    <row r="255" spans="32:34" ht="18" customHeight="1">
      <c r="AF255" s="63"/>
      <c r="AG255" s="62">
        <v>255</v>
      </c>
      <c r="AH255" s="90"/>
    </row>
    <row r="256" spans="32:34" ht="18" customHeight="1">
      <c r="AF256" s="63"/>
      <c r="AG256" s="62">
        <v>256</v>
      </c>
      <c r="AH256" s="90"/>
    </row>
    <row r="257" spans="32:34" ht="18" customHeight="1">
      <c r="AF257" s="63"/>
      <c r="AG257" s="62">
        <v>257</v>
      </c>
      <c r="AH257" s="90"/>
    </row>
    <row r="258" spans="32:34" ht="18" customHeight="1">
      <c r="AF258" s="63"/>
      <c r="AG258" s="62">
        <v>258</v>
      </c>
      <c r="AH258" s="90"/>
    </row>
    <row r="259" spans="32:34" ht="18" customHeight="1">
      <c r="AF259" s="63"/>
      <c r="AG259" s="62">
        <v>259</v>
      </c>
      <c r="AH259" s="90"/>
    </row>
    <row r="260" spans="32:34" ht="18" customHeight="1">
      <c r="AF260" s="63"/>
      <c r="AG260" s="62">
        <v>260</v>
      </c>
      <c r="AH260" s="90"/>
    </row>
    <row r="261" spans="32:34" ht="18" customHeight="1">
      <c r="AF261" s="63"/>
      <c r="AG261" s="62">
        <v>261</v>
      </c>
      <c r="AH261" s="90"/>
    </row>
    <row r="262" spans="32:34" ht="18" customHeight="1">
      <c r="AF262" s="63"/>
      <c r="AG262" s="62">
        <v>262</v>
      </c>
      <c r="AH262" s="90"/>
    </row>
    <row r="263" spans="32:34" ht="18" customHeight="1">
      <c r="AF263" s="63"/>
      <c r="AG263" s="62">
        <v>263</v>
      </c>
      <c r="AH263" s="90"/>
    </row>
    <row r="264" spans="32:34" ht="18" customHeight="1">
      <c r="AF264" s="63"/>
      <c r="AG264" s="62">
        <v>264</v>
      </c>
      <c r="AH264" s="90"/>
    </row>
    <row r="265" spans="32:34" ht="18" customHeight="1">
      <c r="AF265" s="63"/>
      <c r="AG265" s="62">
        <v>265</v>
      </c>
      <c r="AH265" s="90"/>
    </row>
    <row r="266" spans="32:34" ht="18" customHeight="1">
      <c r="AF266" s="63"/>
      <c r="AG266" s="62">
        <v>266</v>
      </c>
      <c r="AH266" s="90"/>
    </row>
    <row r="267" spans="32:34" ht="18" customHeight="1">
      <c r="AF267" s="63"/>
      <c r="AG267" s="62">
        <v>267</v>
      </c>
      <c r="AH267" s="90"/>
    </row>
    <row r="268" spans="32:34" ht="18" customHeight="1">
      <c r="AF268" s="63"/>
      <c r="AG268" s="62">
        <v>268</v>
      </c>
      <c r="AH268" s="90"/>
    </row>
    <row r="269" spans="32:34" ht="18" customHeight="1">
      <c r="AF269" s="63"/>
      <c r="AG269" s="62">
        <v>269</v>
      </c>
      <c r="AH269" s="90"/>
    </row>
    <row r="270" spans="32:34" ht="18" customHeight="1">
      <c r="AF270" s="63"/>
      <c r="AG270" s="62">
        <v>270</v>
      </c>
      <c r="AH270" s="90"/>
    </row>
    <row r="271" spans="32:34" ht="18" customHeight="1">
      <c r="AF271" s="63"/>
      <c r="AG271" s="62">
        <v>271</v>
      </c>
      <c r="AH271" s="90"/>
    </row>
    <row r="272" spans="32:34" ht="18" customHeight="1">
      <c r="AF272" s="63"/>
      <c r="AG272" s="62">
        <v>272</v>
      </c>
      <c r="AH272" s="90"/>
    </row>
    <row r="273" spans="32:34" ht="18" customHeight="1">
      <c r="AF273" s="63"/>
      <c r="AG273" s="62">
        <v>273</v>
      </c>
      <c r="AH273" s="90"/>
    </row>
    <row r="274" spans="32:34" ht="18" customHeight="1">
      <c r="AF274" s="63"/>
      <c r="AG274" s="62">
        <v>274</v>
      </c>
      <c r="AH274" s="90"/>
    </row>
    <row r="275" spans="32:34" ht="18" customHeight="1">
      <c r="AF275" s="63"/>
      <c r="AG275" s="62">
        <v>275</v>
      </c>
      <c r="AH275" s="90"/>
    </row>
    <row r="276" spans="32:34" ht="18" customHeight="1">
      <c r="AF276" s="63"/>
      <c r="AG276" s="62">
        <v>276</v>
      </c>
      <c r="AH276" s="90"/>
    </row>
    <row r="277" spans="32:34" ht="18" customHeight="1">
      <c r="AF277" s="63"/>
      <c r="AG277" s="62">
        <v>277</v>
      </c>
      <c r="AH277" s="90"/>
    </row>
    <row r="278" spans="32:34" ht="18" customHeight="1">
      <c r="AF278" s="63"/>
      <c r="AG278" s="62">
        <v>278</v>
      </c>
      <c r="AH278" s="90"/>
    </row>
    <row r="279" spans="32:34" ht="18" customHeight="1">
      <c r="AF279" s="63"/>
      <c r="AG279" s="62">
        <v>279</v>
      </c>
      <c r="AH279" s="90"/>
    </row>
    <row r="280" spans="32:34" ht="18" customHeight="1">
      <c r="AF280" s="63"/>
      <c r="AG280" s="62">
        <v>280</v>
      </c>
      <c r="AH280" s="90"/>
    </row>
    <row r="281" spans="32:34" ht="18" customHeight="1">
      <c r="AF281" s="63"/>
      <c r="AG281" s="62">
        <v>281</v>
      </c>
      <c r="AH281" s="90"/>
    </row>
    <row r="282" spans="32:34" ht="18" customHeight="1">
      <c r="AF282" s="63"/>
      <c r="AG282" s="62">
        <v>282</v>
      </c>
      <c r="AH282" s="90"/>
    </row>
    <row r="283" spans="32:34" ht="18" customHeight="1">
      <c r="AF283" s="63"/>
      <c r="AG283" s="62">
        <v>283</v>
      </c>
      <c r="AH283" s="90"/>
    </row>
    <row r="284" spans="32:34" ht="18" customHeight="1">
      <c r="AF284" s="63"/>
      <c r="AG284" s="62">
        <v>284</v>
      </c>
      <c r="AH284" s="90"/>
    </row>
    <row r="285" spans="32:34" ht="18" customHeight="1">
      <c r="AF285" s="63"/>
      <c r="AG285" s="62">
        <v>285</v>
      </c>
      <c r="AH285" s="90"/>
    </row>
    <row r="286" spans="32:34" ht="18" customHeight="1">
      <c r="AF286" s="63"/>
      <c r="AG286" s="62">
        <v>286</v>
      </c>
      <c r="AH286" s="90"/>
    </row>
    <row r="287" spans="32:34" ht="18" customHeight="1">
      <c r="AF287" s="63"/>
      <c r="AG287" s="62">
        <v>287</v>
      </c>
      <c r="AH287" s="90"/>
    </row>
    <row r="288" spans="32:34" ht="18" customHeight="1">
      <c r="AF288" s="63"/>
      <c r="AG288" s="62">
        <v>288</v>
      </c>
      <c r="AH288" s="90"/>
    </row>
    <row r="289" spans="32:34" ht="18" customHeight="1">
      <c r="AF289" s="63"/>
      <c r="AG289" s="62">
        <v>289</v>
      </c>
      <c r="AH289" s="90"/>
    </row>
    <row r="290" spans="32:34" ht="18" customHeight="1">
      <c r="AF290" s="63"/>
      <c r="AG290" s="62">
        <v>290</v>
      </c>
      <c r="AH290" s="90"/>
    </row>
    <row r="291" spans="32:34" ht="18" customHeight="1">
      <c r="AF291" s="63"/>
      <c r="AG291" s="62">
        <v>291</v>
      </c>
      <c r="AH291" s="90"/>
    </row>
    <row r="292" spans="32:34" ht="18" customHeight="1">
      <c r="AF292" s="63"/>
      <c r="AG292" s="62">
        <v>292</v>
      </c>
      <c r="AH292" s="90"/>
    </row>
    <row r="293" spans="32:34" ht="18" customHeight="1">
      <c r="AF293" s="63"/>
      <c r="AG293" s="62">
        <v>293</v>
      </c>
      <c r="AH293" s="90"/>
    </row>
    <row r="294" spans="32:34" ht="18" customHeight="1">
      <c r="AF294" s="63"/>
      <c r="AG294" s="62">
        <v>294</v>
      </c>
      <c r="AH294" s="90"/>
    </row>
    <row r="295" spans="32:34" ht="18" customHeight="1">
      <c r="AF295" s="63"/>
      <c r="AG295" s="62">
        <v>295</v>
      </c>
      <c r="AH295" s="90"/>
    </row>
    <row r="296" spans="32:34" ht="18" customHeight="1">
      <c r="AF296" s="63"/>
      <c r="AG296" s="62">
        <v>296</v>
      </c>
      <c r="AH296" s="90"/>
    </row>
    <row r="297" spans="32:34" ht="18" customHeight="1">
      <c r="AF297" s="63"/>
      <c r="AG297" s="62">
        <v>297</v>
      </c>
      <c r="AH297" s="90"/>
    </row>
    <row r="298" spans="32:34" ht="18" customHeight="1">
      <c r="AF298" s="63"/>
      <c r="AG298" s="62">
        <v>298</v>
      </c>
      <c r="AH298" s="90"/>
    </row>
    <row r="299" spans="32:34" ht="18" customHeight="1">
      <c r="AF299" s="63"/>
      <c r="AG299" s="62">
        <v>299</v>
      </c>
      <c r="AH299" s="90"/>
    </row>
    <row r="300" spans="32:34" ht="18" customHeight="1">
      <c r="AF300" s="63"/>
      <c r="AG300" s="62">
        <v>300</v>
      </c>
      <c r="AH300" s="90"/>
    </row>
    <row r="301" spans="32:34" ht="18" customHeight="1">
      <c r="AF301" s="63"/>
      <c r="AG301" s="62">
        <v>301</v>
      </c>
      <c r="AH301" s="90"/>
    </row>
    <row r="302" spans="32:34" ht="18" customHeight="1">
      <c r="AF302" s="63"/>
      <c r="AG302" s="62">
        <v>302</v>
      </c>
      <c r="AH302" s="90"/>
    </row>
    <row r="303" spans="32:34" ht="18" customHeight="1">
      <c r="AF303" s="63"/>
      <c r="AG303" s="62">
        <v>303</v>
      </c>
      <c r="AH303" s="90"/>
    </row>
    <row r="304" spans="32:34" ht="18" customHeight="1">
      <c r="AF304" s="63"/>
      <c r="AG304" s="62">
        <v>304</v>
      </c>
      <c r="AH304" s="90"/>
    </row>
    <row r="305" spans="32:34" ht="18" customHeight="1">
      <c r="AF305" s="63"/>
      <c r="AG305" s="62">
        <v>305</v>
      </c>
      <c r="AH305" s="90"/>
    </row>
    <row r="306" spans="32:34" ht="18" customHeight="1">
      <c r="AF306" s="63"/>
      <c r="AG306" s="62">
        <v>306</v>
      </c>
      <c r="AH306" s="90"/>
    </row>
    <row r="307" spans="32:34" ht="18" customHeight="1">
      <c r="AF307" s="63"/>
      <c r="AG307" s="62">
        <v>307</v>
      </c>
      <c r="AH307" s="90"/>
    </row>
    <row r="308" spans="32:34" ht="18" customHeight="1">
      <c r="AF308" s="63"/>
      <c r="AG308" s="62">
        <v>308</v>
      </c>
      <c r="AH308" s="90"/>
    </row>
    <row r="309" spans="32:34" ht="18" customHeight="1">
      <c r="AF309" s="63"/>
      <c r="AG309" s="62">
        <v>309</v>
      </c>
      <c r="AH309" s="90"/>
    </row>
    <row r="310" spans="32:34" ht="18" customHeight="1">
      <c r="AF310" s="63"/>
      <c r="AG310" s="62">
        <v>310</v>
      </c>
      <c r="AH310" s="90"/>
    </row>
    <row r="311" spans="32:34" ht="18" customHeight="1">
      <c r="AF311" s="63"/>
      <c r="AG311" s="62">
        <v>311</v>
      </c>
      <c r="AH311" s="90"/>
    </row>
    <row r="312" spans="32:34" ht="18" customHeight="1">
      <c r="AF312" s="63"/>
      <c r="AG312" s="62">
        <v>312</v>
      </c>
      <c r="AH312" s="90"/>
    </row>
    <row r="313" spans="32:34" ht="18" customHeight="1">
      <c r="AF313" s="63"/>
      <c r="AG313" s="62">
        <v>313</v>
      </c>
      <c r="AH313" s="90"/>
    </row>
    <row r="314" spans="32:34" ht="18" customHeight="1">
      <c r="AF314" s="63"/>
      <c r="AG314" s="62">
        <v>314</v>
      </c>
      <c r="AH314" s="90"/>
    </row>
    <row r="315" spans="32:34" ht="18" customHeight="1">
      <c r="AF315" s="63"/>
      <c r="AG315" s="62">
        <v>315</v>
      </c>
      <c r="AH315" s="90"/>
    </row>
    <row r="316" spans="32:34" ht="18" customHeight="1">
      <c r="AF316" s="63"/>
      <c r="AG316" s="62">
        <v>316</v>
      </c>
      <c r="AH316" s="90"/>
    </row>
    <row r="317" spans="32:34" ht="18" customHeight="1">
      <c r="AF317" s="63"/>
      <c r="AG317" s="62">
        <v>317</v>
      </c>
      <c r="AH317" s="90"/>
    </row>
    <row r="318" spans="32:34" ht="18" customHeight="1">
      <c r="AF318" s="63"/>
      <c r="AG318" s="62">
        <v>318</v>
      </c>
      <c r="AH318" s="90"/>
    </row>
    <row r="319" spans="32:34" ht="18" customHeight="1">
      <c r="AF319" s="63"/>
      <c r="AG319" s="62">
        <v>319</v>
      </c>
      <c r="AH319" s="90"/>
    </row>
    <row r="320" spans="32:34" ht="18" customHeight="1">
      <c r="AF320" s="63"/>
      <c r="AG320" s="62">
        <v>320</v>
      </c>
      <c r="AH320" s="90"/>
    </row>
    <row r="321" spans="32:34" ht="18" customHeight="1">
      <c r="AF321" s="63"/>
      <c r="AG321" s="62">
        <v>321</v>
      </c>
      <c r="AH321" s="90"/>
    </row>
    <row r="322" spans="32:34" ht="18" customHeight="1">
      <c r="AF322" s="63"/>
      <c r="AG322" s="62">
        <v>322</v>
      </c>
      <c r="AH322" s="90"/>
    </row>
    <row r="323" spans="32:34" ht="18" customHeight="1">
      <c r="AF323" s="63"/>
      <c r="AG323" s="62">
        <v>323</v>
      </c>
      <c r="AH323" s="90"/>
    </row>
    <row r="324" spans="32:34" ht="18" customHeight="1">
      <c r="AF324" s="63"/>
      <c r="AG324" s="62">
        <v>324</v>
      </c>
      <c r="AH324" s="90"/>
    </row>
    <row r="325" spans="32:34" ht="18" customHeight="1">
      <c r="AF325" s="63"/>
      <c r="AG325" s="62">
        <v>325</v>
      </c>
      <c r="AH325" s="90"/>
    </row>
    <row r="326" spans="32:34" ht="18" customHeight="1">
      <c r="AF326" s="63"/>
      <c r="AG326" s="62">
        <v>326</v>
      </c>
      <c r="AH326" s="90"/>
    </row>
    <row r="327" spans="32:34" ht="18" customHeight="1">
      <c r="AF327" s="63"/>
      <c r="AG327" s="62">
        <v>327</v>
      </c>
      <c r="AH327" s="90"/>
    </row>
    <row r="328" spans="32:34" ht="18" customHeight="1">
      <c r="AF328" s="63"/>
      <c r="AG328" s="62">
        <v>328</v>
      </c>
      <c r="AH328" s="90"/>
    </row>
    <row r="329" spans="32:34" ht="18" customHeight="1">
      <c r="AF329" s="63"/>
      <c r="AG329" s="62">
        <v>329</v>
      </c>
      <c r="AH329" s="90"/>
    </row>
    <row r="330" spans="32:34" ht="18" customHeight="1">
      <c r="AF330" s="63"/>
      <c r="AG330" s="62">
        <v>330</v>
      </c>
      <c r="AH330" s="90"/>
    </row>
    <row r="331" spans="32:34" ht="18" customHeight="1">
      <c r="AF331" s="63"/>
      <c r="AG331" s="62">
        <v>331</v>
      </c>
      <c r="AH331" s="90"/>
    </row>
    <row r="332" spans="32:34" ht="18" customHeight="1">
      <c r="AF332" s="63"/>
      <c r="AG332" s="62">
        <v>332</v>
      </c>
      <c r="AH332" s="90"/>
    </row>
    <row r="333" spans="32:34" ht="18" customHeight="1">
      <c r="AF333" s="63"/>
      <c r="AG333" s="62">
        <v>333</v>
      </c>
      <c r="AH333" s="90"/>
    </row>
    <row r="334" spans="32:34" ht="18" customHeight="1">
      <c r="AF334" s="63"/>
      <c r="AG334" s="62">
        <v>334</v>
      </c>
      <c r="AH334" s="90"/>
    </row>
    <row r="335" spans="32:34" ht="18" customHeight="1">
      <c r="AF335" s="63"/>
      <c r="AG335" s="62">
        <v>335</v>
      </c>
      <c r="AH335" s="90"/>
    </row>
    <row r="336" spans="32:34" ht="18" customHeight="1">
      <c r="AF336" s="63"/>
      <c r="AG336" s="62">
        <v>336</v>
      </c>
      <c r="AH336" s="90"/>
    </row>
    <row r="337" spans="32:34" ht="18" customHeight="1">
      <c r="AF337" s="63"/>
      <c r="AG337" s="62">
        <v>337</v>
      </c>
      <c r="AH337" s="90"/>
    </row>
    <row r="338" spans="32:34" ht="18" customHeight="1">
      <c r="AF338" s="63"/>
      <c r="AG338" s="62">
        <v>338</v>
      </c>
      <c r="AH338" s="90"/>
    </row>
    <row r="339" spans="32:34" ht="18" customHeight="1">
      <c r="AF339" s="63"/>
      <c r="AG339" s="62">
        <v>339</v>
      </c>
      <c r="AH339" s="90"/>
    </row>
    <row r="340" spans="32:34" ht="18" customHeight="1">
      <c r="AF340" s="63"/>
      <c r="AG340" s="62">
        <v>340</v>
      </c>
      <c r="AH340" s="90"/>
    </row>
    <row r="341" spans="32:34" ht="18" customHeight="1">
      <c r="AF341" s="63"/>
      <c r="AG341" s="62">
        <v>341</v>
      </c>
      <c r="AH341" s="90"/>
    </row>
    <row r="342" spans="32:34" ht="18" customHeight="1">
      <c r="AF342" s="63"/>
      <c r="AG342" s="62">
        <v>342</v>
      </c>
      <c r="AH342" s="90"/>
    </row>
    <row r="343" spans="32:34" ht="18" customHeight="1">
      <c r="AF343" s="63"/>
      <c r="AG343" s="62">
        <v>343</v>
      </c>
      <c r="AH343" s="90"/>
    </row>
    <row r="344" spans="32:34" ht="18" customHeight="1">
      <c r="AF344" s="63"/>
      <c r="AG344" s="62">
        <v>344</v>
      </c>
      <c r="AH344" s="90"/>
    </row>
    <row r="345" spans="32:34" ht="18" customHeight="1">
      <c r="AF345" s="63"/>
      <c r="AG345" s="62">
        <v>345</v>
      </c>
      <c r="AH345" s="90"/>
    </row>
    <row r="346" spans="32:34" ht="18" customHeight="1">
      <c r="AF346" s="63"/>
      <c r="AG346" s="62">
        <v>346</v>
      </c>
      <c r="AH346" s="90"/>
    </row>
    <row r="347" spans="32:34" ht="18" customHeight="1">
      <c r="AF347" s="63"/>
      <c r="AG347" s="62">
        <v>347</v>
      </c>
      <c r="AH347" s="90"/>
    </row>
    <row r="348" spans="32:34" ht="18" customHeight="1">
      <c r="AF348" s="63"/>
      <c r="AG348" s="62">
        <v>348</v>
      </c>
      <c r="AH348" s="90"/>
    </row>
    <row r="349" spans="32:34" ht="18" customHeight="1">
      <c r="AF349" s="63"/>
      <c r="AG349" s="62">
        <v>349</v>
      </c>
      <c r="AH349" s="90"/>
    </row>
    <row r="350" spans="32:34" ht="18" customHeight="1">
      <c r="AF350" s="63"/>
      <c r="AG350" s="62">
        <v>350</v>
      </c>
      <c r="AH350" s="90"/>
    </row>
    <row r="351" spans="32:34" ht="18" customHeight="1">
      <c r="AF351" s="63"/>
      <c r="AG351" s="62">
        <v>351</v>
      </c>
      <c r="AH351" s="90"/>
    </row>
    <row r="352" spans="32:34" ht="18" customHeight="1">
      <c r="AF352" s="63"/>
      <c r="AG352" s="62">
        <v>352</v>
      </c>
      <c r="AH352" s="90"/>
    </row>
    <row r="353" spans="32:34" ht="18" customHeight="1">
      <c r="AF353" s="63"/>
      <c r="AG353" s="62">
        <v>353</v>
      </c>
      <c r="AH353" s="90"/>
    </row>
    <row r="354" spans="32:34" ht="18" customHeight="1">
      <c r="AF354" s="63"/>
      <c r="AG354" s="62">
        <v>354</v>
      </c>
      <c r="AH354" s="90"/>
    </row>
    <row r="355" spans="32:34" ht="18" customHeight="1">
      <c r="AF355" s="63"/>
      <c r="AG355" s="62">
        <v>355</v>
      </c>
      <c r="AH355" s="90"/>
    </row>
    <row r="356" spans="32:34" ht="18" customHeight="1">
      <c r="AF356" s="63"/>
      <c r="AG356" s="62">
        <v>356</v>
      </c>
      <c r="AH356" s="90"/>
    </row>
    <row r="357" spans="32:34" ht="18" customHeight="1">
      <c r="AF357" s="63"/>
      <c r="AG357" s="62">
        <v>357</v>
      </c>
      <c r="AH357" s="90"/>
    </row>
    <row r="358" spans="32:34" ht="18" customHeight="1">
      <c r="AF358" s="63"/>
      <c r="AG358" s="62">
        <v>358</v>
      </c>
      <c r="AH358" s="90"/>
    </row>
    <row r="359" spans="32:34" ht="18" customHeight="1">
      <c r="AF359" s="63"/>
      <c r="AG359" s="62">
        <v>359</v>
      </c>
      <c r="AH359" s="90"/>
    </row>
    <row r="360" spans="32:34" ht="18" customHeight="1">
      <c r="AF360" s="63"/>
      <c r="AG360" s="62">
        <v>360</v>
      </c>
      <c r="AH360" s="90"/>
    </row>
    <row r="361" spans="32:34" ht="18" customHeight="1">
      <c r="AF361" s="63"/>
      <c r="AG361" s="62">
        <v>361</v>
      </c>
      <c r="AH361" s="90"/>
    </row>
    <row r="362" spans="32:34" ht="18" customHeight="1">
      <c r="AF362" s="63"/>
      <c r="AG362" s="62">
        <v>362</v>
      </c>
      <c r="AH362" s="90"/>
    </row>
    <row r="363" spans="32:34" ht="18" customHeight="1">
      <c r="AF363" s="63"/>
      <c r="AG363" s="62">
        <v>363</v>
      </c>
      <c r="AH363" s="90"/>
    </row>
    <row r="364" spans="32:34" ht="18" customHeight="1">
      <c r="AF364" s="63"/>
      <c r="AG364" s="62">
        <v>364</v>
      </c>
      <c r="AH364" s="90"/>
    </row>
    <row r="365" spans="32:34" ht="18" customHeight="1">
      <c r="AF365" s="63"/>
      <c r="AG365" s="62">
        <v>365</v>
      </c>
      <c r="AH365" s="90"/>
    </row>
    <row r="366" spans="32:34" ht="18" customHeight="1">
      <c r="AF366" s="63"/>
      <c r="AG366" s="62">
        <v>366</v>
      </c>
      <c r="AH366" s="90"/>
    </row>
    <row r="367" spans="32:34" ht="18" customHeight="1">
      <c r="AF367" s="63"/>
      <c r="AG367" s="62">
        <v>367</v>
      </c>
      <c r="AH367" s="90"/>
    </row>
    <row r="368" spans="32:34" ht="18" customHeight="1">
      <c r="AF368" s="63"/>
      <c r="AG368" s="62">
        <v>368</v>
      </c>
      <c r="AH368" s="90"/>
    </row>
    <row r="369" spans="32:34" ht="18" customHeight="1">
      <c r="AF369" s="63"/>
      <c r="AG369" s="62">
        <v>369</v>
      </c>
      <c r="AH369" s="90"/>
    </row>
    <row r="370" spans="32:34" ht="18" customHeight="1">
      <c r="AF370" s="63"/>
      <c r="AG370" s="62">
        <v>370</v>
      </c>
      <c r="AH370" s="90"/>
    </row>
    <row r="371" spans="32:34" ht="18" customHeight="1">
      <c r="AF371" s="63"/>
      <c r="AG371" s="62">
        <v>371</v>
      </c>
      <c r="AH371" s="90"/>
    </row>
    <row r="372" spans="32:34" ht="18" customHeight="1">
      <c r="AF372" s="63"/>
      <c r="AG372" s="62">
        <v>372</v>
      </c>
      <c r="AH372" s="90"/>
    </row>
    <row r="373" spans="32:34" ht="18" customHeight="1">
      <c r="AF373" s="63"/>
      <c r="AG373" s="62">
        <v>373</v>
      </c>
      <c r="AH373" s="90"/>
    </row>
    <row r="374" spans="32:34" ht="18" customHeight="1">
      <c r="AF374" s="63"/>
      <c r="AG374" s="62">
        <v>374</v>
      </c>
      <c r="AH374" s="90"/>
    </row>
    <row r="375" spans="32:34" ht="18" customHeight="1">
      <c r="AF375" s="63"/>
      <c r="AG375" s="62">
        <v>375</v>
      </c>
      <c r="AH375" s="90"/>
    </row>
    <row r="376" spans="32:34" ht="18" customHeight="1">
      <c r="AF376" s="63"/>
      <c r="AG376" s="62">
        <v>376</v>
      </c>
      <c r="AH376" s="90"/>
    </row>
    <row r="377" spans="32:34" ht="18" customHeight="1">
      <c r="AF377" s="63"/>
      <c r="AG377" s="62">
        <v>377</v>
      </c>
      <c r="AH377" s="90"/>
    </row>
    <row r="378" spans="32:34" ht="18" customHeight="1">
      <c r="AF378" s="63"/>
      <c r="AG378" s="62">
        <v>378</v>
      </c>
      <c r="AH378" s="90"/>
    </row>
    <row r="379" spans="32:34" ht="18" customHeight="1">
      <c r="AF379" s="63"/>
      <c r="AG379" s="62">
        <v>379</v>
      </c>
      <c r="AH379" s="90"/>
    </row>
    <row r="380" spans="32:34" ht="18" customHeight="1">
      <c r="AF380" s="63"/>
      <c r="AG380" s="62">
        <v>380</v>
      </c>
      <c r="AH380" s="90"/>
    </row>
    <row r="381" spans="32:34" ht="18" customHeight="1">
      <c r="AF381" s="63"/>
      <c r="AG381" s="62">
        <v>381</v>
      </c>
      <c r="AH381" s="90"/>
    </row>
    <row r="382" spans="32:34" ht="18" customHeight="1">
      <c r="AF382" s="63"/>
      <c r="AG382" s="62">
        <v>382</v>
      </c>
      <c r="AH382" s="90"/>
    </row>
    <row r="383" spans="32:34" ht="18" customHeight="1">
      <c r="AF383" s="63"/>
      <c r="AG383" s="62">
        <v>383</v>
      </c>
      <c r="AH383" s="90"/>
    </row>
    <row r="384" spans="32:34" ht="18" customHeight="1">
      <c r="AF384" s="63"/>
      <c r="AG384" s="62">
        <v>384</v>
      </c>
      <c r="AH384" s="90"/>
    </row>
    <row r="385" spans="32:34" ht="18" customHeight="1">
      <c r="AF385" s="63"/>
      <c r="AG385" s="62">
        <v>385</v>
      </c>
      <c r="AH385" s="90"/>
    </row>
    <row r="386" spans="32:34" ht="18" customHeight="1">
      <c r="AF386" s="63"/>
      <c r="AG386" s="62">
        <v>386</v>
      </c>
      <c r="AH386" s="90"/>
    </row>
    <row r="387" spans="32:34" ht="18" customHeight="1">
      <c r="AF387" s="63"/>
      <c r="AG387" s="62">
        <v>387</v>
      </c>
      <c r="AH387" s="90"/>
    </row>
    <row r="388" spans="32:34" ht="18" customHeight="1">
      <c r="AF388" s="63"/>
      <c r="AG388" s="62">
        <v>388</v>
      </c>
      <c r="AH388" s="90"/>
    </row>
    <row r="389" spans="32:34" ht="18" customHeight="1">
      <c r="AF389" s="63"/>
      <c r="AG389" s="62">
        <v>389</v>
      </c>
      <c r="AH389" s="90"/>
    </row>
    <row r="390" spans="32:34" ht="18" customHeight="1">
      <c r="AF390" s="63"/>
      <c r="AG390" s="62">
        <v>390</v>
      </c>
      <c r="AH390" s="90"/>
    </row>
    <row r="391" spans="32:34" ht="18" customHeight="1">
      <c r="AF391" s="63"/>
      <c r="AG391" s="62">
        <v>391</v>
      </c>
      <c r="AH391" s="90"/>
    </row>
    <row r="392" spans="32:34" ht="18" customHeight="1">
      <c r="AF392" s="63"/>
      <c r="AG392" s="62">
        <v>392</v>
      </c>
      <c r="AH392" s="90"/>
    </row>
    <row r="393" spans="32:34" ht="18" customHeight="1">
      <c r="AF393" s="63"/>
      <c r="AG393" s="62">
        <v>393</v>
      </c>
      <c r="AH393" s="90"/>
    </row>
    <row r="394" spans="32:34" ht="18" customHeight="1">
      <c r="AF394" s="63"/>
      <c r="AG394" s="62">
        <v>394</v>
      </c>
      <c r="AH394" s="90"/>
    </row>
    <row r="395" spans="32:34" ht="18" customHeight="1">
      <c r="AF395" s="63"/>
      <c r="AG395" s="62">
        <v>395</v>
      </c>
      <c r="AH395" s="90"/>
    </row>
    <row r="396" spans="32:34" ht="18" customHeight="1">
      <c r="AF396" s="63"/>
      <c r="AG396" s="62">
        <v>396</v>
      </c>
      <c r="AH396" s="90"/>
    </row>
    <row r="397" spans="32:34" ht="18" customHeight="1">
      <c r="AF397" s="63"/>
      <c r="AG397" s="62">
        <v>397</v>
      </c>
      <c r="AH397" s="90"/>
    </row>
    <row r="398" spans="32:34" ht="18" customHeight="1">
      <c r="AF398" s="63"/>
      <c r="AG398" s="62">
        <v>398</v>
      </c>
      <c r="AH398" s="90"/>
    </row>
    <row r="399" spans="32:34" ht="18" customHeight="1">
      <c r="AF399" s="63"/>
      <c r="AG399" s="62">
        <v>399</v>
      </c>
      <c r="AH399" s="90"/>
    </row>
    <row r="400" spans="32:34" ht="18" customHeight="1">
      <c r="AF400" s="63"/>
      <c r="AG400" s="62">
        <v>400</v>
      </c>
      <c r="AH400" s="90"/>
    </row>
    <row r="401" spans="32:34" ht="18" customHeight="1">
      <c r="AF401" s="63"/>
      <c r="AG401" s="62">
        <v>401</v>
      </c>
      <c r="AH401" s="90"/>
    </row>
    <row r="402" spans="32:34" ht="18" customHeight="1">
      <c r="AF402" s="63"/>
      <c r="AG402" s="62">
        <v>402</v>
      </c>
      <c r="AH402" s="90"/>
    </row>
    <row r="403" spans="32:34" ht="18" customHeight="1">
      <c r="AF403" s="63"/>
      <c r="AG403" s="62">
        <v>403</v>
      </c>
      <c r="AH403" s="90"/>
    </row>
    <row r="404" spans="32:34" ht="18" customHeight="1">
      <c r="AF404" s="63"/>
      <c r="AG404" s="62">
        <v>404</v>
      </c>
      <c r="AH404" s="90"/>
    </row>
    <row r="405" spans="32:34" ht="18" customHeight="1">
      <c r="AF405" s="63"/>
      <c r="AG405" s="62">
        <v>405</v>
      </c>
      <c r="AH405" s="90"/>
    </row>
    <row r="406" spans="32:34" ht="18" customHeight="1">
      <c r="AF406" s="63"/>
      <c r="AG406" s="62">
        <v>406</v>
      </c>
      <c r="AH406" s="90"/>
    </row>
    <row r="407" spans="32:34" ht="18" customHeight="1">
      <c r="AF407" s="63"/>
      <c r="AG407" s="62">
        <v>407</v>
      </c>
      <c r="AH407" s="90"/>
    </row>
    <row r="408" spans="32:34" ht="18" customHeight="1">
      <c r="AF408" s="63"/>
      <c r="AG408" s="62">
        <v>408</v>
      </c>
      <c r="AH408" s="90"/>
    </row>
    <row r="409" spans="32:34" ht="18" customHeight="1">
      <c r="AF409" s="63"/>
      <c r="AG409" s="62">
        <v>409</v>
      </c>
      <c r="AH409" s="90"/>
    </row>
    <row r="410" spans="32:34" ht="18" customHeight="1">
      <c r="AF410" s="63"/>
      <c r="AG410" s="62">
        <v>410</v>
      </c>
      <c r="AH410" s="90"/>
    </row>
    <row r="411" spans="32:34" ht="18" customHeight="1">
      <c r="AF411" s="63"/>
      <c r="AG411" s="62">
        <v>411</v>
      </c>
      <c r="AH411" s="90"/>
    </row>
    <row r="412" spans="32:34" ht="18" customHeight="1">
      <c r="AF412" s="63"/>
      <c r="AG412" s="62">
        <v>412</v>
      </c>
      <c r="AH412" s="90"/>
    </row>
    <row r="413" spans="32:34" ht="18" customHeight="1">
      <c r="AF413" s="63"/>
      <c r="AG413" s="62">
        <v>413</v>
      </c>
      <c r="AH413" s="90"/>
    </row>
    <row r="414" spans="32:34" ht="18" customHeight="1">
      <c r="AF414" s="63"/>
      <c r="AG414" s="62">
        <v>414</v>
      </c>
      <c r="AH414" s="90"/>
    </row>
    <row r="415" spans="32:34" ht="18" customHeight="1">
      <c r="AF415" s="63"/>
      <c r="AG415" s="62">
        <v>415</v>
      </c>
      <c r="AH415" s="90"/>
    </row>
    <row r="416" spans="32:34" ht="18" customHeight="1">
      <c r="AF416" s="63"/>
      <c r="AG416" s="62">
        <v>416</v>
      </c>
      <c r="AH416" s="90"/>
    </row>
    <row r="417" spans="32:34" ht="18" customHeight="1">
      <c r="AF417" s="63"/>
      <c r="AG417" s="62">
        <v>417</v>
      </c>
      <c r="AH417" s="90"/>
    </row>
    <row r="418" spans="32:34" ht="18" customHeight="1">
      <c r="AF418" s="63"/>
      <c r="AG418" s="62">
        <v>418</v>
      </c>
      <c r="AH418" s="90"/>
    </row>
    <row r="419" spans="32:34" ht="18" customHeight="1">
      <c r="AF419" s="63"/>
      <c r="AG419" s="62">
        <v>419</v>
      </c>
      <c r="AH419" s="90"/>
    </row>
    <row r="420" spans="32:34" ht="18" customHeight="1">
      <c r="AF420" s="63"/>
      <c r="AG420" s="62">
        <v>420</v>
      </c>
      <c r="AH420" s="90"/>
    </row>
    <row r="421" spans="32:34" ht="18" customHeight="1">
      <c r="AF421" s="63"/>
      <c r="AG421" s="62">
        <v>421</v>
      </c>
      <c r="AH421" s="90"/>
    </row>
    <row r="422" spans="32:34" ht="18" customHeight="1">
      <c r="AF422" s="63"/>
      <c r="AG422" s="62">
        <v>422</v>
      </c>
      <c r="AH422" s="90"/>
    </row>
    <row r="423" spans="32:34" ht="18" customHeight="1">
      <c r="AF423" s="63"/>
      <c r="AG423" s="62">
        <v>423</v>
      </c>
      <c r="AH423" s="90"/>
    </row>
    <row r="424" spans="32:34" ht="18" customHeight="1">
      <c r="AF424" s="63"/>
      <c r="AG424" s="62">
        <v>424</v>
      </c>
      <c r="AH424" s="90"/>
    </row>
    <row r="425" spans="32:34" ht="18" customHeight="1">
      <c r="AF425" s="63"/>
      <c r="AG425" s="62">
        <v>425</v>
      </c>
      <c r="AH425" s="90"/>
    </row>
    <row r="426" spans="32:34" ht="18" customHeight="1">
      <c r="AF426" s="63"/>
      <c r="AG426" s="62">
        <v>426</v>
      </c>
      <c r="AH426" s="90"/>
    </row>
    <row r="427" spans="32:34" ht="18" customHeight="1">
      <c r="AF427" s="63"/>
      <c r="AG427" s="62">
        <v>427</v>
      </c>
      <c r="AH427" s="90"/>
    </row>
    <row r="428" spans="32:34" ht="18" customHeight="1">
      <c r="AF428" s="63"/>
      <c r="AG428" s="62">
        <v>428</v>
      </c>
      <c r="AH428" s="90"/>
    </row>
    <row r="429" spans="32:34" ht="18" customHeight="1">
      <c r="AF429" s="63"/>
      <c r="AG429" s="62">
        <v>429</v>
      </c>
      <c r="AH429" s="90"/>
    </row>
    <row r="430" spans="32:34" ht="18" customHeight="1">
      <c r="AF430" s="63"/>
      <c r="AG430" s="62">
        <v>430</v>
      </c>
      <c r="AH430" s="90"/>
    </row>
    <row r="431" spans="32:34" ht="18" customHeight="1">
      <c r="AF431" s="63"/>
      <c r="AG431" s="62">
        <v>431</v>
      </c>
      <c r="AH431" s="90"/>
    </row>
    <row r="432" spans="32:34" ht="18" customHeight="1">
      <c r="AF432" s="63"/>
      <c r="AG432" s="62">
        <v>432</v>
      </c>
      <c r="AH432" s="90"/>
    </row>
    <row r="433" spans="32:34" ht="18" customHeight="1">
      <c r="AF433" s="63"/>
      <c r="AG433" s="62">
        <v>433</v>
      </c>
      <c r="AH433" s="90"/>
    </row>
    <row r="434" spans="32:34" ht="18" customHeight="1">
      <c r="AF434" s="63"/>
      <c r="AG434" s="62">
        <v>434</v>
      </c>
      <c r="AH434" s="90"/>
    </row>
    <row r="435" spans="32:34" ht="18" customHeight="1">
      <c r="AF435" s="63"/>
      <c r="AG435" s="62">
        <v>435</v>
      </c>
      <c r="AH435" s="90"/>
    </row>
    <row r="436" spans="32:34" ht="18" customHeight="1">
      <c r="AF436" s="63"/>
      <c r="AG436" s="62">
        <v>436</v>
      </c>
      <c r="AH436" s="90"/>
    </row>
    <row r="437" spans="32:34" ht="18" customHeight="1">
      <c r="AF437" s="63"/>
      <c r="AG437" s="62">
        <v>437</v>
      </c>
      <c r="AH437" s="90"/>
    </row>
    <row r="438" spans="32:34" ht="18" customHeight="1">
      <c r="AF438" s="63"/>
      <c r="AG438" s="62">
        <v>438</v>
      </c>
      <c r="AH438" s="90"/>
    </row>
    <row r="439" spans="32:34" ht="18" customHeight="1">
      <c r="AF439" s="63"/>
      <c r="AG439" s="62">
        <v>439</v>
      </c>
      <c r="AH439" s="90"/>
    </row>
    <row r="440" spans="32:34" ht="18" customHeight="1">
      <c r="AF440" s="63"/>
      <c r="AG440" s="62">
        <v>440</v>
      </c>
      <c r="AH440" s="90"/>
    </row>
    <row r="441" spans="32:34" ht="18" customHeight="1">
      <c r="AF441" s="63"/>
      <c r="AG441" s="62">
        <v>441</v>
      </c>
      <c r="AH441" s="90"/>
    </row>
    <row r="442" spans="32:34" ht="18" customHeight="1">
      <c r="AF442" s="63"/>
      <c r="AG442" s="62">
        <v>442</v>
      </c>
      <c r="AH442" s="90"/>
    </row>
    <row r="443" spans="32:34" ht="18" customHeight="1">
      <c r="AF443" s="63"/>
      <c r="AG443" s="62">
        <v>443</v>
      </c>
      <c r="AH443" s="90"/>
    </row>
    <row r="444" spans="32:34" ht="18" customHeight="1">
      <c r="AF444" s="63"/>
      <c r="AG444" s="62">
        <v>444</v>
      </c>
      <c r="AH444" s="90"/>
    </row>
    <row r="445" spans="32:34" ht="18" customHeight="1">
      <c r="AF445" s="63"/>
      <c r="AG445" s="62">
        <v>445</v>
      </c>
      <c r="AH445" s="90"/>
    </row>
    <row r="446" spans="32:34" ht="18" customHeight="1">
      <c r="AF446" s="63"/>
      <c r="AG446" s="62">
        <v>446</v>
      </c>
      <c r="AH446" s="90"/>
    </row>
    <row r="447" spans="32:34" ht="18" customHeight="1">
      <c r="AF447" s="63"/>
      <c r="AG447" s="62">
        <v>447</v>
      </c>
      <c r="AH447" s="90"/>
    </row>
    <row r="448" spans="32:34" ht="18" customHeight="1">
      <c r="AF448" s="63"/>
      <c r="AG448" s="62">
        <v>448</v>
      </c>
      <c r="AH448" s="90"/>
    </row>
    <row r="449" spans="32:34" ht="18" customHeight="1">
      <c r="AF449" s="63"/>
      <c r="AG449" s="62">
        <v>449</v>
      </c>
      <c r="AH449" s="90"/>
    </row>
    <row r="450" spans="32:34" ht="18" customHeight="1">
      <c r="AF450" s="63"/>
      <c r="AG450" s="62">
        <v>450</v>
      </c>
      <c r="AH450" s="90"/>
    </row>
    <row r="451" spans="32:34" ht="18" customHeight="1">
      <c r="AF451" s="63"/>
      <c r="AG451" s="62">
        <v>451</v>
      </c>
      <c r="AH451" s="90"/>
    </row>
    <row r="452" spans="32:34" ht="18" customHeight="1">
      <c r="AF452" s="63"/>
      <c r="AG452" s="62">
        <v>452</v>
      </c>
      <c r="AH452" s="90"/>
    </row>
    <row r="453" spans="32:34" ht="18" customHeight="1">
      <c r="AF453" s="63"/>
      <c r="AG453" s="62">
        <v>453</v>
      </c>
      <c r="AH453" s="90"/>
    </row>
    <row r="454" spans="32:34" ht="18" customHeight="1">
      <c r="AF454" s="63"/>
      <c r="AG454" s="62">
        <v>454</v>
      </c>
      <c r="AH454" s="90"/>
    </row>
    <row r="455" spans="32:34" ht="18" customHeight="1">
      <c r="AF455" s="63"/>
      <c r="AG455" s="62">
        <v>455</v>
      </c>
      <c r="AH455" s="90"/>
    </row>
    <row r="456" spans="32:34" ht="18" customHeight="1">
      <c r="AF456" s="63"/>
      <c r="AG456" s="62">
        <v>456</v>
      </c>
      <c r="AH456" s="90"/>
    </row>
    <row r="457" spans="32:34" ht="18" customHeight="1">
      <c r="AF457" s="63"/>
      <c r="AG457" s="62">
        <v>457</v>
      </c>
      <c r="AH457" s="90"/>
    </row>
    <row r="458" spans="32:34" ht="18" customHeight="1">
      <c r="AF458" s="63"/>
      <c r="AG458" s="62">
        <v>458</v>
      </c>
      <c r="AH458" s="90"/>
    </row>
    <row r="459" spans="32:34" ht="18" customHeight="1">
      <c r="AF459" s="63"/>
      <c r="AG459" s="62">
        <v>459</v>
      </c>
      <c r="AH459" s="90"/>
    </row>
    <row r="460" spans="32:34" ht="18" customHeight="1">
      <c r="AF460" s="63"/>
      <c r="AG460" s="62">
        <v>460</v>
      </c>
      <c r="AH460" s="90"/>
    </row>
    <row r="461" spans="32:34" ht="18" customHeight="1">
      <c r="AF461" s="63"/>
      <c r="AG461" s="62">
        <v>461</v>
      </c>
      <c r="AH461" s="90"/>
    </row>
    <row r="462" spans="32:34" ht="18" customHeight="1">
      <c r="AF462" s="63"/>
      <c r="AG462" s="62">
        <v>462</v>
      </c>
      <c r="AH462" s="90"/>
    </row>
    <row r="463" spans="32:34" ht="18" customHeight="1">
      <c r="AF463" s="63"/>
      <c r="AG463" s="62">
        <v>463</v>
      </c>
      <c r="AH463" s="90"/>
    </row>
    <row r="464" spans="32:34" ht="18" customHeight="1">
      <c r="AF464" s="63"/>
      <c r="AG464" s="62">
        <v>464</v>
      </c>
      <c r="AH464" s="90"/>
    </row>
    <row r="465" spans="32:34" ht="18" customHeight="1">
      <c r="AF465" s="63"/>
      <c r="AG465" s="62">
        <v>465</v>
      </c>
      <c r="AH465" s="90"/>
    </row>
    <row r="466" spans="32:34" ht="18" customHeight="1">
      <c r="AF466" s="63"/>
      <c r="AG466" s="62">
        <v>466</v>
      </c>
      <c r="AH466" s="90"/>
    </row>
    <row r="467" spans="32:34" ht="18" customHeight="1">
      <c r="AF467" s="63"/>
      <c r="AG467" s="62">
        <v>467</v>
      </c>
      <c r="AH467" s="90"/>
    </row>
    <row r="468" spans="32:34" ht="18" customHeight="1">
      <c r="AF468" s="63"/>
      <c r="AG468" s="62">
        <v>468</v>
      </c>
      <c r="AH468" s="90"/>
    </row>
    <row r="469" spans="32:34" ht="18" customHeight="1">
      <c r="AF469" s="63"/>
      <c r="AG469" s="62">
        <v>469</v>
      </c>
      <c r="AH469" s="90"/>
    </row>
    <row r="470" spans="32:34" ht="18" customHeight="1">
      <c r="AF470" s="63"/>
      <c r="AG470" s="62">
        <v>470</v>
      </c>
      <c r="AH470" s="90"/>
    </row>
    <row r="471" spans="32:34" ht="18" customHeight="1">
      <c r="AF471" s="63"/>
      <c r="AG471" s="62">
        <v>471</v>
      </c>
      <c r="AH471" s="90"/>
    </row>
    <row r="472" spans="32:34" ht="18" customHeight="1">
      <c r="AF472" s="63"/>
      <c r="AG472" s="62">
        <v>472</v>
      </c>
      <c r="AH472" s="90"/>
    </row>
    <row r="473" spans="32:34" ht="18" customHeight="1">
      <c r="AF473" s="63"/>
      <c r="AG473" s="62">
        <v>473</v>
      </c>
      <c r="AH473" s="90"/>
    </row>
    <row r="474" spans="32:34" ht="18" customHeight="1">
      <c r="AF474" s="63"/>
      <c r="AG474" s="62">
        <v>474</v>
      </c>
      <c r="AH474" s="90"/>
    </row>
    <row r="475" spans="32:34" ht="18" customHeight="1">
      <c r="AF475" s="63"/>
      <c r="AG475" s="62">
        <v>475</v>
      </c>
      <c r="AH475" s="90"/>
    </row>
    <row r="476" spans="32:34" ht="18" customHeight="1">
      <c r="AF476" s="63"/>
      <c r="AG476" s="62">
        <v>476</v>
      </c>
      <c r="AH476" s="90"/>
    </row>
    <row r="477" spans="32:34" ht="18" customHeight="1">
      <c r="AF477" s="63"/>
      <c r="AG477" s="62">
        <v>477</v>
      </c>
      <c r="AH477" s="90"/>
    </row>
    <row r="478" spans="32:34" ht="18" customHeight="1">
      <c r="AF478" s="63"/>
      <c r="AG478" s="62">
        <v>478</v>
      </c>
      <c r="AH478" s="90"/>
    </row>
    <row r="479" spans="32:34" ht="18" customHeight="1">
      <c r="AF479" s="63"/>
      <c r="AG479" s="62">
        <v>479</v>
      </c>
      <c r="AH479" s="90"/>
    </row>
    <row r="480" spans="32:34" ht="18" customHeight="1">
      <c r="AF480" s="63"/>
      <c r="AG480" s="62">
        <v>480</v>
      </c>
      <c r="AH480" s="90"/>
    </row>
    <row r="481" spans="32:34" ht="18" customHeight="1">
      <c r="AF481" s="63"/>
      <c r="AG481" s="62">
        <v>481</v>
      </c>
      <c r="AH481" s="90"/>
    </row>
    <row r="482" spans="32:34" ht="18" customHeight="1">
      <c r="AF482" s="63"/>
      <c r="AG482" s="62">
        <v>482</v>
      </c>
      <c r="AH482" s="90"/>
    </row>
    <row r="483" spans="32:34" ht="18" customHeight="1">
      <c r="AF483" s="63"/>
      <c r="AG483" s="62">
        <v>483</v>
      </c>
      <c r="AH483" s="90"/>
    </row>
    <row r="484" spans="32:34" ht="18" customHeight="1">
      <c r="AF484" s="63"/>
      <c r="AG484" s="62">
        <v>484</v>
      </c>
      <c r="AH484" s="90"/>
    </row>
    <row r="485" spans="32:34" ht="18" customHeight="1">
      <c r="AF485" s="63"/>
      <c r="AG485" s="62">
        <v>485</v>
      </c>
      <c r="AH485" s="90"/>
    </row>
    <row r="486" spans="32:34" ht="18" customHeight="1">
      <c r="AF486" s="63"/>
      <c r="AG486" s="62">
        <v>486</v>
      </c>
      <c r="AH486" s="90"/>
    </row>
    <row r="487" spans="32:34" ht="18" customHeight="1">
      <c r="AF487" s="63"/>
      <c r="AG487" s="62">
        <v>487</v>
      </c>
      <c r="AH487" s="90"/>
    </row>
    <row r="488" spans="32:34" ht="18" customHeight="1">
      <c r="AF488" s="63"/>
      <c r="AG488" s="62">
        <v>488</v>
      </c>
      <c r="AH488" s="90"/>
    </row>
    <row r="489" spans="32:34" ht="18" customHeight="1">
      <c r="AF489" s="63"/>
      <c r="AG489" s="62">
        <v>489</v>
      </c>
      <c r="AH489" s="90"/>
    </row>
    <row r="490" spans="32:34" ht="18" customHeight="1">
      <c r="AF490" s="63"/>
      <c r="AG490" s="62">
        <v>490</v>
      </c>
      <c r="AH490" s="90"/>
    </row>
    <row r="491" spans="32:34" ht="18" customHeight="1">
      <c r="AF491" s="63"/>
      <c r="AG491" s="62">
        <v>491</v>
      </c>
      <c r="AH491" s="90"/>
    </row>
    <row r="492" spans="32:34" ht="18" customHeight="1">
      <c r="AF492" s="63"/>
      <c r="AG492" s="62">
        <v>492</v>
      </c>
      <c r="AH492" s="90"/>
    </row>
    <row r="493" spans="32:34" ht="18" customHeight="1">
      <c r="AF493" s="63"/>
      <c r="AG493" s="62">
        <v>493</v>
      </c>
      <c r="AH493" s="90"/>
    </row>
    <row r="494" spans="32:34" ht="18" customHeight="1">
      <c r="AF494" s="63"/>
      <c r="AG494" s="62">
        <v>494</v>
      </c>
      <c r="AH494" s="90"/>
    </row>
    <row r="495" spans="32:34" ht="18" customHeight="1">
      <c r="AF495" s="63"/>
      <c r="AG495" s="62">
        <v>495</v>
      </c>
      <c r="AH495" s="90"/>
    </row>
    <row r="496" spans="32:34" ht="18" customHeight="1">
      <c r="AF496" s="63"/>
      <c r="AG496" s="62">
        <v>496</v>
      </c>
      <c r="AH496" s="90"/>
    </row>
    <row r="497" spans="32:34" ht="18" customHeight="1">
      <c r="AF497" s="63"/>
      <c r="AG497" s="62">
        <v>497</v>
      </c>
      <c r="AH497" s="90"/>
    </row>
    <row r="498" spans="32:34" ht="18" customHeight="1">
      <c r="AF498" s="63"/>
      <c r="AG498" s="62">
        <v>498</v>
      </c>
      <c r="AH498" s="90"/>
    </row>
    <row r="499" spans="32:34" ht="18" customHeight="1">
      <c r="AF499" s="63"/>
      <c r="AG499" s="62">
        <v>499</v>
      </c>
      <c r="AH499" s="90"/>
    </row>
    <row r="500" spans="32:34" ht="18" customHeight="1">
      <c r="AF500" s="63"/>
      <c r="AG500" s="62">
        <v>500</v>
      </c>
      <c r="AH500" s="90"/>
    </row>
    <row r="501" spans="32:34" ht="18" customHeight="1">
      <c r="AF501" s="63"/>
      <c r="AG501" s="62">
        <v>501</v>
      </c>
      <c r="AH501" s="90"/>
    </row>
  </sheetData>
  <sortState ref="AG1:AH40">
    <sortCondition ref="AG1"/>
  </sortState>
  <mergeCells count="135">
    <mergeCell ref="E4:E6"/>
    <mergeCell ref="A4:A6"/>
    <mergeCell ref="D4:D6"/>
    <mergeCell ref="G4:G6"/>
    <mergeCell ref="C4:C6"/>
    <mergeCell ref="E8:E10"/>
    <mergeCell ref="A8:A10"/>
    <mergeCell ref="D8:D10"/>
    <mergeCell ref="G8:G10"/>
    <mergeCell ref="C8:C10"/>
    <mergeCell ref="E12:E14"/>
    <mergeCell ref="A12:A14"/>
    <mergeCell ref="D12:D14"/>
    <mergeCell ref="G12:G14"/>
    <mergeCell ref="C12:C14"/>
    <mergeCell ref="E16:E18"/>
    <mergeCell ref="A16:A18"/>
    <mergeCell ref="D16:D18"/>
    <mergeCell ref="G16:G18"/>
    <mergeCell ref="C16:C18"/>
    <mergeCell ref="E20:E22"/>
    <mergeCell ref="A20:A22"/>
    <mergeCell ref="D20:D22"/>
    <mergeCell ref="G20:G22"/>
    <mergeCell ref="C20:C22"/>
    <mergeCell ref="E24:E26"/>
    <mergeCell ref="A24:A26"/>
    <mergeCell ref="D24:D26"/>
    <mergeCell ref="G24:G26"/>
    <mergeCell ref="C24:C26"/>
    <mergeCell ref="E28:E30"/>
    <mergeCell ref="A28:A30"/>
    <mergeCell ref="D28:D30"/>
    <mergeCell ref="G28:G30"/>
    <mergeCell ref="C28:C30"/>
    <mergeCell ref="E32:E34"/>
    <mergeCell ref="A32:A34"/>
    <mergeCell ref="D32:D34"/>
    <mergeCell ref="G32:G34"/>
    <mergeCell ref="C32:C34"/>
    <mergeCell ref="E36:E38"/>
    <mergeCell ref="A36:A38"/>
    <mergeCell ref="D36:D38"/>
    <mergeCell ref="G36:G38"/>
    <mergeCell ref="C36:C38"/>
    <mergeCell ref="E40:E42"/>
    <mergeCell ref="A40:A42"/>
    <mergeCell ref="D40:D42"/>
    <mergeCell ref="G40:G42"/>
    <mergeCell ref="C40:C42"/>
    <mergeCell ref="E44:E46"/>
    <mergeCell ref="A44:A46"/>
    <mergeCell ref="D44:D46"/>
    <mergeCell ref="G44:G46"/>
    <mergeCell ref="C44:C46"/>
    <mergeCell ref="E48:E50"/>
    <mergeCell ref="A48:A50"/>
    <mergeCell ref="D48:D50"/>
    <mergeCell ref="G48:G50"/>
    <mergeCell ref="C48:C50"/>
    <mergeCell ref="E52:E54"/>
    <mergeCell ref="A52:A54"/>
    <mergeCell ref="D52:D54"/>
    <mergeCell ref="G52:G54"/>
    <mergeCell ref="C52:C54"/>
    <mergeCell ref="E56:E58"/>
    <mergeCell ref="A56:A58"/>
    <mergeCell ref="D56:D58"/>
    <mergeCell ref="G56:G58"/>
    <mergeCell ref="C56:C58"/>
    <mergeCell ref="E60:E62"/>
    <mergeCell ref="A60:A62"/>
    <mergeCell ref="D60:D62"/>
    <mergeCell ref="G60:G62"/>
    <mergeCell ref="C60:C62"/>
    <mergeCell ref="E64:E66"/>
    <mergeCell ref="A64:A66"/>
    <mergeCell ref="D64:D66"/>
    <mergeCell ref="G64:G66"/>
    <mergeCell ref="C64:C66"/>
    <mergeCell ref="E68:E70"/>
    <mergeCell ref="A68:A70"/>
    <mergeCell ref="D68:D70"/>
    <mergeCell ref="G68:G70"/>
    <mergeCell ref="C68:C70"/>
    <mergeCell ref="E72:E74"/>
    <mergeCell ref="A72:A74"/>
    <mergeCell ref="D72:D74"/>
    <mergeCell ref="G72:G74"/>
    <mergeCell ref="C72:C74"/>
    <mergeCell ref="E76:E78"/>
    <mergeCell ref="A76:A78"/>
    <mergeCell ref="D76:D78"/>
    <mergeCell ref="G76:G78"/>
    <mergeCell ref="C76:C78"/>
    <mergeCell ref="E80:E82"/>
    <mergeCell ref="A80:A82"/>
    <mergeCell ref="D80:D82"/>
    <mergeCell ref="G80:G82"/>
    <mergeCell ref="C80:C82"/>
    <mergeCell ref="E84:E86"/>
    <mergeCell ref="A84:A86"/>
    <mergeCell ref="D84:D86"/>
    <mergeCell ref="G84:G86"/>
    <mergeCell ref="C84:C86"/>
    <mergeCell ref="E88:E90"/>
    <mergeCell ref="A88:A90"/>
    <mergeCell ref="D88:D90"/>
    <mergeCell ref="G88:G90"/>
    <mergeCell ref="C88:C90"/>
    <mergeCell ref="E92:E94"/>
    <mergeCell ref="A92:A94"/>
    <mergeCell ref="D92:D94"/>
    <mergeCell ref="G92:G94"/>
    <mergeCell ref="C92:C94"/>
    <mergeCell ref="E96:E98"/>
    <mergeCell ref="A96:A98"/>
    <mergeCell ref="D96:D98"/>
    <mergeCell ref="G96:G98"/>
    <mergeCell ref="C96:C98"/>
    <mergeCell ref="E108:E110"/>
    <mergeCell ref="A108:A110"/>
    <mergeCell ref="D108:D110"/>
    <mergeCell ref="G108:G110"/>
    <mergeCell ref="C108:C110"/>
    <mergeCell ref="E100:E102"/>
    <mergeCell ref="A100:A102"/>
    <mergeCell ref="D100:D102"/>
    <mergeCell ref="G100:G102"/>
    <mergeCell ref="C100:C102"/>
    <mergeCell ref="E104:E106"/>
    <mergeCell ref="A104:A106"/>
    <mergeCell ref="D104:D106"/>
    <mergeCell ref="G104:G106"/>
    <mergeCell ref="C104:C106"/>
  </mergeCells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  <ignoredErrors>
    <ignoredError sqref="AI12:AI16 AI17:AI25" unlockedFormula="1"/>
  </ignoredErrors>
  <legacyDrawing r:id="rId2"/>
  <controls>
    <control shapeId="19469" r:id="rId3" name="OptionButton1"/>
    <control shapeId="19470" r:id="rId4" name="OptionButton2"/>
    <control shapeId="19471" r:id="rId5" name="OptionButton3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5:G28"/>
  <sheetViews>
    <sheetView workbookViewId="0"/>
  </sheetViews>
  <sheetFormatPr baseColWidth="10" defaultRowHeight="15"/>
  <sheetData>
    <row r="15" spans="1:2">
      <c r="A15" t="s">
        <v>261</v>
      </c>
    </row>
    <row r="16" spans="1:2">
      <c r="A16" t="s">
        <v>262</v>
      </c>
      <c r="B16" s="19"/>
    </row>
    <row r="18" spans="7:7">
      <c r="G18" t="s">
        <v>78</v>
      </c>
    </row>
    <row r="20" spans="7:7">
      <c r="G20" t="s">
        <v>79</v>
      </c>
    </row>
    <row r="22" spans="7:7">
      <c r="G22" t="s">
        <v>80</v>
      </c>
    </row>
    <row r="24" spans="7:7">
      <c r="G24" t="s">
        <v>81</v>
      </c>
    </row>
    <row r="26" spans="7:7">
      <c r="G26" t="s">
        <v>82</v>
      </c>
    </row>
    <row r="28" spans="7:7">
      <c r="G28" t="s">
        <v>83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"/>
  <dimension ref="A1:Q34"/>
  <sheetViews>
    <sheetView workbookViewId="0">
      <selection activeCell="N6" sqref="N6"/>
    </sheetView>
  </sheetViews>
  <sheetFormatPr baseColWidth="10" defaultRowHeight="15"/>
  <sheetData>
    <row r="1" spans="1:17" s="19" customFormat="1">
      <c r="B1" s="19" t="s">
        <v>144</v>
      </c>
    </row>
    <row r="2" spans="1:17" s="19" customFormat="1">
      <c r="C2" s="19" t="s">
        <v>145</v>
      </c>
    </row>
    <row r="3" spans="1:17" s="19" customFormat="1">
      <c r="C3" s="19" t="s">
        <v>146</v>
      </c>
    </row>
    <row r="4" spans="1:17" s="19" customFormat="1">
      <c r="N4" s="29" t="s">
        <v>631</v>
      </c>
      <c r="O4" s="94">
        <v>10000</v>
      </c>
      <c r="P4" s="19">
        <v>1</v>
      </c>
      <c r="Q4" s="19" t="s">
        <v>632</v>
      </c>
    </row>
    <row r="5" spans="1:17" s="19" customFormat="1">
      <c r="B5" s="19" t="s">
        <v>75</v>
      </c>
      <c r="O5" s="93">
        <f>O4/2</f>
        <v>5000</v>
      </c>
      <c r="P5" s="53">
        <v>2</v>
      </c>
    </row>
    <row r="6" spans="1:17" s="19" customFormat="1">
      <c r="C6" s="19" t="s">
        <v>73</v>
      </c>
      <c r="O6" s="93">
        <f t="shared" ref="O6:O18" si="0">O5/2</f>
        <v>2500</v>
      </c>
      <c r="P6" s="53">
        <v>3</v>
      </c>
    </row>
    <row r="7" spans="1:17">
      <c r="O7" s="93">
        <f t="shared" si="0"/>
        <v>1250</v>
      </c>
      <c r="P7" s="53">
        <v>4</v>
      </c>
    </row>
    <row r="8" spans="1:17">
      <c r="B8" s="19" t="s">
        <v>74</v>
      </c>
      <c r="O8" s="93">
        <f t="shared" si="0"/>
        <v>625</v>
      </c>
      <c r="P8" s="53">
        <v>5</v>
      </c>
    </row>
    <row r="9" spans="1:17">
      <c r="C9" s="19" t="s">
        <v>72</v>
      </c>
      <c r="O9" s="93">
        <f t="shared" si="0"/>
        <v>312.5</v>
      </c>
      <c r="P9" s="53">
        <v>6</v>
      </c>
    </row>
    <row r="10" spans="1:17">
      <c r="O10" s="93">
        <f t="shared" si="0"/>
        <v>156.25</v>
      </c>
      <c r="P10" s="53">
        <v>7</v>
      </c>
    </row>
    <row r="11" spans="1:17">
      <c r="A11" s="19" t="s">
        <v>255</v>
      </c>
      <c r="B11" s="19" t="s">
        <v>64</v>
      </c>
      <c r="O11" s="93">
        <f t="shared" si="0"/>
        <v>78.125</v>
      </c>
      <c r="P11" s="53">
        <v>8</v>
      </c>
    </row>
    <row r="12" spans="1:17">
      <c r="C12" s="19" t="s">
        <v>65</v>
      </c>
      <c r="O12" s="93">
        <f t="shared" si="0"/>
        <v>39.0625</v>
      </c>
      <c r="P12" s="53">
        <v>9</v>
      </c>
    </row>
    <row r="13" spans="1:17">
      <c r="O13" s="93">
        <f t="shared" si="0"/>
        <v>19.53125</v>
      </c>
      <c r="P13" s="53">
        <v>10</v>
      </c>
    </row>
    <row r="14" spans="1:17">
      <c r="B14" s="19" t="s">
        <v>66</v>
      </c>
      <c r="O14" s="93">
        <f t="shared" si="0"/>
        <v>9.765625</v>
      </c>
      <c r="P14" s="53">
        <v>11</v>
      </c>
    </row>
    <row r="15" spans="1:17">
      <c r="C15" s="19" t="s">
        <v>256</v>
      </c>
      <c r="O15" s="93">
        <f t="shared" si="0"/>
        <v>4.8828125</v>
      </c>
      <c r="P15" s="53">
        <v>12</v>
      </c>
    </row>
    <row r="16" spans="1:17">
      <c r="O16" s="93">
        <f t="shared" si="0"/>
        <v>2.44140625</v>
      </c>
      <c r="P16" s="53">
        <v>13</v>
      </c>
    </row>
    <row r="17" spans="2:16">
      <c r="B17" s="19" t="s">
        <v>67</v>
      </c>
      <c r="O17" s="93">
        <f t="shared" si="0"/>
        <v>1.220703125</v>
      </c>
      <c r="P17" s="53">
        <v>14</v>
      </c>
    </row>
    <row r="18" spans="2:16" s="19" customFormat="1">
      <c r="C18" s="19" t="s">
        <v>148</v>
      </c>
      <c r="O18" s="93">
        <f t="shared" si="0"/>
        <v>0.6103515625</v>
      </c>
      <c r="P18" s="53">
        <v>15</v>
      </c>
    </row>
    <row r="19" spans="2:16">
      <c r="C19" s="19" t="s">
        <v>149</v>
      </c>
      <c r="O19" s="93"/>
    </row>
    <row r="20" spans="2:16">
      <c r="O20" s="93"/>
    </row>
    <row r="21" spans="2:16">
      <c r="B21" s="19" t="s">
        <v>68</v>
      </c>
      <c r="O21" s="93"/>
    </row>
    <row r="22" spans="2:16">
      <c r="C22" s="19" t="s">
        <v>69</v>
      </c>
      <c r="O22" s="93"/>
    </row>
    <row r="23" spans="2:16">
      <c r="C23" s="19" t="s">
        <v>76</v>
      </c>
      <c r="O23" s="93"/>
    </row>
    <row r="24" spans="2:16" s="19" customFormat="1">
      <c r="D24" s="19" t="s">
        <v>77</v>
      </c>
      <c r="O24" s="93"/>
    </row>
    <row r="25" spans="2:16" s="19" customFormat="1">
      <c r="O25" s="93"/>
    </row>
    <row r="26" spans="2:16">
      <c r="B26" s="19" t="s">
        <v>70</v>
      </c>
      <c r="O26" s="93"/>
    </row>
    <row r="27" spans="2:16">
      <c r="C27" s="19" t="s">
        <v>71</v>
      </c>
      <c r="O27" s="93"/>
    </row>
    <row r="28" spans="2:16">
      <c r="O28" s="93"/>
    </row>
    <row r="29" spans="2:16">
      <c r="B29" s="19" t="s">
        <v>84</v>
      </c>
      <c r="O29" s="93"/>
    </row>
    <row r="30" spans="2:16">
      <c r="C30" s="19" t="s">
        <v>85</v>
      </c>
    </row>
    <row r="31" spans="2:16">
      <c r="C31" s="19" t="s">
        <v>150</v>
      </c>
    </row>
    <row r="34" spans="2:2">
      <c r="B34" s="19" t="s">
        <v>196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3"/>
  <dimension ref="A1:B20"/>
  <sheetViews>
    <sheetView workbookViewId="0">
      <selection activeCell="I22" sqref="I22"/>
    </sheetView>
  </sheetViews>
  <sheetFormatPr baseColWidth="10" defaultRowHeight="15"/>
  <sheetData>
    <row r="1" spans="1:2">
      <c r="A1" s="53" t="s">
        <v>800</v>
      </c>
    </row>
    <row r="2" spans="1:2">
      <c r="A2" s="53" t="s">
        <v>803</v>
      </c>
    </row>
    <row r="3" spans="1:2">
      <c r="A3" s="53" t="s">
        <v>804</v>
      </c>
    </row>
    <row r="6" spans="1:2">
      <c r="A6" s="53" t="s">
        <v>806</v>
      </c>
    </row>
    <row r="7" spans="1:2">
      <c r="A7" s="53" t="s">
        <v>807</v>
      </c>
    </row>
    <row r="8" spans="1:2">
      <c r="A8" s="53" t="s">
        <v>808</v>
      </c>
    </row>
    <row r="11" spans="1:2">
      <c r="A11" s="53" t="s">
        <v>809</v>
      </c>
    </row>
    <row r="12" spans="1:2">
      <c r="B12" s="53" t="s">
        <v>810</v>
      </c>
    </row>
    <row r="13" spans="1:2">
      <c r="B13" s="53" t="s">
        <v>811</v>
      </c>
    </row>
    <row r="14" spans="1:2">
      <c r="B14" s="53" t="s">
        <v>812</v>
      </c>
    </row>
    <row r="15" spans="1:2">
      <c r="B15" s="53" t="s">
        <v>813</v>
      </c>
    </row>
    <row r="16" spans="1:2">
      <c r="B16" s="53" t="s">
        <v>814</v>
      </c>
    </row>
    <row r="18" spans="1:2">
      <c r="A18" s="53" t="s">
        <v>818</v>
      </c>
    </row>
    <row r="19" spans="1:2">
      <c r="B19" s="53" t="s">
        <v>817</v>
      </c>
    </row>
    <row r="20" spans="1:2">
      <c r="B20" s="53" t="s">
        <v>819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31</vt:i4>
      </vt:variant>
    </vt:vector>
  </HeadingPairs>
  <TitlesOfParts>
    <vt:vector size="39" baseType="lpstr">
      <vt:lpstr>Data</vt:lpstr>
      <vt:lpstr>Menu</vt:lpstr>
      <vt:lpstr>Membres</vt:lpstr>
      <vt:lpstr>Inscriptions</vt:lpstr>
      <vt:lpstr>Concours</vt:lpstr>
      <vt:lpstr>INFO</vt:lpstr>
      <vt:lpstr>Problèmes</vt:lpstr>
      <vt:lpstr>Averifier</vt:lpstr>
      <vt:lpstr>Concours!Dl_1</vt:lpstr>
      <vt:lpstr>Concours!Dl_10</vt:lpstr>
      <vt:lpstr>Concours!Dl_11</vt:lpstr>
      <vt:lpstr>Concours!Dl_12</vt:lpstr>
      <vt:lpstr>Concours!Dl_13</vt:lpstr>
      <vt:lpstr>Concours!Dl_14</vt:lpstr>
      <vt:lpstr>Concours!Dl_15</vt:lpstr>
      <vt:lpstr>Concours!Dl_2</vt:lpstr>
      <vt:lpstr>Concours!Dl_3</vt:lpstr>
      <vt:lpstr>Concours!Dl_4</vt:lpstr>
      <vt:lpstr>Concours!Dl_5</vt:lpstr>
      <vt:lpstr>Concours!Dl_6</vt:lpstr>
      <vt:lpstr>Concours!Dl_7</vt:lpstr>
      <vt:lpstr>Concours!Dl_8</vt:lpstr>
      <vt:lpstr>Concours!Dl_9</vt:lpstr>
      <vt:lpstr>Concours!Pl_1</vt:lpstr>
      <vt:lpstr>Concours!Pl_10</vt:lpstr>
      <vt:lpstr>Concours!Pl_11</vt:lpstr>
      <vt:lpstr>Concours!Pl_12</vt:lpstr>
      <vt:lpstr>Concours!Pl_13</vt:lpstr>
      <vt:lpstr>Concours!Pl_14</vt:lpstr>
      <vt:lpstr>Concours!Pl_15</vt:lpstr>
      <vt:lpstr>Concours!Pl_2</vt:lpstr>
      <vt:lpstr>Concours!Pl_3</vt:lpstr>
      <vt:lpstr>Concours!Pl_4</vt:lpstr>
      <vt:lpstr>Concours!Pl_5</vt:lpstr>
      <vt:lpstr>Concours!Pl_6</vt:lpstr>
      <vt:lpstr>Concours!Pl_7</vt:lpstr>
      <vt:lpstr>Concours!Pl_8</vt:lpstr>
      <vt:lpstr>Concours!Pl_9</vt:lpstr>
      <vt:lpstr>Concours!QuelP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cp:lastPrinted>2017-07-25T08:27:19Z</cp:lastPrinted>
  <dcterms:created xsi:type="dcterms:W3CDTF">2017-05-26T06:19:10Z</dcterms:created>
  <dcterms:modified xsi:type="dcterms:W3CDTF">2017-09-11T18:05:34Z</dcterms:modified>
</cp:coreProperties>
</file>