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 codeName="{B7FE6334-C1A2-E50D-BD3D-5F4D41BBC2E3}"/>
  <workbookPr showInkAnnotation="0" codeName="ThisWorkbook" autoCompressPictures="0"/>
  <bookViews>
    <workbookView xWindow="0" yWindow="0" windowWidth="28800" windowHeight="17460" tabRatio="500"/>
  </bookViews>
  <sheets>
    <sheet name="repartitions" sheetId="1" r:id="rId1"/>
    <sheet name="liste_action" sheetId="2" r:id="rId2"/>
  </sheets>
  <definedNames>
    <definedName name="_xlnm._FilterDatabase" localSheetId="1" hidden="1">liste_action!$A$1:$F$28</definedName>
    <definedName name="_xlnm.Criteria" localSheetId="0">repartitions!$Q$7:$S$8</definedName>
    <definedName name="_xlnm.Extract" localSheetId="0">repartitions!$A$15:$A$36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7" i="1" l="1" a="1"/>
  <c r="I17" i="1"/>
  <c r="J17" i="1"/>
  <c r="J18" i="1"/>
  <c r="J19" i="1"/>
  <c r="J20" i="1"/>
  <c r="J21" i="1"/>
  <c r="J22" i="1"/>
  <c r="J23" i="1"/>
  <c r="I16" i="1" a="1"/>
  <c r="I16" i="1"/>
  <c r="J16" i="1"/>
  <c r="E17" i="1" a="1"/>
  <c r="E17" i="1"/>
  <c r="F17" i="1"/>
  <c r="F18" i="1"/>
  <c r="F19" i="1"/>
  <c r="F20" i="1"/>
  <c r="F21" i="1"/>
  <c r="F22" i="1"/>
  <c r="F23" i="1"/>
  <c r="F24" i="1"/>
  <c r="E16" i="1" a="1"/>
  <c r="E16" i="1"/>
  <c r="F16" i="1"/>
  <c r="B17" i="1"/>
  <c r="B18" i="1"/>
  <c r="B19" i="1"/>
  <c r="B20" i="1"/>
  <c r="B21" i="1"/>
  <c r="B22" i="1"/>
  <c r="B16" i="1"/>
  <c r="R8" i="1"/>
  <c r="Q8" i="1"/>
  <c r="S8" i="1"/>
</calcChain>
</file>

<file path=xl/sharedStrings.xml><?xml version="1.0" encoding="utf-8"?>
<sst xmlns="http://schemas.openxmlformats.org/spreadsheetml/2006/main" count="62" uniqueCount="24">
  <si>
    <t>choix de l'action</t>
  </si>
  <si>
    <t>culture</t>
  </si>
  <si>
    <t>pulvérisation</t>
  </si>
  <si>
    <t>surface</t>
  </si>
  <si>
    <t>produits</t>
  </si>
  <si>
    <t>quantité</t>
  </si>
  <si>
    <t>prix à l'unté</t>
  </si>
  <si>
    <t>prix</t>
  </si>
  <si>
    <t>prix à l'unité</t>
  </si>
  <si>
    <t>prix total</t>
  </si>
  <si>
    <t>absalon</t>
  </si>
  <si>
    <t>adadgio sg</t>
  </si>
  <si>
    <t>date</t>
  </si>
  <si>
    <t>type</t>
  </si>
  <si>
    <t>colza</t>
  </si>
  <si>
    <t>fongicide</t>
  </si>
  <si>
    <t>desherbant</t>
  </si>
  <si>
    <t>blé</t>
  </si>
  <si>
    <t>engrais</t>
  </si>
  <si>
    <t>date fin</t>
  </si>
  <si>
    <t>date debut</t>
  </si>
  <si>
    <t>20/12/17</t>
  </si>
  <si>
    <t/>
  </si>
  <si>
    <t>cjripbvubr"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</si>
</sst>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2"/>
      <color theme="1"/>
      <name val="Calibri"/>
      <family val="2"/>
      <charset val="134"/>
      <scheme val="minor"/>
    </font>
    <font>
      <b/>
      <sz val="10"/>
      <name val="Verdana"/>
      <family val="2"/>
    </font>
    <font>
      <sz val="12"/>
      <name val="Verdana"/>
      <family val="2"/>
    </font>
    <font>
      <b/>
      <sz val="20"/>
      <color theme="0"/>
      <name val="Times New Roman"/>
      <family val="1"/>
    </font>
    <font>
      <sz val="10"/>
      <color indexed="206"/>
      <name val="Verdana"/>
      <family val="2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b/>
      <sz val="20"/>
      <name val="Times New Roman"/>
      <family val="1"/>
    </font>
    <font>
      <sz val="12"/>
      <color rgb="FF000000"/>
      <name val="Lucida Grande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</borders>
  <cellStyleXfs count="19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1" xfId="0" applyBorder="1"/>
    <xf numFmtId="0" fontId="3" fillId="2" borderId="4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/>
    </xf>
    <xf numFmtId="0" fontId="7" fillId="2" borderId="5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/>
    </xf>
    <xf numFmtId="2" fontId="7" fillId="2" borderId="6" xfId="0" applyNumberFormat="1" applyFont="1" applyFill="1" applyBorder="1" applyAlignment="1">
      <alignment horizontal="center" vertical="center"/>
    </xf>
    <xf numFmtId="2" fontId="0" fillId="0" borderId="0" xfId="0" applyNumberFormat="1"/>
    <xf numFmtId="14" fontId="0" fillId="0" borderId="0" xfId="0" applyNumberFormat="1"/>
    <xf numFmtId="14" fontId="9" fillId="0" borderId="0" xfId="0" applyNumberFormat="1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2" fontId="9" fillId="0" borderId="0" xfId="0" applyNumberFormat="1" applyFont="1" applyFill="1" applyBorder="1" applyAlignment="1">
      <alignment horizontal="center"/>
    </xf>
    <xf numFmtId="0" fontId="9" fillId="0" borderId="0" xfId="0" applyFont="1" applyBorder="1" applyProtection="1">
      <protection locked="0"/>
    </xf>
    <xf numFmtId="2" fontId="9" fillId="0" borderId="0" xfId="0" applyNumberFormat="1" applyFont="1" applyBorder="1" applyAlignment="1" applyProtection="1">
      <alignment horizontal="center"/>
      <protection locked="0"/>
    </xf>
    <xf numFmtId="2" fontId="9" fillId="0" borderId="0" xfId="0" applyNumberFormat="1" applyFont="1" applyBorder="1" applyProtection="1">
      <protection locked="0"/>
    </xf>
    <xf numFmtId="0" fontId="9" fillId="0" borderId="0" xfId="0" applyFont="1" applyProtection="1">
      <protection locked="0"/>
    </xf>
    <xf numFmtId="2" fontId="9" fillId="0" borderId="0" xfId="0" applyNumberFormat="1" applyFont="1" applyProtection="1">
      <protection locked="0"/>
    </xf>
    <xf numFmtId="0" fontId="9" fillId="0" borderId="0" xfId="0" applyFont="1"/>
    <xf numFmtId="2" fontId="9" fillId="0" borderId="0" xfId="0" applyNumberFormat="1" applyFont="1"/>
    <xf numFmtId="0" fontId="9" fillId="0" borderId="0" xfId="0" applyFont="1" applyBorder="1"/>
    <xf numFmtId="14" fontId="0" fillId="0" borderId="0" xfId="0" applyNumberFormat="1" applyAlignment="1">
      <alignment horizontal="center"/>
    </xf>
  </cellXfs>
  <cellStyles count="1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457200</xdr:colOff>
          <xdr:row>2</xdr:row>
          <xdr:rowOff>190500</xdr:rowOff>
        </xdr:from>
        <xdr:to>
          <xdr:col>7</xdr:col>
          <xdr:colOff>1003300</xdr:colOff>
          <xdr:row>6</xdr:row>
          <xdr:rowOff>50800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Filtrer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2</xdr:row>
          <xdr:rowOff>88900</xdr:rowOff>
        </xdr:from>
        <xdr:to>
          <xdr:col>11</xdr:col>
          <xdr:colOff>698500</xdr:colOff>
          <xdr:row>5</xdr:row>
          <xdr:rowOff>139700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lancer l'userform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Lucida Grande"/>
                <a:ea typeface="Lucida Grande"/>
                <a:cs typeface="Lucida Grande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3:S24"/>
  <sheetViews>
    <sheetView tabSelected="1" workbookViewId="0"/>
  </sheetViews>
  <sheetFormatPr baseColWidth="10" defaultColWidth="11" defaultRowHeight="15" x14ac:dyDescent="0"/>
  <cols>
    <col min="1" max="1" width="15.83203125" customWidth="1"/>
    <col min="2" max="2" width="16.33203125" customWidth="1"/>
    <col min="3" max="3" width="20.33203125" customWidth="1"/>
    <col min="4" max="4" width="19.6640625" customWidth="1"/>
    <col min="7" max="7" width="16.5" customWidth="1"/>
    <col min="8" max="8" width="17.33203125" customWidth="1"/>
  </cols>
  <sheetData>
    <row r="3" spans="1:19">
      <c r="M3" t="s">
        <v>2</v>
      </c>
      <c r="O3" t="s">
        <v>17</v>
      </c>
    </row>
    <row r="4" spans="1:19" ht="16" thickBot="1">
      <c r="M4" t="s">
        <v>18</v>
      </c>
      <c r="O4" t="s">
        <v>14</v>
      </c>
    </row>
    <row r="5" spans="1:19" ht="16" thickBot="1">
      <c r="A5" t="s">
        <v>20</v>
      </c>
      <c r="B5" t="s">
        <v>19</v>
      </c>
      <c r="C5" s="1" t="s">
        <v>0</v>
      </c>
    </row>
    <row r="6" spans="1:19">
      <c r="A6" s="12">
        <v>42736</v>
      </c>
      <c r="B6" s="12">
        <v>43100</v>
      </c>
      <c r="C6" s="2" t="s">
        <v>2</v>
      </c>
    </row>
    <row r="7" spans="1:19">
      <c r="Q7" t="s">
        <v>12</v>
      </c>
      <c r="R7" t="s">
        <v>12</v>
      </c>
      <c r="S7" t="s">
        <v>0</v>
      </c>
    </row>
    <row r="8" spans="1:19">
      <c r="Q8" t="str">
        <f>"&gt;="&amp;A6</f>
        <v>&gt;=42736</v>
      </c>
      <c r="R8" t="str">
        <f>"&lt;="&amp;B6</f>
        <v>&lt;=43100</v>
      </c>
      <c r="S8" t="str">
        <f>C6</f>
        <v>pulvérisation</v>
      </c>
    </row>
    <row r="12" spans="1:19" ht="16" thickBot="1"/>
    <row r="13" spans="1:19" ht="17" thickBot="1">
      <c r="E13" s="3" t="s">
        <v>1</v>
      </c>
      <c r="F13" s="3" t="s">
        <v>3</v>
      </c>
      <c r="I13" s="3" t="s">
        <v>1</v>
      </c>
      <c r="J13" s="3" t="s">
        <v>3</v>
      </c>
    </row>
    <row r="14" spans="1:19" ht="16" thickBot="1">
      <c r="E14" s="4" t="s">
        <v>14</v>
      </c>
      <c r="F14" s="5">
        <v>20</v>
      </c>
      <c r="I14" s="4" t="s">
        <v>17</v>
      </c>
      <c r="J14" s="5">
        <v>30</v>
      </c>
    </row>
    <row r="15" spans="1:19" ht="25" thickTop="1" thickBot="1">
      <c r="A15" s="6" t="s">
        <v>4</v>
      </c>
      <c r="B15" s="6" t="s">
        <v>5</v>
      </c>
      <c r="C15" s="6" t="s">
        <v>6</v>
      </c>
      <c r="D15" s="6" t="s">
        <v>7</v>
      </c>
      <c r="E15" s="3" t="s">
        <v>4</v>
      </c>
      <c r="F15" s="3" t="s">
        <v>5</v>
      </c>
      <c r="G15" s="3" t="s">
        <v>8</v>
      </c>
      <c r="H15" s="3" t="s">
        <v>9</v>
      </c>
      <c r="I15" s="3" t="s">
        <v>4</v>
      </c>
      <c r="J15" s="3" t="s">
        <v>5</v>
      </c>
      <c r="K15" s="3" t="s">
        <v>8</v>
      </c>
      <c r="L15" s="3" t="s">
        <v>9</v>
      </c>
    </row>
    <row r="16" spans="1:19" ht="16" thickTop="1">
      <c r="A16" s="14" t="s">
        <v>10</v>
      </c>
      <c r="B16">
        <f ca="1">SUMIF(liste_action!$E$2:$E$100,A16,liste_action!$F$2:$F$6)</f>
        <v>40</v>
      </c>
      <c r="E16" s="7" t="str">
        <f t="array" ref="E16">IFERROR(IF(MATCH($C$6&amp;E$14&amp;$A16,liste_action!$B$2:$B$6&amp;liste_action!$C$2:$C$6&amp;liste_action!$E$2:$E$6,0)&gt;=1,$A16,""),"")</f>
        <v>absalon</v>
      </c>
      <c r="F16">
        <f>SUMIFS(liste_action!$F$2:$F$100,liste_action!$B$2:$B$100,repartitions!$C$6,liste_action!$C$2:$C$100,repartitions!$E$14,liste_action!$E$2:$E$100,repartitions!E16)</f>
        <v>20</v>
      </c>
      <c r="I16" s="7" t="str">
        <f t="array" ref="I16">IFERROR(IF(MATCH($C$6&amp;I$14&amp;$A16,liste_action!$B$2:$B$6&amp;liste_action!$C$2:$C$6&amp;liste_action!$E$2:$E$6,0)&gt;=1,$A16,""),"")</f>
        <v>absalon</v>
      </c>
      <c r="J16">
        <f>SUMIFS(liste_action!$F$2:$F$100,liste_action!$B$2:$B$100,repartitions!$C$6,liste_action!$C$2:$C$100,repartitions!$I$14,liste_action!$E$2:$E$100,repartitions!I16)</f>
        <v>20</v>
      </c>
    </row>
    <row r="17" spans="1:10">
      <c r="A17" s="14" t="s">
        <v>11</v>
      </c>
      <c r="B17">
        <f ca="1">SUMIF(liste_action!$E$2:$E$100,A17,liste_action!$F$2:$F$6)</f>
        <v>600</v>
      </c>
      <c r="E17" s="7" t="str">
        <f t="array" ref="E17">IFERROR(IF(MATCH($C$6&amp;E$14&amp;$A17,liste_action!$B$2:$B$6&amp;liste_action!$C$2:$C$6&amp;liste_action!$E$2:$E$6,0)&gt;=1,$A17,""),"")</f>
        <v>adadgio sg</v>
      </c>
      <c r="F17">
        <f>SUMIFS(liste_action!$F$2:$F$100,liste_action!$B$2:$B$100,repartitions!$C$6,liste_action!$C$2:$C$100,repartitions!$E$14,liste_action!$E$2:$E$100,repartitions!E17)</f>
        <v>400</v>
      </c>
      <c r="I17" s="7" t="str">
        <f t="array" ref="I17">IFERROR(IF(MATCH($C$6&amp;I$14&amp;$A17,liste_action!$B$2:$B$6&amp;liste_action!$C$2:$C$6&amp;liste_action!$E$2:$E$6,0)&gt;=1,$A17,""),"")</f>
        <v>adadgio sg</v>
      </c>
      <c r="J17">
        <f>SUMIFS(liste_action!$F$2:$F$100,liste_action!$B$2:$B$100,repartitions!$C$6,liste_action!$C$2:$C$100,repartitions!$I$14,liste_action!$E$2:$E$100,repartitions!I17)</f>
        <v>200</v>
      </c>
    </row>
    <row r="18" spans="1:10">
      <c r="A18" s="23"/>
      <c r="B18">
        <f ca="1">SUMIF(liste_action!$E$2:$E$100,A18,liste_action!$F$2:$F$6)</f>
        <v>0</v>
      </c>
      <c r="F18">
        <f>SUMIFS(liste_action!$F$2:$F$100,liste_action!$B$2:$B$100,repartitions!$C$6,liste_action!$C$2:$C$100,repartitions!$E$14,liste_action!$E$2:$E$100,repartitions!E18)</f>
        <v>0</v>
      </c>
      <c r="J18">
        <f>SUMIFS(liste_action!$F$2:$F$100,liste_action!$B$2:$B$100,repartitions!$C$6,liste_action!$C$2:$C$100,repartitions!$I$14,liste_action!$E$2:$E$100,repartitions!I18)</f>
        <v>0</v>
      </c>
    </row>
    <row r="19" spans="1:10">
      <c r="B19">
        <f ca="1">SUMIF(liste_action!$E$2:$E$100,A19,liste_action!$F$2:$F$6)</f>
        <v>0</v>
      </c>
      <c r="F19">
        <f>SUMIFS(liste_action!$F$2:$F$100,liste_action!$B$2:$B$100,repartitions!$C$6,liste_action!$C$2:$C$100,repartitions!$E$14,liste_action!$E$2:$E$100,repartitions!E19)</f>
        <v>0</v>
      </c>
      <c r="J19">
        <f>SUMIFS(liste_action!$F$2:$F$100,liste_action!$B$2:$B$100,repartitions!$C$6,liste_action!$C$2:$C$100,repartitions!$I$14,liste_action!$E$2:$E$100,repartitions!I19)</f>
        <v>0</v>
      </c>
    </row>
    <row r="20" spans="1:10">
      <c r="B20">
        <f ca="1">SUMIF(liste_action!$E$2:$E$100,A20,liste_action!$F$2:$F$6)</f>
        <v>0</v>
      </c>
      <c r="F20">
        <f>SUMIFS(liste_action!$F$2:$F$100,liste_action!$B$2:$B$100,repartitions!$C$6,liste_action!$C$2:$C$100,repartitions!$E$14,liste_action!$E$2:$E$100,repartitions!E20)</f>
        <v>0</v>
      </c>
      <c r="J20">
        <f>SUMIFS(liste_action!$F$2:$F$100,liste_action!$B$2:$B$100,repartitions!$C$6,liste_action!$C$2:$C$100,repartitions!$I$14,liste_action!$E$2:$E$100,repartitions!I20)</f>
        <v>0</v>
      </c>
    </row>
    <row r="21" spans="1:10">
      <c r="B21">
        <f ca="1">SUMIF(liste_action!$E$2:$E$100,A21,liste_action!$F$2:$F$6)</f>
        <v>0</v>
      </c>
      <c r="F21">
        <f>SUMIFS(liste_action!$F$2:$F$100,liste_action!$B$2:$B$100,repartitions!$C$6,liste_action!$C$2:$C$100,repartitions!$E$14,liste_action!$E$2:$E$100,repartitions!E21)</f>
        <v>0</v>
      </c>
      <c r="J21">
        <f>SUMIFS(liste_action!$F$2:$F$100,liste_action!$B$2:$B$100,repartitions!$C$6,liste_action!$C$2:$C$100,repartitions!$I$14,liste_action!$E$2:$E$100,repartitions!I21)</f>
        <v>0</v>
      </c>
    </row>
    <row r="22" spans="1:10">
      <c r="B22">
        <f ca="1">SUMIF(liste_action!$E$2:$E$100,A22,liste_action!$F$2:$F$6)</f>
        <v>0</v>
      </c>
      <c r="F22">
        <f>SUMIFS(liste_action!$F$2:$F$100,liste_action!$B$2:$B$100,repartitions!$C$6,liste_action!$C$2:$C$100,repartitions!$E$14,liste_action!$E$2:$E$100,repartitions!E22)</f>
        <v>0</v>
      </c>
      <c r="J22">
        <f>SUMIFS(liste_action!$F$2:$F$100,liste_action!$B$2:$B$100,repartitions!$C$6,liste_action!$C$2:$C$100,repartitions!$I$14,liste_action!$E$2:$E$100,repartitions!I22)</f>
        <v>0</v>
      </c>
    </row>
    <row r="23" spans="1:10">
      <c r="F23">
        <f>SUMIFS(liste_action!$F$2:$F$100,liste_action!$B$2:$B$100,repartitions!$C$6,liste_action!$C$2:$C$100,repartitions!$E$14,liste_action!$E$2:$E$100,repartitions!E23)</f>
        <v>0</v>
      </c>
      <c r="J23">
        <f>SUMIFS(liste_action!$F$2:$F$100,liste_action!$B$2:$B$100,repartitions!$C$6,liste_action!$C$2:$C$100,repartitions!$I$14,liste_action!$E$2:$E$100,repartitions!I23)</f>
        <v>0</v>
      </c>
    </row>
    <row r="24" spans="1:10">
      <c r="F24">
        <f>SUMIFS(liste_action!$F$2:$F$100,liste_action!$B$2:$B$100,repartitions!$C$6,liste_action!$C$2:$C$100,repartitions!$E$14,liste_action!$E$2:$E$100,repartitions!E24)</f>
        <v>0</v>
      </c>
    </row>
  </sheetData>
  <dataValidations count="1">
    <dataValidation type="list" allowBlank="1" showInputMessage="1" showErrorMessage="1" sqref="C6">
      <formula1>$M$3:$M$4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filtre">
                <anchor moveWithCells="1" sizeWithCells="1">
                  <from>
                    <xdr:col>4</xdr:col>
                    <xdr:colOff>457200</xdr:colOff>
                    <xdr:row>2</xdr:row>
                    <xdr:rowOff>190500</xdr:rowOff>
                  </from>
                  <to>
                    <xdr:col>7</xdr:col>
                    <xdr:colOff>1003300</xdr:colOff>
                    <xdr:row>6</xdr:row>
                    <xdr:rowOff>50800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K30"/>
  <sheetViews>
    <sheetView workbookViewId="0">
      <selection activeCell="G9" sqref="G9"/>
    </sheetView>
  </sheetViews>
  <sheetFormatPr baseColWidth="10" defaultColWidth="11" defaultRowHeight="15" x14ac:dyDescent="0"/>
  <cols>
    <col min="1" max="1" width="16.1640625" style="9" customWidth="1"/>
    <col min="2" max="2" width="25.6640625" bestFit="1" customWidth="1"/>
    <col min="3" max="3" width="11.6640625" bestFit="1" customWidth="1"/>
    <col min="4" max="4" width="14.5" customWidth="1"/>
    <col min="5" max="5" width="20.1640625" customWidth="1"/>
    <col min="6" max="6" width="16.33203125" style="11" customWidth="1"/>
  </cols>
  <sheetData>
    <row r="1" spans="1:11" ht="24" thickTop="1">
      <c r="A1" s="8" t="s">
        <v>12</v>
      </c>
      <c r="B1" s="8" t="s">
        <v>0</v>
      </c>
      <c r="C1" s="8" t="s">
        <v>1</v>
      </c>
      <c r="D1" s="8" t="s">
        <v>13</v>
      </c>
      <c r="E1" s="8" t="s">
        <v>4</v>
      </c>
      <c r="F1" s="10" t="s">
        <v>5</v>
      </c>
      <c r="K1">
        <v>1</v>
      </c>
    </row>
    <row r="2" spans="1:11">
      <c r="A2" s="24">
        <v>43088</v>
      </c>
      <c r="B2" s="14" t="s">
        <v>2</v>
      </c>
      <c r="C2" s="14" t="s">
        <v>14</v>
      </c>
      <c r="D2" s="14" t="s">
        <v>15</v>
      </c>
      <c r="E2" s="14" t="s">
        <v>10</v>
      </c>
      <c r="F2" s="15">
        <v>20</v>
      </c>
    </row>
    <row r="3" spans="1:11">
      <c r="A3" s="24">
        <v>43088</v>
      </c>
      <c r="B3" s="14" t="s">
        <v>2</v>
      </c>
      <c r="C3" s="14" t="s">
        <v>14</v>
      </c>
      <c r="D3" s="14" t="s">
        <v>16</v>
      </c>
      <c r="E3" s="14" t="s">
        <v>11</v>
      </c>
      <c r="F3" s="15">
        <v>200</v>
      </c>
    </row>
    <row r="4" spans="1:11">
      <c r="A4" s="24">
        <v>43088</v>
      </c>
      <c r="B4" s="14" t="s">
        <v>2</v>
      </c>
      <c r="C4" s="14" t="s">
        <v>14</v>
      </c>
      <c r="D4" s="14" t="s">
        <v>16</v>
      </c>
      <c r="E4" s="14" t="s">
        <v>11</v>
      </c>
      <c r="F4" s="15">
        <v>200</v>
      </c>
    </row>
    <row r="5" spans="1:11">
      <c r="A5" s="24">
        <v>43088</v>
      </c>
      <c r="B5" s="14" t="s">
        <v>2</v>
      </c>
      <c r="C5" s="14" t="s">
        <v>17</v>
      </c>
      <c r="D5" s="14" t="s">
        <v>16</v>
      </c>
      <c r="E5" s="14" t="s">
        <v>11</v>
      </c>
      <c r="F5" s="15">
        <v>200</v>
      </c>
    </row>
    <row r="6" spans="1:11">
      <c r="A6" s="24">
        <v>43088</v>
      </c>
      <c r="B6" s="14" t="s">
        <v>2</v>
      </c>
      <c r="C6" s="14" t="s">
        <v>17</v>
      </c>
      <c r="D6" s="14" t="s">
        <v>15</v>
      </c>
      <c r="E6" s="14" t="s">
        <v>10</v>
      </c>
      <c r="F6" s="15">
        <v>20</v>
      </c>
    </row>
    <row r="7" spans="1:11">
      <c r="A7" s="24" t="s">
        <v>21</v>
      </c>
      <c r="B7" s="16" t="s">
        <v>2</v>
      </c>
      <c r="C7" s="16" t="s">
        <v>14</v>
      </c>
      <c r="D7" s="16" t="s">
        <v>22</v>
      </c>
      <c r="E7" s="16" t="s">
        <v>23</v>
      </c>
      <c r="F7" s="17">
        <v>23.3</v>
      </c>
    </row>
    <row r="8" spans="1:11">
      <c r="A8" s="13"/>
      <c r="B8" s="16"/>
      <c r="C8" s="16"/>
      <c r="D8" s="16"/>
      <c r="E8" s="16"/>
      <c r="F8" s="17"/>
    </row>
    <row r="9" spans="1:11">
      <c r="A9" s="13"/>
      <c r="B9" s="16"/>
      <c r="C9" s="16"/>
      <c r="D9" s="16"/>
      <c r="E9" s="16"/>
      <c r="F9" s="18"/>
    </row>
    <row r="10" spans="1:11">
      <c r="A10" s="13"/>
      <c r="B10" s="19"/>
      <c r="C10" s="19"/>
      <c r="D10" s="19"/>
      <c r="E10" s="19"/>
      <c r="F10" s="20"/>
    </row>
    <row r="11" spans="1:11">
      <c r="A11" s="13"/>
      <c r="B11" s="21"/>
      <c r="C11" s="21"/>
      <c r="D11" s="21"/>
      <c r="E11" s="21"/>
      <c r="F11" s="22"/>
    </row>
    <row r="12" spans="1:11">
      <c r="A12" s="13"/>
      <c r="B12" s="21"/>
      <c r="C12" s="21"/>
      <c r="D12" s="21"/>
      <c r="E12" s="21"/>
      <c r="F12" s="22"/>
    </row>
    <row r="13" spans="1:11">
      <c r="A13" s="13"/>
      <c r="B13" s="21"/>
      <c r="C13" s="21"/>
      <c r="D13" s="21"/>
      <c r="E13" s="21"/>
      <c r="F13" s="22"/>
    </row>
    <row r="14" spans="1:11">
      <c r="A14" s="13"/>
      <c r="B14" s="21"/>
      <c r="C14" s="21"/>
      <c r="D14" s="21"/>
      <c r="E14" s="21"/>
      <c r="F14" s="22"/>
    </row>
    <row r="15" spans="1:11">
      <c r="A15" s="13"/>
      <c r="B15" s="21"/>
      <c r="C15" s="21"/>
      <c r="D15" s="21"/>
      <c r="E15" s="21"/>
      <c r="F15" s="22"/>
    </row>
    <row r="16" spans="1:11">
      <c r="A16" s="13"/>
      <c r="B16" s="21"/>
      <c r="C16" s="21"/>
      <c r="D16" s="21"/>
      <c r="E16" s="21"/>
      <c r="F16" s="22"/>
    </row>
    <row r="17" spans="1:6">
      <c r="A17" s="13"/>
      <c r="B17" s="21"/>
      <c r="C17" s="21"/>
      <c r="D17" s="21"/>
      <c r="E17" s="21"/>
      <c r="F17" s="22"/>
    </row>
    <row r="18" spans="1:6">
      <c r="A18" s="13"/>
      <c r="B18" s="21"/>
      <c r="C18" s="21"/>
      <c r="D18" s="21"/>
      <c r="E18" s="21"/>
      <c r="F18" s="22"/>
    </row>
    <row r="19" spans="1:6">
      <c r="A19" s="13"/>
      <c r="B19" s="21"/>
      <c r="C19" s="21"/>
      <c r="D19" s="21"/>
      <c r="E19" s="21"/>
      <c r="F19" s="22"/>
    </row>
    <row r="20" spans="1:6">
      <c r="A20" s="13"/>
      <c r="B20" s="21"/>
      <c r="C20" s="21"/>
      <c r="D20" s="21"/>
      <c r="E20" s="21"/>
      <c r="F20" s="22"/>
    </row>
    <row r="21" spans="1:6">
      <c r="A21" s="13"/>
      <c r="B21" s="21"/>
      <c r="C21" s="21"/>
      <c r="D21" s="21"/>
      <c r="E21" s="21"/>
      <c r="F21" s="22"/>
    </row>
    <row r="22" spans="1:6">
      <c r="A22" s="13"/>
      <c r="B22" s="21"/>
      <c r="C22" s="21"/>
      <c r="D22" s="21"/>
      <c r="E22" s="21"/>
      <c r="F22" s="22"/>
    </row>
    <row r="23" spans="1:6">
      <c r="A23" s="13"/>
      <c r="B23" s="21"/>
      <c r="C23" s="21"/>
      <c r="D23" s="21"/>
      <c r="E23" s="21"/>
      <c r="F23" s="22"/>
    </row>
    <row r="24" spans="1:6">
      <c r="A24" s="13"/>
      <c r="B24" s="21"/>
      <c r="C24" s="21"/>
      <c r="D24" s="21"/>
      <c r="E24" s="21"/>
      <c r="F24" s="22"/>
    </row>
    <row r="25" spans="1:6">
      <c r="A25" s="13"/>
      <c r="B25" s="21"/>
      <c r="C25" s="21"/>
      <c r="D25" s="21"/>
      <c r="E25" s="21"/>
      <c r="F25" s="22"/>
    </row>
    <row r="26" spans="1:6">
      <c r="A26" s="13"/>
      <c r="B26" s="21"/>
      <c r="C26" s="21"/>
      <c r="D26" s="21"/>
      <c r="E26" s="21"/>
      <c r="F26" s="22"/>
    </row>
    <row r="27" spans="1:6">
      <c r="A27" s="13"/>
      <c r="B27" s="21"/>
      <c r="C27" s="21"/>
      <c r="D27" s="21"/>
      <c r="E27" s="21"/>
      <c r="F27" s="22"/>
    </row>
    <row r="28" spans="1:6">
      <c r="A28" s="13"/>
      <c r="B28" s="21"/>
      <c r="C28" s="21"/>
      <c r="D28" s="21"/>
      <c r="E28" s="21"/>
      <c r="F28" s="22"/>
    </row>
    <row r="29" spans="1:6">
      <c r="A29" s="13"/>
      <c r="B29" s="21"/>
      <c r="C29" s="21"/>
      <c r="D29" s="21"/>
      <c r="E29" s="21"/>
      <c r="F29" s="22"/>
    </row>
    <row r="30" spans="1:6">
      <c r="A30" s="13"/>
      <c r="B30" s="21"/>
      <c r="C30" s="21"/>
      <c r="D30" s="21"/>
      <c r="E30" s="21"/>
      <c r="F30" s="22"/>
    </row>
  </sheetData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3">
                <anchor moveWithCells="1" sizeWithCells="1">
                  <from>
                    <xdr:col>8</xdr:col>
                    <xdr:colOff>38100</xdr:colOff>
                    <xdr:row>2</xdr:row>
                    <xdr:rowOff>88900</xdr:rowOff>
                  </from>
                  <to>
                    <xdr:col>11</xdr:col>
                    <xdr:colOff>698500</xdr:colOff>
                    <xdr:row>5</xdr:row>
                    <xdr:rowOff>139700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repartitions</vt:lpstr>
      <vt:lpstr>liste_action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daurelle gilles</dc:creator>
  <cp:lastModifiedBy>daurelle gilles</cp:lastModifiedBy>
  <dcterms:created xsi:type="dcterms:W3CDTF">2017-12-21T06:32:16Z</dcterms:created>
  <dcterms:modified xsi:type="dcterms:W3CDTF">2017-12-28T08:35:41Z</dcterms:modified>
</cp:coreProperties>
</file>