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ct2\Google Drive\Réseau CCSTI\2017\Diffusion\outil facturation et suivie\"/>
    </mc:Choice>
  </mc:AlternateContent>
  <bookViews>
    <workbookView xWindow="0" yWindow="0" windowWidth="20490" windowHeight="7530" activeTab="1"/>
  </bookViews>
  <sheets>
    <sheet name="Tableau reference produit" sheetId="1" r:id="rId1"/>
    <sheet name="client" sheetId="7" r:id="rId2"/>
    <sheet name="facture" sheetId="3" r:id="rId3"/>
  </sheets>
  <definedNames>
    <definedName name="cli">#REF!</definedName>
    <definedName name="client">client!$A$2:$M$12</definedName>
    <definedName name="client1">#REF!</definedName>
    <definedName name="client2">#REF!</definedName>
    <definedName name="client3">#REF!</definedName>
    <definedName name="client4">#REF!</definedName>
    <definedName name="produit">'Tableau reference produit'!$A$1:$H$20</definedName>
    <definedName name="truc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" i="1" l="1"/>
  <c r="A18" i="1"/>
  <c r="A19" i="1" s="1"/>
  <c r="A20" i="1" s="1"/>
  <c r="E10" i="3"/>
  <c r="D23" i="3"/>
  <c r="A3" i="7"/>
  <c r="A4" i="7" s="1"/>
  <c r="A5" i="7" s="1"/>
  <c r="A6" i="7" s="1"/>
  <c r="A7" i="7" s="1"/>
  <c r="A8" i="7" l="1"/>
  <c r="A9" i="7" s="1"/>
  <c r="A10" i="7" s="1"/>
  <c r="A11" i="7" s="1"/>
  <c r="A12" i="7" s="1"/>
  <c r="E12" i="3"/>
  <c r="E9" i="3"/>
  <c r="E11" i="3"/>
  <c r="C23" i="3"/>
  <c r="E16" i="3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A3" i="1"/>
  <c r="A4" i="1" s="1"/>
  <c r="A5" i="1" s="1"/>
  <c r="A6" i="1" s="1"/>
  <c r="A7" i="1" s="1"/>
  <c r="A8" i="1" s="1"/>
  <c r="A9" i="1" s="1"/>
  <c r="A10" i="1" s="1"/>
  <c r="A11" i="1" s="1"/>
  <c r="A12" i="1" l="1"/>
  <c r="A13" i="1" s="1"/>
  <c r="A14" i="1" s="1"/>
  <c r="A15" i="1" s="1"/>
  <c r="A16" i="1" s="1"/>
  <c r="L12" i="7"/>
  <c r="I11" i="7"/>
  <c r="L10" i="7"/>
  <c r="I9" i="7"/>
  <c r="L8" i="7"/>
  <c r="I7" i="7"/>
  <c r="L6" i="7"/>
  <c r="I5" i="7"/>
  <c r="G4" i="7"/>
  <c r="L3" i="7"/>
  <c r="K12" i="7"/>
  <c r="G11" i="7"/>
  <c r="K10" i="7"/>
  <c r="G9" i="7"/>
  <c r="K8" i="7"/>
  <c r="G7" i="7"/>
  <c r="K6" i="7"/>
  <c r="G5" i="7"/>
  <c r="L4" i="7"/>
  <c r="K3" i="7"/>
  <c r="I2" i="7"/>
  <c r="I12" i="7"/>
  <c r="L11" i="7"/>
  <c r="I10" i="7"/>
  <c r="L9" i="7"/>
  <c r="I8" i="7"/>
  <c r="L7" i="7"/>
  <c r="I6" i="7"/>
  <c r="L5" i="7"/>
  <c r="K4" i="7"/>
  <c r="I3" i="7"/>
  <c r="G2" i="7"/>
  <c r="G12" i="7"/>
  <c r="K11" i="7"/>
  <c r="G10" i="7"/>
  <c r="K9" i="7"/>
  <c r="G8" i="7"/>
  <c r="K7" i="7"/>
  <c r="G6" i="7"/>
  <c r="K5" i="7"/>
  <c r="I4" i="7"/>
  <c r="G3" i="7"/>
  <c r="L2" i="7"/>
  <c r="K2" i="7"/>
  <c r="B23" i="3" l="1"/>
</calcChain>
</file>

<file path=xl/sharedStrings.xml><?xml version="1.0" encoding="utf-8"?>
<sst xmlns="http://schemas.openxmlformats.org/spreadsheetml/2006/main" count="80" uniqueCount="63">
  <si>
    <t>Code</t>
  </si>
  <si>
    <t>Denomination</t>
  </si>
  <si>
    <t>Disponible</t>
  </si>
  <si>
    <t>Louer</t>
  </si>
  <si>
    <t>Restant</t>
  </si>
  <si>
    <t>A la rencontre des Prix Nobel</t>
  </si>
  <si>
    <t>Nourrir la planète</t>
  </si>
  <si>
    <t>Chimie d’aujourd’hui</t>
  </si>
  <si>
    <t xml:space="preserve">Sous l’oeil de Chronos </t>
  </si>
  <si>
    <t>Des maths… partout ?</t>
  </si>
  <si>
    <t>Caps sur les ondes</t>
  </si>
  <si>
    <t>Cervo-mix</t>
  </si>
  <si>
    <t>Réseaupolis</t>
  </si>
  <si>
    <t>plein tarif</t>
  </si>
  <si>
    <t>adherent</t>
  </si>
  <si>
    <t>Les sciences par la fiction</t>
  </si>
  <si>
    <t>Le grand cycle de l’eau</t>
  </si>
  <si>
    <t>Le petit cycle de l’eau</t>
  </si>
  <si>
    <t>Course poursuite dans Paris</t>
  </si>
  <si>
    <t>Gestion des flux</t>
  </si>
  <si>
    <t>Balance énergétique</t>
  </si>
  <si>
    <t>Production d’électricité</t>
  </si>
  <si>
    <t>maxi electriques</t>
  </si>
  <si>
    <t>maxi hydrauliques</t>
  </si>
  <si>
    <t>Maxi mobi</t>
  </si>
  <si>
    <t>decouverte</t>
  </si>
  <si>
    <t>nom</t>
  </si>
  <si>
    <t>organisation</t>
  </si>
  <si>
    <t>quantiter</t>
  </si>
  <si>
    <t>tarif/duree</t>
  </si>
  <si>
    <r>
      <rPr>
        <sz val="11"/>
        <color theme="0"/>
        <rFont val="Calibri"/>
        <family val="2"/>
        <scheme val="minor"/>
      </rPr>
      <t>$</t>
    </r>
    <r>
      <rPr>
        <sz val="11"/>
        <color theme="1"/>
        <rFont val="Calibri"/>
        <family val="2"/>
        <scheme val="minor"/>
      </rPr>
      <t>1 semaine</t>
    </r>
  </si>
  <si>
    <t xml:space="preserve">Scientipôle Savoirs &amp; Société </t>
  </si>
  <si>
    <t xml:space="preserve">   </t>
  </si>
  <si>
    <t>Parc Orsay Université</t>
  </si>
  <si>
    <t>2 rue Jean Rostand</t>
  </si>
  <si>
    <t>91893 ORSAY Cedex</t>
  </si>
  <si>
    <t>adresse</t>
  </si>
  <si>
    <t>A orsay, le</t>
  </si>
  <si>
    <t>Bons de commande</t>
  </si>
  <si>
    <t>Facture n°</t>
  </si>
  <si>
    <t>/2017</t>
  </si>
  <si>
    <t>Objet</t>
  </si>
  <si>
    <t>Quantité</t>
  </si>
  <si>
    <t>Coût TTC</t>
  </si>
  <si>
    <t>poste</t>
  </si>
  <si>
    <t>code produit</t>
  </si>
  <si>
    <t>produit</t>
  </si>
  <si>
    <t>tarif adherent</t>
  </si>
  <si>
    <t>duree souhaité</t>
  </si>
  <si>
    <t>tarif/durée</t>
  </si>
  <si>
    <t>N° Siret : 500 185 814 000 18</t>
  </si>
  <si>
    <t>Titulaire du compte : Scientipôle Savoirs et Société</t>
  </si>
  <si>
    <t>Société Générale – Villejust Massy Palaiseau</t>
  </si>
  <si>
    <t>IBAN : FR76 3000 3022 5000 0372 9058 837</t>
  </si>
  <si>
    <t>Code BIC : SOGEFRPP</t>
  </si>
  <si>
    <t>En votre aimable règlement, , par chèque à l’ordre de l’Association « Scientipôle Savoirs et Société » ou par virement.</t>
  </si>
  <si>
    <t>total</t>
  </si>
  <si>
    <r>
      <rPr>
        <sz val="11"/>
        <color theme="0"/>
        <rFont val="Calibri"/>
        <family val="2"/>
        <scheme val="minor"/>
      </rPr>
      <t>$</t>
    </r>
    <r>
      <rPr>
        <sz val="11"/>
        <color theme="1"/>
        <rFont val="Calibri"/>
        <family val="2"/>
        <scheme val="minor"/>
      </rPr>
      <t>2 semaines</t>
    </r>
  </si>
  <si>
    <r>
      <rPr>
        <sz val="11"/>
        <color theme="0"/>
        <rFont val="Calibri"/>
        <family val="2"/>
        <scheme val="minor"/>
      </rPr>
      <t>$</t>
    </r>
    <r>
      <rPr>
        <sz val="11"/>
        <color theme="1"/>
        <rFont val="Calibri"/>
        <family val="2"/>
        <scheme val="minor"/>
      </rPr>
      <t>8 semaines</t>
    </r>
  </si>
  <si>
    <t>n° client</t>
  </si>
  <si>
    <t>n°client:</t>
  </si>
  <si>
    <t>debut location</t>
  </si>
  <si>
    <t>fin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</si>
</sst>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126365</xdr:colOff>
      <xdr:row>4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4DFE72C-E578-4C3C-AF9B-71FDAA017BC3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575"/>
          <a:ext cx="1936115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zoomScale="80" zoomScaleNormal="80" workbookViewId="0">
      <selection activeCell="C24" sqref="C24"/>
    </sheetView>
  </sheetViews>
  <sheetFormatPr baseColWidth="10" defaultRowHeight="15" x14ac:dyDescent="0.25"/>
  <cols>
    <col min="1" max="1" width="6" bestFit="1" customWidth="1"/>
    <col min="2" max="2" width="29.85546875" bestFit="1" customWidth="1"/>
    <col min="3" max="3" width="29.85546875" customWidth="1"/>
    <col min="4" max="4" width="11" bestFit="1" customWidth="1"/>
    <col min="5" max="5" width="10.140625" bestFit="1" customWidth="1"/>
    <col min="6" max="6" width="12.140625" bestFit="1" customWidth="1"/>
    <col min="7" max="7" width="6.5703125" bestFit="1" customWidth="1"/>
    <col min="8" max="8" width="8.7109375" bestFit="1" customWidth="1"/>
  </cols>
  <sheetData>
    <row r="1" spans="1:8" x14ac:dyDescent="0.25">
      <c r="A1" t="s">
        <v>0</v>
      </c>
      <c r="B1" t="s">
        <v>1</v>
      </c>
      <c r="C1" t="s">
        <v>29</v>
      </c>
      <c r="D1" t="s">
        <v>13</v>
      </c>
      <c r="E1" t="s">
        <v>14</v>
      </c>
      <c r="F1" t="s">
        <v>2</v>
      </c>
      <c r="G1" t="s">
        <v>3</v>
      </c>
      <c r="H1" t="s">
        <v>4</v>
      </c>
    </row>
    <row r="2" spans="1:8" x14ac:dyDescent="0.25">
      <c r="A2">
        <v>1</v>
      </c>
      <c r="B2" t="s">
        <v>5</v>
      </c>
      <c r="C2" t="s">
        <v>30</v>
      </c>
      <c r="D2">
        <v>100</v>
      </c>
      <c r="E2">
        <v>50</v>
      </c>
      <c r="F2">
        <v>2</v>
      </c>
      <c r="H2">
        <f>F2-G2</f>
        <v>2</v>
      </c>
    </row>
    <row r="3" spans="1:8" x14ac:dyDescent="0.25">
      <c r="A3">
        <f>A2+1</f>
        <v>2</v>
      </c>
      <c r="B3" t="s">
        <v>6</v>
      </c>
      <c r="C3" t="s">
        <v>30</v>
      </c>
      <c r="D3">
        <v>100</v>
      </c>
      <c r="E3">
        <v>50</v>
      </c>
      <c r="F3">
        <v>2</v>
      </c>
      <c r="H3">
        <f t="shared" ref="H3:H20" si="0">F3-G3</f>
        <v>2</v>
      </c>
    </row>
    <row r="4" spans="1:8" x14ac:dyDescent="0.25">
      <c r="A4">
        <f t="shared" ref="A4:A20" si="1">A3+1</f>
        <v>3</v>
      </c>
      <c r="B4" t="s">
        <v>7</v>
      </c>
      <c r="C4" t="s">
        <v>30</v>
      </c>
      <c r="D4">
        <v>200</v>
      </c>
      <c r="E4">
        <v>100</v>
      </c>
      <c r="F4">
        <v>1</v>
      </c>
      <c r="H4">
        <f t="shared" si="0"/>
        <v>1</v>
      </c>
    </row>
    <row r="5" spans="1:8" x14ac:dyDescent="0.25">
      <c r="A5">
        <f t="shared" si="1"/>
        <v>4</v>
      </c>
      <c r="B5" t="s">
        <v>8</v>
      </c>
      <c r="C5" t="s">
        <v>30</v>
      </c>
      <c r="D5">
        <v>200</v>
      </c>
      <c r="E5">
        <v>100</v>
      </c>
      <c r="F5">
        <v>1</v>
      </c>
      <c r="H5">
        <f t="shared" si="0"/>
        <v>1</v>
      </c>
    </row>
    <row r="6" spans="1:8" x14ac:dyDescent="0.25">
      <c r="A6">
        <f t="shared" si="1"/>
        <v>5</v>
      </c>
      <c r="B6" t="s">
        <v>9</v>
      </c>
      <c r="C6" t="s">
        <v>30</v>
      </c>
      <c r="D6">
        <v>300</v>
      </c>
      <c r="E6">
        <v>150</v>
      </c>
      <c r="F6">
        <v>1</v>
      </c>
      <c r="H6">
        <f t="shared" si="0"/>
        <v>1</v>
      </c>
    </row>
    <row r="7" spans="1:8" x14ac:dyDescent="0.25">
      <c r="A7">
        <f t="shared" si="1"/>
        <v>6</v>
      </c>
      <c r="B7" t="s">
        <v>10</v>
      </c>
      <c r="C7" t="s">
        <v>30</v>
      </c>
      <c r="D7">
        <v>600</v>
      </c>
      <c r="E7">
        <v>300</v>
      </c>
      <c r="F7">
        <v>1</v>
      </c>
      <c r="H7">
        <f t="shared" si="0"/>
        <v>1</v>
      </c>
    </row>
    <row r="8" spans="1:8" x14ac:dyDescent="0.25">
      <c r="A8">
        <f t="shared" si="1"/>
        <v>7</v>
      </c>
      <c r="B8" t="s">
        <v>11</v>
      </c>
      <c r="C8" t="s">
        <v>30</v>
      </c>
      <c r="D8">
        <v>600</v>
      </c>
      <c r="E8">
        <v>300</v>
      </c>
      <c r="F8">
        <v>1</v>
      </c>
      <c r="H8">
        <f t="shared" si="0"/>
        <v>1</v>
      </c>
    </row>
    <row r="9" spans="1:8" x14ac:dyDescent="0.25">
      <c r="A9">
        <f t="shared" si="1"/>
        <v>8</v>
      </c>
      <c r="B9" t="s">
        <v>12</v>
      </c>
      <c r="C9" t="s">
        <v>30</v>
      </c>
      <c r="D9">
        <v>600</v>
      </c>
      <c r="E9">
        <v>300</v>
      </c>
      <c r="F9">
        <v>1</v>
      </c>
      <c r="H9">
        <f t="shared" si="0"/>
        <v>1</v>
      </c>
    </row>
    <row r="10" spans="1:8" x14ac:dyDescent="0.25">
      <c r="A10">
        <f t="shared" si="1"/>
        <v>9</v>
      </c>
      <c r="B10" t="s">
        <v>15</v>
      </c>
      <c r="C10" t="s">
        <v>57</v>
      </c>
      <c r="D10">
        <v>30</v>
      </c>
      <c r="E10" s="1"/>
      <c r="F10">
        <v>6</v>
      </c>
      <c r="H10">
        <f t="shared" si="0"/>
        <v>6</v>
      </c>
    </row>
    <row r="11" spans="1:8" x14ac:dyDescent="0.25">
      <c r="A11">
        <f t="shared" si="1"/>
        <v>10</v>
      </c>
      <c r="B11" t="s">
        <v>19</v>
      </c>
      <c r="C11" t="s">
        <v>57</v>
      </c>
      <c r="D11">
        <v>50</v>
      </c>
      <c r="E11" s="1"/>
      <c r="F11">
        <v>4</v>
      </c>
      <c r="H11">
        <f t="shared" si="0"/>
        <v>4</v>
      </c>
    </row>
    <row r="12" spans="1:8" x14ac:dyDescent="0.25">
      <c r="A12">
        <f t="shared" si="1"/>
        <v>11</v>
      </c>
      <c r="B12" t="s">
        <v>20</v>
      </c>
      <c r="C12" t="s">
        <v>57</v>
      </c>
      <c r="D12">
        <v>50</v>
      </c>
      <c r="E12" s="1"/>
      <c r="F12">
        <v>2</v>
      </c>
      <c r="H12">
        <f t="shared" si="0"/>
        <v>2</v>
      </c>
    </row>
    <row r="13" spans="1:8" x14ac:dyDescent="0.25">
      <c r="A13">
        <f t="shared" si="1"/>
        <v>12</v>
      </c>
      <c r="B13" t="s">
        <v>21</v>
      </c>
      <c r="C13" t="s">
        <v>57</v>
      </c>
      <c r="D13">
        <v>50</v>
      </c>
      <c r="E13" s="1"/>
      <c r="F13">
        <v>2</v>
      </c>
      <c r="H13">
        <f t="shared" si="0"/>
        <v>2</v>
      </c>
    </row>
    <row r="14" spans="1:8" x14ac:dyDescent="0.25">
      <c r="A14">
        <f t="shared" si="1"/>
        <v>13</v>
      </c>
      <c r="B14" t="s">
        <v>18</v>
      </c>
      <c r="C14" t="s">
        <v>57</v>
      </c>
      <c r="D14">
        <v>50</v>
      </c>
      <c r="E14" s="1"/>
      <c r="F14">
        <v>2</v>
      </c>
      <c r="H14">
        <f t="shared" si="0"/>
        <v>2</v>
      </c>
    </row>
    <row r="15" spans="1:8" x14ac:dyDescent="0.25">
      <c r="A15">
        <f t="shared" si="1"/>
        <v>14</v>
      </c>
      <c r="B15" t="s">
        <v>16</v>
      </c>
      <c r="C15" t="s">
        <v>57</v>
      </c>
      <c r="D15">
        <v>30</v>
      </c>
      <c r="E15" s="1"/>
      <c r="F15">
        <v>2</v>
      </c>
      <c r="H15">
        <f t="shared" si="0"/>
        <v>2</v>
      </c>
    </row>
    <row r="16" spans="1:8" x14ac:dyDescent="0.25">
      <c r="A16">
        <f t="shared" si="1"/>
        <v>15</v>
      </c>
      <c r="B16" t="s">
        <v>17</v>
      </c>
      <c r="C16" t="s">
        <v>57</v>
      </c>
      <c r="D16">
        <v>30</v>
      </c>
      <c r="E16" s="1"/>
      <c r="F16">
        <v>2</v>
      </c>
      <c r="H16">
        <f t="shared" si="0"/>
        <v>2</v>
      </c>
    </row>
    <row r="17" spans="1:8" x14ac:dyDescent="0.25">
      <c r="A17">
        <f t="shared" si="1"/>
        <v>16</v>
      </c>
      <c r="B17" t="s">
        <v>22</v>
      </c>
      <c r="C17" t="s">
        <v>58</v>
      </c>
      <c r="D17">
        <v>150</v>
      </c>
      <c r="E17" s="1"/>
      <c r="F17">
        <v>3</v>
      </c>
      <c r="H17">
        <f t="shared" si="0"/>
        <v>3</v>
      </c>
    </row>
    <row r="18" spans="1:8" x14ac:dyDescent="0.25">
      <c r="A18">
        <f t="shared" si="1"/>
        <v>17</v>
      </c>
      <c r="B18" t="s">
        <v>23</v>
      </c>
      <c r="C18" t="s">
        <v>58</v>
      </c>
      <c r="D18">
        <v>150</v>
      </c>
      <c r="E18" s="1"/>
      <c r="F18">
        <v>3</v>
      </c>
      <c r="H18">
        <f t="shared" si="0"/>
        <v>3</v>
      </c>
    </row>
    <row r="19" spans="1:8" x14ac:dyDescent="0.25">
      <c r="A19">
        <f t="shared" si="1"/>
        <v>18</v>
      </c>
      <c r="B19" t="s">
        <v>24</v>
      </c>
      <c r="C19" t="s">
        <v>58</v>
      </c>
      <c r="D19">
        <v>150</v>
      </c>
      <c r="E19" s="1"/>
      <c r="F19">
        <v>3</v>
      </c>
      <c r="H19">
        <f t="shared" si="0"/>
        <v>3</v>
      </c>
    </row>
    <row r="20" spans="1:8" x14ac:dyDescent="0.25">
      <c r="A20">
        <f t="shared" si="1"/>
        <v>19</v>
      </c>
      <c r="B20" t="s">
        <v>25</v>
      </c>
      <c r="C20" t="s">
        <v>58</v>
      </c>
      <c r="D20">
        <v>150</v>
      </c>
      <c r="E20" s="1"/>
      <c r="F20">
        <v>3</v>
      </c>
      <c r="H20">
        <f t="shared" si="0"/>
        <v>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workbookViewId="0">
      <selection activeCell="M2" sqref="M2:M4"/>
    </sheetView>
  </sheetViews>
  <sheetFormatPr baseColWidth="10" defaultRowHeight="15" x14ac:dyDescent="0.25"/>
  <cols>
    <col min="1" max="1" width="8.28515625" bestFit="1" customWidth="1"/>
    <col min="2" max="2" width="7.7109375" bestFit="1" customWidth="1"/>
    <col min="3" max="3" width="13" bestFit="1" customWidth="1"/>
    <col min="4" max="4" width="30" bestFit="1" customWidth="1"/>
    <col min="5" max="5" width="43.140625" bestFit="1" customWidth="1"/>
    <col min="6" max="6" width="14.42578125" bestFit="1" customWidth="1"/>
    <col min="7" max="7" width="11.85546875" bestFit="1" customWidth="1"/>
    <col min="8" max="8" width="12.28515625" bestFit="1" customWidth="1"/>
    <col min="9" max="9" width="27.140625" bestFit="1" customWidth="1"/>
    <col min="10" max="10" width="9.28515625" bestFit="1" customWidth="1"/>
    <col min="11" max="11" width="9.7109375" bestFit="1" customWidth="1"/>
    <col min="12" max="12" width="13.28515625" bestFit="1" customWidth="1"/>
    <col min="13" max="13" width="5.140625" bestFit="1" customWidth="1"/>
    <col min="14" max="14" width="13.85546875" bestFit="1" customWidth="1"/>
    <col min="15" max="15" width="11" bestFit="1" customWidth="1"/>
  </cols>
  <sheetData>
    <row r="1" spans="1:15" x14ac:dyDescent="0.25">
      <c r="A1" t="s">
        <v>59</v>
      </c>
      <c r="B1" t="s">
        <v>26</v>
      </c>
      <c r="C1" t="s">
        <v>27</v>
      </c>
      <c r="D1" t="s">
        <v>44</v>
      </c>
      <c r="E1" t="s">
        <v>36</v>
      </c>
      <c r="F1" t="s">
        <v>48</v>
      </c>
      <c r="G1" t="s">
        <v>49</v>
      </c>
      <c r="H1" t="s">
        <v>45</v>
      </c>
      <c r="I1" t="s">
        <v>46</v>
      </c>
      <c r="J1" t="s">
        <v>28</v>
      </c>
      <c r="K1" t="s">
        <v>13</v>
      </c>
      <c r="L1" t="s">
        <v>47</v>
      </c>
      <c r="M1" t="s">
        <v>56</v>
      </c>
      <c r="N1" t="s">
        <v>61</v>
      </c>
      <c r="O1" t="s">
        <v>62</v>
      </c>
    </row>
    <row r="2" spans="1:15" x14ac:dyDescent="0.25">
      <c r="A2">
        <v>1</v>
      </c>
      <c r="G2" t="e">
        <f t="shared" ref="G2:G12" si="0">VLOOKUP(H2,produit,3)</f>
        <v>#N/A</v>
      </c>
      <c r="I2" t="e">
        <f t="shared" ref="I2:I12" si="1">VLOOKUP(H2,produit,2)</f>
        <v>#N/A</v>
      </c>
      <c r="K2" t="e">
        <f t="shared" ref="K2:K12" si="2">VLOOKUP(H2,produit,4)*J2</f>
        <v>#N/A</v>
      </c>
      <c r="L2" t="e">
        <f t="shared" ref="L2:L12" si="3">VLOOKUP(H2,produit,5)*J2</f>
        <v>#N/A</v>
      </c>
    </row>
    <row r="3" spans="1:15" x14ac:dyDescent="0.25">
      <c r="A3">
        <f>A2+1</f>
        <v>2</v>
      </c>
      <c r="G3" t="e">
        <f t="shared" si="0"/>
        <v>#N/A</v>
      </c>
      <c r="I3" t="e">
        <f t="shared" si="1"/>
        <v>#N/A</v>
      </c>
      <c r="K3" t="e">
        <f t="shared" si="2"/>
        <v>#N/A</v>
      </c>
      <c r="L3" t="e">
        <f t="shared" si="3"/>
        <v>#N/A</v>
      </c>
    </row>
    <row r="4" spans="1:15" x14ac:dyDescent="0.25">
      <c r="A4">
        <f t="shared" ref="A4:A12" si="4">A3+1</f>
        <v>3</v>
      </c>
      <c r="G4" t="e">
        <f t="shared" si="0"/>
        <v>#N/A</v>
      </c>
      <c r="I4" t="e">
        <f t="shared" si="1"/>
        <v>#N/A</v>
      </c>
      <c r="K4" t="e">
        <f t="shared" si="2"/>
        <v>#N/A</v>
      </c>
      <c r="L4" t="e">
        <f t="shared" si="3"/>
        <v>#N/A</v>
      </c>
    </row>
    <row r="5" spans="1:15" x14ac:dyDescent="0.25">
      <c r="A5">
        <f t="shared" si="4"/>
        <v>4</v>
      </c>
      <c r="G5" t="e">
        <f t="shared" si="0"/>
        <v>#N/A</v>
      </c>
      <c r="I5" t="e">
        <f t="shared" si="1"/>
        <v>#N/A</v>
      </c>
      <c r="K5" t="e">
        <f t="shared" si="2"/>
        <v>#N/A</v>
      </c>
      <c r="L5" t="e">
        <f t="shared" si="3"/>
        <v>#N/A</v>
      </c>
    </row>
    <row r="6" spans="1:15" x14ac:dyDescent="0.25">
      <c r="A6">
        <f t="shared" si="4"/>
        <v>5</v>
      </c>
      <c r="G6" t="e">
        <f t="shared" si="0"/>
        <v>#N/A</v>
      </c>
      <c r="I6" t="e">
        <f t="shared" si="1"/>
        <v>#N/A</v>
      </c>
      <c r="K6" t="e">
        <f t="shared" si="2"/>
        <v>#N/A</v>
      </c>
      <c r="L6" t="e">
        <f t="shared" si="3"/>
        <v>#N/A</v>
      </c>
    </row>
    <row r="7" spans="1:15" x14ac:dyDescent="0.25">
      <c r="A7">
        <f t="shared" si="4"/>
        <v>6</v>
      </c>
      <c r="G7" t="e">
        <f t="shared" si="0"/>
        <v>#N/A</v>
      </c>
      <c r="I7" t="e">
        <f t="shared" si="1"/>
        <v>#N/A</v>
      </c>
      <c r="K7" t="e">
        <f t="shared" si="2"/>
        <v>#N/A</v>
      </c>
      <c r="L7" t="e">
        <f t="shared" si="3"/>
        <v>#N/A</v>
      </c>
    </row>
    <row r="8" spans="1:15" x14ac:dyDescent="0.25">
      <c r="A8">
        <f t="shared" si="4"/>
        <v>7</v>
      </c>
      <c r="G8" t="e">
        <f t="shared" si="0"/>
        <v>#N/A</v>
      </c>
      <c r="I8" t="e">
        <f t="shared" si="1"/>
        <v>#N/A</v>
      </c>
      <c r="K8" t="e">
        <f t="shared" si="2"/>
        <v>#N/A</v>
      </c>
      <c r="L8" t="e">
        <f t="shared" si="3"/>
        <v>#N/A</v>
      </c>
    </row>
    <row r="9" spans="1:15" x14ac:dyDescent="0.25">
      <c r="A9">
        <f t="shared" si="4"/>
        <v>8</v>
      </c>
      <c r="G9" t="e">
        <f t="shared" si="0"/>
        <v>#N/A</v>
      </c>
      <c r="I9" t="e">
        <f t="shared" si="1"/>
        <v>#N/A</v>
      </c>
      <c r="K9" t="e">
        <f t="shared" si="2"/>
        <v>#N/A</v>
      </c>
      <c r="L9" t="e">
        <f t="shared" si="3"/>
        <v>#N/A</v>
      </c>
    </row>
    <row r="10" spans="1:15" x14ac:dyDescent="0.25">
      <c r="A10">
        <f t="shared" si="4"/>
        <v>9</v>
      </c>
      <c r="G10" t="e">
        <f t="shared" si="0"/>
        <v>#N/A</v>
      </c>
      <c r="I10" t="e">
        <f t="shared" si="1"/>
        <v>#N/A</v>
      </c>
      <c r="K10" t="e">
        <f t="shared" si="2"/>
        <v>#N/A</v>
      </c>
      <c r="L10" t="e">
        <f t="shared" si="3"/>
        <v>#N/A</v>
      </c>
    </row>
    <row r="11" spans="1:15" x14ac:dyDescent="0.25">
      <c r="A11">
        <f t="shared" si="4"/>
        <v>10</v>
      </c>
      <c r="G11" t="e">
        <f t="shared" si="0"/>
        <v>#N/A</v>
      </c>
      <c r="I11" t="e">
        <f t="shared" si="1"/>
        <v>#N/A</v>
      </c>
      <c r="K11" t="e">
        <f t="shared" si="2"/>
        <v>#N/A</v>
      </c>
      <c r="L11" t="e">
        <f t="shared" si="3"/>
        <v>#N/A</v>
      </c>
    </row>
    <row r="12" spans="1:15" x14ac:dyDescent="0.25">
      <c r="A12">
        <f t="shared" si="4"/>
        <v>11</v>
      </c>
      <c r="G12" t="e">
        <f t="shared" si="0"/>
        <v>#N/A</v>
      </c>
      <c r="I12" t="e">
        <f t="shared" si="1"/>
        <v>#N/A</v>
      </c>
      <c r="K12" t="e">
        <f t="shared" si="2"/>
        <v>#N/A</v>
      </c>
      <c r="L12" t="e">
        <f t="shared" si="3"/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F39"/>
  <sheetViews>
    <sheetView view="pageLayout" zoomScaleNormal="100" workbookViewId="0">
      <selection activeCell="E8" sqref="E8"/>
    </sheetView>
  </sheetViews>
  <sheetFormatPr baseColWidth="10" defaultRowHeight="15" x14ac:dyDescent="0.25"/>
  <cols>
    <col min="1" max="1" width="27.28515625" customWidth="1"/>
    <col min="4" max="4" width="10.5703125" bestFit="1" customWidth="1"/>
    <col min="6" max="6" width="11.42578125" customWidth="1"/>
  </cols>
  <sheetData>
    <row r="7" spans="1:6" ht="15.75" x14ac:dyDescent="0.25">
      <c r="A7" s="2" t="s">
        <v>31</v>
      </c>
      <c r="D7" s="2" t="s">
        <v>32</v>
      </c>
    </row>
    <row r="8" spans="1:6" ht="15.75" x14ac:dyDescent="0.25">
      <c r="A8" s="2" t="s">
        <v>33</v>
      </c>
      <c r="D8" t="s">
        <v>60</v>
      </c>
      <c r="E8" s="8"/>
    </row>
    <row r="9" spans="1:6" ht="15.75" x14ac:dyDescent="0.25">
      <c r="A9" s="2" t="s">
        <v>34</v>
      </c>
      <c r="E9" s="9" t="e">
        <f>VLOOKUP(E8,client,2)</f>
        <v>#N/A</v>
      </c>
      <c r="F9" s="9"/>
    </row>
    <row r="10" spans="1:6" ht="33.75" customHeight="1" x14ac:dyDescent="0.25">
      <c r="A10" s="2" t="s">
        <v>35</v>
      </c>
      <c r="E10" s="12" t="e">
        <f>VLOOKUP(E8,client,3)</f>
        <v>#N/A</v>
      </c>
      <c r="F10" s="12"/>
    </row>
    <row r="11" spans="1:6" ht="48" customHeight="1" x14ac:dyDescent="0.25">
      <c r="E11" s="10" t="e">
        <f>VLOOKUP(E8,client,4)</f>
        <v>#N/A</v>
      </c>
      <c r="F11" s="10"/>
    </row>
    <row r="12" spans="1:6" ht="15" customHeight="1" x14ac:dyDescent="0.25">
      <c r="E12" s="10" t="e">
        <f>VLOOKUP(E8,client,5)</f>
        <v>#N/A</v>
      </c>
      <c r="F12" s="10"/>
    </row>
    <row r="13" spans="1:6" x14ac:dyDescent="0.25">
      <c r="E13" s="10"/>
      <c r="F13" s="10"/>
    </row>
    <row r="16" spans="1:6" x14ac:dyDescent="0.25">
      <c r="D16" t="s">
        <v>37</v>
      </c>
      <c r="E16" s="3">
        <f ca="1">TODAY()</f>
        <v>42846</v>
      </c>
    </row>
    <row r="17" spans="1:6" x14ac:dyDescent="0.25">
      <c r="A17" t="s">
        <v>38</v>
      </c>
    </row>
    <row r="19" spans="1:6" x14ac:dyDescent="0.25">
      <c r="B19" t="s">
        <v>39</v>
      </c>
      <c r="C19" t="s">
        <v>40</v>
      </c>
    </row>
    <row r="21" spans="1:6" ht="15.75" thickBot="1" x14ac:dyDescent="0.3"/>
    <row r="22" spans="1:6" ht="16.5" thickBot="1" x14ac:dyDescent="0.3">
      <c r="B22" s="5" t="s">
        <v>41</v>
      </c>
      <c r="C22" s="6" t="s">
        <v>42</v>
      </c>
      <c r="D22" s="25" t="s">
        <v>43</v>
      </c>
      <c r="E22" s="26"/>
    </row>
    <row r="23" spans="1:6" ht="15" customHeight="1" x14ac:dyDescent="0.25">
      <c r="B23" s="19" t="e">
        <f>VLOOKUP(E8,client,9)</f>
        <v>#N/A</v>
      </c>
      <c r="C23" s="22" t="e">
        <f>VLOOKUP(E8,client,10)</f>
        <v>#N/A</v>
      </c>
      <c r="D23" s="13" t="e">
        <f>VLOOKUP(E8,client,13)</f>
        <v>#N/A</v>
      </c>
      <c r="E23" s="14"/>
    </row>
    <row r="24" spans="1:6" x14ac:dyDescent="0.25">
      <c r="B24" s="20"/>
      <c r="C24" s="23"/>
      <c r="D24" s="15"/>
      <c r="E24" s="16"/>
    </row>
    <row r="25" spans="1:6" x14ac:dyDescent="0.25">
      <c r="B25" s="20"/>
      <c r="C25" s="23"/>
      <c r="D25" s="15"/>
      <c r="E25" s="16"/>
    </row>
    <row r="26" spans="1:6" x14ac:dyDescent="0.25">
      <c r="B26" s="20"/>
      <c r="C26" s="23"/>
      <c r="D26" s="15"/>
      <c r="E26" s="16"/>
    </row>
    <row r="27" spans="1:6" x14ac:dyDescent="0.25">
      <c r="B27" s="20"/>
      <c r="C27" s="23"/>
      <c r="D27" s="15"/>
      <c r="E27" s="16"/>
    </row>
    <row r="28" spans="1:6" ht="15.75" thickBot="1" x14ac:dyDescent="0.3">
      <c r="B28" s="21"/>
      <c r="C28" s="24"/>
      <c r="D28" s="17"/>
      <c r="E28" s="18"/>
    </row>
    <row r="31" spans="1:6" ht="78.75" customHeight="1" x14ac:dyDescent="0.25">
      <c r="A31" s="11" t="s">
        <v>55</v>
      </c>
      <c r="B31" s="11"/>
      <c r="C31" s="11"/>
      <c r="D31" s="11"/>
      <c r="E31" s="11"/>
      <c r="F31" s="11"/>
    </row>
    <row r="32" spans="1:6" x14ac:dyDescent="0.25">
      <c r="A32" s="4" t="s">
        <v>50</v>
      </c>
    </row>
    <row r="33" spans="1:6" x14ac:dyDescent="0.25">
      <c r="A33" s="4" t="s">
        <v>51</v>
      </c>
    </row>
    <row r="34" spans="1:6" ht="15.75" customHeight="1" x14ac:dyDescent="0.25">
      <c r="B34" s="7"/>
      <c r="C34" s="7"/>
      <c r="D34" s="7"/>
      <c r="E34" s="7"/>
      <c r="F34" s="7"/>
    </row>
    <row r="35" spans="1:6" ht="15" customHeight="1" x14ac:dyDescent="0.25">
      <c r="A35" s="4" t="s">
        <v>52</v>
      </c>
      <c r="B35" s="7"/>
      <c r="C35" s="7"/>
      <c r="D35" s="7"/>
      <c r="E35" s="7"/>
      <c r="F35" s="7"/>
    </row>
    <row r="37" spans="1:6" x14ac:dyDescent="0.25">
      <c r="A37" s="4" t="s">
        <v>53</v>
      </c>
    </row>
    <row r="39" spans="1:6" x14ac:dyDescent="0.25">
      <c r="A39" s="4" t="s">
        <v>54</v>
      </c>
    </row>
  </sheetData>
  <mergeCells count="9">
    <mergeCell ref="E9:F9"/>
    <mergeCell ref="E11:F11"/>
    <mergeCell ref="A31:F31"/>
    <mergeCell ref="E10:F10"/>
    <mergeCell ref="E12:F13"/>
    <mergeCell ref="D23:E28"/>
    <mergeCell ref="B23:B28"/>
    <mergeCell ref="C23:C28"/>
    <mergeCell ref="D22:E2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reference produit</vt:lpstr>
      <vt:lpstr>client</vt:lpstr>
      <vt:lpstr>facture</vt:lpstr>
      <vt:lpstr>client</vt:lpstr>
      <vt:lpstr>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Contact2</dc:creator>
  <cp:lastModifiedBy>Contact2</cp:lastModifiedBy>
  <cp:lastPrinted>2017-04-20T07:49:47Z</cp:lastPrinted>
  <dcterms:created xsi:type="dcterms:W3CDTF">2017-04-19T07:51:08Z</dcterms:created>
  <dcterms:modified xsi:type="dcterms:W3CDTF">2017-04-21T10:20:55Z</dcterms:modified>
</cp:coreProperties>
</file>