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"/>
    </mc:Choice>
  </mc:AlternateContent>
  <bookViews>
    <workbookView xWindow="0" yWindow="0" windowWidth="15480" windowHeight="7620" tabRatio="1000" activeTab="1"/>
  </bookViews>
  <sheets>
    <sheet name="RECAP" sheetId="2" r:id="rId1"/>
    <sheet name="RECAP COUT VEHICULE" sheetId="16" r:id="rId2"/>
    <sheet name="D" sheetId="20" r:id="rId3"/>
    <sheet name="AA-111-ZZ" sheetId="14" r:id="rId4"/>
    <sheet name="AB-112-ZZ" sheetId="1" r:id="rId5"/>
    <sheet name="AC-113-ZZ" sheetId="3" r:id="rId6"/>
    <sheet name="AE-115-ZZ" sheetId="4" r:id="rId7"/>
    <sheet name="AF-116-ZZ" sheetId="5" r:id="rId8"/>
    <sheet name="AG-117-ZZ" sheetId="6" r:id="rId9"/>
    <sheet name="AH-118-ZZ" sheetId="8" r:id="rId10"/>
    <sheet name="AI-119-ZZ" sheetId="9" r:id="rId11"/>
    <sheet name="AJ-120-ZZ" sheetId="10" r:id="rId12"/>
    <sheet name="AK-121-ZZ" sheetId="11" r:id="rId13"/>
    <sheet name="AL-122-ZZ" sheetId="12" r:id="rId14"/>
    <sheet name="1295 YZ 62" sheetId="13" r:id="rId15"/>
    <sheet name="F" sheetId="21" r:id="rId16"/>
  </sheets>
  <externalReferences>
    <externalReference r:id="rId17"/>
  </externalReferences>
  <definedNames>
    <definedName name="IMMAT">OFFSET(RECAP!$A$6,,,COUNTA(RECAP!$A:$A))</definedName>
    <definedName name="_xlnm.Print_Area" localSheetId="14">'1295 YZ 62'!$A$1:$H$46</definedName>
    <definedName name="_xlnm.Print_Area" localSheetId="3">'AA-111-ZZ'!$A$1:$I$46</definedName>
    <definedName name="_xlnm.Print_Area" localSheetId="4">'AB-112-ZZ'!$A$1:$H$46</definedName>
    <definedName name="_xlnm.Print_Area" localSheetId="5">'AC-113-ZZ'!$A$1:$H$46</definedName>
    <definedName name="_xlnm.Print_Area" localSheetId="6">'AE-115-ZZ'!$A$1:$H$46</definedName>
    <definedName name="_xlnm.Print_Area" localSheetId="7">'AF-116-ZZ'!$A$1:$H$46</definedName>
    <definedName name="_xlnm.Print_Area" localSheetId="8">'AG-117-ZZ'!$A$1:$H$46</definedName>
    <definedName name="_xlnm.Print_Area" localSheetId="9">'AH-118-ZZ'!$A$1:$H$46</definedName>
    <definedName name="_xlnm.Print_Area" localSheetId="10">'AI-119-ZZ'!$A$1:$H$46</definedName>
    <definedName name="_xlnm.Print_Area" localSheetId="11">'AJ-120-ZZ'!$A$1:$H$46</definedName>
    <definedName name="_xlnm.Print_Area" localSheetId="12">'AK-121-ZZ'!$A$1:$H$46</definedName>
    <definedName name="_xlnm.Print_Area" localSheetId="13">'AL-122-ZZ'!$A$1:$H$46</definedName>
    <definedName name="_xlnm.Print_Area" localSheetId="1">'RECAP COUT VEHICULE'!$B$1:$C$42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6" l="1"/>
  <c r="A18" i="2"/>
  <c r="A17" i="2"/>
  <c r="A16" i="2"/>
  <c r="A15" i="2"/>
  <c r="A14" i="2"/>
  <c r="A13" i="2"/>
  <c r="A12" i="2"/>
  <c r="A11" i="2"/>
  <c r="A10" i="2"/>
  <c r="A9" i="2"/>
  <c r="A8" i="2"/>
  <c r="A7" i="2"/>
  <c r="L1" i="3" l="1"/>
  <c r="M1" i="3" s="1"/>
  <c r="N1" i="3" s="1"/>
  <c r="O1" i="3" s="1"/>
  <c r="P1" i="3" s="1"/>
  <c r="Q1" i="3" s="1"/>
  <c r="R1" i="3" s="1"/>
  <c r="S1" i="3" s="1"/>
  <c r="T1" i="3" s="1"/>
  <c r="U1" i="3" s="1"/>
  <c r="V1" i="3" s="1"/>
  <c r="W1" i="3" s="1"/>
  <c r="X1" i="3" s="1"/>
  <c r="Y1" i="3" s="1"/>
  <c r="Z1" i="3" s="1"/>
  <c r="AA1" i="3" s="1"/>
  <c r="AB1" i="3" s="1"/>
  <c r="AC1" i="3" s="1"/>
  <c r="AD1" i="3" s="1"/>
  <c r="AE1" i="3" s="1"/>
  <c r="AF1" i="3" s="1"/>
  <c r="AG1" i="3" s="1"/>
  <c r="AH1" i="3" s="1"/>
  <c r="AI1" i="3" s="1"/>
  <c r="AJ1" i="3" s="1"/>
  <c r="AK1" i="3" s="1"/>
  <c r="AL1" i="3" s="1"/>
  <c r="AM1" i="3" s="1"/>
  <c r="AN1" i="3" s="1"/>
  <c r="AO1" i="3" s="1"/>
  <c r="AP1" i="3" s="1"/>
  <c r="AQ1" i="3" s="1"/>
  <c r="AR1" i="3" s="1"/>
  <c r="AS1" i="3" s="1"/>
  <c r="AT1" i="3" s="1"/>
  <c r="AU1" i="3" s="1"/>
  <c r="AV1" i="3" s="1"/>
  <c r="AW1" i="3" s="1"/>
  <c r="AX1" i="3" s="1"/>
  <c r="AY1" i="3" s="1"/>
  <c r="AZ1" i="3" s="1"/>
  <c r="BA1" i="3" s="1"/>
  <c r="BB1" i="3" s="1"/>
  <c r="BC1" i="3" s="1"/>
  <c r="BD1" i="3" s="1"/>
  <c r="BE1" i="3" s="1"/>
  <c r="BF1" i="3" s="1"/>
  <c r="BG1" i="3" s="1"/>
  <c r="BH1" i="3" s="1"/>
  <c r="BI1" i="3" s="1"/>
  <c r="BJ1" i="3" s="1"/>
  <c r="BK1" i="3" s="1"/>
  <c r="BL1" i="3" s="1"/>
  <c r="BM1" i="3" s="1"/>
  <c r="BN1" i="3" s="1"/>
  <c r="BO1" i="3" s="1"/>
  <c r="BP1" i="3" s="1"/>
  <c r="BQ1" i="3" s="1"/>
  <c r="BR1" i="3" s="1"/>
  <c r="K1" i="3"/>
  <c r="J1" i="3"/>
  <c r="J1" i="4"/>
  <c r="K1" i="4" s="1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W1" i="4" s="1"/>
  <c r="X1" i="4" s="1"/>
  <c r="Y1" i="4" s="1"/>
  <c r="Z1" i="4" s="1"/>
  <c r="AA1" i="4" s="1"/>
  <c r="AB1" i="4" s="1"/>
  <c r="AC1" i="4" s="1"/>
  <c r="AD1" i="4" s="1"/>
  <c r="AE1" i="4" s="1"/>
  <c r="AF1" i="4" s="1"/>
  <c r="AG1" i="4" s="1"/>
  <c r="AH1" i="4" s="1"/>
  <c r="AI1" i="4" s="1"/>
  <c r="AJ1" i="4" s="1"/>
  <c r="AK1" i="4" s="1"/>
  <c r="AL1" i="4" s="1"/>
  <c r="AM1" i="4" s="1"/>
  <c r="AN1" i="4" s="1"/>
  <c r="AO1" i="4" s="1"/>
  <c r="AP1" i="4" s="1"/>
  <c r="AQ1" i="4" s="1"/>
  <c r="AR1" i="4" s="1"/>
  <c r="AS1" i="4" s="1"/>
  <c r="AT1" i="4" s="1"/>
  <c r="AU1" i="4" s="1"/>
  <c r="AV1" i="4" s="1"/>
  <c r="AW1" i="4" s="1"/>
  <c r="AX1" i="4" s="1"/>
  <c r="AY1" i="4" s="1"/>
  <c r="AZ1" i="4" s="1"/>
  <c r="BA1" i="4" s="1"/>
  <c r="BB1" i="4" s="1"/>
  <c r="BC1" i="4" s="1"/>
  <c r="BD1" i="4" s="1"/>
  <c r="BE1" i="4" s="1"/>
  <c r="BF1" i="4" s="1"/>
  <c r="BG1" i="4" s="1"/>
  <c r="BH1" i="4" s="1"/>
  <c r="BI1" i="4" s="1"/>
  <c r="BJ1" i="4" s="1"/>
  <c r="BK1" i="4" s="1"/>
  <c r="BL1" i="4" s="1"/>
  <c r="BM1" i="4" s="1"/>
  <c r="BN1" i="4" s="1"/>
  <c r="BO1" i="4" s="1"/>
  <c r="BP1" i="4" s="1"/>
  <c r="BQ1" i="4" s="1"/>
  <c r="BR1" i="4" s="1"/>
  <c r="J1" i="5"/>
  <c r="K1" i="5" s="1"/>
  <c r="L1" i="5" s="1"/>
  <c r="M1" i="5" s="1"/>
  <c r="N1" i="5" s="1"/>
  <c r="O1" i="5" s="1"/>
  <c r="P1" i="5" s="1"/>
  <c r="Q1" i="5" s="1"/>
  <c r="R1" i="5" s="1"/>
  <c r="S1" i="5" s="1"/>
  <c r="T1" i="5" s="1"/>
  <c r="U1" i="5" s="1"/>
  <c r="V1" i="5" s="1"/>
  <c r="W1" i="5" s="1"/>
  <c r="X1" i="5" s="1"/>
  <c r="Y1" i="5" s="1"/>
  <c r="Z1" i="5" s="1"/>
  <c r="AA1" i="5" s="1"/>
  <c r="AB1" i="5" s="1"/>
  <c r="AC1" i="5" s="1"/>
  <c r="AD1" i="5" s="1"/>
  <c r="AE1" i="5" s="1"/>
  <c r="AF1" i="5" s="1"/>
  <c r="AG1" i="5" s="1"/>
  <c r="AH1" i="5" s="1"/>
  <c r="AI1" i="5" s="1"/>
  <c r="AJ1" i="5" s="1"/>
  <c r="AK1" i="5" s="1"/>
  <c r="AL1" i="5" s="1"/>
  <c r="AM1" i="5" s="1"/>
  <c r="AN1" i="5" s="1"/>
  <c r="AO1" i="5" s="1"/>
  <c r="AP1" i="5" s="1"/>
  <c r="AQ1" i="5" s="1"/>
  <c r="AR1" i="5" s="1"/>
  <c r="AS1" i="5" s="1"/>
  <c r="AT1" i="5" s="1"/>
  <c r="AU1" i="5" s="1"/>
  <c r="AV1" i="5" s="1"/>
  <c r="AW1" i="5" s="1"/>
  <c r="AX1" i="5" s="1"/>
  <c r="AY1" i="5" s="1"/>
  <c r="AZ1" i="5" s="1"/>
  <c r="BA1" i="5" s="1"/>
  <c r="BB1" i="5" s="1"/>
  <c r="BC1" i="5" s="1"/>
  <c r="BD1" i="5" s="1"/>
  <c r="BE1" i="5" s="1"/>
  <c r="BF1" i="5" s="1"/>
  <c r="BG1" i="5" s="1"/>
  <c r="BH1" i="5" s="1"/>
  <c r="BI1" i="5" s="1"/>
  <c r="BJ1" i="5" s="1"/>
  <c r="BK1" i="5" s="1"/>
  <c r="BL1" i="5" s="1"/>
  <c r="BM1" i="5" s="1"/>
  <c r="BN1" i="5" s="1"/>
  <c r="BO1" i="5" s="1"/>
  <c r="BP1" i="5" s="1"/>
  <c r="BQ1" i="5" s="1"/>
  <c r="BR1" i="5" s="1"/>
  <c r="N1" i="6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AJ1" i="6" s="1"/>
  <c r="AK1" i="6" s="1"/>
  <c r="AL1" i="6" s="1"/>
  <c r="AM1" i="6" s="1"/>
  <c r="AN1" i="6" s="1"/>
  <c r="AO1" i="6" s="1"/>
  <c r="AP1" i="6" s="1"/>
  <c r="AQ1" i="6" s="1"/>
  <c r="AR1" i="6" s="1"/>
  <c r="AS1" i="6" s="1"/>
  <c r="AT1" i="6" s="1"/>
  <c r="AU1" i="6" s="1"/>
  <c r="AV1" i="6" s="1"/>
  <c r="AW1" i="6" s="1"/>
  <c r="AX1" i="6" s="1"/>
  <c r="AY1" i="6" s="1"/>
  <c r="AZ1" i="6" s="1"/>
  <c r="BA1" i="6" s="1"/>
  <c r="BB1" i="6" s="1"/>
  <c r="BC1" i="6" s="1"/>
  <c r="BD1" i="6" s="1"/>
  <c r="BE1" i="6" s="1"/>
  <c r="BF1" i="6" s="1"/>
  <c r="BG1" i="6" s="1"/>
  <c r="BH1" i="6" s="1"/>
  <c r="BI1" i="6" s="1"/>
  <c r="BJ1" i="6" s="1"/>
  <c r="BK1" i="6" s="1"/>
  <c r="BL1" i="6" s="1"/>
  <c r="BM1" i="6" s="1"/>
  <c r="BN1" i="6" s="1"/>
  <c r="BO1" i="6" s="1"/>
  <c r="BP1" i="6" s="1"/>
  <c r="BQ1" i="6" s="1"/>
  <c r="BR1" i="6" s="1"/>
  <c r="K1" i="6"/>
  <c r="L1" i="6" s="1"/>
  <c r="M1" i="6" s="1"/>
  <c r="J1" i="6"/>
  <c r="L1" i="8"/>
  <c r="M1" i="8" s="1"/>
  <c r="N1" i="8" s="1"/>
  <c r="O1" i="8" s="1"/>
  <c r="P1" i="8" s="1"/>
  <c r="Q1" i="8" s="1"/>
  <c r="R1" i="8" s="1"/>
  <c r="S1" i="8" s="1"/>
  <c r="T1" i="8" s="1"/>
  <c r="U1" i="8" s="1"/>
  <c r="V1" i="8" s="1"/>
  <c r="W1" i="8" s="1"/>
  <c r="X1" i="8" s="1"/>
  <c r="Y1" i="8" s="1"/>
  <c r="Z1" i="8" s="1"/>
  <c r="AA1" i="8" s="1"/>
  <c r="AB1" i="8" s="1"/>
  <c r="AC1" i="8" s="1"/>
  <c r="AD1" i="8" s="1"/>
  <c r="AE1" i="8" s="1"/>
  <c r="AF1" i="8" s="1"/>
  <c r="AG1" i="8" s="1"/>
  <c r="AH1" i="8" s="1"/>
  <c r="AI1" i="8" s="1"/>
  <c r="AJ1" i="8" s="1"/>
  <c r="AK1" i="8" s="1"/>
  <c r="AL1" i="8" s="1"/>
  <c r="AM1" i="8" s="1"/>
  <c r="AN1" i="8" s="1"/>
  <c r="AO1" i="8" s="1"/>
  <c r="AP1" i="8" s="1"/>
  <c r="AQ1" i="8" s="1"/>
  <c r="AR1" i="8" s="1"/>
  <c r="AS1" i="8" s="1"/>
  <c r="AT1" i="8" s="1"/>
  <c r="AU1" i="8" s="1"/>
  <c r="AV1" i="8" s="1"/>
  <c r="AW1" i="8" s="1"/>
  <c r="AX1" i="8" s="1"/>
  <c r="AY1" i="8" s="1"/>
  <c r="AZ1" i="8" s="1"/>
  <c r="BA1" i="8" s="1"/>
  <c r="BB1" i="8" s="1"/>
  <c r="BC1" i="8" s="1"/>
  <c r="BD1" i="8" s="1"/>
  <c r="BE1" i="8" s="1"/>
  <c r="BF1" i="8" s="1"/>
  <c r="BG1" i="8" s="1"/>
  <c r="BH1" i="8" s="1"/>
  <c r="BI1" i="8" s="1"/>
  <c r="BJ1" i="8" s="1"/>
  <c r="BK1" i="8" s="1"/>
  <c r="BL1" i="8" s="1"/>
  <c r="BM1" i="8" s="1"/>
  <c r="BN1" i="8" s="1"/>
  <c r="BO1" i="8" s="1"/>
  <c r="BP1" i="8" s="1"/>
  <c r="BQ1" i="8" s="1"/>
  <c r="BR1" i="8" s="1"/>
  <c r="K1" i="8"/>
  <c r="J1" i="8"/>
  <c r="M1" i="9"/>
  <c r="N1" i="9" s="1"/>
  <c r="O1" i="9" s="1"/>
  <c r="P1" i="9" s="1"/>
  <c r="Q1" i="9" s="1"/>
  <c r="R1" i="9" s="1"/>
  <c r="S1" i="9" s="1"/>
  <c r="T1" i="9" s="1"/>
  <c r="U1" i="9" s="1"/>
  <c r="V1" i="9" s="1"/>
  <c r="W1" i="9" s="1"/>
  <c r="X1" i="9" s="1"/>
  <c r="Y1" i="9" s="1"/>
  <c r="Z1" i="9" s="1"/>
  <c r="AA1" i="9" s="1"/>
  <c r="AB1" i="9" s="1"/>
  <c r="AC1" i="9" s="1"/>
  <c r="AD1" i="9" s="1"/>
  <c r="AE1" i="9" s="1"/>
  <c r="AF1" i="9" s="1"/>
  <c r="AG1" i="9" s="1"/>
  <c r="AH1" i="9" s="1"/>
  <c r="AI1" i="9" s="1"/>
  <c r="AJ1" i="9" s="1"/>
  <c r="AK1" i="9" s="1"/>
  <c r="AL1" i="9" s="1"/>
  <c r="AM1" i="9" s="1"/>
  <c r="AN1" i="9" s="1"/>
  <c r="AO1" i="9" s="1"/>
  <c r="AP1" i="9" s="1"/>
  <c r="AQ1" i="9" s="1"/>
  <c r="AR1" i="9" s="1"/>
  <c r="AS1" i="9" s="1"/>
  <c r="AT1" i="9" s="1"/>
  <c r="AU1" i="9" s="1"/>
  <c r="AV1" i="9" s="1"/>
  <c r="AW1" i="9" s="1"/>
  <c r="AX1" i="9" s="1"/>
  <c r="AY1" i="9" s="1"/>
  <c r="AZ1" i="9" s="1"/>
  <c r="BA1" i="9" s="1"/>
  <c r="BB1" i="9" s="1"/>
  <c r="BC1" i="9" s="1"/>
  <c r="BD1" i="9" s="1"/>
  <c r="BE1" i="9" s="1"/>
  <c r="BF1" i="9" s="1"/>
  <c r="BG1" i="9" s="1"/>
  <c r="BH1" i="9" s="1"/>
  <c r="BI1" i="9" s="1"/>
  <c r="BJ1" i="9" s="1"/>
  <c r="BK1" i="9" s="1"/>
  <c r="BL1" i="9" s="1"/>
  <c r="BM1" i="9" s="1"/>
  <c r="BN1" i="9" s="1"/>
  <c r="BO1" i="9" s="1"/>
  <c r="BP1" i="9" s="1"/>
  <c r="BQ1" i="9" s="1"/>
  <c r="BR1" i="9" s="1"/>
  <c r="J1" i="9"/>
  <c r="K1" i="9" s="1"/>
  <c r="L1" i="9" s="1"/>
  <c r="M1" i="10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AG1" i="10" s="1"/>
  <c r="AH1" i="10" s="1"/>
  <c r="AI1" i="10" s="1"/>
  <c r="AJ1" i="10" s="1"/>
  <c r="AK1" i="10" s="1"/>
  <c r="AL1" i="10" s="1"/>
  <c r="AM1" i="10" s="1"/>
  <c r="AN1" i="10" s="1"/>
  <c r="AO1" i="10" s="1"/>
  <c r="AP1" i="10" s="1"/>
  <c r="AQ1" i="10" s="1"/>
  <c r="AR1" i="10" s="1"/>
  <c r="AS1" i="10" s="1"/>
  <c r="AT1" i="10" s="1"/>
  <c r="AU1" i="10" s="1"/>
  <c r="AV1" i="10" s="1"/>
  <c r="AW1" i="10" s="1"/>
  <c r="AX1" i="10" s="1"/>
  <c r="AY1" i="10" s="1"/>
  <c r="AZ1" i="10" s="1"/>
  <c r="BA1" i="10" s="1"/>
  <c r="BB1" i="10" s="1"/>
  <c r="BC1" i="10" s="1"/>
  <c r="BD1" i="10" s="1"/>
  <c r="BE1" i="10" s="1"/>
  <c r="BF1" i="10" s="1"/>
  <c r="BG1" i="10" s="1"/>
  <c r="BH1" i="10" s="1"/>
  <c r="BI1" i="10" s="1"/>
  <c r="BJ1" i="10" s="1"/>
  <c r="BK1" i="10" s="1"/>
  <c r="BL1" i="10" s="1"/>
  <c r="BM1" i="10" s="1"/>
  <c r="BN1" i="10" s="1"/>
  <c r="BO1" i="10" s="1"/>
  <c r="BP1" i="10" s="1"/>
  <c r="BQ1" i="10" s="1"/>
  <c r="BR1" i="10" s="1"/>
  <c r="J1" i="10"/>
  <c r="K1" i="10" s="1"/>
  <c r="L1" i="10" s="1"/>
  <c r="J1" i="11"/>
  <c r="K1" i="11" s="1"/>
  <c r="L1" i="11" s="1"/>
  <c r="M1" i="11" s="1"/>
  <c r="N1" i="11" s="1"/>
  <c r="O1" i="11" s="1"/>
  <c r="P1" i="11" s="1"/>
  <c r="Q1" i="11" s="1"/>
  <c r="R1" i="11" s="1"/>
  <c r="S1" i="11" s="1"/>
  <c r="T1" i="11" s="1"/>
  <c r="U1" i="11" s="1"/>
  <c r="V1" i="11" s="1"/>
  <c r="W1" i="11" s="1"/>
  <c r="X1" i="11" s="1"/>
  <c r="Y1" i="11" s="1"/>
  <c r="Z1" i="11" s="1"/>
  <c r="AA1" i="11" s="1"/>
  <c r="AB1" i="11" s="1"/>
  <c r="AC1" i="11" s="1"/>
  <c r="AD1" i="11" s="1"/>
  <c r="AE1" i="11" s="1"/>
  <c r="AF1" i="11" s="1"/>
  <c r="AG1" i="11" s="1"/>
  <c r="AH1" i="11" s="1"/>
  <c r="AI1" i="11" s="1"/>
  <c r="AJ1" i="11" s="1"/>
  <c r="AK1" i="11" s="1"/>
  <c r="AL1" i="11" s="1"/>
  <c r="AM1" i="11" s="1"/>
  <c r="AN1" i="11" s="1"/>
  <c r="AO1" i="11" s="1"/>
  <c r="AP1" i="11" s="1"/>
  <c r="AQ1" i="11" s="1"/>
  <c r="AR1" i="11" s="1"/>
  <c r="AS1" i="11" s="1"/>
  <c r="AT1" i="11" s="1"/>
  <c r="AU1" i="11" s="1"/>
  <c r="AV1" i="11" s="1"/>
  <c r="AW1" i="11" s="1"/>
  <c r="AX1" i="11" s="1"/>
  <c r="AY1" i="11" s="1"/>
  <c r="AZ1" i="11" s="1"/>
  <c r="BA1" i="11" s="1"/>
  <c r="BB1" i="11" s="1"/>
  <c r="BC1" i="11" s="1"/>
  <c r="BD1" i="11" s="1"/>
  <c r="BE1" i="11" s="1"/>
  <c r="BF1" i="11" s="1"/>
  <c r="BG1" i="11" s="1"/>
  <c r="BH1" i="11" s="1"/>
  <c r="BI1" i="11" s="1"/>
  <c r="BJ1" i="11" s="1"/>
  <c r="BK1" i="11" s="1"/>
  <c r="BL1" i="11" s="1"/>
  <c r="BM1" i="11" s="1"/>
  <c r="BN1" i="11" s="1"/>
  <c r="BO1" i="11" s="1"/>
  <c r="BP1" i="11" s="1"/>
  <c r="BQ1" i="11" s="1"/>
  <c r="BR1" i="11" s="1"/>
  <c r="J1" i="12"/>
  <c r="K1" i="12" s="1"/>
  <c r="L1" i="12" s="1"/>
  <c r="M1" i="12" s="1"/>
  <c r="N1" i="12" s="1"/>
  <c r="O1" i="12" s="1"/>
  <c r="P1" i="12" s="1"/>
  <c r="Q1" i="12" s="1"/>
  <c r="R1" i="12" s="1"/>
  <c r="S1" i="12" s="1"/>
  <c r="T1" i="12" s="1"/>
  <c r="U1" i="12" s="1"/>
  <c r="V1" i="12" s="1"/>
  <c r="W1" i="12" s="1"/>
  <c r="X1" i="12" s="1"/>
  <c r="Y1" i="12" s="1"/>
  <c r="Z1" i="12" s="1"/>
  <c r="AA1" i="12" s="1"/>
  <c r="AB1" i="12" s="1"/>
  <c r="AC1" i="12" s="1"/>
  <c r="AD1" i="12" s="1"/>
  <c r="AE1" i="12" s="1"/>
  <c r="AF1" i="12" s="1"/>
  <c r="AG1" i="12" s="1"/>
  <c r="AH1" i="12" s="1"/>
  <c r="AI1" i="12" s="1"/>
  <c r="AJ1" i="12" s="1"/>
  <c r="AK1" i="12" s="1"/>
  <c r="AL1" i="12" s="1"/>
  <c r="AM1" i="12" s="1"/>
  <c r="AN1" i="12" s="1"/>
  <c r="AO1" i="12" s="1"/>
  <c r="AP1" i="12" s="1"/>
  <c r="AQ1" i="12" s="1"/>
  <c r="AR1" i="12" s="1"/>
  <c r="AS1" i="12" s="1"/>
  <c r="AT1" i="12" s="1"/>
  <c r="AU1" i="12" s="1"/>
  <c r="AV1" i="12" s="1"/>
  <c r="AW1" i="12" s="1"/>
  <c r="AX1" i="12" s="1"/>
  <c r="AY1" i="12" s="1"/>
  <c r="AZ1" i="12" s="1"/>
  <c r="BA1" i="12" s="1"/>
  <c r="BB1" i="12" s="1"/>
  <c r="BC1" i="12" s="1"/>
  <c r="BD1" i="12" s="1"/>
  <c r="BE1" i="12" s="1"/>
  <c r="BF1" i="12" s="1"/>
  <c r="BG1" i="12" s="1"/>
  <c r="BH1" i="12" s="1"/>
  <c r="BI1" i="12" s="1"/>
  <c r="BJ1" i="12" s="1"/>
  <c r="BK1" i="12" s="1"/>
  <c r="BL1" i="12" s="1"/>
  <c r="BM1" i="12" s="1"/>
  <c r="BN1" i="12" s="1"/>
  <c r="BO1" i="12" s="1"/>
  <c r="BP1" i="12" s="1"/>
  <c r="BQ1" i="12" s="1"/>
  <c r="BR1" i="12" s="1"/>
  <c r="J1" i="13"/>
  <c r="K1" i="13" s="1"/>
  <c r="L1" i="13" s="1"/>
  <c r="M1" i="13" s="1"/>
  <c r="N1" i="13" s="1"/>
  <c r="O1" i="13" s="1"/>
  <c r="P1" i="13" s="1"/>
  <c r="Q1" i="13" s="1"/>
  <c r="R1" i="13" s="1"/>
  <c r="S1" i="13" s="1"/>
  <c r="T1" i="13" s="1"/>
  <c r="U1" i="13" s="1"/>
  <c r="V1" i="13" s="1"/>
  <c r="W1" i="13" s="1"/>
  <c r="X1" i="13" s="1"/>
  <c r="Y1" i="13" s="1"/>
  <c r="Z1" i="13" s="1"/>
  <c r="AA1" i="13" s="1"/>
  <c r="AB1" i="13" s="1"/>
  <c r="AC1" i="13" s="1"/>
  <c r="AD1" i="13" s="1"/>
  <c r="AE1" i="13" s="1"/>
  <c r="AF1" i="13" s="1"/>
  <c r="AG1" i="13" s="1"/>
  <c r="AH1" i="13" s="1"/>
  <c r="AI1" i="13" s="1"/>
  <c r="AJ1" i="13" s="1"/>
  <c r="AK1" i="13" s="1"/>
  <c r="AL1" i="13" s="1"/>
  <c r="AM1" i="13" s="1"/>
  <c r="AN1" i="13" s="1"/>
  <c r="AO1" i="13" s="1"/>
  <c r="AP1" i="13" s="1"/>
  <c r="AQ1" i="13" s="1"/>
  <c r="AR1" i="13" s="1"/>
  <c r="AS1" i="13" s="1"/>
  <c r="AT1" i="13" s="1"/>
  <c r="AU1" i="13" s="1"/>
  <c r="AV1" i="13" s="1"/>
  <c r="AW1" i="13" s="1"/>
  <c r="AX1" i="13" s="1"/>
  <c r="AY1" i="13" s="1"/>
  <c r="AZ1" i="13" s="1"/>
  <c r="BA1" i="13" s="1"/>
  <c r="BB1" i="13" s="1"/>
  <c r="BC1" i="13" s="1"/>
  <c r="BD1" i="13" s="1"/>
  <c r="BE1" i="13" s="1"/>
  <c r="BF1" i="13" s="1"/>
  <c r="BG1" i="13" s="1"/>
  <c r="BH1" i="13" s="1"/>
  <c r="BI1" i="13" s="1"/>
  <c r="BJ1" i="13" s="1"/>
  <c r="BK1" i="13" s="1"/>
  <c r="BL1" i="13" s="1"/>
  <c r="BM1" i="13" s="1"/>
  <c r="BN1" i="13" s="1"/>
  <c r="BO1" i="13" s="1"/>
  <c r="BP1" i="13" s="1"/>
  <c r="BQ1" i="13" s="1"/>
  <c r="BR1" i="13" s="1"/>
  <c r="N1" i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J1" i="1"/>
  <c r="K1" i="1" s="1"/>
  <c r="L1" i="1" s="1"/>
  <c r="M1" i="1" s="1"/>
  <c r="J1" i="14"/>
  <c r="K1" i="14"/>
  <c r="L1" i="14" s="1"/>
  <c r="M1" i="14" s="1"/>
  <c r="N1" i="14" s="1"/>
  <c r="O1" i="14" s="1"/>
  <c r="P1" i="14" s="1"/>
  <c r="Q1" i="14" s="1"/>
  <c r="R1" i="14" s="1"/>
  <c r="S1" i="14" s="1"/>
  <c r="T1" i="14" s="1"/>
  <c r="U1" i="14" s="1"/>
  <c r="V1" i="14" s="1"/>
  <c r="W1" i="14" s="1"/>
  <c r="X1" i="14" s="1"/>
  <c r="Y1" i="14" s="1"/>
  <c r="Z1" i="14" s="1"/>
  <c r="AA1" i="14" s="1"/>
  <c r="AB1" i="14" s="1"/>
  <c r="AC1" i="14" s="1"/>
  <c r="AD1" i="14" s="1"/>
  <c r="AE1" i="14" s="1"/>
  <c r="AF1" i="14" s="1"/>
  <c r="AG1" i="14" s="1"/>
  <c r="AH1" i="14" s="1"/>
  <c r="AI1" i="14" s="1"/>
  <c r="AJ1" i="14" s="1"/>
  <c r="AK1" i="14" s="1"/>
  <c r="AL1" i="14" s="1"/>
  <c r="AM1" i="14" s="1"/>
  <c r="AN1" i="14" s="1"/>
  <c r="AO1" i="14" s="1"/>
  <c r="AP1" i="14" s="1"/>
  <c r="AQ1" i="14" s="1"/>
  <c r="AR1" i="14" s="1"/>
  <c r="AS1" i="14" s="1"/>
  <c r="AT1" i="14" s="1"/>
  <c r="AU1" i="14" s="1"/>
  <c r="AV1" i="14" s="1"/>
  <c r="AW1" i="14" s="1"/>
  <c r="AX1" i="14" s="1"/>
  <c r="AY1" i="14" s="1"/>
  <c r="AZ1" i="14" s="1"/>
  <c r="BA1" i="14" s="1"/>
  <c r="BB1" i="14" s="1"/>
  <c r="BC1" i="14" s="1"/>
  <c r="BD1" i="14" s="1"/>
  <c r="BE1" i="14" s="1"/>
  <c r="BF1" i="14" s="1"/>
  <c r="BG1" i="14" s="1"/>
  <c r="BH1" i="14" s="1"/>
  <c r="BI1" i="14" s="1"/>
  <c r="BJ1" i="14" s="1"/>
  <c r="BK1" i="14" s="1"/>
  <c r="BL1" i="14" s="1"/>
  <c r="BM1" i="14" s="1"/>
  <c r="BN1" i="14" s="1"/>
  <c r="BO1" i="14" s="1"/>
  <c r="BP1" i="14" s="1"/>
  <c r="BQ1" i="14" s="1"/>
  <c r="BR1" i="14" s="1"/>
  <c r="L1" i="16"/>
  <c r="M1" i="16" s="1"/>
  <c r="N1" i="16" s="1"/>
  <c r="O1" i="16" s="1"/>
  <c r="P1" i="16" s="1"/>
  <c r="Q1" i="16" s="1"/>
  <c r="R1" i="16" s="1"/>
  <c r="S1" i="16" s="1"/>
  <c r="T1" i="16" s="1"/>
  <c r="U1" i="16" s="1"/>
  <c r="V1" i="16" s="1"/>
  <c r="W1" i="16" s="1"/>
  <c r="X1" i="16" s="1"/>
  <c r="Y1" i="16" s="1"/>
  <c r="Z1" i="16" s="1"/>
  <c r="AA1" i="16" s="1"/>
  <c r="AB1" i="16" s="1"/>
  <c r="AC1" i="16" s="1"/>
  <c r="AD1" i="16" s="1"/>
  <c r="AE1" i="16" s="1"/>
  <c r="AF1" i="16" s="1"/>
  <c r="AG1" i="16" s="1"/>
  <c r="AH1" i="16" s="1"/>
  <c r="AI1" i="16" s="1"/>
  <c r="AJ1" i="16" s="1"/>
  <c r="AK1" i="16" s="1"/>
  <c r="AL1" i="16" s="1"/>
  <c r="AM1" i="16" s="1"/>
  <c r="AN1" i="16" s="1"/>
  <c r="AO1" i="16" s="1"/>
  <c r="AP1" i="16" s="1"/>
  <c r="AQ1" i="16" s="1"/>
  <c r="AR1" i="16" s="1"/>
  <c r="AS1" i="16" s="1"/>
  <c r="AT1" i="16" s="1"/>
  <c r="AU1" i="16" s="1"/>
  <c r="AV1" i="16" s="1"/>
  <c r="AW1" i="16" s="1"/>
  <c r="AX1" i="16" s="1"/>
  <c r="AY1" i="16" s="1"/>
  <c r="AZ1" i="16" s="1"/>
  <c r="BA1" i="16" s="1"/>
  <c r="BB1" i="16" s="1"/>
  <c r="BC1" i="16" s="1"/>
  <c r="BD1" i="16" s="1"/>
  <c r="BE1" i="16" s="1"/>
  <c r="BF1" i="16" s="1"/>
  <c r="BG1" i="16" s="1"/>
  <c r="BH1" i="16" s="1"/>
  <c r="BI1" i="16" s="1"/>
  <c r="BJ1" i="16" s="1"/>
  <c r="BK1" i="16" s="1"/>
  <c r="BL1" i="16" s="1"/>
  <c r="BM1" i="16" s="1"/>
  <c r="BN1" i="16" s="1"/>
  <c r="BO1" i="16" s="1"/>
  <c r="BP1" i="16" s="1"/>
  <c r="BQ1" i="16" s="1"/>
  <c r="BR1" i="16" s="1"/>
  <c r="K1" i="16"/>
  <c r="J2" i="3" l="1"/>
  <c r="K2" i="3"/>
  <c r="J2" i="4"/>
  <c r="K2" i="5"/>
  <c r="J2" i="5"/>
  <c r="J2" i="8"/>
  <c r="J2" i="9"/>
  <c r="L2" i="9"/>
  <c r="K2" i="9"/>
  <c r="K2" i="10"/>
  <c r="J2" i="10"/>
  <c r="L2" i="10"/>
  <c r="K2" i="11"/>
  <c r="J2" i="11"/>
  <c r="J2" i="12"/>
  <c r="J2" i="13"/>
  <c r="J2" i="1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K2" i="1" l="1"/>
  <c r="K2" i="13"/>
  <c r="L2" i="3"/>
  <c r="M2" i="10"/>
  <c r="J2" i="6"/>
  <c r="K2" i="4"/>
  <c r="L2" i="11"/>
  <c r="L2" i="5"/>
  <c r="K2" i="8"/>
  <c r="M2" i="5" l="1"/>
  <c r="M2" i="11"/>
  <c r="N2" i="10"/>
  <c r="K2" i="12"/>
  <c r="M2" i="3"/>
  <c r="L2" i="1"/>
  <c r="L2" i="8"/>
  <c r="L2" i="4"/>
  <c r="M2" i="9"/>
  <c r="L2" i="13"/>
  <c r="K2" i="6"/>
  <c r="L2" i="12" l="1"/>
  <c r="L2" i="6"/>
  <c r="M2" i="8"/>
  <c r="O2" i="10"/>
  <c r="M2" i="4"/>
  <c r="N2" i="11"/>
  <c r="M2" i="1"/>
  <c r="M2" i="13"/>
  <c r="N2" i="9"/>
  <c r="N2" i="3"/>
  <c r="N2" i="5"/>
  <c r="P2" i="10" l="1"/>
  <c r="N2" i="13"/>
  <c r="N2" i="1"/>
  <c r="N2" i="8"/>
  <c r="O2" i="5"/>
  <c r="O2" i="3"/>
  <c r="O2" i="11"/>
  <c r="M2" i="6"/>
  <c r="O2" i="9"/>
  <c r="N2" i="4"/>
  <c r="M2" i="12"/>
  <c r="O2" i="4" l="1"/>
  <c r="O2" i="8"/>
  <c r="P2" i="11"/>
  <c r="N2" i="6"/>
  <c r="N2" i="12"/>
  <c r="O2" i="1"/>
  <c r="P2" i="3"/>
  <c r="O2" i="13"/>
  <c r="P2" i="9"/>
  <c r="P2" i="5"/>
  <c r="Q2" i="10"/>
  <c r="R2" i="10" l="1"/>
  <c r="Q2" i="11"/>
  <c r="Q2" i="3"/>
  <c r="P2" i="13"/>
  <c r="O2" i="6"/>
  <c r="Q2" i="5"/>
  <c r="P2" i="1"/>
  <c r="P2" i="8"/>
  <c r="P2" i="4"/>
  <c r="Q2" i="9"/>
  <c r="O2" i="12"/>
  <c r="Q2" i="13" l="1"/>
  <c r="Q2" i="8"/>
  <c r="P2" i="12"/>
  <c r="Q2" i="1"/>
  <c r="R2" i="3"/>
  <c r="R2" i="5"/>
  <c r="R2" i="11"/>
  <c r="R2" i="9"/>
  <c r="Q2" i="4"/>
  <c r="P2" i="6"/>
  <c r="S2" i="10"/>
  <c r="R2" i="1" l="1"/>
  <c r="T2" i="10"/>
  <c r="S2" i="11"/>
  <c r="S2" i="9"/>
  <c r="Q2" i="12"/>
  <c r="R2" i="8"/>
  <c r="S2" i="5"/>
  <c r="Q2" i="6"/>
  <c r="R2" i="13"/>
  <c r="R2" i="4"/>
  <c r="S2" i="3"/>
  <c r="T2" i="3" l="1"/>
  <c r="T2" i="5"/>
  <c r="T2" i="11"/>
  <c r="R2" i="6"/>
  <c r="T2" i="9"/>
  <c r="U2" i="10"/>
  <c r="S2" i="4"/>
  <c r="S2" i="8"/>
  <c r="S2" i="13"/>
  <c r="S2" i="1"/>
  <c r="R2" i="12"/>
  <c r="T2" i="8" l="1"/>
  <c r="S2" i="6"/>
  <c r="S2" i="12"/>
  <c r="T2" i="4"/>
  <c r="T2" i="1"/>
  <c r="V2" i="10"/>
  <c r="U2" i="11"/>
  <c r="U2" i="5"/>
  <c r="U2" i="3"/>
  <c r="T2" i="13"/>
  <c r="U2" i="9"/>
  <c r="V2" i="5" l="1"/>
  <c r="U2" i="4"/>
  <c r="V2" i="9"/>
  <c r="T2" i="12"/>
  <c r="W2" i="10"/>
  <c r="T2" i="6"/>
  <c r="V2" i="11"/>
  <c r="U2" i="13"/>
  <c r="V2" i="3"/>
  <c r="U2" i="1"/>
  <c r="U2" i="8"/>
  <c r="V2" i="13" l="1"/>
  <c r="U2" i="12"/>
  <c r="V2" i="8"/>
  <c r="W2" i="11"/>
  <c r="W2" i="9"/>
  <c r="U2" i="6"/>
  <c r="V2" i="4"/>
  <c r="V2" i="1"/>
  <c r="W2" i="3"/>
  <c r="X2" i="10"/>
  <c r="W2" i="5"/>
  <c r="W2" i="13" l="1"/>
  <c r="W2" i="8"/>
  <c r="W2" i="1"/>
  <c r="X2" i="11"/>
  <c r="X2" i="5"/>
  <c r="W2" i="4"/>
  <c r="V2" i="12"/>
  <c r="Y2" i="10"/>
  <c r="V2" i="6"/>
  <c r="X2" i="9"/>
  <c r="X2" i="3"/>
  <c r="W2" i="6" l="1"/>
  <c r="Y2" i="3"/>
  <c r="W2" i="12"/>
  <c r="X2" i="1"/>
  <c r="Y2" i="11"/>
  <c r="Z2" i="10"/>
  <c r="X2" i="8"/>
  <c r="X2" i="4"/>
  <c r="Y2" i="9"/>
  <c r="Y2" i="5"/>
  <c r="X2" i="13"/>
  <c r="Y2" i="13" l="1"/>
  <c r="Y2" i="8"/>
  <c r="X2" i="12"/>
  <c r="Z2" i="5"/>
  <c r="AA2" i="10"/>
  <c r="Z2" i="3"/>
  <c r="Y2" i="4"/>
  <c r="Y2" i="1"/>
  <c r="Z2" i="11"/>
  <c r="Z2" i="9"/>
  <c r="X2" i="6"/>
  <c r="Z2" i="1" l="1"/>
  <c r="AA2" i="9"/>
  <c r="AA2" i="5"/>
  <c r="Y2" i="12"/>
  <c r="Y2" i="6"/>
  <c r="Z2" i="4"/>
  <c r="AA2" i="3"/>
  <c r="Z2" i="8"/>
  <c r="Z2" i="13"/>
  <c r="AA2" i="11"/>
  <c r="AB2" i="10"/>
  <c r="L13" i="2"/>
  <c r="L10" i="2"/>
  <c r="I18" i="2"/>
  <c r="H18" i="2"/>
  <c r="I17" i="2"/>
  <c r="H17" i="2"/>
  <c r="I16" i="2"/>
  <c r="H16" i="2"/>
  <c r="I15" i="2"/>
  <c r="H15" i="2"/>
  <c r="I13" i="2"/>
  <c r="H13" i="2"/>
  <c r="L11" i="2"/>
  <c r="I11" i="2"/>
  <c r="H11" i="2"/>
  <c r="I10" i="2"/>
  <c r="H10" i="2"/>
  <c r="L9" i="2"/>
  <c r="I9" i="2"/>
  <c r="H9" i="2"/>
  <c r="L8" i="2"/>
  <c r="I8" i="2"/>
  <c r="H8" i="2"/>
  <c r="L14" i="2"/>
  <c r="L12" i="2"/>
  <c r="I12" i="2"/>
  <c r="H12" i="2"/>
  <c r="I14" i="2"/>
  <c r="H14" i="2"/>
  <c r="I7" i="2"/>
  <c r="H7" i="2"/>
  <c r="AA2" i="13" l="1"/>
  <c r="AA2" i="8"/>
  <c r="Z2" i="12"/>
  <c r="AC2" i="10"/>
  <c r="AB2" i="3"/>
  <c r="AB2" i="9"/>
  <c r="AB2" i="5"/>
  <c r="AB2" i="11"/>
  <c r="AA2" i="4"/>
  <c r="Z2" i="6"/>
  <c r="AA2" i="1"/>
  <c r="L7" i="2"/>
  <c r="M7" i="2"/>
  <c r="M8" i="2"/>
  <c r="M9" i="2"/>
  <c r="M10" i="2"/>
  <c r="M11" i="2"/>
  <c r="M12" i="2"/>
  <c r="M13" i="2"/>
  <c r="M14" i="2"/>
  <c r="L15" i="2"/>
  <c r="M15" i="2"/>
  <c r="L16" i="2"/>
  <c r="M16" i="2"/>
  <c r="L17" i="2"/>
  <c r="M17" i="2"/>
  <c r="L18" i="2"/>
  <c r="M18" i="2"/>
  <c r="AB2" i="4" l="1"/>
  <c r="AC2" i="11"/>
  <c r="AD2" i="10"/>
  <c r="AA2" i="12"/>
  <c r="AC2" i="5"/>
  <c r="AA2" i="6"/>
  <c r="AC2" i="9"/>
  <c r="AB2" i="8"/>
  <c r="AB2" i="1"/>
  <c r="AC2" i="3"/>
  <c r="AB2" i="13"/>
  <c r="E6" i="16" s="1"/>
  <c r="C18" i="2"/>
  <c r="C17" i="2"/>
  <c r="C16" i="2"/>
  <c r="C15" i="2"/>
  <c r="C14" i="2"/>
  <c r="C13" i="2"/>
  <c r="C12" i="2"/>
  <c r="C11" i="2"/>
  <c r="C10" i="2"/>
  <c r="C9" i="2"/>
  <c r="C8" i="2"/>
  <c r="C7" i="2"/>
  <c r="B6" i="16"/>
  <c r="F6" i="16" s="1"/>
  <c r="AC2" i="8" l="1"/>
  <c r="AB2" i="12"/>
  <c r="AD2" i="9"/>
  <c r="AE2" i="10"/>
  <c r="AC2" i="13"/>
  <c r="AD2" i="11"/>
  <c r="AD2" i="3"/>
  <c r="AB2" i="6"/>
  <c r="AC2" i="1"/>
  <c r="AD2" i="5"/>
  <c r="AC2" i="4"/>
  <c r="B11" i="2"/>
  <c r="AD2" i="4" l="1"/>
  <c r="AE2" i="3"/>
  <c r="AE2" i="9"/>
  <c r="AC2" i="6"/>
  <c r="AF2" i="10"/>
  <c r="AC2" i="12"/>
  <c r="AD2" i="8"/>
  <c r="AE2" i="11"/>
  <c r="AE2" i="5"/>
  <c r="AD2" i="1"/>
  <c r="AD2" i="13"/>
  <c r="B10" i="2"/>
  <c r="AF2" i="11" l="1"/>
  <c r="AD2" i="6"/>
  <c r="AE2" i="13"/>
  <c r="AE2" i="8"/>
  <c r="AF2" i="9"/>
  <c r="AE2" i="1"/>
  <c r="AD2" i="12"/>
  <c r="AF2" i="3"/>
  <c r="AF2" i="5"/>
  <c r="AE2" i="4"/>
  <c r="AG2" i="10"/>
  <c r="F18" i="2"/>
  <c r="F17" i="2"/>
  <c r="F16" i="2"/>
  <c r="F15" i="2"/>
  <c r="F14" i="2"/>
  <c r="F13" i="2"/>
  <c r="F12" i="2"/>
  <c r="F11" i="2"/>
  <c r="F10" i="2"/>
  <c r="F9" i="2"/>
  <c r="F8" i="2"/>
  <c r="F7" i="2"/>
  <c r="AF2" i="13" l="1"/>
  <c r="AG2" i="3"/>
  <c r="AF2" i="8"/>
  <c r="AH2" i="10"/>
  <c r="AE2" i="6"/>
  <c r="AE2" i="12"/>
  <c r="AF2" i="4"/>
  <c r="AF2" i="1"/>
  <c r="AG2" i="5"/>
  <c r="AG2" i="9"/>
  <c r="AG2" i="11"/>
  <c r="B7" i="16"/>
  <c r="C6" i="16"/>
  <c r="AG2" i="1" l="1"/>
  <c r="AG2" i="8"/>
  <c r="AI2" i="10"/>
  <c r="AH2" i="11"/>
  <c r="AG2" i="4"/>
  <c r="AH2" i="9"/>
  <c r="AF2" i="12"/>
  <c r="AH2" i="3"/>
  <c r="AH2" i="5"/>
  <c r="AG2" i="13"/>
  <c r="AF2" i="6"/>
  <c r="B8" i="16"/>
  <c r="D18" i="2"/>
  <c r="D17" i="2"/>
  <c r="D16" i="2"/>
  <c r="D15" i="2"/>
  <c r="D14" i="2"/>
  <c r="D13" i="2"/>
  <c r="D12" i="2"/>
  <c r="D11" i="2"/>
  <c r="D10" i="2"/>
  <c r="D9" i="2"/>
  <c r="D8" i="2"/>
  <c r="D7" i="2"/>
  <c r="B18" i="2"/>
  <c r="B16" i="2"/>
  <c r="B17" i="2"/>
  <c r="B15" i="2"/>
  <c r="B14" i="2"/>
  <c r="B13" i="2"/>
  <c r="B12" i="2"/>
  <c r="B9" i="2"/>
  <c r="B8" i="2"/>
  <c r="B7" i="2"/>
  <c r="C7" i="16"/>
  <c r="B9" i="16" l="1"/>
  <c r="AI2" i="11"/>
  <c r="AJ2" i="10"/>
  <c r="AI2" i="3"/>
  <c r="AG2" i="12"/>
  <c r="AG2" i="6"/>
  <c r="AH2" i="13"/>
  <c r="AI2" i="9"/>
  <c r="AH2" i="8"/>
  <c r="AI2" i="5"/>
  <c r="AH2" i="1"/>
  <c r="AH2" i="4"/>
  <c r="C8" i="16"/>
  <c r="C9" i="16"/>
  <c r="B10" i="16" l="1"/>
  <c r="B11" i="16" s="1"/>
  <c r="AI2" i="8"/>
  <c r="AJ2" i="9"/>
  <c r="AJ2" i="3"/>
  <c r="AH2" i="12"/>
  <c r="AI2" i="4"/>
  <c r="AI2" i="1"/>
  <c r="AI2" i="13"/>
  <c r="AK2" i="10"/>
  <c r="AH2" i="6"/>
  <c r="AJ2" i="5"/>
  <c r="AJ2" i="11"/>
  <c r="AL2" i="10" l="1"/>
  <c r="AJ2" i="1"/>
  <c r="AK2" i="9"/>
  <c r="AJ2" i="4"/>
  <c r="AI2" i="12"/>
  <c r="AK2" i="3"/>
  <c r="AK2" i="11"/>
  <c r="AJ2" i="13"/>
  <c r="AK2" i="5"/>
  <c r="AI2" i="6"/>
  <c r="AJ2" i="8"/>
  <c r="B12" i="16"/>
  <c r="C10" i="16"/>
  <c r="C11" i="16"/>
  <c r="AL2" i="5" l="1"/>
  <c r="AK2" i="13"/>
  <c r="AK2" i="4"/>
  <c r="AK2" i="8"/>
  <c r="AL2" i="9"/>
  <c r="AJ2" i="6"/>
  <c r="AL2" i="3"/>
  <c r="AL2" i="11"/>
  <c r="AK2" i="1"/>
  <c r="AJ2" i="12"/>
  <c r="AM2" i="10"/>
  <c r="B13" i="16"/>
  <c r="C13" i="16"/>
  <c r="C12" i="16"/>
  <c r="AN2" i="10" l="1"/>
  <c r="AM2" i="3"/>
  <c r="AL2" i="4"/>
  <c r="AL2" i="8"/>
  <c r="AM2" i="11"/>
  <c r="AL2" i="13"/>
  <c r="AK2" i="6"/>
  <c r="AK2" i="12"/>
  <c r="AL2" i="1"/>
  <c r="AM2" i="9"/>
  <c r="AM2" i="5"/>
  <c r="B14" i="16"/>
  <c r="C14" i="16"/>
  <c r="AM2" i="8" l="1"/>
  <c r="AL2" i="12"/>
  <c r="AL2" i="6"/>
  <c r="AN2" i="5"/>
  <c r="AM2" i="4"/>
  <c r="AN2" i="9"/>
  <c r="AM2" i="13"/>
  <c r="AN2" i="11"/>
  <c r="AN2" i="3"/>
  <c r="AM2" i="1"/>
  <c r="AO2" i="10"/>
  <c r="B15" i="16"/>
  <c r="C15" i="16"/>
  <c r="AN2" i="1" l="1"/>
  <c r="AN2" i="4"/>
  <c r="AO2" i="3"/>
  <c r="AO2" i="11"/>
  <c r="AO2" i="5"/>
  <c r="AN2" i="13"/>
  <c r="AP2" i="10"/>
  <c r="AM2" i="6"/>
  <c r="AO2" i="9"/>
  <c r="AM2" i="12"/>
  <c r="AN2" i="8"/>
  <c r="B16" i="16"/>
  <c r="C16" i="16"/>
  <c r="AP2" i="11" l="1"/>
  <c r="AN2" i="6"/>
  <c r="AQ2" i="10"/>
  <c r="AO2" i="13"/>
  <c r="AO2" i="4"/>
  <c r="AO2" i="8"/>
  <c r="AP2" i="3"/>
  <c r="AN2" i="12"/>
  <c r="AP2" i="5"/>
  <c r="AP2" i="9"/>
  <c r="AO2" i="1"/>
  <c r="B17" i="16"/>
  <c r="C17" i="16"/>
  <c r="AP2" i="1" l="1"/>
  <c r="AQ2" i="3"/>
  <c r="AR2" i="10"/>
  <c r="AQ2" i="9"/>
  <c r="AO2" i="12"/>
  <c r="AP2" i="13"/>
  <c r="AP2" i="8"/>
  <c r="AO2" i="6"/>
  <c r="AQ2" i="5"/>
  <c r="AP2" i="4"/>
  <c r="AQ2" i="11"/>
  <c r="B18" i="16"/>
  <c r="C18" i="16"/>
  <c r="AQ2" i="13" l="1"/>
  <c r="AR2" i="3"/>
  <c r="AP2" i="6"/>
  <c r="AR2" i="9"/>
  <c r="AQ2" i="1"/>
  <c r="AS2" i="10"/>
  <c r="AR2" i="11"/>
  <c r="AQ2" i="8"/>
  <c r="AQ2" i="4"/>
  <c r="AR2" i="5"/>
  <c r="AP2" i="12"/>
  <c r="B19" i="16"/>
  <c r="C19" i="16"/>
  <c r="AT2" i="10" l="1"/>
  <c r="AS2" i="3"/>
  <c r="AR2" i="8"/>
  <c r="AS2" i="9"/>
  <c r="AS2" i="11"/>
  <c r="AS2" i="5"/>
  <c r="AQ2" i="12"/>
  <c r="AR2" i="1"/>
  <c r="AR2" i="13"/>
  <c r="AQ2" i="6"/>
  <c r="AR2" i="4"/>
  <c r="B20" i="16"/>
  <c r="C20" i="16"/>
  <c r="AT2" i="11" l="1"/>
  <c r="AS2" i="1"/>
  <c r="AT2" i="9"/>
  <c r="AR2" i="6"/>
  <c r="AT2" i="3"/>
  <c r="AU2" i="10"/>
  <c r="AR2" i="12"/>
  <c r="AS2" i="8"/>
  <c r="AS2" i="4"/>
  <c r="AT2" i="5"/>
  <c r="AS2" i="13"/>
  <c r="B21" i="16"/>
  <c r="C21" i="16"/>
  <c r="AT2" i="8" l="1"/>
  <c r="AS2" i="6"/>
  <c r="AU2" i="9"/>
  <c r="AV2" i="10"/>
  <c r="AT2" i="1"/>
  <c r="AS2" i="12"/>
  <c r="AT2" i="13"/>
  <c r="AU2" i="5"/>
  <c r="AT2" i="4"/>
  <c r="AU2" i="3"/>
  <c r="AU2" i="11"/>
  <c r="B22" i="16"/>
  <c r="C22" i="16"/>
  <c r="AW2" i="10" l="1"/>
  <c r="AT2" i="6"/>
  <c r="AV2" i="5"/>
  <c r="AT2" i="12"/>
  <c r="AV2" i="3"/>
  <c r="AU2" i="4"/>
  <c r="AU2" i="8"/>
  <c r="AU2" i="13"/>
  <c r="AV2" i="9"/>
  <c r="AV2" i="11"/>
  <c r="AU2" i="1"/>
  <c r="B23" i="16"/>
  <c r="C23" i="16"/>
  <c r="AV2" i="13" l="1"/>
  <c r="AW2" i="5"/>
  <c r="AV2" i="1"/>
  <c r="AV2" i="8"/>
  <c r="AU2" i="12"/>
  <c r="AW2" i="11"/>
  <c r="AV2" i="4"/>
  <c r="AU2" i="6"/>
  <c r="AW2" i="9"/>
  <c r="AW2" i="3"/>
  <c r="AX2" i="10"/>
  <c r="B24" i="16"/>
  <c r="C24" i="16"/>
  <c r="AY2" i="10" l="1"/>
  <c r="AW2" i="1"/>
  <c r="AV2" i="6"/>
  <c r="AW2" i="8"/>
  <c r="AW2" i="4"/>
  <c r="AX2" i="11"/>
  <c r="AX2" i="5"/>
  <c r="AX2" i="3"/>
  <c r="AW2" i="13"/>
  <c r="AX2" i="9"/>
  <c r="AV2" i="12"/>
  <c r="B25" i="16"/>
  <c r="C25" i="16"/>
  <c r="AY2" i="3" l="1"/>
  <c r="AX2" i="8"/>
  <c r="AW2" i="12"/>
  <c r="AY2" i="5"/>
  <c r="AW2" i="6"/>
  <c r="AY2" i="9"/>
  <c r="AY2" i="11"/>
  <c r="AX2" i="1"/>
  <c r="AX2" i="13"/>
  <c r="AX2" i="4"/>
  <c r="AZ2" i="10"/>
  <c r="B26" i="16"/>
  <c r="AZ2" i="5" l="1"/>
  <c r="AY2" i="1"/>
  <c r="BA2" i="10"/>
  <c r="AZ2" i="11"/>
  <c r="AX2" i="12"/>
  <c r="AY2" i="4"/>
  <c r="AZ2" i="9"/>
  <c r="AY2" i="8"/>
  <c r="AY2" i="13"/>
  <c r="AX2" i="6"/>
  <c r="AZ2" i="3"/>
  <c r="B27" i="16"/>
  <c r="C26" i="16"/>
  <c r="BB2" i="10" l="1"/>
  <c r="AY2" i="6"/>
  <c r="AZ2" i="1"/>
  <c r="BA2" i="11"/>
  <c r="BA2" i="3"/>
  <c r="BA2" i="9"/>
  <c r="AZ2" i="8"/>
  <c r="AZ2" i="4"/>
  <c r="AZ2" i="13"/>
  <c r="AY2" i="12"/>
  <c r="BA2" i="5"/>
  <c r="B28" i="16"/>
  <c r="C27" i="16"/>
  <c r="AZ2" i="12" l="1"/>
  <c r="BB2" i="9"/>
  <c r="AZ2" i="6"/>
  <c r="BA2" i="4"/>
  <c r="BB2" i="11"/>
  <c r="BA2" i="8"/>
  <c r="BA2" i="1"/>
  <c r="BB2" i="5"/>
  <c r="BA2" i="13"/>
  <c r="BB2" i="3"/>
  <c r="BC2" i="10"/>
  <c r="B29" i="16"/>
  <c r="C28" i="16"/>
  <c r="BC2" i="3" l="1"/>
  <c r="BB2" i="8"/>
  <c r="BC2" i="9"/>
  <c r="BB2" i="4"/>
  <c r="BC2" i="5"/>
  <c r="BD2" i="10"/>
  <c r="BB2" i="1"/>
  <c r="BA2" i="6"/>
  <c r="BB2" i="13"/>
  <c r="BC2" i="11"/>
  <c r="BA2" i="12"/>
  <c r="B30" i="16"/>
  <c r="C29" i="16"/>
  <c r="BD2" i="9" l="1"/>
  <c r="BB2" i="12"/>
  <c r="BC2" i="1"/>
  <c r="BD2" i="11"/>
  <c r="BC2" i="8"/>
  <c r="BC2" i="4"/>
  <c r="BB2" i="6"/>
  <c r="BE2" i="10"/>
  <c r="BC2" i="13"/>
  <c r="BD2" i="5"/>
  <c r="BD2" i="3"/>
  <c r="B31" i="16"/>
  <c r="C30" i="16"/>
  <c r="BF2" i="10" l="1"/>
  <c r="BE2" i="11"/>
  <c r="BE2" i="3"/>
  <c r="BD2" i="1"/>
  <c r="BE2" i="5"/>
  <c r="BD2" i="4"/>
  <c r="BC2" i="6"/>
  <c r="BC2" i="12"/>
  <c r="BE2" i="9"/>
  <c r="BD2" i="13"/>
  <c r="BD2" i="8"/>
  <c r="B32" i="16"/>
  <c r="C31" i="16"/>
  <c r="BE2" i="1" l="1"/>
  <c r="BD2" i="12"/>
  <c r="BF2" i="3"/>
  <c r="BE2" i="4"/>
  <c r="BF2" i="11"/>
  <c r="BE2" i="8"/>
  <c r="BD2" i="6"/>
  <c r="BE2" i="13"/>
  <c r="BF2" i="9"/>
  <c r="BF2" i="5"/>
  <c r="BG2" i="10"/>
  <c r="B33" i="16"/>
  <c r="C32" i="16"/>
  <c r="BG2" i="5" l="1"/>
  <c r="BH2" i="10"/>
  <c r="BE2" i="6"/>
  <c r="BG2" i="3"/>
  <c r="BE2" i="12"/>
  <c r="BF2" i="13"/>
  <c r="BF2" i="4"/>
  <c r="BF2" i="8"/>
  <c r="BG2" i="9"/>
  <c r="BG2" i="11"/>
  <c r="BF2" i="1"/>
  <c r="B34" i="16"/>
  <c r="C33" i="16"/>
  <c r="BH2" i="3" l="1"/>
  <c r="BG2" i="4"/>
  <c r="BG2" i="13"/>
  <c r="BI2" i="10"/>
  <c r="BG2" i="8"/>
  <c r="BH2" i="11"/>
  <c r="BG2" i="1"/>
  <c r="BF2" i="6"/>
  <c r="BF2" i="12"/>
  <c r="BH2" i="9"/>
  <c r="BH2" i="5"/>
  <c r="B35" i="16"/>
  <c r="C34" i="16"/>
  <c r="BG2" i="6" l="1"/>
  <c r="BH2" i="13"/>
  <c r="BI2" i="9"/>
  <c r="BH2" i="4"/>
  <c r="BJ2" i="10"/>
  <c r="BH2" i="1"/>
  <c r="BI2" i="5"/>
  <c r="BI2" i="11"/>
  <c r="BG2" i="12"/>
  <c r="BH2" i="8"/>
  <c r="BI2" i="3"/>
  <c r="B36" i="16"/>
  <c r="C35" i="16"/>
  <c r="BJ2" i="11" l="1"/>
  <c r="BI2" i="4"/>
  <c r="BJ2" i="3"/>
  <c r="BJ2" i="5"/>
  <c r="BJ2" i="9"/>
  <c r="BI2" i="8"/>
  <c r="BI2" i="13"/>
  <c r="BI2" i="1"/>
  <c r="BH2" i="12"/>
  <c r="BK2" i="10"/>
  <c r="BH2" i="6"/>
  <c r="B37" i="16"/>
  <c r="C36" i="16"/>
  <c r="BJ2" i="1" l="1"/>
  <c r="BK2" i="5"/>
  <c r="BI2" i="6"/>
  <c r="BJ2" i="13"/>
  <c r="BK2" i="3"/>
  <c r="BK2" i="9"/>
  <c r="BK2" i="11"/>
  <c r="BL2" i="10"/>
  <c r="BJ2" i="8"/>
  <c r="BJ2" i="4"/>
  <c r="BI2" i="12"/>
  <c r="B38" i="16"/>
  <c r="C37" i="16"/>
  <c r="BK2" i="13" l="1"/>
  <c r="BJ2" i="6"/>
  <c r="BK2" i="4"/>
  <c r="BL2" i="9"/>
  <c r="BL2" i="5"/>
  <c r="BM2" i="10"/>
  <c r="BJ2" i="12"/>
  <c r="BL2" i="11"/>
  <c r="BK2" i="8"/>
  <c r="BL2" i="3"/>
  <c r="BK2" i="1"/>
  <c r="B39" i="16"/>
  <c r="C38" i="16"/>
  <c r="BM2" i="11" l="1"/>
  <c r="BM2" i="9"/>
  <c r="BL2" i="4"/>
  <c r="BL2" i="1"/>
  <c r="BK2" i="12"/>
  <c r="BM2" i="3"/>
  <c r="BN2" i="10"/>
  <c r="BK2" i="6"/>
  <c r="BM2" i="5"/>
  <c r="BL2" i="13"/>
  <c r="BL2" i="8"/>
  <c r="B40" i="16"/>
  <c r="C39" i="16"/>
  <c r="BL2" i="6" l="1"/>
  <c r="BM2" i="13"/>
  <c r="BM2" i="1"/>
  <c r="BN2" i="3"/>
  <c r="BN2" i="9"/>
  <c r="BN2" i="5"/>
  <c r="BN2" i="11"/>
  <c r="BM2" i="4"/>
  <c r="BM2" i="8"/>
  <c r="BO2" i="10"/>
  <c r="BL2" i="12"/>
  <c r="B41" i="16"/>
  <c r="C40" i="16"/>
  <c r="BN2" i="4" l="1"/>
  <c r="BO2" i="3"/>
  <c r="BM2" i="12"/>
  <c r="BN2" i="1"/>
  <c r="BO2" i="11"/>
  <c r="BO2" i="5"/>
  <c r="BN2" i="13"/>
  <c r="BP2" i="10"/>
  <c r="BN2" i="8"/>
  <c r="BO2" i="9"/>
  <c r="BM2" i="6"/>
  <c r="B42" i="16"/>
  <c r="C41" i="16"/>
  <c r="BR2" i="10" l="1"/>
  <c r="BQ2" i="10"/>
  <c r="BO2" i="1"/>
  <c r="BN2" i="6"/>
  <c r="BO2" i="13"/>
  <c r="BP2" i="3"/>
  <c r="BP2" i="9"/>
  <c r="BP2" i="5"/>
  <c r="BN2" i="12"/>
  <c r="BP2" i="11"/>
  <c r="BO2" i="8"/>
  <c r="BO2" i="4"/>
  <c r="C42" i="16"/>
  <c r="BO2" i="6" l="1"/>
  <c r="BP2" i="13"/>
  <c r="BP2" i="4"/>
  <c r="BR2" i="5"/>
  <c r="BQ2" i="5"/>
  <c r="BQ2" i="9"/>
  <c r="BR2" i="9"/>
  <c r="BP2" i="8"/>
  <c r="BQ2" i="3"/>
  <c r="BR2" i="3"/>
  <c r="BO2" i="12"/>
  <c r="BP2" i="1"/>
  <c r="BR2" i="11"/>
  <c r="BQ2" i="11"/>
  <c r="BP2" i="12" l="1"/>
  <c r="BQ2" i="4"/>
  <c r="BR2" i="4"/>
  <c r="BQ2" i="8"/>
  <c r="BR2" i="8"/>
  <c r="BQ2" i="13"/>
  <c r="BR2" i="13"/>
  <c r="BP2" i="6"/>
  <c r="BR2" i="1"/>
  <c r="BQ2" i="1"/>
  <c r="BR2" i="6" l="1"/>
  <c r="BQ2" i="6"/>
  <c r="BQ2" i="12"/>
  <c r="BR2" i="12"/>
</calcChain>
</file>

<file path=xl/comments1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2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3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4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5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6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7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8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9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10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11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12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sharedStrings.xml><?xml version="1.0" encoding="utf-8"?>
<sst xmlns="http://schemas.openxmlformats.org/spreadsheetml/2006/main" count="399" uniqueCount="60">
  <si>
    <t>Marque :</t>
  </si>
  <si>
    <t>Date 1e mise en service :</t>
  </si>
  <si>
    <t>Modèle :</t>
  </si>
  <si>
    <t>Immatriculation :</t>
  </si>
  <si>
    <t>Contrat d'entretien :</t>
  </si>
  <si>
    <t>Affectation :</t>
  </si>
  <si>
    <t>Réf contrat :</t>
  </si>
  <si>
    <t>Kilométrage (total) :</t>
  </si>
  <si>
    <t>kms</t>
  </si>
  <si>
    <t>Date relève :</t>
  </si>
  <si>
    <t>DATE</t>
  </si>
  <si>
    <t>KMS</t>
  </si>
  <si>
    <t xml:space="preserve">Prochain CT : </t>
  </si>
  <si>
    <t xml:space="preserve">Prochaine Révision : </t>
  </si>
  <si>
    <t>(le premier des deux termes atteint)</t>
  </si>
  <si>
    <t>Bon n°</t>
  </si>
  <si>
    <t>Suivi</t>
  </si>
  <si>
    <t>Entretien &amp; Réparations</t>
  </si>
  <si>
    <t>Date</t>
  </si>
  <si>
    <t>Chauffeur</t>
  </si>
  <si>
    <t>Kilométrage</t>
  </si>
  <si>
    <t>Nature intervention</t>
  </si>
  <si>
    <t>Montant TTC</t>
  </si>
  <si>
    <t>Code</t>
  </si>
  <si>
    <t>Carte</t>
  </si>
  <si>
    <t>Observations</t>
  </si>
  <si>
    <t>Grise</t>
  </si>
  <si>
    <t>Code Carte Grise :</t>
  </si>
  <si>
    <t>Kms</t>
  </si>
  <si>
    <t xml:space="preserve">Kilométrages au </t>
  </si>
  <si>
    <t>IMMAT</t>
  </si>
  <si>
    <t>ANNEES</t>
  </si>
  <si>
    <t>COUT</t>
  </si>
  <si>
    <t>mise en</t>
  </si>
  <si>
    <t>circulation</t>
  </si>
  <si>
    <t xml:space="preserve">Dernière Révision </t>
  </si>
  <si>
    <t xml:space="preserve"> + 1 mois</t>
  </si>
  <si>
    <t>Entretien</t>
  </si>
  <si>
    <t>Faite le</t>
  </si>
  <si>
    <t>Prévue le</t>
  </si>
  <si>
    <t>Prochaine Révision</t>
  </si>
  <si>
    <t xml:space="preserve"> + 24 mois</t>
  </si>
  <si>
    <t>Passage au garage sous garantie</t>
  </si>
  <si>
    <t xml:space="preserve"> + 18 mois</t>
  </si>
  <si>
    <t>6747 ZY 59</t>
  </si>
  <si>
    <t>AA-111-ZZ</t>
  </si>
  <si>
    <t>AB-112-ZZ</t>
  </si>
  <si>
    <t>AC-113-ZZ</t>
  </si>
  <si>
    <t>AE-115-ZZ</t>
  </si>
  <si>
    <t>AF-116-ZZ</t>
  </si>
  <si>
    <t>AG-117-ZZ</t>
  </si>
  <si>
    <t>AH-118-ZZ</t>
  </si>
  <si>
    <t>AI-119-ZZ</t>
  </si>
  <si>
    <t>AJ-120-ZZ</t>
  </si>
  <si>
    <t>AK-121-ZZ</t>
  </si>
  <si>
    <t>AL-122-ZZ</t>
  </si>
  <si>
    <t>1295 YZ 62</t>
  </si>
  <si>
    <t>Tous</t>
  </si>
  <si>
    <t>Comment écrire la formule qui determine l'adresse dans la formule somme?</t>
  </si>
  <si>
    <r>
      <t>V</t>
    </r>
    <r>
      <rPr>
        <b/>
        <sz val="16"/>
        <color theme="1"/>
        <rFont val="Calibri"/>
        <family val="2"/>
      </rPr>
      <t>É</t>
    </r>
    <r>
      <rPr>
        <b/>
        <sz val="16"/>
        <color theme="1"/>
        <rFont val="Calibri"/>
        <family val="2"/>
        <scheme val="minor"/>
      </rPr>
      <t>RIFICATIONS DES V</t>
    </r>
    <r>
      <rPr>
        <b/>
        <sz val="16"/>
        <color theme="1"/>
        <rFont val="Calibri"/>
        <family val="2"/>
      </rPr>
      <t>É</t>
    </r>
    <r>
      <rPr>
        <b/>
        <sz val="16"/>
        <color theme="1"/>
        <rFont val="Calibri"/>
        <family val="2"/>
        <scheme val="minor"/>
      </rPr>
      <t>HICULES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</si>
</sst>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dd/mm/yy;@"/>
    <numFmt numFmtId="166" formatCode="#,##0,&quot;kms&quot;"/>
    <numFmt numFmtId="167" formatCode="General\ &quot;Km&quot;"/>
    <numFmt numFmtId="168" formatCode="#,##0\ _€"/>
    <numFmt numFmtId="169" formatCode="#,##0.00\ &quot;€&quot;"/>
    <numFmt numFmtId="170" formatCode="General\ &quot;Kms&quot;"/>
  </numFmts>
  <fonts count="2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i/>
      <sz val="9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i/>
      <u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sz val="11"/>
      <color indexed="10"/>
      <name val="Arial"/>
      <family val="2"/>
    </font>
    <font>
      <sz val="12"/>
      <color indexed="10"/>
      <name val="Arial"/>
      <family val="2"/>
    </font>
    <font>
      <i/>
      <sz val="8"/>
      <name val="Arial"/>
      <family val="2"/>
    </font>
    <font>
      <b/>
      <sz val="10"/>
      <color theme="0"/>
      <name val="Arial"/>
      <family val="2"/>
    </font>
    <font>
      <sz val="10"/>
      <color indexed="8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2" fillId="0" borderId="0"/>
    <xf numFmtId="164" fontId="2" fillId="0" borderId="0"/>
    <xf numFmtId="164" fontId="2" fillId="0" borderId="0" applyNumberFormat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</cellStyleXfs>
  <cellXfs count="280">
    <xf numFmtId="0" fontId="0" fillId="0" borderId="0" xfId="0"/>
    <xf numFmtId="0" fontId="0" fillId="0" borderId="1" xfId="0" applyBorder="1" applyAlignment="1">
      <alignment horizontal="center"/>
    </xf>
    <xf numFmtId="164" fontId="2" fillId="2" borderId="0" xfId="1" applyFill="1"/>
    <xf numFmtId="164" fontId="3" fillId="2" borderId="0" xfId="1" applyFont="1" applyFill="1" applyAlignment="1">
      <alignment vertical="center" wrapText="1"/>
    </xf>
    <xf numFmtId="164" fontId="4" fillId="0" borderId="0" xfId="2" applyFont="1" applyFill="1" applyBorder="1" applyAlignment="1">
      <alignment horizontal="center"/>
    </xf>
    <xf numFmtId="0" fontId="5" fillId="0" borderId="0" xfId="0" applyFont="1" applyFill="1" applyAlignment="1"/>
    <xf numFmtId="164" fontId="3" fillId="2" borderId="0" xfId="1" applyFont="1" applyFill="1" applyAlignment="1">
      <alignment vertical="center"/>
    </xf>
    <xf numFmtId="164" fontId="4" fillId="3" borderId="2" xfId="2" applyFont="1" applyFill="1" applyBorder="1" applyAlignment="1">
      <alignment horizontal="center"/>
    </xf>
    <xf numFmtId="164" fontId="4" fillId="3" borderId="3" xfId="2" applyFont="1" applyFill="1" applyBorder="1" applyAlignment="1">
      <alignment horizontal="center"/>
    </xf>
    <xf numFmtId="0" fontId="5" fillId="3" borderId="3" xfId="0" applyFont="1" applyFill="1" applyBorder="1" applyAlignment="1"/>
    <xf numFmtId="0" fontId="5" fillId="3" borderId="4" xfId="0" applyFont="1" applyFill="1" applyBorder="1" applyAlignment="1"/>
    <xf numFmtId="164" fontId="6" fillId="3" borderId="5" xfId="2" applyFont="1" applyFill="1" applyBorder="1" applyAlignment="1">
      <alignment horizontal="right"/>
    </xf>
    <xf numFmtId="165" fontId="7" fillId="2" borderId="8" xfId="1" applyNumberFormat="1" applyFont="1" applyFill="1" applyBorder="1" applyAlignment="1">
      <alignment horizontal="center"/>
    </xf>
    <xf numFmtId="14" fontId="7" fillId="3" borderId="5" xfId="1" applyNumberFormat="1" applyFont="1" applyFill="1" applyBorder="1" applyAlignment="1">
      <alignment horizontal="center"/>
    </xf>
    <xf numFmtId="164" fontId="7" fillId="3" borderId="9" xfId="1" applyFont="1" applyFill="1" applyBorder="1"/>
    <xf numFmtId="0" fontId="7" fillId="2" borderId="8" xfId="1" applyNumberFormat="1" applyFont="1" applyFill="1" applyBorder="1" applyAlignment="1">
      <alignment horizontal="center"/>
    </xf>
    <xf numFmtId="164" fontId="7" fillId="3" borderId="5" xfId="1" applyFont="1" applyFill="1" applyBorder="1" applyAlignment="1">
      <alignment horizontal="center"/>
    </xf>
    <xf numFmtId="0" fontId="7" fillId="2" borderId="10" xfId="1" applyNumberFormat="1" applyFont="1" applyFill="1" applyBorder="1" applyAlignment="1">
      <alignment horizontal="center"/>
    </xf>
    <xf numFmtId="164" fontId="7" fillId="3" borderId="9" xfId="3" applyNumberFormat="1" applyFont="1" applyFill="1" applyBorder="1" applyAlignment="1" applyProtection="1">
      <alignment horizontal="right" vertical="top"/>
    </xf>
    <xf numFmtId="164" fontId="8" fillId="3" borderId="0" xfId="1" applyNumberFormat="1" applyFont="1" applyFill="1" applyBorder="1" applyAlignment="1"/>
    <xf numFmtId="164" fontId="8" fillId="3" borderId="9" xfId="1" applyNumberFormat="1" applyFont="1" applyFill="1" applyBorder="1" applyAlignment="1"/>
    <xf numFmtId="164" fontId="9" fillId="3" borderId="5" xfId="3" applyNumberFormat="1" applyFont="1" applyFill="1" applyBorder="1" applyAlignment="1" applyProtection="1">
      <alignment vertical="top"/>
    </xf>
    <xf numFmtId="164" fontId="9" fillId="3" borderId="9" xfId="3" applyNumberFormat="1" applyFont="1" applyFill="1" applyBorder="1" applyAlignment="1" applyProtection="1">
      <alignment horizontal="right" vertical="top"/>
    </xf>
    <xf numFmtId="164" fontId="2" fillId="3" borderId="5" xfId="1" applyFill="1" applyBorder="1"/>
    <xf numFmtId="164" fontId="9" fillId="3" borderId="0" xfId="2" applyFont="1" applyFill="1" applyBorder="1" applyAlignment="1">
      <alignment horizontal="right"/>
    </xf>
    <xf numFmtId="164" fontId="9" fillId="3" borderId="0" xfId="2" applyFont="1" applyFill="1" applyBorder="1" applyAlignment="1">
      <alignment horizontal="left"/>
    </xf>
    <xf numFmtId="164" fontId="9" fillId="3" borderId="0" xfId="3" applyNumberFormat="1" applyFont="1" applyFill="1" applyBorder="1" applyAlignment="1" applyProtection="1">
      <alignment horizontal="right" vertical="top"/>
    </xf>
    <xf numFmtId="164" fontId="2" fillId="3" borderId="9" xfId="1" applyFill="1" applyBorder="1"/>
    <xf numFmtId="164" fontId="11" fillId="3" borderId="5" xfId="2" applyFont="1" applyFill="1" applyBorder="1"/>
    <xf numFmtId="164" fontId="12" fillId="3" borderId="0" xfId="1" applyFont="1" applyFill="1" applyBorder="1" applyAlignment="1">
      <alignment horizontal="center"/>
    </xf>
    <xf numFmtId="164" fontId="11" fillId="3" borderId="0" xfId="2" applyFont="1" applyFill="1" applyBorder="1"/>
    <xf numFmtId="164" fontId="13" fillId="3" borderId="0" xfId="1" applyFont="1" applyFill="1" applyBorder="1" applyAlignment="1">
      <alignment horizontal="center"/>
    </xf>
    <xf numFmtId="164" fontId="13" fillId="3" borderId="0" xfId="3" applyNumberFormat="1" applyFont="1" applyFill="1" applyBorder="1" applyAlignment="1" applyProtection="1">
      <alignment horizontal="center"/>
    </xf>
    <xf numFmtId="164" fontId="13" fillId="3" borderId="9" xfId="3" applyNumberFormat="1" applyFont="1" applyFill="1" applyBorder="1" applyAlignment="1" applyProtection="1">
      <alignment horizontal="center"/>
    </xf>
    <xf numFmtId="164" fontId="11" fillId="2" borderId="0" xfId="1" applyFont="1" applyFill="1"/>
    <xf numFmtId="164" fontId="9" fillId="3" borderId="0" xfId="1" applyFont="1" applyFill="1" applyBorder="1"/>
    <xf numFmtId="3" fontId="14" fillId="2" borderId="8" xfId="2" applyNumberFormat="1" applyFont="1" applyFill="1" applyBorder="1" applyAlignment="1">
      <alignment horizontal="center"/>
    </xf>
    <xf numFmtId="164" fontId="14" fillId="2" borderId="8" xfId="2" applyNumberFormat="1" applyFont="1" applyFill="1" applyBorder="1" applyAlignment="1">
      <alignment horizontal="center"/>
    </xf>
    <xf numFmtId="164" fontId="14" fillId="3" borderId="9" xfId="1" applyNumberFormat="1" applyFont="1" applyFill="1" applyBorder="1" applyAlignment="1">
      <alignment horizontal="center"/>
    </xf>
    <xf numFmtId="164" fontId="10" fillId="3" borderId="11" xfId="2" applyFont="1" applyFill="1" applyBorder="1"/>
    <xf numFmtId="14" fontId="15" fillId="3" borderId="12" xfId="2" applyNumberFormat="1" applyFont="1" applyFill="1" applyBorder="1" applyAlignment="1">
      <alignment horizontal="center"/>
    </xf>
    <xf numFmtId="164" fontId="9" fillId="3" borderId="12" xfId="1" applyFont="1" applyFill="1" applyBorder="1"/>
    <xf numFmtId="164" fontId="10" fillId="3" borderId="12" xfId="2" applyFont="1" applyFill="1" applyBorder="1"/>
    <xf numFmtId="164" fontId="12" fillId="3" borderId="14" xfId="1" applyFont="1" applyFill="1" applyBorder="1" applyAlignment="1">
      <alignment vertical="center"/>
    </xf>
    <xf numFmtId="164" fontId="2" fillId="0" borderId="0" xfId="1"/>
    <xf numFmtId="164" fontId="2" fillId="3" borderId="17" xfId="2" applyFont="1" applyFill="1" applyBorder="1" applyAlignment="1">
      <alignment horizontal="center" vertical="center"/>
    </xf>
    <xf numFmtId="164" fontId="2" fillId="3" borderId="18" xfId="2" applyFont="1" applyFill="1" applyBorder="1" applyAlignment="1">
      <alignment horizontal="center" vertical="center"/>
    </xf>
    <xf numFmtId="164" fontId="2" fillId="3" borderId="19" xfId="2" applyFont="1" applyFill="1" applyBorder="1" applyAlignment="1">
      <alignment horizontal="center" vertical="center"/>
    </xf>
    <xf numFmtId="14" fontId="2" fillId="0" borderId="23" xfId="2" applyNumberFormat="1" applyFont="1" applyBorder="1" applyAlignment="1">
      <alignment horizontal="center" vertical="center"/>
    </xf>
    <xf numFmtId="167" fontId="2" fillId="0" borderId="24" xfId="2" applyNumberFormat="1" applyFont="1" applyBorder="1" applyAlignment="1">
      <alignment horizontal="center" vertical="center"/>
    </xf>
    <xf numFmtId="169" fontId="2" fillId="0" borderId="25" xfId="2" applyNumberFormat="1" applyFont="1" applyBorder="1" applyAlignment="1">
      <alignment horizontal="left" vertical="center" wrapText="1"/>
    </xf>
    <xf numFmtId="169" fontId="2" fillId="0" borderId="26" xfId="4" applyNumberFormat="1" applyFont="1" applyBorder="1" applyAlignment="1">
      <alignment horizontal="left" vertical="center" wrapText="1"/>
    </xf>
    <xf numFmtId="164" fontId="2" fillId="0" borderId="27" xfId="1" applyBorder="1" applyAlignment="1">
      <alignment horizontal="left" vertical="center"/>
    </xf>
    <xf numFmtId="14" fontId="2" fillId="0" borderId="28" xfId="2" applyNumberFormat="1" applyFont="1" applyBorder="1" applyAlignment="1">
      <alignment horizontal="center" vertical="center"/>
    </xf>
    <xf numFmtId="167" fontId="2" fillId="0" borderId="1" xfId="2" applyNumberFormat="1" applyFont="1" applyBorder="1" applyAlignment="1">
      <alignment horizontal="center" vertical="center"/>
    </xf>
    <xf numFmtId="169" fontId="2" fillId="0" borderId="29" xfId="2" applyNumberFormat="1" applyFont="1" applyBorder="1" applyAlignment="1">
      <alignment horizontal="left" vertical="center" wrapText="1"/>
    </xf>
    <xf numFmtId="169" fontId="2" fillId="0" borderId="30" xfId="4" applyNumberFormat="1" applyFont="1" applyBorder="1" applyAlignment="1">
      <alignment horizontal="left" vertical="center" wrapText="1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64" fontId="2" fillId="0" borderId="16" xfId="1" applyBorder="1" applyAlignment="1">
      <alignment horizontal="left" vertical="center"/>
    </xf>
    <xf numFmtId="14" fontId="2" fillId="0" borderId="33" xfId="2" applyNumberFormat="1" applyFont="1" applyBorder="1" applyAlignment="1">
      <alignment horizontal="center" vertical="center"/>
    </xf>
    <xf numFmtId="167" fontId="2" fillId="0" borderId="34" xfId="2" applyNumberFormat="1" applyFont="1" applyBorder="1" applyAlignment="1">
      <alignment horizontal="center" vertical="center"/>
    </xf>
    <xf numFmtId="168" fontId="2" fillId="0" borderId="35" xfId="2" applyNumberFormat="1" applyFont="1" applyBorder="1" applyAlignment="1">
      <alignment horizontal="center" vertical="center"/>
    </xf>
    <xf numFmtId="169" fontId="2" fillId="0" borderId="35" xfId="2" applyNumberFormat="1" applyFont="1" applyBorder="1" applyAlignment="1">
      <alignment horizontal="left" vertical="center" wrapText="1"/>
    </xf>
    <xf numFmtId="169" fontId="2" fillId="0" borderId="38" xfId="4" applyNumberFormat="1" applyFont="1" applyBorder="1" applyAlignment="1">
      <alignment horizontal="left" vertical="center" wrapText="1"/>
    </xf>
    <xf numFmtId="0" fontId="7" fillId="2" borderId="8" xfId="1" quotePrefix="1" applyNumberFormat="1" applyFont="1" applyFill="1" applyBorder="1" applyAlignment="1">
      <alignment horizont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0" fontId="2" fillId="0" borderId="22" xfId="1" applyNumberFormat="1" applyBorder="1" applyAlignment="1">
      <alignment horizontal="center" vertical="center"/>
    </xf>
    <xf numFmtId="169" fontId="2" fillId="0" borderId="25" xfId="2" applyNumberFormat="1" applyFont="1" applyBorder="1" applyAlignment="1">
      <alignment horizontal="center" vertical="center" wrapText="1"/>
    </xf>
    <xf numFmtId="169" fontId="2" fillId="0" borderId="29" xfId="2" applyNumberFormat="1" applyFont="1" applyBorder="1" applyAlignment="1">
      <alignment horizontal="center" vertical="center" wrapText="1"/>
    </xf>
    <xf numFmtId="169" fontId="2" fillId="0" borderId="35" xfId="2" applyNumberFormat="1" applyFont="1" applyBorder="1" applyAlignment="1">
      <alignment horizontal="center" vertical="center" wrapText="1"/>
    </xf>
    <xf numFmtId="0" fontId="2" fillId="0" borderId="27" xfId="1" applyNumberFormat="1" applyBorder="1" applyAlignment="1">
      <alignment horizontal="center" vertical="center"/>
    </xf>
    <xf numFmtId="0" fontId="2" fillId="0" borderId="16" xfId="1" applyNumberFormat="1" applyBorder="1" applyAlignment="1">
      <alignment horizontal="center" vertical="center"/>
    </xf>
    <xf numFmtId="164" fontId="2" fillId="3" borderId="54" xfId="2" applyFont="1" applyFill="1" applyBorder="1" applyAlignment="1">
      <alignment horizontal="center" vertical="center"/>
    </xf>
    <xf numFmtId="164" fontId="2" fillId="3" borderId="50" xfId="2" applyFont="1" applyFill="1" applyBorder="1" applyAlignment="1">
      <alignment horizontal="center" vertical="center"/>
    </xf>
    <xf numFmtId="164" fontId="2" fillId="3" borderId="51" xfId="2" applyFont="1" applyFill="1" applyBorder="1" applyAlignment="1">
      <alignment horizontal="center" vertical="center"/>
    </xf>
    <xf numFmtId="14" fontId="2" fillId="0" borderId="1" xfId="2" applyNumberFormat="1" applyFont="1" applyBorder="1" applyAlignment="1">
      <alignment horizontal="center" vertical="center"/>
    </xf>
    <xf numFmtId="169" fontId="2" fillId="0" borderId="1" xfId="2" applyNumberFormat="1" applyFont="1" applyBorder="1" applyAlignment="1">
      <alignment horizontal="center" vertical="center" wrapText="1"/>
    </xf>
    <xf numFmtId="164" fontId="2" fillId="2" borderId="1" xfId="1" applyFill="1" applyBorder="1"/>
    <xf numFmtId="0" fontId="2" fillId="0" borderId="23" xfId="1" applyNumberFormat="1" applyBorder="1" applyAlignment="1">
      <alignment horizontal="center" vertical="center"/>
    </xf>
    <xf numFmtId="14" fontId="2" fillId="0" borderId="24" xfId="2" applyNumberFormat="1" applyFont="1" applyBorder="1" applyAlignment="1">
      <alignment horizontal="center" vertical="center"/>
    </xf>
    <xf numFmtId="169" fontId="2" fillId="0" borderId="24" xfId="2" applyNumberFormat="1" applyFont="1" applyBorder="1" applyAlignment="1">
      <alignment horizontal="center" vertical="center" wrapText="1"/>
    </xf>
    <xf numFmtId="169" fontId="2" fillId="0" borderId="39" xfId="4" applyNumberFormat="1" applyFont="1" applyBorder="1" applyAlignment="1">
      <alignment horizontal="left" vertical="center" wrapText="1"/>
    </xf>
    <xf numFmtId="169" fontId="2" fillId="0" borderId="41" xfId="4" applyNumberFormat="1" applyFont="1" applyBorder="1" applyAlignment="1">
      <alignment horizontal="left" vertical="center" wrapText="1"/>
    </xf>
    <xf numFmtId="0" fontId="2" fillId="0" borderId="33" xfId="1" applyNumberFormat="1" applyBorder="1" applyAlignment="1">
      <alignment horizontal="center" vertical="center"/>
    </xf>
    <xf numFmtId="14" fontId="2" fillId="0" borderId="34" xfId="2" applyNumberFormat="1" applyFont="1" applyBorder="1" applyAlignment="1">
      <alignment horizontal="center" vertical="center"/>
    </xf>
    <xf numFmtId="169" fontId="2" fillId="0" borderId="34" xfId="2" applyNumberFormat="1" applyFont="1" applyBorder="1" applyAlignment="1">
      <alignment horizontal="center" vertical="center" wrapText="1"/>
    </xf>
    <xf numFmtId="169" fontId="2" fillId="0" borderId="46" xfId="4" applyNumberFormat="1" applyFont="1" applyBorder="1" applyAlignment="1">
      <alignment horizontal="left" vertical="center" wrapText="1"/>
    </xf>
    <xf numFmtId="14" fontId="2" fillId="2" borderId="1" xfId="1" applyNumberFormat="1" applyFill="1" applyBorder="1" applyAlignment="1">
      <alignment horizontal="center"/>
    </xf>
    <xf numFmtId="14" fontId="2" fillId="0" borderId="42" xfId="2" applyNumberFormat="1" applyFont="1" applyBorder="1" applyAlignment="1">
      <alignment horizontal="center" vertical="center"/>
    </xf>
    <xf numFmtId="167" fontId="2" fillId="0" borderId="43" xfId="2" applyNumberFormat="1" applyFont="1" applyBorder="1" applyAlignment="1">
      <alignment horizontal="center" vertical="center"/>
    </xf>
    <xf numFmtId="164" fontId="2" fillId="0" borderId="44" xfId="2" applyFont="1" applyBorder="1" applyAlignment="1">
      <alignment horizontal="left" vertical="center"/>
    </xf>
    <xf numFmtId="164" fontId="2" fillId="0" borderId="57" xfId="2" applyFont="1" applyBorder="1" applyAlignment="1">
      <alignment horizontal="left" vertical="center"/>
    </xf>
    <xf numFmtId="169" fontId="2" fillId="0" borderId="58" xfId="4" applyNumberFormat="1" applyFont="1" applyBorder="1" applyAlignment="1">
      <alignment horizontal="left" vertical="center" wrapText="1"/>
    </xf>
    <xf numFmtId="169" fontId="2" fillId="0" borderId="45" xfId="2" applyNumberFormat="1" applyFont="1" applyBorder="1" applyAlignment="1">
      <alignment horizontal="center" vertical="center" wrapText="1"/>
    </xf>
    <xf numFmtId="0" fontId="2" fillId="0" borderId="53" xfId="1" applyNumberFormat="1" applyBorder="1" applyAlignment="1">
      <alignment horizontal="center" vertical="center"/>
    </xf>
    <xf numFmtId="0" fontId="0" fillId="0" borderId="0" xfId="0" quotePrefix="1"/>
    <xf numFmtId="1" fontId="2" fillId="2" borderId="0" xfId="1" applyNumberFormat="1" applyFill="1"/>
    <xf numFmtId="1" fontId="0" fillId="6" borderId="59" xfId="0" applyNumberFormat="1" applyFont="1" applyFill="1" applyBorder="1" applyAlignment="1">
      <alignment horizontal="center"/>
    </xf>
    <xf numFmtId="169" fontId="0" fillId="6" borderId="60" xfId="0" applyNumberFormat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19" fillId="5" borderId="0" xfId="0" applyFont="1" applyFill="1" applyAlignment="1">
      <alignment horizontal="center"/>
    </xf>
    <xf numFmtId="0" fontId="24" fillId="7" borderId="61" xfId="0" applyFont="1" applyFill="1" applyBorder="1" applyAlignment="1">
      <alignment horizontal="center"/>
    </xf>
    <xf numFmtId="0" fontId="24" fillId="7" borderId="62" xfId="0" applyFont="1" applyFill="1" applyBorder="1" applyAlignment="1">
      <alignment horizontal="center"/>
    </xf>
    <xf numFmtId="1" fontId="0" fillId="6" borderId="61" xfId="0" applyNumberFormat="1" applyFont="1" applyFill="1" applyBorder="1" applyAlignment="1">
      <alignment horizontal="center"/>
    </xf>
    <xf numFmtId="169" fontId="0" fillId="6" borderId="62" xfId="0" applyNumberFormat="1" applyFont="1" applyFill="1" applyBorder="1" applyAlignment="1">
      <alignment horizontal="center"/>
    </xf>
    <xf numFmtId="1" fontId="0" fillId="0" borderId="61" xfId="0" applyNumberFormat="1" applyFont="1" applyBorder="1" applyAlignment="1">
      <alignment horizontal="center"/>
    </xf>
    <xf numFmtId="169" fontId="0" fillId="0" borderId="62" xfId="0" applyNumberFormat="1" applyFont="1" applyBorder="1" applyAlignment="1">
      <alignment horizontal="center"/>
    </xf>
    <xf numFmtId="1" fontId="2" fillId="0" borderId="22" xfId="1" applyNumberFormat="1" applyBorder="1" applyAlignment="1">
      <alignment horizontal="left" vertical="center"/>
    </xf>
    <xf numFmtId="1" fontId="2" fillId="0" borderId="22" xfId="1" applyNumberFormat="1" applyBorder="1" applyAlignment="1">
      <alignment horizontal="center" vertical="center"/>
    </xf>
    <xf numFmtId="1" fontId="13" fillId="3" borderId="0" xfId="1" applyNumberFormat="1" applyFont="1" applyFill="1" applyBorder="1" applyAlignment="1">
      <alignment horizontal="center"/>
    </xf>
    <xf numFmtId="164" fontId="13" fillId="3" borderId="0" xfId="3" quotePrefix="1" applyNumberFormat="1" applyFont="1" applyFill="1" applyBorder="1" applyAlignment="1" applyProtection="1">
      <alignment horizontal="center"/>
    </xf>
    <xf numFmtId="1" fontId="2" fillId="0" borderId="27" xfId="1" applyNumberFormat="1" applyBorder="1" applyAlignment="1">
      <alignment horizontal="center" vertical="center"/>
    </xf>
    <xf numFmtId="1" fontId="2" fillId="0" borderId="16" xfId="1" applyNumberFormat="1" applyBorder="1" applyAlignment="1">
      <alignment horizontal="center" vertic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70" fontId="2" fillId="0" borderId="25" xfId="2" applyNumberFormat="1" applyFont="1" applyBorder="1" applyAlignment="1">
      <alignment horizontal="center" vertical="center"/>
    </xf>
    <xf numFmtId="170" fontId="2" fillId="0" borderId="29" xfId="2" applyNumberFormat="1" applyFont="1" applyBorder="1" applyAlignment="1">
      <alignment horizontal="center" vertical="center"/>
    </xf>
    <xf numFmtId="170" fontId="2" fillId="0" borderId="35" xfId="2" applyNumberFormat="1" applyFont="1" applyBorder="1" applyAlignment="1">
      <alignment horizontal="center" vertical="center"/>
    </xf>
    <xf numFmtId="164" fontId="2" fillId="0" borderId="33" xfId="1" applyBorder="1"/>
    <xf numFmtId="164" fontId="2" fillId="0" borderId="34" xfId="1" applyBorder="1"/>
    <xf numFmtId="164" fontId="2" fillId="0" borderId="46" xfId="1" applyBorder="1"/>
    <xf numFmtId="0" fontId="2" fillId="0" borderId="40" xfId="1" applyNumberFormat="1" applyBorder="1" applyAlignment="1">
      <alignment horizontal="center" vertical="center"/>
    </xf>
    <xf numFmtId="0" fontId="2" fillId="0" borderId="31" xfId="1" applyNumberFormat="1" applyBorder="1" applyAlignment="1">
      <alignment horizontal="center" vertical="center"/>
    </xf>
    <xf numFmtId="164" fontId="2" fillId="0" borderId="36" xfId="1" applyBorder="1"/>
    <xf numFmtId="170" fontId="2" fillId="0" borderId="39" xfId="2" applyNumberFormat="1" applyFont="1" applyBorder="1" applyAlignment="1">
      <alignment horizontal="center" vertical="center"/>
    </xf>
    <xf numFmtId="170" fontId="2" fillId="0" borderId="41" xfId="2" applyNumberFormat="1" applyFont="1" applyBorder="1" applyAlignment="1">
      <alignment horizontal="center" vertical="center"/>
    </xf>
    <xf numFmtId="170" fontId="2" fillId="0" borderId="46" xfId="2" applyNumberFormat="1" applyFont="1" applyBorder="1" applyAlignment="1">
      <alignment horizontal="center" vertical="center"/>
    </xf>
    <xf numFmtId="164" fontId="10" fillId="12" borderId="5" xfId="2" applyFont="1" applyFill="1" applyBorder="1" applyAlignment="1">
      <alignment horizontal="right"/>
    </xf>
    <xf numFmtId="164" fontId="6" fillId="9" borderId="5" xfId="3" applyNumberFormat="1" applyFont="1" applyFill="1" applyBorder="1" applyAlignment="1" applyProtection="1">
      <alignment horizontal="right"/>
    </xf>
    <xf numFmtId="3" fontId="7" fillId="9" borderId="6" xfId="2" applyNumberFormat="1" applyFont="1" applyFill="1" applyBorder="1" applyAlignment="1"/>
    <xf numFmtId="166" fontId="7" fillId="9" borderId="7" xfId="2" applyNumberFormat="1" applyFont="1" applyFill="1" applyBorder="1" applyAlignment="1">
      <alignment horizontal="left"/>
    </xf>
    <xf numFmtId="164" fontId="6" fillId="9" borderId="5" xfId="1" applyFont="1" applyFill="1" applyBorder="1" applyAlignment="1">
      <alignment horizontal="right"/>
    </xf>
    <xf numFmtId="164" fontId="10" fillId="11" borderId="0" xfId="3" applyNumberFormat="1" applyFont="1" applyFill="1" applyBorder="1" applyAlignment="1" applyProtection="1">
      <alignment horizontal="right" vertical="top"/>
    </xf>
    <xf numFmtId="0" fontId="7" fillId="11" borderId="8" xfId="1" applyNumberFormat="1" applyFont="1" applyFill="1" applyBorder="1" applyAlignment="1">
      <alignment horizontal="center"/>
    </xf>
    <xf numFmtId="164" fontId="7" fillId="11" borderId="8" xfId="2" applyNumberFormat="1" applyFont="1" applyFill="1" applyBorder="1" applyAlignment="1">
      <alignment horizontal="center"/>
    </xf>
    <xf numFmtId="164" fontId="10" fillId="10" borderId="0" xfId="2" applyFont="1" applyFill="1" applyBorder="1" applyAlignment="1">
      <alignment horizontal="right"/>
    </xf>
    <xf numFmtId="3" fontId="14" fillId="10" borderId="8" xfId="2" applyNumberFormat="1" applyFont="1" applyFill="1" applyBorder="1" applyAlignment="1">
      <alignment horizontal="center"/>
    </xf>
    <xf numFmtId="164" fontId="14" fillId="10" borderId="8" xfId="2" applyNumberFormat="1" applyFont="1" applyFill="1" applyBorder="1" applyAlignment="1">
      <alignment horizontal="center"/>
    </xf>
    <xf numFmtId="164" fontId="6" fillId="3" borderId="0" xfId="3" applyNumberFormat="1" applyFont="1" applyFill="1" applyBorder="1" applyAlignment="1" applyProtection="1">
      <alignment horizontal="right"/>
    </xf>
    <xf numFmtId="164" fontId="6" fillId="3" borderId="0" xfId="1" applyFont="1" applyFill="1" applyBorder="1" applyAlignment="1">
      <alignment horizontal="right"/>
    </xf>
    <xf numFmtId="14" fontId="6" fillId="12" borderId="8" xfId="2" applyNumberFormat="1" applyFont="1" applyFill="1" applyBorder="1" applyAlignment="1">
      <alignment horizontal="center"/>
    </xf>
    <xf numFmtId="164" fontId="6" fillId="3" borderId="5" xfId="1" applyFont="1" applyFill="1" applyBorder="1" applyAlignment="1"/>
    <xf numFmtId="164" fontId="26" fillId="3" borderId="5" xfId="3" applyNumberFormat="1" applyFont="1" applyFill="1" applyBorder="1" applyAlignment="1" applyProtection="1"/>
    <xf numFmtId="2" fontId="0" fillId="0" borderId="0" xfId="0" quotePrefix="1" applyNumberFormat="1"/>
    <xf numFmtId="169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 applyFill="1"/>
    <xf numFmtId="0" fontId="0" fillId="0" borderId="0" xfId="0" applyFill="1" applyBorder="1"/>
    <xf numFmtId="0" fontId="20" fillId="0" borderId="5" xfId="0" applyFont="1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19" fillId="0" borderId="45" xfId="0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vertical="center"/>
    </xf>
    <xf numFmtId="0" fontId="19" fillId="0" borderId="13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19" fillId="0" borderId="51" xfId="0" applyFont="1" applyFill="1" applyBorder="1" applyAlignment="1">
      <alignment horizontal="center" vertical="center"/>
    </xf>
    <xf numFmtId="0" fontId="19" fillId="0" borderId="50" xfId="0" applyFont="1" applyFill="1" applyBorder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vertical="center"/>
    </xf>
    <xf numFmtId="0" fontId="19" fillId="0" borderId="52" xfId="0" applyFont="1" applyFill="1" applyBorder="1" applyAlignment="1">
      <alignment horizontal="center" vertical="center"/>
    </xf>
    <xf numFmtId="0" fontId="19" fillId="0" borderId="49" xfId="0" applyFont="1" applyFill="1" applyBorder="1"/>
    <xf numFmtId="0" fontId="19" fillId="0" borderId="2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14" fontId="0" fillId="0" borderId="49" xfId="0" quotePrefix="1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center" vertical="center"/>
    </xf>
    <xf numFmtId="14" fontId="0" fillId="0" borderId="4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23" xfId="0" applyNumberFormat="1" applyFill="1" applyBorder="1" applyAlignment="1">
      <alignment horizontal="center" vertical="center" wrapText="1"/>
    </xf>
    <xf numFmtId="3" fontId="0" fillId="0" borderId="66" xfId="5" applyNumberFormat="1" applyFont="1" applyFill="1" applyBorder="1" applyAlignment="1">
      <alignment horizontal="right" vertical="center" wrapText="1"/>
    </xf>
    <xf numFmtId="3" fontId="0" fillId="0" borderId="29" xfId="0" applyNumberFormat="1" applyFont="1" applyFill="1" applyBorder="1" applyAlignment="1">
      <alignment horizontal="center" vertical="center"/>
    </xf>
    <xf numFmtId="14" fontId="0" fillId="0" borderId="64" xfId="0" applyNumberFormat="1" applyFill="1" applyBorder="1" applyAlignment="1">
      <alignment horizontal="center" vertical="center" wrapText="1"/>
    </xf>
    <xf numFmtId="14" fontId="0" fillId="0" borderId="48" xfId="0" applyNumberFormat="1" applyFill="1" applyBorder="1" applyAlignment="1">
      <alignment horizontal="center" vertical="center" wrapText="1"/>
    </xf>
    <xf numFmtId="3" fontId="0" fillId="0" borderId="49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3" fontId="0" fillId="0" borderId="32" xfId="5" applyNumberFormat="1" applyFont="1" applyFill="1" applyBorder="1" applyAlignment="1">
      <alignment horizontal="right" vertical="center" wrapText="1"/>
    </xf>
    <xf numFmtId="14" fontId="0" fillId="0" borderId="32" xfId="0" applyNumberForma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/>
    </xf>
    <xf numFmtId="3" fontId="0" fillId="0" borderId="32" xfId="5" applyNumberFormat="1" applyFont="1" applyFill="1" applyBorder="1" applyAlignment="1">
      <alignment horizontal="right" vertical="center"/>
    </xf>
    <xf numFmtId="14" fontId="0" fillId="0" borderId="64" xfId="0" applyNumberFormat="1" applyFill="1" applyBorder="1" applyAlignment="1">
      <alignment horizontal="center" vertical="center"/>
    </xf>
    <xf numFmtId="14" fontId="0" fillId="0" borderId="32" xfId="0" applyNumberFormat="1" applyFill="1" applyBorder="1" applyAlignment="1">
      <alignment horizontal="center" vertical="center"/>
    </xf>
    <xf numFmtId="14" fontId="0" fillId="0" borderId="28" xfId="0" applyNumberFormat="1" applyFont="1" applyFill="1" applyBorder="1" applyAlignment="1">
      <alignment horizontal="center" vertical="center"/>
    </xf>
    <xf numFmtId="14" fontId="0" fillId="0" borderId="64" xfId="0" applyNumberFormat="1" applyFont="1" applyFill="1" applyBorder="1" applyAlignment="1">
      <alignment horizontal="center" vertical="center"/>
    </xf>
    <xf numFmtId="14" fontId="0" fillId="0" borderId="32" xfId="0" applyNumberFormat="1" applyFont="1" applyFill="1" applyBorder="1" applyAlignment="1">
      <alignment horizontal="center" vertical="center"/>
    </xf>
    <xf numFmtId="0" fontId="23" fillId="0" borderId="1" xfId="0" quotePrefix="1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2" xfId="5" applyNumberFormat="1" applyFont="1" applyFill="1" applyBorder="1" applyAlignment="1">
      <alignment horizontal="right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14" fontId="0" fillId="0" borderId="34" xfId="0" applyNumberFormat="1" applyFont="1" applyFill="1" applyBorder="1" applyAlignment="1">
      <alignment horizontal="center" vertical="center"/>
    </xf>
    <xf numFmtId="3" fontId="0" fillId="0" borderId="34" xfId="0" applyNumberFormat="1" applyFont="1" applyFill="1" applyBorder="1" applyAlignment="1">
      <alignment horizontal="right" vertical="center"/>
    </xf>
    <xf numFmtId="3" fontId="0" fillId="0" borderId="34" xfId="0" applyNumberFormat="1" applyFont="1" applyFill="1" applyBorder="1" applyAlignment="1">
      <alignment horizontal="center" vertical="center"/>
    </xf>
    <xf numFmtId="3" fontId="0" fillId="0" borderId="46" xfId="0" applyNumberFormat="1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5" xfId="0" applyFill="1" applyBorder="1" applyAlignment="1">
      <alignment horizontal="center" vertical="center"/>
    </xf>
    <xf numFmtId="0" fontId="0" fillId="0" borderId="37" xfId="0" applyFill="1" applyBorder="1" applyAlignment="1">
      <alignment horizontal="right" vertical="center"/>
    </xf>
    <xf numFmtId="0" fontId="0" fillId="0" borderId="3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19" fillId="0" borderId="47" xfId="0" applyNumberFormat="1" applyFont="1" applyFill="1" applyBorder="1" applyAlignment="1">
      <alignment horizontal="center" vertical="center"/>
    </xf>
    <xf numFmtId="14" fontId="19" fillId="0" borderId="30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64" fontId="2" fillId="0" borderId="36" xfId="2" applyFont="1" applyBorder="1" applyAlignment="1">
      <alignment horizontal="left" vertical="center"/>
    </xf>
    <xf numFmtId="164" fontId="2" fillId="0" borderId="37" xfId="2" applyFont="1" applyBorder="1" applyAlignment="1">
      <alignment horizontal="left" vertical="center"/>
    </xf>
    <xf numFmtId="164" fontId="16" fillId="3" borderId="13" xfId="1" applyFont="1" applyFill="1" applyBorder="1" applyAlignment="1">
      <alignment horizontal="center" vertical="center"/>
    </xf>
    <xf numFmtId="164" fontId="17" fillId="4" borderId="15" xfId="1" applyFont="1" applyFill="1" applyBorder="1" applyAlignment="1">
      <alignment horizontal="center" vertical="center"/>
    </xf>
    <xf numFmtId="164" fontId="17" fillId="4" borderId="16" xfId="1" applyFont="1" applyFill="1" applyBorder="1" applyAlignment="1">
      <alignment horizontal="center" vertical="center"/>
    </xf>
    <xf numFmtId="164" fontId="17" fillId="4" borderId="6" xfId="2" applyFont="1" applyFill="1" applyBorder="1" applyAlignment="1">
      <alignment horizontal="center" vertical="center"/>
    </xf>
    <xf numFmtId="164" fontId="17" fillId="4" borderId="13" xfId="2" applyFont="1" applyFill="1" applyBorder="1" applyAlignment="1">
      <alignment horizontal="center" vertical="center"/>
    </xf>
    <xf numFmtId="164" fontId="17" fillId="4" borderId="7" xfId="2" applyFont="1" applyFill="1" applyBorder="1" applyAlignment="1">
      <alignment horizontal="center" vertical="center"/>
    </xf>
    <xf numFmtId="164" fontId="2" fillId="3" borderId="6" xfId="2" applyFont="1" applyFill="1" applyBorder="1" applyAlignment="1">
      <alignment horizontal="center" vertical="center"/>
    </xf>
    <xf numFmtId="164" fontId="2" fillId="3" borderId="20" xfId="2" applyFont="1" applyFill="1" applyBorder="1" applyAlignment="1">
      <alignment horizontal="center" vertical="center"/>
    </xf>
    <xf numFmtId="164" fontId="2" fillId="3" borderId="21" xfId="2" applyFont="1" applyFill="1" applyBorder="1" applyAlignment="1">
      <alignment horizontal="center" vertical="center"/>
    </xf>
    <xf numFmtId="164" fontId="2" fillId="3" borderId="7" xfId="2" applyFont="1" applyFill="1" applyBorder="1" applyAlignment="1">
      <alignment horizontal="center" vertical="center"/>
    </xf>
    <xf numFmtId="164" fontId="2" fillId="0" borderId="23" xfId="2" applyFont="1" applyBorder="1" applyAlignment="1">
      <alignment horizontal="left" vertical="center"/>
    </xf>
    <xf numFmtId="164" fontId="2" fillId="0" borderId="24" xfId="2" applyFont="1" applyBorder="1" applyAlignment="1">
      <alignment horizontal="left" vertical="center"/>
    </xf>
    <xf numFmtId="164" fontId="2" fillId="0" borderId="28" xfId="2" applyFont="1" applyBorder="1" applyAlignment="1">
      <alignment horizontal="left" vertical="center"/>
    </xf>
    <xf numFmtId="164" fontId="2" fillId="0" borderId="1" xfId="2" applyFont="1" applyBorder="1" applyAlignment="1">
      <alignment horizontal="left" vertical="center"/>
    </xf>
    <xf numFmtId="165" fontId="7" fillId="9" borderId="6" xfId="2" applyNumberFormat="1" applyFont="1" applyFill="1" applyBorder="1" applyAlignment="1">
      <alignment horizontal="center"/>
    </xf>
    <xf numFmtId="165" fontId="7" fillId="9" borderId="7" xfId="2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7" fillId="2" borderId="6" xfId="2" applyNumberFormat="1" applyFont="1" applyFill="1" applyBorder="1" applyAlignment="1">
      <alignment horizontal="center"/>
    </xf>
    <xf numFmtId="0" fontId="7" fillId="2" borderId="7" xfId="2" applyNumberFormat="1" applyFont="1" applyFill="1" applyBorder="1" applyAlignment="1">
      <alignment horizontal="center"/>
    </xf>
    <xf numFmtId="164" fontId="6" fillId="3" borderId="0" xfId="3" applyNumberFormat="1" applyFont="1" applyFill="1" applyBorder="1" applyAlignment="1" applyProtection="1">
      <alignment horizontal="right"/>
    </xf>
    <xf numFmtId="0" fontId="7" fillId="2" borderId="6" xfId="1" applyNumberFormat="1" applyFont="1" applyFill="1" applyBorder="1" applyAlignment="1">
      <alignment horizontal="center"/>
    </xf>
    <xf numFmtId="0" fontId="7" fillId="2" borderId="7" xfId="1" applyNumberFormat="1" applyFont="1" applyFill="1" applyBorder="1" applyAlignment="1">
      <alignment horizontal="center"/>
    </xf>
    <xf numFmtId="0" fontId="5" fillId="2" borderId="7" xfId="0" applyNumberFormat="1" applyFont="1" applyFill="1" applyBorder="1" applyAlignment="1">
      <alignment horizontal="center"/>
    </xf>
    <xf numFmtId="164" fontId="6" fillId="3" borderId="0" xfId="1" applyFont="1" applyFill="1" applyBorder="1" applyAlignment="1">
      <alignment horizontal="right"/>
    </xf>
    <xf numFmtId="164" fontId="6" fillId="3" borderId="5" xfId="3" applyNumberFormat="1" applyFont="1" applyFill="1" applyBorder="1" applyAlignment="1" applyProtection="1">
      <alignment horizontal="right"/>
    </xf>
    <xf numFmtId="164" fontId="6" fillId="3" borderId="9" xfId="3" applyNumberFormat="1" applyFont="1" applyFill="1" applyBorder="1" applyAlignment="1" applyProtection="1">
      <alignment horizontal="right"/>
    </xf>
    <xf numFmtId="164" fontId="6" fillId="3" borderId="5" xfId="1" applyFont="1" applyFill="1" applyBorder="1" applyAlignment="1">
      <alignment horizontal="right"/>
    </xf>
    <xf numFmtId="164" fontId="6" fillId="3" borderId="9" xfId="1" applyFont="1" applyFill="1" applyBorder="1" applyAlignment="1">
      <alignment horizontal="right"/>
    </xf>
    <xf numFmtId="164" fontId="2" fillId="0" borderId="34" xfId="2" applyFont="1" applyBorder="1" applyAlignment="1">
      <alignment horizontal="left" vertical="center"/>
    </xf>
    <xf numFmtId="164" fontId="17" fillId="4" borderId="53" xfId="1" applyFont="1" applyFill="1" applyBorder="1" applyAlignment="1">
      <alignment horizontal="center" vertical="center"/>
    </xf>
    <xf numFmtId="164" fontId="2" fillId="3" borderId="2" xfId="2" applyFont="1" applyFill="1" applyBorder="1" applyAlignment="1">
      <alignment horizontal="center" vertical="center"/>
    </xf>
    <xf numFmtId="164" fontId="2" fillId="3" borderId="55" xfId="2" applyFont="1" applyFill="1" applyBorder="1" applyAlignment="1">
      <alignment horizontal="center" vertical="center"/>
    </xf>
    <xf numFmtId="164" fontId="2" fillId="3" borderId="56" xfId="2" applyFont="1" applyFill="1" applyBorder="1" applyAlignment="1">
      <alignment horizontal="center" vertical="center"/>
    </xf>
    <xf numFmtId="164" fontId="2" fillId="3" borderId="4" xfId="2" applyFont="1" applyFill="1" applyBorder="1" applyAlignment="1">
      <alignment horizontal="center" vertical="center"/>
    </xf>
    <xf numFmtId="164" fontId="2" fillId="0" borderId="36" xfId="1" applyBorder="1" applyAlignment="1">
      <alignment horizontal="left"/>
    </xf>
    <xf numFmtId="164" fontId="2" fillId="0" borderId="37" xfId="1" applyBorder="1" applyAlignment="1">
      <alignment horizontal="left"/>
    </xf>
    <xf numFmtId="164" fontId="2" fillId="0" borderId="48" xfId="2" applyFont="1" applyBorder="1" applyAlignment="1">
      <alignment horizontal="left" vertical="center"/>
    </xf>
  </cellXfs>
  <cellStyles count="6">
    <cellStyle name="Euro" xfId="4"/>
    <cellStyle name="Milliers" xfId="5" builtinId="3"/>
    <cellStyle name="Normal" xfId="0" builtinId="0"/>
    <cellStyle name="Normal 2" xfId="2"/>
    <cellStyle name="Normal_Classeur2" xfId="1"/>
    <cellStyle name="Normal_Voyager autrement - Flotte véhicule 2" xfId="3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candeille\AppData\Local\Microsoft\Windows\INetCache\Content.Outlook\AM8PQWN7\Suivi%20parc%20v&#233;hicules_projet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LÉGENDE"/>
      <sheetName val="A LIRE - Explications"/>
      <sheetName val="PARC VEHICULE"/>
      <sheetName val="CJ-806-TB"/>
      <sheetName val="CH-199-DG"/>
      <sheetName val="CE-256-HH"/>
      <sheetName val="940 CTY 59"/>
      <sheetName val="96 CSQ 59"/>
      <sheetName val="479 CST 59"/>
      <sheetName val="DA-736-DZ"/>
      <sheetName val="AR-564-RB"/>
      <sheetName val="ET-039-HT"/>
      <sheetName val="397 BHR 59"/>
      <sheetName val="CH-723-HK"/>
      <sheetName val="DT-925-GQ"/>
      <sheetName val="CL-572-HM"/>
      <sheetName val="CJ-820-CV"/>
      <sheetName val="CG-833-AQ"/>
      <sheetName val="AM-989-PK"/>
      <sheetName val="CJ-794-CV"/>
      <sheetName val="AT-611-HF"/>
      <sheetName val="AT-082-FZ"/>
      <sheetName val="437 BDE 59"/>
      <sheetName val="AW-668-QN"/>
      <sheetName val="CB-401-BH"/>
      <sheetName val="CD-388-ES"/>
      <sheetName val="CD-554-ES"/>
      <sheetName val="CG-039-LP"/>
      <sheetName val="CD-353-WP"/>
      <sheetName val="CB-441-WP"/>
      <sheetName val="CC-699-WA"/>
      <sheetName val="CD-035-JK"/>
      <sheetName val="BY-818-VD"/>
      <sheetName val="CX-679-LE"/>
      <sheetName val="DG-150-CX"/>
      <sheetName val="EH-834-XD"/>
      <sheetName val="BS-907-BS"/>
      <sheetName val="EC-008-KV"/>
      <sheetName val="EF-662-ZV"/>
      <sheetName val="BT-632-EV"/>
      <sheetName val="CC-942-BX"/>
      <sheetName val="DX-474-NT"/>
      <sheetName val="DS-017-XB"/>
      <sheetName val="CH-413-FK"/>
      <sheetName val="CZ-163-QR"/>
      <sheetName val="CC-938-BX"/>
      <sheetName val="DY-905-MF"/>
      <sheetName val="DA-259-AC"/>
      <sheetName val="DS-358-HP"/>
      <sheetName val="DY-269-BE"/>
      <sheetName val="BX-521-AB"/>
      <sheetName val="EJ-273-JB"/>
      <sheetName val="EJ-745-JB"/>
      <sheetName val="BX-057-ZT"/>
      <sheetName val="BZ-127-NS"/>
      <sheetName val="BZ-440-NH"/>
      <sheetName val="DC-521-PZ"/>
      <sheetName val="AA-055-FT"/>
      <sheetName val="DB-085-VZ"/>
      <sheetName val="BZ-143-NS"/>
      <sheetName val="BZ-483-NH"/>
      <sheetName val="BZ-457-NH"/>
      <sheetName val="Suivi parc véhicules_proj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84" zoomScaleNormal="84" workbookViewId="0">
      <selection activeCell="C7" sqref="C7:C18"/>
    </sheetView>
  </sheetViews>
  <sheetFormatPr baseColWidth="10" defaultRowHeight="15" x14ac:dyDescent="0.25"/>
  <cols>
    <col min="1" max="2" width="11.42578125" style="150"/>
    <col min="3" max="3" width="12" style="150" customWidth="1"/>
    <col min="4" max="4" width="8.5703125" style="150" customWidth="1"/>
    <col min="5" max="5" width="4.7109375" style="150" bestFit="1" customWidth="1"/>
    <col min="6" max="6" width="10.7109375" style="150" bestFit="1" customWidth="1"/>
    <col min="7" max="7" width="0.5703125" style="151" customWidth="1"/>
    <col min="8" max="8" width="14.7109375" style="150" customWidth="1"/>
    <col min="9" max="9" width="7.7109375" style="150" customWidth="1"/>
    <col min="10" max="10" width="4.7109375" style="150" customWidth="1"/>
    <col min="11" max="11" width="0.85546875" style="150" customWidth="1"/>
    <col min="12" max="12" width="14.7109375" style="150" customWidth="1"/>
    <col min="13" max="13" width="7.7109375" style="150" customWidth="1"/>
    <col min="14" max="14" width="4.7109375" style="150" customWidth="1"/>
    <col min="15" max="15" width="14.7109375" style="150" customWidth="1"/>
    <col min="16" max="16" width="0.85546875" style="150" customWidth="1"/>
    <col min="17" max="16384" width="11.42578125" style="150"/>
  </cols>
  <sheetData>
    <row r="1" spans="1:16" ht="15.75" thickBot="1" x14ac:dyDescent="0.3"/>
    <row r="2" spans="1:16" ht="15" customHeight="1" x14ac:dyDescent="0.25">
      <c r="B2" s="222" t="s">
        <v>59</v>
      </c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</row>
    <row r="3" spans="1:16" ht="15.75" customHeight="1" thickBot="1" x14ac:dyDescent="0.3">
      <c r="A3" s="15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</row>
    <row r="4" spans="1:16" ht="15.75" thickBot="1" x14ac:dyDescent="0.3">
      <c r="A4" s="153"/>
      <c r="B4" s="154" t="s">
        <v>23</v>
      </c>
      <c r="C4" s="155" t="s">
        <v>18</v>
      </c>
      <c r="D4" s="228"/>
      <c r="E4" s="229"/>
      <c r="F4" s="156"/>
      <c r="G4" s="157"/>
      <c r="H4" s="158"/>
      <c r="I4" s="159"/>
      <c r="J4" s="159"/>
      <c r="K4" s="160"/>
      <c r="L4" s="159"/>
      <c r="M4" s="159"/>
      <c r="N4" s="159"/>
      <c r="O4" s="159"/>
      <c r="P4" s="161"/>
    </row>
    <row r="5" spans="1:16" ht="15.75" thickBot="1" x14ac:dyDescent="0.3">
      <c r="A5" s="162"/>
      <c r="B5" s="163" t="s">
        <v>24</v>
      </c>
      <c r="C5" s="164" t="s">
        <v>33</v>
      </c>
      <c r="D5" s="230"/>
      <c r="E5" s="231"/>
      <c r="F5" s="165"/>
      <c r="G5" s="166"/>
      <c r="H5" s="226" t="s">
        <v>37</v>
      </c>
      <c r="I5" s="232"/>
      <c r="J5" s="232"/>
      <c r="K5" s="161"/>
      <c r="L5" s="226" t="s">
        <v>40</v>
      </c>
      <c r="M5" s="233"/>
      <c r="N5" s="234"/>
      <c r="O5" s="226" t="s">
        <v>25</v>
      </c>
      <c r="P5" s="167"/>
    </row>
    <row r="6" spans="1:16" ht="15.75" thickBot="1" x14ac:dyDescent="0.3">
      <c r="A6" s="168" t="s">
        <v>57</v>
      </c>
      <c r="B6" s="169" t="s">
        <v>26</v>
      </c>
      <c r="C6" s="170" t="s">
        <v>34</v>
      </c>
      <c r="D6" s="224" t="s">
        <v>29</v>
      </c>
      <c r="E6" s="224"/>
      <c r="F6" s="225"/>
      <c r="G6" s="166"/>
      <c r="H6" s="161" t="s">
        <v>38</v>
      </c>
      <c r="I6" s="226" t="s">
        <v>20</v>
      </c>
      <c r="J6" s="232"/>
      <c r="K6" s="167"/>
      <c r="L6" s="157" t="s">
        <v>39</v>
      </c>
      <c r="M6" s="226" t="s">
        <v>20</v>
      </c>
      <c r="N6" s="235"/>
      <c r="O6" s="227"/>
      <c r="P6" s="167"/>
    </row>
    <row r="7" spans="1:16" ht="15.75" thickBot="1" x14ac:dyDescent="0.3">
      <c r="A7" s="171" t="str">
        <f>'AA-111-ZZ'!B6</f>
        <v>AA-111-ZZ</v>
      </c>
      <c r="B7" s="172">
        <f>'AA-111-ZZ'!F5</f>
        <v>0</v>
      </c>
      <c r="C7" s="173">
        <f>'AA-111-ZZ'!F4</f>
        <v>36526</v>
      </c>
      <c r="D7" s="174">
        <f>'AA-111-ZZ'!B8</f>
        <v>0</v>
      </c>
      <c r="E7" s="175" t="s">
        <v>28</v>
      </c>
      <c r="F7" s="176">
        <f>'AA-111-ZZ'!$B$9</f>
        <v>0</v>
      </c>
      <c r="G7" s="177"/>
      <c r="H7" s="178">
        <f>'AA-111-ZZ'!G10</f>
        <v>0</v>
      </c>
      <c r="I7" s="179">
        <f>'AA-111-ZZ'!F10</f>
        <v>0</v>
      </c>
      <c r="J7" s="180" t="s">
        <v>28</v>
      </c>
      <c r="K7" s="181"/>
      <c r="L7" s="182">
        <f>'AA-111-ZZ'!G12</f>
        <v>0</v>
      </c>
      <c r="M7" s="179">
        <f>'AA-111-ZZ'!F12</f>
        <v>0</v>
      </c>
      <c r="N7" s="183" t="s">
        <v>28</v>
      </c>
      <c r="O7" s="184"/>
      <c r="P7" s="185"/>
    </row>
    <row r="8" spans="1:16" x14ac:dyDescent="0.25">
      <c r="A8" s="171" t="str">
        <f>'AB-112-ZZ'!B6</f>
        <v>AB-112-ZZ</v>
      </c>
      <c r="B8" s="186">
        <f>'AB-112-ZZ'!F5</f>
        <v>0</v>
      </c>
      <c r="C8" s="187">
        <f>'AB-112-ZZ'!F4</f>
        <v>42005</v>
      </c>
      <c r="D8" s="174">
        <f>'AB-112-ZZ'!B8</f>
        <v>0</v>
      </c>
      <c r="E8" s="175" t="s">
        <v>28</v>
      </c>
      <c r="F8" s="188">
        <f>'AB-112-ZZ'!$B$9</f>
        <v>0</v>
      </c>
      <c r="G8" s="189"/>
      <c r="H8" s="188">
        <f>'AB-112-ZZ'!G10</f>
        <v>0</v>
      </c>
      <c r="I8" s="190">
        <f>'AB-112-ZZ'!F10</f>
        <v>0</v>
      </c>
      <c r="J8" s="180" t="s">
        <v>28</v>
      </c>
      <c r="K8" s="181"/>
      <c r="L8" s="191">
        <f>'AB-112-ZZ'!G12</f>
        <v>0</v>
      </c>
      <c r="M8" s="190">
        <f>'AB-112-ZZ'!F12</f>
        <v>0</v>
      </c>
      <c r="N8" s="175" t="s">
        <v>28</v>
      </c>
      <c r="O8" s="192"/>
      <c r="P8" s="185"/>
    </row>
    <row r="9" spans="1:16" x14ac:dyDescent="0.25">
      <c r="A9" s="171" t="str">
        <f>'AC-113-ZZ'!B6</f>
        <v>AC-113-ZZ</v>
      </c>
      <c r="B9" s="186">
        <f>'AC-113-ZZ'!F5</f>
        <v>0</v>
      </c>
      <c r="C9" s="187">
        <f>'AC-113-ZZ'!F4</f>
        <v>41802</v>
      </c>
      <c r="D9" s="174">
        <f>'AC-113-ZZ'!B8</f>
        <v>0</v>
      </c>
      <c r="E9" s="175" t="s">
        <v>28</v>
      </c>
      <c r="F9" s="188">
        <f>'AC-113-ZZ'!$B$9</f>
        <v>0</v>
      </c>
      <c r="G9" s="177"/>
      <c r="H9" s="188">
        <f>'AC-113-ZZ'!G10</f>
        <v>0</v>
      </c>
      <c r="I9" s="190">
        <f>'AB-112-ZZ'!F10</f>
        <v>0</v>
      </c>
      <c r="J9" s="180" t="s">
        <v>28</v>
      </c>
      <c r="K9" s="181"/>
      <c r="L9" s="191">
        <f>'AC-113-ZZ'!G12</f>
        <v>0</v>
      </c>
      <c r="M9" s="190">
        <f>'AC-113-ZZ'!F12</f>
        <v>0</v>
      </c>
      <c r="N9" s="175" t="s">
        <v>28</v>
      </c>
      <c r="O9" s="192"/>
      <c r="P9" s="185"/>
    </row>
    <row r="10" spans="1:16" x14ac:dyDescent="0.25">
      <c r="A10" s="171" t="str">
        <f>'AE-115-ZZ'!B6</f>
        <v>AE-115-ZZ</v>
      </c>
      <c r="B10" s="193">
        <f>'AE-115-ZZ'!F5</f>
        <v>0</v>
      </c>
      <c r="C10" s="187">
        <f>'AE-115-ZZ'!F4</f>
        <v>42005</v>
      </c>
      <c r="D10" s="174">
        <f>'AE-115-ZZ'!B8</f>
        <v>0</v>
      </c>
      <c r="E10" s="175" t="s">
        <v>28</v>
      </c>
      <c r="F10" s="188">
        <f>'AE-115-ZZ'!$B$9</f>
        <v>0</v>
      </c>
      <c r="G10" s="177"/>
      <c r="H10" s="188">
        <f>'AE-115-ZZ'!G10</f>
        <v>0</v>
      </c>
      <c r="I10" s="190">
        <f>'AE-115-ZZ'!F10</f>
        <v>0</v>
      </c>
      <c r="J10" s="180" t="s">
        <v>28</v>
      </c>
      <c r="K10" s="181"/>
      <c r="L10" s="191">
        <f>'AE-115-ZZ'!G12</f>
        <v>0</v>
      </c>
      <c r="M10" s="190">
        <f>'AE-115-ZZ'!F12</f>
        <v>0</v>
      </c>
      <c r="N10" s="175" t="s">
        <v>28</v>
      </c>
      <c r="O10" s="192"/>
      <c r="P10" s="185"/>
    </row>
    <row r="11" spans="1:16" x14ac:dyDescent="0.25">
      <c r="A11" s="194" t="str">
        <f>'AF-116-ZZ'!B6</f>
        <v>AF-116-ZZ</v>
      </c>
      <c r="B11" s="193">
        <f>'AF-116-ZZ'!F5</f>
        <v>0</v>
      </c>
      <c r="C11" s="187">
        <f>'AF-116-ZZ'!F4</f>
        <v>41355</v>
      </c>
      <c r="D11" s="174">
        <f>'AF-116-ZZ'!B8</f>
        <v>0</v>
      </c>
      <c r="E11" s="175" t="s">
        <v>28</v>
      </c>
      <c r="F11" s="188">
        <f>'AF-116-ZZ'!$B$9</f>
        <v>0</v>
      </c>
      <c r="G11" s="177"/>
      <c r="H11" s="188">
        <f>'AF-116-ZZ'!G10</f>
        <v>0</v>
      </c>
      <c r="I11" s="190">
        <f>'AF-116-ZZ'!F10</f>
        <v>0</v>
      </c>
      <c r="J11" s="180" t="s">
        <v>28</v>
      </c>
      <c r="K11" s="181"/>
      <c r="L11" s="191">
        <f>'AF-116-ZZ'!G12</f>
        <v>0</v>
      </c>
      <c r="M11" s="190">
        <f>'AF-116-ZZ'!F12</f>
        <v>0</v>
      </c>
      <c r="N11" s="175" t="s">
        <v>28</v>
      </c>
      <c r="O11" s="192"/>
      <c r="P11" s="185"/>
    </row>
    <row r="12" spans="1:16" x14ac:dyDescent="0.25">
      <c r="A12" s="171" t="str">
        <f>'AG-117-ZZ'!B6</f>
        <v>AG-117-ZZ</v>
      </c>
      <c r="B12" s="193">
        <f>'AG-117-ZZ'!F5</f>
        <v>0</v>
      </c>
      <c r="C12" s="195">
        <f>'AG-117-ZZ'!F4</f>
        <v>40785</v>
      </c>
      <c r="D12" s="174">
        <f>'AG-117-ZZ'!B8</f>
        <v>0</v>
      </c>
      <c r="E12" s="175" t="s">
        <v>28</v>
      </c>
      <c r="F12" s="196">
        <f>'AG-117-ZZ'!$B$9</f>
        <v>0</v>
      </c>
      <c r="G12" s="177"/>
      <c r="H12" s="196">
        <f>'AG-117-ZZ'!G10</f>
        <v>0</v>
      </c>
      <c r="I12" s="197">
        <f>'AG-117-ZZ'!F10</f>
        <v>0</v>
      </c>
      <c r="J12" s="180" t="s">
        <v>28</v>
      </c>
      <c r="K12" s="198"/>
      <c r="L12" s="199">
        <f>'AG-117-ZZ'!G12</f>
        <v>0</v>
      </c>
      <c r="M12" s="197">
        <f>'AG-117-ZZ'!F12</f>
        <v>0</v>
      </c>
      <c r="N12" s="175" t="s">
        <v>28</v>
      </c>
      <c r="O12" s="192"/>
      <c r="P12" s="185"/>
    </row>
    <row r="13" spans="1:16" x14ac:dyDescent="0.25">
      <c r="A13" s="171" t="str">
        <f>'AH-118-ZZ'!B6</f>
        <v>AH-118-ZZ</v>
      </c>
      <c r="B13" s="193">
        <f>'AH-118-ZZ'!F5</f>
        <v>0</v>
      </c>
      <c r="C13" s="187">
        <f>'AH-118-ZZ'!F4</f>
        <v>41445</v>
      </c>
      <c r="D13" s="174">
        <f>'AH-118-ZZ'!B8</f>
        <v>0</v>
      </c>
      <c r="E13" s="175" t="s">
        <v>28</v>
      </c>
      <c r="F13" s="196">
        <f>'AH-118-ZZ'!$B$9</f>
        <v>0</v>
      </c>
      <c r="G13" s="177"/>
      <c r="H13" s="196">
        <f>'AH-118-ZZ'!G10</f>
        <v>0</v>
      </c>
      <c r="I13" s="197">
        <f>'AH-118-ZZ'!F10</f>
        <v>0</v>
      </c>
      <c r="J13" s="180" t="s">
        <v>28</v>
      </c>
      <c r="K13" s="198"/>
      <c r="L13" s="199">
        <f>'AH-118-ZZ'!G12</f>
        <v>0</v>
      </c>
      <c r="M13" s="197">
        <f>'AH-118-ZZ'!F12</f>
        <v>0</v>
      </c>
      <c r="N13" s="175" t="s">
        <v>28</v>
      </c>
      <c r="O13" s="192"/>
      <c r="P13" s="185"/>
    </row>
    <row r="14" spans="1:16" x14ac:dyDescent="0.25">
      <c r="A14" s="171" t="str">
        <f>'AI-119-ZZ'!B6</f>
        <v>AI-119-ZZ</v>
      </c>
      <c r="B14" s="193">
        <f>'AI-119-ZZ'!F5</f>
        <v>0</v>
      </c>
      <c r="C14" s="187">
        <f>'AI-119-ZZ'!F4</f>
        <v>40148</v>
      </c>
      <c r="D14" s="174">
        <f>'AI-119-ZZ'!B8</f>
        <v>0</v>
      </c>
      <c r="E14" s="175" t="s">
        <v>28</v>
      </c>
      <c r="F14" s="196">
        <f>'AI-119-ZZ'!$B$9</f>
        <v>0</v>
      </c>
      <c r="G14" s="177"/>
      <c r="H14" s="196">
        <f>'AI-119-ZZ'!G10</f>
        <v>0</v>
      </c>
      <c r="I14" s="197">
        <f>'AI-119-ZZ'!F10</f>
        <v>0</v>
      </c>
      <c r="J14" s="180" t="s">
        <v>28</v>
      </c>
      <c r="K14" s="198"/>
      <c r="L14" s="199">
        <f>'AI-119-ZZ'!G12</f>
        <v>0</v>
      </c>
      <c r="M14" s="197">
        <f>'AI-119-ZZ'!F12</f>
        <v>0</v>
      </c>
      <c r="N14" s="175" t="s">
        <v>28</v>
      </c>
      <c r="O14" s="192"/>
      <c r="P14" s="185"/>
    </row>
    <row r="15" spans="1:16" x14ac:dyDescent="0.25">
      <c r="A15" s="171" t="str">
        <f>'AJ-120-ZZ'!B6</f>
        <v>AJ-120-ZZ</v>
      </c>
      <c r="B15" s="193">
        <f>'AJ-120-ZZ'!F5</f>
        <v>0</v>
      </c>
      <c r="C15" s="187">
        <f>'AJ-120-ZZ'!F4</f>
        <v>42123</v>
      </c>
      <c r="D15" s="174">
        <f>'AJ-120-ZZ'!B8</f>
        <v>0</v>
      </c>
      <c r="E15" s="175" t="s">
        <v>28</v>
      </c>
      <c r="F15" s="200">
        <f>'AJ-120-ZZ'!$B$9</f>
        <v>0</v>
      </c>
      <c r="G15" s="177"/>
      <c r="H15" s="200">
        <f>'AJ-120-ZZ'!G10</f>
        <v>0</v>
      </c>
      <c r="I15" s="197">
        <f>'AJ-120-ZZ'!F10</f>
        <v>0</v>
      </c>
      <c r="J15" s="180" t="s">
        <v>28</v>
      </c>
      <c r="K15" s="201"/>
      <c r="L15" s="202">
        <f>'AJ-120-ZZ'!G12</f>
        <v>0</v>
      </c>
      <c r="M15" s="197">
        <f>'AJ-120-ZZ'!F12</f>
        <v>0</v>
      </c>
      <c r="N15" s="175" t="s">
        <v>28</v>
      </c>
      <c r="O15" s="192"/>
      <c r="P15" s="185"/>
    </row>
    <row r="16" spans="1:16" x14ac:dyDescent="0.25">
      <c r="A16" s="171" t="str">
        <f>'AK-121-ZZ'!B6</f>
        <v>AK-121-ZZ</v>
      </c>
      <c r="B16" s="203">
        <f>'AK-121-ZZ'!F5</f>
        <v>0</v>
      </c>
      <c r="C16" s="187">
        <f>'AK-121-ZZ'!F4</f>
        <v>40541</v>
      </c>
      <c r="D16" s="174">
        <f>'AK-121-ZZ'!B8</f>
        <v>0</v>
      </c>
      <c r="E16" s="175" t="s">
        <v>28</v>
      </c>
      <c r="F16" s="196">
        <f>'AK-121-ZZ'!$B$9</f>
        <v>0</v>
      </c>
      <c r="G16" s="177"/>
      <c r="H16" s="196">
        <f>'AK-121-ZZ'!G10</f>
        <v>0</v>
      </c>
      <c r="I16" s="197">
        <f>'AK-121-ZZ'!F10</f>
        <v>0</v>
      </c>
      <c r="J16" s="180" t="s">
        <v>28</v>
      </c>
      <c r="K16" s="198"/>
      <c r="L16" s="199">
        <f>'AK-121-ZZ'!G12</f>
        <v>0</v>
      </c>
      <c r="M16" s="197">
        <f>'AK-121-ZZ'!F12</f>
        <v>0</v>
      </c>
      <c r="N16" s="175" t="s">
        <v>28</v>
      </c>
      <c r="O16" s="192"/>
      <c r="P16" s="185"/>
    </row>
    <row r="17" spans="1:16" x14ac:dyDescent="0.25">
      <c r="A17" s="171" t="str">
        <f>'AL-122-ZZ'!B6</f>
        <v>AL-122-ZZ</v>
      </c>
      <c r="B17" s="186">
        <f>'AL-122-ZZ'!F5</f>
        <v>0</v>
      </c>
      <c r="C17" s="187">
        <f>'AL-122-ZZ'!F4</f>
        <v>42005</v>
      </c>
      <c r="D17" s="174">
        <f>'AL-122-ZZ'!B8</f>
        <v>0</v>
      </c>
      <c r="E17" s="175" t="s">
        <v>28</v>
      </c>
      <c r="F17" s="196">
        <f>'AL-122-ZZ'!$B$9</f>
        <v>0</v>
      </c>
      <c r="G17" s="177"/>
      <c r="H17" s="196">
        <f>'AL-122-ZZ'!G10</f>
        <v>0</v>
      </c>
      <c r="I17" s="197">
        <f>'AL-122-ZZ'!F10</f>
        <v>0</v>
      </c>
      <c r="J17" s="180" t="s">
        <v>28</v>
      </c>
      <c r="K17" s="198"/>
      <c r="L17" s="199">
        <f>'AL-122-ZZ'!G12</f>
        <v>0</v>
      </c>
      <c r="M17" s="197">
        <f>'AL-122-ZZ'!F12</f>
        <v>0</v>
      </c>
      <c r="N17" s="175" t="s">
        <v>28</v>
      </c>
      <c r="O17" s="192"/>
      <c r="P17" s="185"/>
    </row>
    <row r="18" spans="1:16" x14ac:dyDescent="0.25">
      <c r="A18" s="171" t="str">
        <f>'1295 YZ 62'!B6</f>
        <v>1295 YZ 62</v>
      </c>
      <c r="B18" s="186">
        <f>'1295 YZ 62'!$F$5</f>
        <v>0</v>
      </c>
      <c r="C18" s="187">
        <f>'1295 YZ 62'!F4</f>
        <v>35796</v>
      </c>
      <c r="D18" s="174">
        <f>'1295 YZ 62'!$B$8</f>
        <v>0</v>
      </c>
      <c r="E18" s="175" t="s">
        <v>28</v>
      </c>
      <c r="F18" s="196">
        <f>'1295 YZ 62'!$B$9</f>
        <v>0</v>
      </c>
      <c r="G18" s="177"/>
      <c r="H18" s="196">
        <f>'1295 YZ 62'!G10</f>
        <v>0</v>
      </c>
      <c r="I18" s="197">
        <f>'1295 YZ 62'!F10</f>
        <v>0</v>
      </c>
      <c r="J18" s="180" t="s">
        <v>28</v>
      </c>
      <c r="K18" s="198"/>
      <c r="L18" s="199">
        <f>'1295 YZ 62'!G12</f>
        <v>0</v>
      </c>
      <c r="M18" s="197">
        <f>'1295 YZ 62'!F12</f>
        <v>0</v>
      </c>
      <c r="N18" s="175" t="s">
        <v>28</v>
      </c>
      <c r="O18" s="192"/>
      <c r="P18" s="185"/>
    </row>
    <row r="19" spans="1:16" x14ac:dyDescent="0.25">
      <c r="A19" s="204"/>
      <c r="B19" s="205"/>
      <c r="C19" s="187"/>
      <c r="D19" s="174"/>
      <c r="E19" s="175" t="s">
        <v>28</v>
      </c>
      <c r="F19" s="204"/>
      <c r="G19" s="177"/>
      <c r="H19" s="204"/>
      <c r="I19" s="206"/>
      <c r="J19" s="180" t="s">
        <v>28</v>
      </c>
      <c r="K19" s="185"/>
      <c r="L19" s="207"/>
      <c r="M19" s="206"/>
      <c r="N19" s="175" t="s">
        <v>28</v>
      </c>
      <c r="O19" s="192"/>
      <c r="P19" s="185"/>
    </row>
    <row r="20" spans="1:16" ht="15.75" thickBot="1" x14ac:dyDescent="0.3">
      <c r="A20" s="208"/>
      <c r="B20" s="209"/>
      <c r="C20" s="210"/>
      <c r="D20" s="211"/>
      <c r="E20" s="212" t="s">
        <v>28</v>
      </c>
      <c r="F20" s="213"/>
      <c r="G20" s="177"/>
      <c r="H20" s="208"/>
      <c r="I20" s="214"/>
      <c r="J20" s="215"/>
      <c r="K20" s="216"/>
      <c r="L20" s="214"/>
      <c r="M20" s="217"/>
      <c r="N20" s="209"/>
      <c r="O20" s="218"/>
      <c r="P20" s="216"/>
    </row>
    <row r="21" spans="1:16" ht="15.75" thickBot="1" x14ac:dyDescent="0.3">
      <c r="A21" s="219"/>
      <c r="B21" s="219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</row>
    <row r="22" spans="1:16" ht="15.75" thickBot="1" x14ac:dyDescent="0.3">
      <c r="B22" s="220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</row>
    <row r="23" spans="1:16" x14ac:dyDescent="0.25"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</row>
    <row r="24" spans="1:16" x14ac:dyDescent="0.25">
      <c r="B24" s="221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</row>
    <row r="25" spans="1:16" x14ac:dyDescent="0.25">
      <c r="A25" s="219"/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</row>
    <row r="26" spans="1:16" x14ac:dyDescent="0.25">
      <c r="A26" s="219"/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</row>
    <row r="27" spans="1:16" x14ac:dyDescent="0.25">
      <c r="A27" s="151"/>
      <c r="B27" s="151"/>
      <c r="C27" s="151"/>
      <c r="D27" s="151"/>
      <c r="E27" s="151"/>
      <c r="F27" s="151"/>
      <c r="H27" s="151"/>
      <c r="I27" s="151"/>
      <c r="J27" s="151"/>
      <c r="K27" s="151"/>
      <c r="L27" s="151"/>
      <c r="M27" s="151"/>
      <c r="N27" s="151"/>
      <c r="O27" s="151"/>
      <c r="P27" s="151"/>
    </row>
  </sheetData>
  <mergeCells count="9">
    <mergeCell ref="B2:P3"/>
    <mergeCell ref="D6:F6"/>
    <mergeCell ref="O5:O6"/>
    <mergeCell ref="D4:E4"/>
    <mergeCell ref="D5:E5"/>
    <mergeCell ref="I6:J6"/>
    <mergeCell ref="H5:J5"/>
    <mergeCell ref="L5:N5"/>
    <mergeCell ref="M6:N6"/>
  </mergeCells>
  <conditionalFormatting sqref="H7:H14 F8:F14 H16:H19 K16:M19 F16:F19 K7:M14">
    <cfRule type="timePeriod" dxfId="7" priority="17" timePeriod="nextMonth">
      <formula>AND(MONTH(F7)=MONTH(EDATE(TODAY(),0+1)),YEAR(F7)=YEAR(EDATE(TODAY(),0+1)))</formula>
    </cfRule>
  </conditionalFormatting>
  <conditionalFormatting sqref="H20:M20 H8:H19 K8:M19 F8:F19">
    <cfRule type="timePeriod" dxfId="6" priority="15" timePeriod="yesterday">
      <formula>FLOOR(F8,1)=TODAY()-1</formula>
    </cfRule>
  </conditionalFormatting>
  <conditionalFormatting sqref="H7 K7:M7">
    <cfRule type="timePeriod" dxfId="5" priority="13" timePeriod="yesterday">
      <formula>FLOOR(H7,1)=TODAY()-1</formula>
    </cfRule>
  </conditionalFormatting>
  <conditionalFormatting sqref="M7">
    <cfRule type="timePeriod" dxfId="4" priority="5" timePeriod="yesterday">
      <formula>FLOOR(M7,1)=TODAY()-1</formula>
    </cfRule>
  </conditionalFormatting>
  <conditionalFormatting sqref="I16:I19 I7:I14">
    <cfRule type="timePeriod" dxfId="3" priority="4" timePeriod="nextMonth">
      <formula>AND(MONTH(I7)=MONTH(EDATE(TODAY(),0+1)),YEAR(I7)=YEAR(EDATE(TODAY(),0+1)))</formula>
    </cfRule>
  </conditionalFormatting>
  <conditionalFormatting sqref="I8:I19">
    <cfRule type="timePeriod" dxfId="2" priority="3" timePeriod="yesterday">
      <formula>FLOOR(I8,1)=TODAY()-1</formula>
    </cfRule>
  </conditionalFormatting>
  <conditionalFormatting sqref="I7">
    <cfRule type="timePeriod" dxfId="1" priority="2" timePeriod="yesterday">
      <formula>FLOOR(I7,1)=TODAY()-1</formula>
    </cfRule>
  </conditionalFormatting>
  <conditionalFormatting sqref="I7">
    <cfRule type="timePeriod" dxfId="0" priority="1" timePeriod="yesterday">
      <formula>FLOOR(I7,1)=TODAY()-1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75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R42"/>
  <sheetViews>
    <sheetView tabSelected="1" workbookViewId="0">
      <selection activeCell="E6" sqref="E6"/>
    </sheetView>
  </sheetViews>
  <sheetFormatPr baseColWidth="10" defaultRowHeight="15" x14ac:dyDescent="0.25"/>
  <cols>
    <col min="2" max="3" width="30" customWidth="1"/>
    <col min="4" max="4" width="10.5703125" customWidth="1"/>
  </cols>
  <sheetData>
    <row r="1" spans="2:70" x14ac:dyDescent="0.25">
      <c r="B1" s="236" t="str">
        <f>IF(C3="TOUS","COUT PAR ANNEE FLOTTE VEHICULE","COUT VEHICULE PAR ANNÉE")</f>
        <v>COUT PAR ANNEE FLOTTE VEHICULE</v>
      </c>
      <c r="C1" s="236"/>
      <c r="J1"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3" spans="2:70" x14ac:dyDescent="0.25">
      <c r="B3" s="103" t="s">
        <v>30</v>
      </c>
      <c r="C3" s="104" t="s">
        <v>57</v>
      </c>
    </row>
    <row r="5" spans="2:70" x14ac:dyDescent="0.25">
      <c r="B5" s="105" t="s">
        <v>31</v>
      </c>
      <c r="C5" s="106" t="s">
        <v>32</v>
      </c>
    </row>
    <row r="6" spans="2:70" x14ac:dyDescent="0.25">
      <c r="B6" s="107">
        <f ca="1">IF(C3="TOUS",YEAR(SMALL(RECAP!C7:C20,1)),YEAR(INDIRECT("'"&amp;$C$3&amp;"'!F4")))</f>
        <v>1998</v>
      </c>
      <c r="C6" s="108" t="e">
        <f ca="1">IF(B6="","",IF(B6="Totaux",SUM($C5:C$6),SUMPRODUCT((YEAR(INDIRECT("'"&amp;$C$3&amp;"'!$b$17:b100"))=B6)*(INDIRECT("'"&amp;$C$3&amp;"'!$g$17:g100")))))</f>
        <v>#REF!</v>
      </c>
      <c r="D6" s="99"/>
      <c r="E6" s="99">
        <f>SUM(D:F!AB2)</f>
        <v>374.9</v>
      </c>
      <c r="F6" s="149" t="str">
        <f ca="1">SUBSTITUTE(ADDRESS(2,MATCH(B6,$J$1:$BR$1)+9),"$","")</f>
        <v>AB2</v>
      </c>
      <c r="G6" s="147"/>
    </row>
    <row r="7" spans="2:70" x14ac:dyDescent="0.25">
      <c r="B7" s="109">
        <f t="shared" ref="B7:B11" ca="1" si="1">IF(OR(B6="",B6="Totaux"),"",IF(B6=YEAR(TODAY()),"Totaux",B6+1))</f>
        <v>1999</v>
      </c>
      <c r="C7" s="110" t="e">
        <f ca="1">IF(B7="","",IF(B7="Totaux",SUM($C6:C$6),SUMPRODUCT((YEAR(INDIRECT("'"&amp;$C$3&amp;"'!$b$17:b100"))=B7)*(INDIRECT("'"&amp;$C$3&amp;"'!$g$17:g100")))))</f>
        <v>#REF!</v>
      </c>
      <c r="D7" s="99"/>
      <c r="E7" s="99"/>
    </row>
    <row r="8" spans="2:70" x14ac:dyDescent="0.25">
      <c r="B8" s="107">
        <f t="shared" ca="1" si="1"/>
        <v>2000</v>
      </c>
      <c r="C8" s="108" t="e">
        <f ca="1">IF(B8="","",IF(B8="Totaux",SUM($C$6:C7),SUMPRODUCT((YEAR(INDIRECT("'"&amp;$C$3&amp;"'!$b$17:b100"))=B8)*(INDIRECT("'"&amp;$C$3&amp;"'!$g$17:g100")))))</f>
        <v>#REF!</v>
      </c>
      <c r="D8" s="99"/>
      <c r="E8" s="148" t="s">
        <v>58</v>
      </c>
      <c r="G8" s="99"/>
    </row>
    <row r="9" spans="2:70" x14ac:dyDescent="0.25">
      <c r="B9" s="109">
        <f t="shared" ca="1" si="1"/>
        <v>2001</v>
      </c>
      <c r="C9" s="110" t="e">
        <f ca="1">IF(B9="","",IF(B9="Totaux",SUM($C$6:C8),SUMPRODUCT((YEAR(INDIRECT("'"&amp;$C$3&amp;"'!$b$17:b100"))=B9)*(INDIRECT("'"&amp;$C$3&amp;"'!$g$17:g100")))))</f>
        <v>#REF!</v>
      </c>
      <c r="D9" s="99"/>
    </row>
    <row r="10" spans="2:70" x14ac:dyDescent="0.25">
      <c r="B10" s="107">
        <f t="shared" ca="1" si="1"/>
        <v>2002</v>
      </c>
      <c r="C10" s="108" t="e">
        <f ca="1">IF(B10="","",IF(B10="Totaux",SUM($C$6:C9),SUMPRODUCT((YEAR(INDIRECT("'"&amp;$C$3&amp;"'!$b$17:b100"))=B10)*(INDIRECT("'"&amp;$C$3&amp;"'!$g$17:g100")))))</f>
        <v>#REF!</v>
      </c>
      <c r="D10" s="99"/>
      <c r="E10" s="99"/>
      <c r="F10" s="99"/>
    </row>
    <row r="11" spans="2:70" x14ac:dyDescent="0.25">
      <c r="B11" s="109">
        <f t="shared" ca="1" si="1"/>
        <v>2003</v>
      </c>
      <c r="C11" s="110" t="e">
        <f ca="1">IF(B11="","",IF(B11="Totaux",SUM($C$6:C10),SUMPRODUCT((YEAR(INDIRECT("'"&amp;$C$3&amp;"'!$b$17:b100"))=B11)*(INDIRECT("'"&amp;$C$3&amp;"'!$g$17:g100")))))</f>
        <v>#REF!</v>
      </c>
      <c r="E11" s="99"/>
    </row>
    <row r="12" spans="2:70" x14ac:dyDescent="0.25">
      <c r="B12" s="107">
        <f ca="1">IF(OR(B11="",B11="Totaux"),"",IF(B11=YEAR(TODAY()),"Totaux",B11+1))</f>
        <v>2004</v>
      </c>
      <c r="C12" s="108" t="e">
        <f ca="1">IF(B12="","",IF(B12="Totaux",SUM($C$6:C11),SUMPRODUCT((YEAR(INDIRECT("'"&amp;$C$3&amp;"'!$b$17:b100"))=B12)*(INDIRECT("'"&amp;$C$3&amp;"'!$g$17:g100")))))</f>
        <v>#REF!</v>
      </c>
    </row>
    <row r="13" spans="2:70" x14ac:dyDescent="0.25">
      <c r="B13" s="109">
        <f t="shared" ref="B13:B42" ca="1" si="2">IF(OR(B12="",B12="Totaux"),"",IF(B12=YEAR(TODAY()),"Totaux",B12+1))</f>
        <v>2005</v>
      </c>
      <c r="C13" s="110" t="e">
        <f ca="1">IF(B13="","",IF(B13="Totaux",SUM($C$6:C12),SUMPRODUCT((YEAR(INDIRECT("'"&amp;$C$3&amp;"'!$b$17:b100"))=B13)*(INDIRECT("'"&amp;$C$3&amp;"'!$g$17:g100")))))</f>
        <v>#REF!</v>
      </c>
    </row>
    <row r="14" spans="2:70" x14ac:dyDescent="0.25">
      <c r="B14" s="107">
        <f t="shared" ca="1" si="2"/>
        <v>2006</v>
      </c>
      <c r="C14" s="108" t="e">
        <f ca="1">IF(B14="","",IF(B14="Totaux",SUM($C$6:C13),SUMPRODUCT((YEAR(INDIRECT("'"&amp;$C$3&amp;"'!$b$17:b100"))=B14)*(INDIRECT("'"&amp;$C$3&amp;"'!$g$17:g100")))))</f>
        <v>#REF!</v>
      </c>
    </row>
    <row r="15" spans="2:70" x14ac:dyDescent="0.25">
      <c r="B15" s="109">
        <f t="shared" ca="1" si="2"/>
        <v>2007</v>
      </c>
      <c r="C15" s="110" t="e">
        <f ca="1">IF(B15="","",IF(B15="Totaux",SUM($C$6:C14),SUMPRODUCT((YEAR(INDIRECT("'"&amp;$C$3&amp;"'!$b$17:b100"))=B15)*(INDIRECT("'"&amp;$C$3&amp;"'!$g$17:g100")))))</f>
        <v>#REF!</v>
      </c>
    </row>
    <row r="16" spans="2:70" x14ac:dyDescent="0.25">
      <c r="B16" s="107">
        <f t="shared" ca="1" si="2"/>
        <v>2008</v>
      </c>
      <c r="C16" s="108" t="e">
        <f ca="1">IF(B16="","",IF(B16="Totaux",SUM($C$6:C15),SUMPRODUCT((YEAR(INDIRECT("'"&amp;$C$3&amp;"'!$b$17:b100"))=B16)*(INDIRECT("'"&amp;$C$3&amp;"'!$g$17:g100")))))</f>
        <v>#REF!</v>
      </c>
    </row>
    <row r="17" spans="2:3" x14ac:dyDescent="0.25">
      <c r="B17" s="109">
        <f t="shared" ca="1" si="2"/>
        <v>2009</v>
      </c>
      <c r="C17" s="110" t="e">
        <f ca="1">IF(B17="","",IF(B17="Totaux",SUM($C$6:C16),SUMPRODUCT((YEAR(INDIRECT("'"&amp;$C$3&amp;"'!$b$17:b100"))=B17)*(INDIRECT("'"&amp;$C$3&amp;"'!$g$17:g100")))))</f>
        <v>#REF!</v>
      </c>
    </row>
    <row r="18" spans="2:3" x14ac:dyDescent="0.25">
      <c r="B18" s="107">
        <f t="shared" ca="1" si="2"/>
        <v>2010</v>
      </c>
      <c r="C18" s="108" t="e">
        <f ca="1">IF(B18="","",IF(B18="Totaux",SUM($C$6:C17),SUMPRODUCT((YEAR(INDIRECT("'"&amp;$C$3&amp;"'!$b$17:b100"))=B18)*(INDIRECT("'"&amp;$C$3&amp;"'!$g$17:g100")))))</f>
        <v>#REF!</v>
      </c>
    </row>
    <row r="19" spans="2:3" x14ac:dyDescent="0.25">
      <c r="B19" s="109">
        <f t="shared" ca="1" si="2"/>
        <v>2011</v>
      </c>
      <c r="C19" s="110" t="e">
        <f ca="1">IF(B19="","",IF(B19="Totaux",SUM($C$6:C18),SUMPRODUCT((YEAR(INDIRECT("'"&amp;$C$3&amp;"'!$b$17:b100"))=B19)*(INDIRECT("'"&amp;$C$3&amp;"'!$g$17:g100")))))</f>
        <v>#REF!</v>
      </c>
    </row>
    <row r="20" spans="2:3" x14ac:dyDescent="0.25">
      <c r="B20" s="107">
        <f t="shared" ca="1" si="2"/>
        <v>2012</v>
      </c>
      <c r="C20" s="108" t="e">
        <f ca="1">IF(B20="","",IF(B20="Totaux",SUM($C$6:C19),SUMPRODUCT((YEAR(INDIRECT("'"&amp;$C$3&amp;"'!$b$17:b100"))=B20)*(INDIRECT("'"&amp;$C$3&amp;"'!$g$17:g100")))))</f>
        <v>#REF!</v>
      </c>
    </row>
    <row r="21" spans="2:3" x14ac:dyDescent="0.25">
      <c r="B21" s="109">
        <f t="shared" ca="1" si="2"/>
        <v>2013</v>
      </c>
      <c r="C21" s="110" t="e">
        <f ca="1">IF(B21="","",IF(B21="Totaux",SUM($C$6:C20),SUMPRODUCT((YEAR(INDIRECT("'"&amp;$C$3&amp;"'!$b$17:b100"))=B21)*(INDIRECT("'"&amp;$C$3&amp;"'!$g$17:g100")))))</f>
        <v>#REF!</v>
      </c>
    </row>
    <row r="22" spans="2:3" x14ac:dyDescent="0.25">
      <c r="B22" s="107">
        <f t="shared" ca="1" si="2"/>
        <v>2014</v>
      </c>
      <c r="C22" s="108" t="e">
        <f ca="1">IF(B22="","",IF(B22="Totaux",SUM($C$6:C21),SUMPRODUCT((YEAR(INDIRECT("'"&amp;$C$3&amp;"'!$b$17:b100"))=B22)*(INDIRECT("'"&amp;$C$3&amp;"'!$g$17:g100")))))</f>
        <v>#REF!</v>
      </c>
    </row>
    <row r="23" spans="2:3" x14ac:dyDescent="0.25">
      <c r="B23" s="109">
        <f t="shared" ca="1" si="2"/>
        <v>2015</v>
      </c>
      <c r="C23" s="110" t="e">
        <f ca="1">IF(B23="","",IF(B23="Totaux",SUM($C$6:C22),SUMPRODUCT((YEAR(INDIRECT("'"&amp;$C$3&amp;"'!$b$17:b100"))=B23)*(INDIRECT("'"&amp;$C$3&amp;"'!$g$17:g100")))))</f>
        <v>#REF!</v>
      </c>
    </row>
    <row r="24" spans="2:3" x14ac:dyDescent="0.25">
      <c r="B24" s="107">
        <f t="shared" ca="1" si="2"/>
        <v>2016</v>
      </c>
      <c r="C24" s="108" t="e">
        <f ca="1">IF(B24="","",IF(B24="Totaux",SUM($C$6:C23),SUMPRODUCT((YEAR(INDIRECT("'"&amp;$C$3&amp;"'!$b$17:b100"))=B24)*(INDIRECT("'"&amp;$C$3&amp;"'!$g$17:g100")))))</f>
        <v>#REF!</v>
      </c>
    </row>
    <row r="25" spans="2:3" x14ac:dyDescent="0.25">
      <c r="B25" s="109">
        <f t="shared" ca="1" si="2"/>
        <v>2017</v>
      </c>
      <c r="C25" s="110" t="e">
        <f ca="1">IF(B25="","",IF(B25="Totaux",SUM($C$6:C24),SUMPRODUCT((YEAR(INDIRECT("'"&amp;$C$3&amp;"'!$b$17:b100"))=B25)*(INDIRECT("'"&amp;$C$3&amp;"'!$g$17:g100")))))</f>
        <v>#REF!</v>
      </c>
    </row>
    <row r="26" spans="2:3" x14ac:dyDescent="0.25">
      <c r="B26" s="107">
        <f t="shared" ca="1" si="2"/>
        <v>2018</v>
      </c>
      <c r="C26" s="108" t="e">
        <f ca="1">IF(B26="","",IF(B26="Totaux",SUM($C$6:C25),SUMPRODUCT((YEAR(INDIRECT("'"&amp;$C$3&amp;"'!$b$17:b100"))=B26)*(INDIRECT("'"&amp;$C$3&amp;"'!$g$17:g100")))))</f>
        <v>#REF!</v>
      </c>
    </row>
    <row r="27" spans="2:3" x14ac:dyDescent="0.25">
      <c r="B27" s="109" t="str">
        <f t="shared" ca="1" si="2"/>
        <v>Totaux</v>
      </c>
      <c r="C27" s="110" t="e">
        <f ca="1">IF(B27="","",IF(B27="Totaux",SUM($C$6:C26),SUMPRODUCT((YEAR(INDIRECT("'"&amp;$C$3&amp;"'!$b$17:b100"))=B27)*(INDIRECT("'"&amp;$C$3&amp;"'!$g$17:g100")))))</f>
        <v>#REF!</v>
      </c>
    </row>
    <row r="28" spans="2:3" x14ac:dyDescent="0.25">
      <c r="B28" s="107" t="str">
        <f t="shared" ca="1" si="2"/>
        <v/>
      </c>
      <c r="C28" s="108" t="str">
        <f ca="1">IF(B28="","",IF(B28="Totaux",SUM($C$6:C27),SUMPRODUCT((YEAR(INDIRECT("'"&amp;$C$3&amp;"'!$b$17:b100"))=B28)*(INDIRECT("'"&amp;$C$3&amp;"'!$g$17:g100")))))</f>
        <v/>
      </c>
    </row>
    <row r="29" spans="2:3" x14ac:dyDescent="0.25">
      <c r="B29" s="109" t="str">
        <f t="shared" ca="1" si="2"/>
        <v/>
      </c>
      <c r="C29" s="110" t="str">
        <f ca="1">IF(B29="","",IF(B29="Totaux",SUM($C$6:C28),SUMPRODUCT((YEAR(INDIRECT("'"&amp;$C$3&amp;"'!$b$17:b100"))=B29)*(INDIRECT("'"&amp;$C$3&amp;"'!$g$17:g100")))))</f>
        <v/>
      </c>
    </row>
    <row r="30" spans="2:3" x14ac:dyDescent="0.25">
      <c r="B30" s="107" t="str">
        <f t="shared" ca="1" si="2"/>
        <v/>
      </c>
      <c r="C30" s="108" t="str">
        <f ca="1">IF(B30="","",IF(B30="Totaux",SUM($C$6:C29),SUMPRODUCT((YEAR(INDIRECT("'"&amp;$C$3&amp;"'!$b$17:b100"))=B30)*(INDIRECT("'"&amp;$C$3&amp;"'!$g$17:g100")))))</f>
        <v/>
      </c>
    </row>
    <row r="31" spans="2:3" x14ac:dyDescent="0.25">
      <c r="B31" s="109" t="str">
        <f t="shared" ca="1" si="2"/>
        <v/>
      </c>
      <c r="C31" s="110" t="str">
        <f ca="1">IF(B31="","",IF(B31="Totaux",SUM($C$6:C30),SUMPRODUCT((YEAR(INDIRECT("'"&amp;$C$3&amp;"'!$b$17:b100"))=B31)*(INDIRECT("'"&amp;$C$3&amp;"'!$g$17:g100")))))</f>
        <v/>
      </c>
    </row>
    <row r="32" spans="2:3" x14ac:dyDescent="0.25">
      <c r="B32" s="107" t="str">
        <f t="shared" ca="1" si="2"/>
        <v/>
      </c>
      <c r="C32" s="108" t="str">
        <f ca="1">IF(B32="","",IF(B32="Totaux",SUM($C$6:C31),SUMPRODUCT((YEAR(INDIRECT("'"&amp;$C$3&amp;"'!$b$17:b100"))=B32)*(INDIRECT("'"&amp;$C$3&amp;"'!$g$17:g100")))))</f>
        <v/>
      </c>
    </row>
    <row r="33" spans="2:3" x14ac:dyDescent="0.25">
      <c r="B33" s="109" t="str">
        <f t="shared" ca="1" si="2"/>
        <v/>
      </c>
      <c r="C33" s="110" t="str">
        <f ca="1">IF(B33="","",IF(B33="Totaux",SUM($C$6:C32),SUMPRODUCT((YEAR(INDIRECT("'"&amp;$C$3&amp;"'!$b$17:b100"))=B33)*(INDIRECT("'"&amp;$C$3&amp;"'!$g$17:g100")))))</f>
        <v/>
      </c>
    </row>
    <row r="34" spans="2:3" x14ac:dyDescent="0.25">
      <c r="B34" s="107" t="str">
        <f t="shared" ca="1" si="2"/>
        <v/>
      </c>
      <c r="C34" s="108" t="str">
        <f ca="1">IF(B34="","",IF(B34="Totaux",SUM($C$6:C33),SUMPRODUCT((YEAR(INDIRECT("'"&amp;$C$3&amp;"'!$b$17:b100"))=B34)*(INDIRECT("'"&amp;$C$3&amp;"'!$g$17:g100")))))</f>
        <v/>
      </c>
    </row>
    <row r="35" spans="2:3" x14ac:dyDescent="0.25">
      <c r="B35" s="109" t="str">
        <f t="shared" ca="1" si="2"/>
        <v/>
      </c>
      <c r="C35" s="110" t="str">
        <f ca="1">IF(B35="","",IF(B35="Totaux",SUM($C$6:C34),SUMPRODUCT((YEAR(INDIRECT("'"&amp;$C$3&amp;"'!$b$17:b100"))=B35)*(INDIRECT("'"&amp;$C$3&amp;"'!$g$17:g100")))))</f>
        <v/>
      </c>
    </row>
    <row r="36" spans="2:3" x14ac:dyDescent="0.25">
      <c r="B36" s="107" t="str">
        <f t="shared" ca="1" si="2"/>
        <v/>
      </c>
      <c r="C36" s="108" t="str">
        <f ca="1">IF(B36="","",IF(B36="Totaux",SUM($C$6:C35),SUMPRODUCT((YEAR(INDIRECT("'"&amp;$C$3&amp;"'!$b$17:b100"))=B36)*(INDIRECT("'"&amp;$C$3&amp;"'!$g$17:g100")))))</f>
        <v/>
      </c>
    </row>
    <row r="37" spans="2:3" x14ac:dyDescent="0.25">
      <c r="B37" s="109" t="str">
        <f t="shared" ca="1" si="2"/>
        <v/>
      </c>
      <c r="C37" s="110" t="str">
        <f ca="1">IF(B37="","",IF(B37="Totaux",SUM($C$6:C36),SUMPRODUCT((YEAR(INDIRECT("'"&amp;$C$3&amp;"'!$b$17:b100"))=B37)*(INDIRECT("'"&amp;$C$3&amp;"'!$g$17:g100")))))</f>
        <v/>
      </c>
    </row>
    <row r="38" spans="2:3" x14ac:dyDescent="0.25">
      <c r="B38" s="107" t="str">
        <f t="shared" ca="1" si="2"/>
        <v/>
      </c>
      <c r="C38" s="108" t="str">
        <f ca="1">IF(B38="","",IF(B38="Totaux",SUM($C$6:C37),SUMPRODUCT((YEAR(INDIRECT("'"&amp;$C$3&amp;"'!$b$17:b100"))=B38)*(INDIRECT("'"&amp;$C$3&amp;"'!$g$17:g100")))))</f>
        <v/>
      </c>
    </row>
    <row r="39" spans="2:3" x14ac:dyDescent="0.25">
      <c r="B39" s="109" t="str">
        <f t="shared" ca="1" si="2"/>
        <v/>
      </c>
      <c r="C39" s="110" t="str">
        <f ca="1">IF(B39="","",IF(B39="Totaux",SUM($C$6:C38),SUMPRODUCT((YEAR(INDIRECT("'"&amp;$C$3&amp;"'!$b$17:b100"))=B39)*(INDIRECT("'"&amp;$C$3&amp;"'!$g$17:g100")))))</f>
        <v/>
      </c>
    </row>
    <row r="40" spans="2:3" x14ac:dyDescent="0.25">
      <c r="B40" s="107" t="str">
        <f t="shared" ca="1" si="2"/>
        <v/>
      </c>
      <c r="C40" s="108" t="str">
        <f ca="1">IF(B40="","",IF(B40="Totaux",SUM($C$6:C39),SUMPRODUCT((YEAR(INDIRECT("'"&amp;$C$3&amp;"'!$b$17:b100"))=B40)*(INDIRECT("'"&amp;$C$3&amp;"'!$g$17:g100")))))</f>
        <v/>
      </c>
    </row>
    <row r="41" spans="2:3" x14ac:dyDescent="0.25">
      <c r="B41" s="109" t="str">
        <f t="shared" ca="1" si="2"/>
        <v/>
      </c>
      <c r="C41" s="110" t="str">
        <f ca="1">IF(B41="","",IF(B41="Totaux",SUM($C$6:C40),SUMPRODUCT((YEAR(INDIRECT("'"&amp;$C$3&amp;"'!$b$17:b100"))=B41)*(INDIRECT("'"&amp;$C$3&amp;"'!$g$17:g100")))))</f>
        <v/>
      </c>
    </row>
    <row r="42" spans="2:3" x14ac:dyDescent="0.25">
      <c r="B42" s="101" t="str">
        <f t="shared" ca="1" si="2"/>
        <v/>
      </c>
      <c r="C42" s="102" t="str">
        <f ca="1">IF(B42="","",IF(B42="Totaux",SUM($C$6:C41),SUMPRODUCT((YEAR(INDIRECT("'"&amp;$C$3&amp;"'!$b$17:b100"))=B42)*(INDIRECT("'"&amp;$C$3&amp;"'!$g$17:g100")))))</f>
        <v/>
      </c>
    </row>
  </sheetData>
  <mergeCells count="1">
    <mergeCell ref="B1:C1"/>
  </mergeCells>
  <dataValidations count="1">
    <dataValidation type="list" allowBlank="1" showInputMessage="1" showErrorMessage="1" sqref="C3">
      <formula1>IMMAT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"/>
  <sheetViews>
    <sheetView workbookViewId="0">
      <selection activeCell="F34" sqref="F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G32"/>
  <sheetViews>
    <sheetView workbookViewId="0">
      <selection activeCell="L2" sqref="L2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16384" width="11.42578125" style="2"/>
  </cols>
  <sheetData>
    <row r="1" spans="1:111" ht="54.75" customHeight="1" x14ac:dyDescent="0.25">
      <c r="A1" s="1"/>
      <c r="B1" s="257"/>
      <c r="C1" s="258"/>
      <c r="D1" s="258"/>
      <c r="E1" s="258"/>
      <c r="F1" s="259"/>
      <c r="G1" s="259"/>
      <c r="H1" s="259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/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/>
      <c r="DG1" s="100"/>
    </row>
    <row r="2" spans="1:111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0</v>
      </c>
      <c r="AT2" s="100">
        <f t="shared" si="1"/>
        <v>0</v>
      </c>
      <c r="AU2" s="100">
        <f t="shared" si="1"/>
        <v>0</v>
      </c>
      <c r="AV2" s="100">
        <f t="shared" si="1"/>
        <v>50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111" ht="18.75" thickBot="1" x14ac:dyDescent="0.3">
      <c r="A3" s="7"/>
      <c r="B3" s="8"/>
      <c r="C3" s="8"/>
      <c r="D3" s="8"/>
      <c r="E3" s="8"/>
      <c r="F3" s="9"/>
      <c r="G3" s="9"/>
      <c r="H3" s="10"/>
    </row>
    <row r="4" spans="1:111" ht="15.75" thickBot="1" x14ac:dyDescent="0.3">
      <c r="A4" s="11" t="s">
        <v>0</v>
      </c>
      <c r="B4" s="260"/>
      <c r="C4" s="261"/>
      <c r="D4" s="262" t="s">
        <v>1</v>
      </c>
      <c r="E4" s="262"/>
      <c r="F4" s="12">
        <v>36526</v>
      </c>
      <c r="G4" s="13"/>
      <c r="H4" s="14"/>
    </row>
    <row r="5" spans="1:111" ht="15.75" thickBot="1" x14ac:dyDescent="0.3">
      <c r="A5" s="11" t="s">
        <v>2</v>
      </c>
      <c r="B5" s="263"/>
      <c r="C5" s="264"/>
      <c r="D5" s="262" t="s">
        <v>27</v>
      </c>
      <c r="E5" s="262"/>
      <c r="F5" s="65"/>
      <c r="G5" s="16"/>
      <c r="H5" s="14"/>
    </row>
    <row r="6" spans="1:111" ht="15.75" thickBot="1" x14ac:dyDescent="0.3">
      <c r="A6" s="11" t="s">
        <v>3</v>
      </c>
      <c r="B6" s="263" t="s">
        <v>45</v>
      </c>
      <c r="C6" s="264"/>
      <c r="D6" s="262" t="s">
        <v>4</v>
      </c>
      <c r="E6" s="262"/>
      <c r="F6" s="17"/>
      <c r="G6" s="16"/>
      <c r="H6" s="14"/>
    </row>
    <row r="7" spans="1:111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111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111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111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111" s="34" customFormat="1" ht="13.5" thickBot="1" x14ac:dyDescent="0.25">
      <c r="A11" s="28"/>
      <c r="B11" s="29" t="s">
        <v>10</v>
      </c>
      <c r="C11" s="30"/>
      <c r="D11" s="30"/>
      <c r="E11" s="30"/>
      <c r="F11" s="113">
        <v>40000</v>
      </c>
      <c r="G11" s="114" t="s">
        <v>41</v>
      </c>
      <c r="H11" s="33"/>
    </row>
    <row r="12" spans="1:111" ht="16.5" thickBot="1" x14ac:dyDescent="0.3">
      <c r="A12" s="131" t="s">
        <v>12</v>
      </c>
      <c r="B12" s="144"/>
      <c r="C12" s="35"/>
      <c r="D12" s="30"/>
      <c r="E12" s="139" t="s">
        <v>13</v>
      </c>
      <c r="F12" s="140"/>
      <c r="G12" s="141"/>
      <c r="H12" s="38"/>
    </row>
    <row r="13" spans="1:111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111" ht="13.5" thickBot="1" x14ac:dyDescent="0.25"/>
    <row r="15" spans="1:111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111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111"/>
      <c r="B17" s="48">
        <v>43118</v>
      </c>
      <c r="C17" s="49"/>
      <c r="D17" s="119">
        <v>1582</v>
      </c>
      <c r="E17" s="251" t="s">
        <v>42</v>
      </c>
      <c r="F17" s="252"/>
      <c r="G17" s="50">
        <v>50</v>
      </c>
      <c r="H17" s="51"/>
    </row>
    <row r="18" spans="1:8" x14ac:dyDescent="0.2">
      <c r="A18" s="74"/>
      <c r="B18" s="53"/>
      <c r="C18" s="54"/>
      <c r="D18" s="120"/>
      <c r="E18" s="253"/>
      <c r="F18" s="254"/>
      <c r="G18" s="55"/>
      <c r="H18" s="56"/>
    </row>
    <row r="19" spans="1:8" x14ac:dyDescent="0.2">
      <c r="A19" s="74"/>
      <c r="B19" s="53"/>
      <c r="C19" s="54"/>
      <c r="D19" s="120"/>
      <c r="E19" s="253"/>
      <c r="F19" s="254"/>
      <c r="G19" s="55"/>
      <c r="H19" s="56"/>
    </row>
    <row r="20" spans="1:8" x14ac:dyDescent="0.2">
      <c r="A20" s="74"/>
      <c r="B20" s="53"/>
      <c r="C20" s="54"/>
      <c r="D20" s="120"/>
      <c r="E20" s="253"/>
      <c r="F20" s="254"/>
      <c r="G20" s="55"/>
      <c r="H20" s="56"/>
    </row>
    <row r="21" spans="1:8" x14ac:dyDescent="0.2">
      <c r="A21" s="74"/>
      <c r="B21" s="53"/>
      <c r="C21" s="54"/>
      <c r="D21" s="120"/>
      <c r="E21" s="253"/>
      <c r="F21" s="254"/>
      <c r="G21" s="55"/>
      <c r="H21" s="56"/>
    </row>
    <row r="22" spans="1:8" x14ac:dyDescent="0.2">
      <c r="A22" s="74"/>
      <c r="B22" s="53"/>
      <c r="C22" s="54"/>
      <c r="D22" s="120"/>
      <c r="E22" s="237"/>
      <c r="F22" s="238"/>
      <c r="G22" s="55"/>
      <c r="H22" s="56"/>
    </row>
    <row r="23" spans="1:8" x14ac:dyDescent="0.2">
      <c r="A23" s="74"/>
      <c r="B23" s="53"/>
      <c r="C23" s="54"/>
      <c r="D23" s="120"/>
      <c r="E23" s="57"/>
      <c r="F23" s="58"/>
      <c r="G23" s="55"/>
      <c r="H23" s="56"/>
    </row>
    <row r="24" spans="1:8" x14ac:dyDescent="0.2">
      <c r="A24" s="74"/>
      <c r="B24" s="53"/>
      <c r="C24" s="54"/>
      <c r="D24" s="120"/>
      <c r="E24" s="237"/>
      <c r="F24" s="238"/>
      <c r="G24" s="55"/>
      <c r="H24" s="56"/>
    </row>
    <row r="25" spans="1:8" x14ac:dyDescent="0.2">
      <c r="A25" s="74"/>
      <c r="B25" s="53"/>
      <c r="C25" s="54"/>
      <c r="D25" s="120"/>
      <c r="E25" s="237"/>
      <c r="F25" s="238"/>
      <c r="G25" s="55"/>
      <c r="H25" s="56"/>
    </row>
    <row r="26" spans="1:8" x14ac:dyDescent="0.2">
      <c r="A26" s="74"/>
      <c r="B26" s="53"/>
      <c r="C26" s="54"/>
      <c r="D26" s="120"/>
      <c r="E26" s="237"/>
      <c r="F26" s="238"/>
      <c r="G26" s="55"/>
      <c r="H26" s="56"/>
    </row>
    <row r="27" spans="1:8" x14ac:dyDescent="0.2">
      <c r="A27" s="74"/>
      <c r="B27" s="53"/>
      <c r="C27" s="54"/>
      <c r="D27" s="120"/>
      <c r="E27" s="237"/>
      <c r="F27" s="238"/>
      <c r="G27" s="55"/>
      <c r="H27" s="56"/>
    </row>
    <row r="28" spans="1:8" x14ac:dyDescent="0.2">
      <c r="A28" s="74"/>
      <c r="B28" s="53"/>
      <c r="C28" s="54"/>
      <c r="D28" s="120"/>
      <c r="E28" s="237"/>
      <c r="F28" s="238"/>
      <c r="G28" s="55"/>
      <c r="H28" s="56"/>
    </row>
    <row r="29" spans="1:8" x14ac:dyDescent="0.2">
      <c r="A29" s="74"/>
      <c r="B29" s="53"/>
      <c r="C29" s="54"/>
      <c r="D29" s="120"/>
      <c r="E29" s="237"/>
      <c r="F29" s="238"/>
      <c r="G29" s="55"/>
      <c r="H29" s="56"/>
    </row>
    <row r="30" spans="1:8" x14ac:dyDescent="0.2">
      <c r="A30" s="74"/>
      <c r="B30" s="53"/>
      <c r="C30" s="54"/>
      <c r="D30" s="120"/>
      <c r="E30" s="237"/>
      <c r="F30" s="238"/>
      <c r="G30" s="55"/>
      <c r="H30" s="56"/>
    </row>
    <row r="31" spans="1:8" x14ac:dyDescent="0.2">
      <c r="A31" s="74"/>
      <c r="B31" s="53"/>
      <c r="C31" s="54"/>
      <c r="D31" s="120"/>
      <c r="E31" s="237"/>
      <c r="F31" s="238"/>
      <c r="G31" s="55"/>
      <c r="H31" s="56"/>
    </row>
    <row r="32" spans="1:8" ht="13.5" thickBot="1" x14ac:dyDescent="0.25">
      <c r="A32" s="74"/>
      <c r="B32" s="60"/>
      <c r="C32" s="61"/>
      <c r="D32" s="121"/>
      <c r="E32" s="239"/>
      <c r="F32" s="240"/>
      <c r="G32" s="63"/>
      <c r="H32" s="64"/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G6</xm:sqref>
        </x14:dataValidation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2"/>
  <sheetViews>
    <sheetView workbookViewId="0">
      <selection activeCell="E17" sqref="E17:F21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240</v>
      </c>
      <c r="AT2" s="100">
        <f t="shared" si="1"/>
        <v>171</v>
      </c>
      <c r="AU2" s="100">
        <f t="shared" si="1"/>
        <v>413.27</v>
      </c>
      <c r="AV2" s="100">
        <f t="shared" si="1"/>
        <v>2997.85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42005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15"/>
      <c r="G5" s="16"/>
      <c r="H5" s="14"/>
    </row>
    <row r="6" spans="1:70" ht="15.75" thickBot="1" x14ac:dyDescent="0.3">
      <c r="A6" s="11" t="s">
        <v>3</v>
      </c>
      <c r="B6" s="263" t="s">
        <v>46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70"/>
      <c r="B17" s="48">
        <v>42193</v>
      </c>
      <c r="C17" s="49"/>
      <c r="D17" s="119"/>
      <c r="E17" s="251"/>
      <c r="F17" s="252"/>
      <c r="G17" s="71">
        <v>240</v>
      </c>
      <c r="H17" s="51"/>
    </row>
    <row r="18" spans="1:8" x14ac:dyDescent="0.2">
      <c r="A18" s="74"/>
      <c r="B18" s="53">
        <v>42696</v>
      </c>
      <c r="C18" s="54"/>
      <c r="D18" s="120"/>
      <c r="E18" s="253"/>
      <c r="F18" s="254"/>
      <c r="G18" s="72">
        <v>171</v>
      </c>
      <c r="H18" s="56"/>
    </row>
    <row r="19" spans="1:8" x14ac:dyDescent="0.2">
      <c r="A19" s="74"/>
      <c r="B19" s="53">
        <v>42843</v>
      </c>
      <c r="C19" s="54"/>
      <c r="D19" s="120"/>
      <c r="E19" s="253"/>
      <c r="F19" s="254"/>
      <c r="G19" s="72">
        <v>157.66999999999999</v>
      </c>
      <c r="H19" s="56"/>
    </row>
    <row r="20" spans="1:8" x14ac:dyDescent="0.2">
      <c r="A20" s="74"/>
      <c r="B20" s="53">
        <v>43035</v>
      </c>
      <c r="C20" s="54"/>
      <c r="D20" s="120"/>
      <c r="E20" s="253"/>
      <c r="F20" s="254"/>
      <c r="G20" s="72">
        <v>255.6</v>
      </c>
      <c r="H20" s="56"/>
    </row>
    <row r="21" spans="1:8" x14ac:dyDescent="0.2">
      <c r="A21" s="74"/>
      <c r="B21" s="53">
        <v>43115</v>
      </c>
      <c r="C21" s="54"/>
      <c r="D21" s="120"/>
      <c r="E21" s="253"/>
      <c r="F21" s="254"/>
      <c r="G21" s="72">
        <v>2997.85</v>
      </c>
      <c r="H21" s="56"/>
    </row>
    <row r="22" spans="1:8" x14ac:dyDescent="0.2">
      <c r="A22" s="74"/>
      <c r="B22" s="53"/>
      <c r="C22" s="54"/>
      <c r="D22" s="120"/>
      <c r="E22" s="237"/>
      <c r="F22" s="238"/>
      <c r="G22" s="72"/>
      <c r="H22" s="56"/>
    </row>
    <row r="23" spans="1:8" x14ac:dyDescent="0.2">
      <c r="A23" s="74"/>
      <c r="B23" s="53"/>
      <c r="C23" s="54"/>
      <c r="D23" s="120"/>
      <c r="E23" s="57"/>
      <c r="F23" s="58"/>
      <c r="G23" s="72"/>
      <c r="H23" s="56"/>
    </row>
    <row r="24" spans="1:8" x14ac:dyDescent="0.2">
      <c r="A24" s="74"/>
      <c r="B24" s="53"/>
      <c r="C24" s="54"/>
      <c r="D24" s="120"/>
      <c r="E24" s="237"/>
      <c r="F24" s="238"/>
      <c r="G24" s="72"/>
      <c r="H24" s="56"/>
    </row>
    <row r="25" spans="1:8" x14ac:dyDescent="0.2">
      <c r="A25" s="74"/>
      <c r="B25" s="53"/>
      <c r="C25" s="54"/>
      <c r="D25" s="120"/>
      <c r="E25" s="237"/>
      <c r="F25" s="238"/>
      <c r="G25" s="72"/>
      <c r="H25" s="56"/>
    </row>
    <row r="26" spans="1:8" x14ac:dyDescent="0.2">
      <c r="A26" s="74"/>
      <c r="B26" s="53"/>
      <c r="C26" s="54"/>
      <c r="D26" s="120"/>
      <c r="E26" s="237"/>
      <c r="F26" s="238"/>
      <c r="G26" s="72"/>
      <c r="H26" s="56"/>
    </row>
    <row r="27" spans="1:8" x14ac:dyDescent="0.2">
      <c r="A27" s="74"/>
      <c r="B27" s="53"/>
      <c r="C27" s="54"/>
      <c r="D27" s="120"/>
      <c r="E27" s="237"/>
      <c r="F27" s="238"/>
      <c r="G27" s="72"/>
      <c r="H27" s="56"/>
    </row>
    <row r="28" spans="1:8" x14ac:dyDescent="0.2">
      <c r="A28" s="74"/>
      <c r="B28" s="53"/>
      <c r="C28" s="54"/>
      <c r="D28" s="120"/>
      <c r="E28" s="237"/>
      <c r="F28" s="238"/>
      <c r="G28" s="72"/>
      <c r="H28" s="56"/>
    </row>
    <row r="29" spans="1:8" x14ac:dyDescent="0.2">
      <c r="A29" s="74"/>
      <c r="B29" s="53"/>
      <c r="C29" s="54"/>
      <c r="D29" s="120"/>
      <c r="E29" s="237"/>
      <c r="F29" s="238"/>
      <c r="G29" s="72"/>
      <c r="H29" s="56"/>
    </row>
    <row r="30" spans="1:8" x14ac:dyDescent="0.2">
      <c r="A30" s="74"/>
      <c r="B30" s="53"/>
      <c r="C30" s="54"/>
      <c r="D30" s="120"/>
      <c r="E30" s="237"/>
      <c r="F30" s="238"/>
      <c r="G30" s="72"/>
      <c r="H30" s="56"/>
    </row>
    <row r="31" spans="1:8" x14ac:dyDescent="0.2">
      <c r="A31" s="74"/>
      <c r="B31" s="53"/>
      <c r="C31" s="54"/>
      <c r="D31" s="120"/>
      <c r="E31" s="237"/>
      <c r="F31" s="238"/>
      <c r="G31" s="72"/>
      <c r="H31" s="56"/>
    </row>
    <row r="32" spans="1:8" ht="13.5" thickBot="1" x14ac:dyDescent="0.25">
      <c r="A32" s="75"/>
      <c r="B32" s="60"/>
      <c r="C32" s="61"/>
      <c r="D32" s="121"/>
      <c r="E32" s="239"/>
      <c r="F32" s="240"/>
      <c r="G32" s="73"/>
      <c r="H32" s="64"/>
    </row>
  </sheetData>
  <dataConsolidate/>
  <mergeCells count="33"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G6</xm:sqref>
        </x14:dataValidation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2"/>
  <sheetViews>
    <sheetView workbookViewId="0">
      <selection activeCell="B4" sqref="B4:G7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240</v>
      </c>
      <c r="AT2" s="100">
        <f t="shared" si="1"/>
        <v>0</v>
      </c>
      <c r="AU2" s="100">
        <f t="shared" si="1"/>
        <v>171</v>
      </c>
      <c r="AV2" s="100">
        <f t="shared" si="1"/>
        <v>304.69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7" t="s">
        <v>1</v>
      </c>
      <c r="E4" s="268"/>
      <c r="F4" s="12">
        <v>41802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7" t="s">
        <v>27</v>
      </c>
      <c r="E5" s="268"/>
      <c r="F5" s="15"/>
      <c r="G5" s="16"/>
      <c r="H5" s="14"/>
    </row>
    <row r="6" spans="1:70" ht="15.75" thickBot="1" x14ac:dyDescent="0.3">
      <c r="A6" s="11" t="s">
        <v>3</v>
      </c>
      <c r="B6" s="263" t="s">
        <v>47</v>
      </c>
      <c r="C6" s="264"/>
      <c r="D6" s="267" t="s">
        <v>4</v>
      </c>
      <c r="E6" s="268"/>
      <c r="F6" s="17"/>
      <c r="G6" s="16"/>
      <c r="H6" s="14"/>
    </row>
    <row r="7" spans="1:70" ht="15.75" thickBot="1" x14ac:dyDescent="0.3">
      <c r="A7" s="11" t="s">
        <v>5</v>
      </c>
      <c r="B7" s="263"/>
      <c r="C7" s="264"/>
      <c r="D7" s="269" t="s">
        <v>6</v>
      </c>
      <c r="E7" s="270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70"/>
      <c r="B17" s="48">
        <v>42209</v>
      </c>
      <c r="C17" s="49"/>
      <c r="D17" s="119"/>
      <c r="E17" s="251"/>
      <c r="F17" s="252"/>
      <c r="G17" s="71">
        <v>240</v>
      </c>
      <c r="H17" s="51"/>
    </row>
    <row r="18" spans="1:8" x14ac:dyDescent="0.2">
      <c r="A18" s="74"/>
      <c r="B18" s="53">
        <v>43007</v>
      </c>
      <c r="C18" s="54"/>
      <c r="D18" s="120"/>
      <c r="E18" s="253"/>
      <c r="F18" s="254"/>
      <c r="G18" s="72">
        <v>171</v>
      </c>
      <c r="H18" s="56"/>
    </row>
    <row r="19" spans="1:8" x14ac:dyDescent="0.2">
      <c r="A19" s="74"/>
      <c r="B19" s="53">
        <v>43154</v>
      </c>
      <c r="C19" s="54"/>
      <c r="D19" s="120"/>
      <c r="E19" s="253"/>
      <c r="F19" s="254"/>
      <c r="G19" s="72">
        <v>141.04</v>
      </c>
      <c r="H19" s="56"/>
    </row>
    <row r="20" spans="1:8" x14ac:dyDescent="0.2">
      <c r="A20" s="74"/>
      <c r="B20" s="53">
        <v>43179</v>
      </c>
      <c r="C20" s="54"/>
      <c r="D20" s="120"/>
      <c r="E20" s="253"/>
      <c r="F20" s="254"/>
      <c r="G20" s="72">
        <v>163.65</v>
      </c>
      <c r="H20" s="56"/>
    </row>
    <row r="21" spans="1:8" x14ac:dyDescent="0.2">
      <c r="A21" s="74"/>
      <c r="B21" s="53"/>
      <c r="C21" s="54"/>
      <c r="D21" s="120"/>
      <c r="E21" s="253"/>
      <c r="F21" s="254"/>
      <c r="G21" s="72"/>
      <c r="H21" s="56"/>
    </row>
    <row r="22" spans="1:8" x14ac:dyDescent="0.2">
      <c r="A22" s="74"/>
      <c r="B22" s="53"/>
      <c r="C22" s="54"/>
      <c r="D22" s="120"/>
      <c r="E22" s="237"/>
      <c r="F22" s="238"/>
      <c r="G22" s="72"/>
      <c r="H22" s="56"/>
    </row>
    <row r="23" spans="1:8" x14ac:dyDescent="0.2">
      <c r="A23" s="74"/>
      <c r="B23" s="53"/>
      <c r="C23" s="54"/>
      <c r="D23" s="120"/>
      <c r="E23" s="66"/>
      <c r="F23" s="67"/>
      <c r="G23" s="72"/>
      <c r="H23" s="56"/>
    </row>
    <row r="24" spans="1:8" x14ac:dyDescent="0.2">
      <c r="A24" s="74"/>
      <c r="B24" s="53"/>
      <c r="C24" s="54"/>
      <c r="D24" s="120"/>
      <c r="E24" s="237"/>
      <c r="F24" s="238"/>
      <c r="G24" s="72"/>
      <c r="H24" s="56"/>
    </row>
    <row r="25" spans="1:8" x14ac:dyDescent="0.2">
      <c r="A25" s="74"/>
      <c r="B25" s="53"/>
      <c r="C25" s="54"/>
      <c r="D25" s="120"/>
      <c r="E25" s="237"/>
      <c r="F25" s="238"/>
      <c r="G25" s="72"/>
      <c r="H25" s="56"/>
    </row>
    <row r="26" spans="1:8" x14ac:dyDescent="0.2">
      <c r="A26" s="74"/>
      <c r="B26" s="53"/>
      <c r="C26" s="54"/>
      <c r="D26" s="120"/>
      <c r="E26" s="237"/>
      <c r="F26" s="238"/>
      <c r="G26" s="72"/>
      <c r="H26" s="56"/>
    </row>
    <row r="27" spans="1:8" x14ac:dyDescent="0.2">
      <c r="A27" s="74"/>
      <c r="B27" s="53"/>
      <c r="C27" s="54"/>
      <c r="D27" s="120"/>
      <c r="E27" s="237"/>
      <c r="F27" s="238"/>
      <c r="G27" s="72"/>
      <c r="H27" s="56"/>
    </row>
    <row r="28" spans="1:8" x14ac:dyDescent="0.2">
      <c r="A28" s="74"/>
      <c r="B28" s="53"/>
      <c r="C28" s="54"/>
      <c r="D28" s="120"/>
      <c r="E28" s="237"/>
      <c r="F28" s="238"/>
      <c r="G28" s="72"/>
      <c r="H28" s="56"/>
    </row>
    <row r="29" spans="1:8" x14ac:dyDescent="0.2">
      <c r="A29" s="74"/>
      <c r="B29" s="53"/>
      <c r="C29" s="54"/>
      <c r="D29" s="120"/>
      <c r="E29" s="237"/>
      <c r="F29" s="238"/>
      <c r="G29" s="72"/>
      <c r="H29" s="56"/>
    </row>
    <row r="30" spans="1:8" x14ac:dyDescent="0.2">
      <c r="A30" s="74"/>
      <c r="B30" s="53"/>
      <c r="C30" s="54"/>
      <c r="D30" s="120"/>
      <c r="E30" s="237"/>
      <c r="F30" s="238"/>
      <c r="G30" s="72"/>
      <c r="H30" s="56"/>
    </row>
    <row r="31" spans="1:8" x14ac:dyDescent="0.2">
      <c r="A31" s="74"/>
      <c r="B31" s="53"/>
      <c r="C31" s="54"/>
      <c r="D31" s="120"/>
      <c r="E31" s="237"/>
      <c r="F31" s="238"/>
      <c r="G31" s="72"/>
      <c r="H31" s="56"/>
    </row>
    <row r="32" spans="1:8" ht="13.5" thickBot="1" x14ac:dyDescent="0.25">
      <c r="A32" s="75"/>
      <c r="B32" s="60"/>
      <c r="C32" s="61"/>
      <c r="D32" s="121"/>
      <c r="E32" s="239"/>
      <c r="F32" s="240"/>
      <c r="G32" s="73"/>
      <c r="H32" s="64"/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</xm:sqref>
        </x14:dataValidation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4"/>
  <sheetViews>
    <sheetView workbookViewId="0">
      <selection activeCell="E25" sqref="E25:F25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1327.25</v>
      </c>
      <c r="AT2" s="100">
        <f t="shared" si="1"/>
        <v>1227.68</v>
      </c>
      <c r="AU2" s="100">
        <f t="shared" si="1"/>
        <v>2408.0100000000002</v>
      </c>
      <c r="AV2" s="100">
        <f t="shared" si="1"/>
        <v>382.1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42005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15"/>
      <c r="G5" s="16"/>
      <c r="H5" s="14"/>
    </row>
    <row r="6" spans="1:70" ht="15.75" thickBot="1" x14ac:dyDescent="0.3">
      <c r="A6" s="11" t="s">
        <v>3</v>
      </c>
      <c r="B6" s="263" t="s">
        <v>48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20000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72"/>
      <c r="B16" s="76" t="s">
        <v>18</v>
      </c>
      <c r="C16" s="77" t="s">
        <v>19</v>
      </c>
      <c r="D16" s="78" t="s">
        <v>20</v>
      </c>
      <c r="E16" s="273" t="s">
        <v>21</v>
      </c>
      <c r="F16" s="274"/>
      <c r="G16" s="275" t="s">
        <v>22</v>
      </c>
      <c r="H16" s="276"/>
    </row>
    <row r="17" spans="1:8" x14ac:dyDescent="0.2">
      <c r="A17" s="82"/>
      <c r="B17" s="83">
        <v>42101</v>
      </c>
      <c r="C17" s="49"/>
      <c r="D17" s="119"/>
      <c r="E17" s="252"/>
      <c r="F17" s="252"/>
      <c r="G17" s="84">
        <v>175.5</v>
      </c>
      <c r="H17" s="85"/>
    </row>
    <row r="18" spans="1:8" x14ac:dyDescent="0.2">
      <c r="A18" s="74"/>
      <c r="B18" s="91">
        <v>42202</v>
      </c>
      <c r="C18" s="81"/>
      <c r="D18" s="120"/>
      <c r="E18" s="254"/>
      <c r="F18" s="254"/>
      <c r="G18" s="80">
        <v>58</v>
      </c>
      <c r="H18" s="86"/>
    </row>
    <row r="19" spans="1:8" x14ac:dyDescent="0.2">
      <c r="A19" s="74"/>
      <c r="B19" s="79">
        <v>42355</v>
      </c>
      <c r="C19" s="120"/>
      <c r="D19" s="120"/>
      <c r="E19" s="254"/>
      <c r="F19" s="254"/>
      <c r="G19" s="80">
        <v>1093.75</v>
      </c>
      <c r="H19" s="86"/>
    </row>
    <row r="20" spans="1:8" x14ac:dyDescent="0.2">
      <c r="A20" s="74"/>
      <c r="B20" s="79">
        <v>42397</v>
      </c>
      <c r="C20" s="120"/>
      <c r="D20" s="120"/>
      <c r="E20" s="254"/>
      <c r="F20" s="254"/>
      <c r="G20" s="80">
        <v>98.11</v>
      </c>
      <c r="H20" s="86"/>
    </row>
    <row r="21" spans="1:8" x14ac:dyDescent="0.2">
      <c r="A21" s="74"/>
      <c r="B21" s="79">
        <v>42508</v>
      </c>
      <c r="C21" s="54"/>
      <c r="D21" s="120"/>
      <c r="E21" s="254"/>
      <c r="F21" s="254"/>
      <c r="G21" s="80">
        <v>362.7</v>
      </c>
      <c r="H21" s="86"/>
    </row>
    <row r="22" spans="1:8" x14ac:dyDescent="0.2">
      <c r="A22" s="74"/>
      <c r="B22" s="79">
        <v>42562</v>
      </c>
      <c r="C22" s="54"/>
      <c r="D22" s="120"/>
      <c r="E22" s="254"/>
      <c r="F22" s="254"/>
      <c r="G22" s="80">
        <v>467.84</v>
      </c>
      <c r="H22" s="86"/>
    </row>
    <row r="23" spans="1:8" x14ac:dyDescent="0.2">
      <c r="A23" s="74"/>
      <c r="B23" s="79">
        <v>42562</v>
      </c>
      <c r="C23" s="54"/>
      <c r="D23" s="120"/>
      <c r="E23" s="254"/>
      <c r="F23" s="254"/>
      <c r="G23" s="80">
        <v>58</v>
      </c>
      <c r="H23" s="86"/>
    </row>
    <row r="24" spans="1:8" x14ac:dyDescent="0.2">
      <c r="A24" s="74"/>
      <c r="B24" s="79">
        <v>42696</v>
      </c>
      <c r="C24" s="54"/>
      <c r="D24" s="120"/>
      <c r="E24" s="254"/>
      <c r="F24" s="254"/>
      <c r="G24" s="80">
        <v>241.03</v>
      </c>
      <c r="H24" s="86"/>
    </row>
    <row r="25" spans="1:8" x14ac:dyDescent="0.2">
      <c r="A25" s="74"/>
      <c r="B25" s="79">
        <v>42865</v>
      </c>
      <c r="C25" s="54"/>
      <c r="D25" s="120"/>
      <c r="E25" s="254"/>
      <c r="F25" s="254"/>
      <c r="G25" s="80">
        <v>171.9</v>
      </c>
      <c r="H25" s="86"/>
    </row>
    <row r="26" spans="1:8" x14ac:dyDescent="0.2">
      <c r="A26" s="74"/>
      <c r="B26" s="79">
        <v>43020</v>
      </c>
      <c r="C26" s="54"/>
      <c r="D26" s="120"/>
      <c r="E26" s="254"/>
      <c r="F26" s="254"/>
      <c r="G26" s="80">
        <v>2178.11</v>
      </c>
      <c r="H26" s="86"/>
    </row>
    <row r="27" spans="1:8" x14ac:dyDescent="0.2">
      <c r="A27" s="74"/>
      <c r="B27" s="79">
        <v>43070</v>
      </c>
      <c r="C27" s="54"/>
      <c r="D27" s="120"/>
      <c r="E27" s="254"/>
      <c r="F27" s="254"/>
      <c r="G27" s="80">
        <v>58</v>
      </c>
      <c r="H27" s="86"/>
    </row>
    <row r="28" spans="1:8" x14ac:dyDescent="0.2">
      <c r="A28" s="74"/>
      <c r="B28" s="79">
        <v>43115</v>
      </c>
      <c r="C28" s="54"/>
      <c r="D28" s="120"/>
      <c r="E28" s="254"/>
      <c r="F28" s="254"/>
      <c r="G28" s="80">
        <v>126</v>
      </c>
      <c r="H28" s="86"/>
    </row>
    <row r="29" spans="1:8" x14ac:dyDescent="0.2">
      <c r="A29" s="74"/>
      <c r="B29" s="79">
        <v>43203</v>
      </c>
      <c r="C29" s="54"/>
      <c r="D29" s="120"/>
      <c r="E29" s="254"/>
      <c r="F29" s="254"/>
      <c r="G29" s="80">
        <v>256.10000000000002</v>
      </c>
      <c r="H29" s="86"/>
    </row>
    <row r="30" spans="1:8" x14ac:dyDescent="0.2">
      <c r="A30" s="74"/>
      <c r="B30" s="79">
        <v>43220</v>
      </c>
      <c r="C30" s="54"/>
      <c r="D30" s="120"/>
      <c r="E30" s="254"/>
      <c r="F30" s="254"/>
      <c r="G30" s="80">
        <v>0</v>
      </c>
      <c r="H30" s="86"/>
    </row>
    <row r="31" spans="1:8" x14ac:dyDescent="0.2">
      <c r="A31" s="74"/>
      <c r="B31" s="79"/>
      <c r="C31" s="54"/>
      <c r="D31" s="120"/>
      <c r="E31" s="254"/>
      <c r="F31" s="254"/>
      <c r="G31" s="80"/>
      <c r="H31" s="86"/>
    </row>
    <row r="32" spans="1:8" x14ac:dyDescent="0.2">
      <c r="A32" s="74"/>
      <c r="B32" s="79"/>
      <c r="C32" s="54"/>
      <c r="D32" s="120"/>
      <c r="E32" s="254"/>
      <c r="F32" s="254"/>
      <c r="G32" s="80"/>
      <c r="H32" s="86"/>
    </row>
    <row r="33" spans="1:8" x14ac:dyDescent="0.2">
      <c r="A33" s="74"/>
      <c r="B33" s="79"/>
      <c r="C33" s="54"/>
      <c r="D33" s="120"/>
      <c r="E33" s="254"/>
      <c r="F33" s="254"/>
      <c r="G33" s="80"/>
      <c r="H33" s="86"/>
    </row>
    <row r="34" spans="1:8" ht="13.5" thickBot="1" x14ac:dyDescent="0.25">
      <c r="A34" s="87"/>
      <c r="B34" s="88"/>
      <c r="C34" s="61"/>
      <c r="D34" s="121"/>
      <c r="E34" s="271"/>
      <c r="F34" s="271"/>
      <c r="G34" s="89"/>
      <c r="H34" s="90"/>
    </row>
  </sheetData>
  <mergeCells count="36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9:F19"/>
    <mergeCell ref="E17:F17"/>
    <mergeCell ref="E20:F20"/>
    <mergeCell ref="E21:F21"/>
    <mergeCell ref="E22:F22"/>
    <mergeCell ref="E18:F18"/>
    <mergeCell ref="F13:G13"/>
    <mergeCell ref="A15:A16"/>
    <mergeCell ref="B15:D15"/>
    <mergeCell ref="E15:H15"/>
    <mergeCell ref="E16:F16"/>
    <mergeCell ref="G16:H16"/>
    <mergeCell ref="E25:F25"/>
    <mergeCell ref="E23:F23"/>
    <mergeCell ref="E32:F32"/>
    <mergeCell ref="E33:F33"/>
    <mergeCell ref="E34:F34"/>
    <mergeCell ref="E26:F26"/>
    <mergeCell ref="E27:F27"/>
    <mergeCell ref="E28:F28"/>
    <mergeCell ref="E29:F29"/>
    <mergeCell ref="E30:F30"/>
    <mergeCell ref="E31:F31"/>
    <mergeCell ref="E24:F24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G5:G6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2"/>
  <sheetViews>
    <sheetView workbookViewId="0">
      <selection activeCell="E28" sqref="E28:F28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129.6</v>
      </c>
      <c r="AS2" s="100">
        <f t="shared" si="1"/>
        <v>135</v>
      </c>
      <c r="AT2" s="100">
        <f t="shared" si="1"/>
        <v>590.24</v>
      </c>
      <c r="AU2" s="100">
        <f t="shared" si="1"/>
        <v>0</v>
      </c>
      <c r="AV2" s="100">
        <f t="shared" si="1"/>
        <v>372.15999999999997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41355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15"/>
      <c r="G5" s="16"/>
      <c r="H5" s="14"/>
    </row>
    <row r="6" spans="1:70" ht="15.75" thickBot="1" x14ac:dyDescent="0.3">
      <c r="A6" s="11" t="s">
        <v>3</v>
      </c>
      <c r="B6" s="263" t="s">
        <v>49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112"/>
      <c r="B17" s="48">
        <v>41732</v>
      </c>
      <c r="C17" s="49"/>
      <c r="D17" s="119"/>
      <c r="E17" s="251"/>
      <c r="F17" s="252"/>
      <c r="G17" s="71">
        <v>129.6</v>
      </c>
      <c r="H17" s="51"/>
    </row>
    <row r="18" spans="1:8" x14ac:dyDescent="0.2">
      <c r="A18" s="74"/>
      <c r="B18" s="53">
        <v>42186</v>
      </c>
      <c r="C18" s="54"/>
      <c r="D18" s="120"/>
      <c r="E18" s="253"/>
      <c r="F18" s="254"/>
      <c r="G18" s="72">
        <v>135</v>
      </c>
      <c r="H18" s="56"/>
    </row>
    <row r="19" spans="1:8" x14ac:dyDescent="0.2">
      <c r="A19" s="74"/>
      <c r="B19" s="53">
        <v>42486</v>
      </c>
      <c r="C19" s="54"/>
      <c r="D19" s="120"/>
      <c r="E19" s="253"/>
      <c r="F19" s="254"/>
      <c r="G19" s="72">
        <v>205.2</v>
      </c>
      <c r="H19" s="56"/>
    </row>
    <row r="20" spans="1:8" x14ac:dyDescent="0.2">
      <c r="A20" s="74"/>
      <c r="B20" s="53">
        <v>42620</v>
      </c>
      <c r="C20" s="54"/>
      <c r="D20" s="120"/>
      <c r="E20" s="253"/>
      <c r="F20" s="254"/>
      <c r="G20" s="72">
        <v>107.1</v>
      </c>
      <c r="H20" s="56"/>
    </row>
    <row r="21" spans="1:8" x14ac:dyDescent="0.2">
      <c r="A21" s="74"/>
      <c r="B21" s="53">
        <v>42657</v>
      </c>
      <c r="C21" s="54"/>
      <c r="D21" s="120"/>
      <c r="E21" s="253"/>
      <c r="F21" s="254"/>
      <c r="G21" s="72">
        <v>58</v>
      </c>
      <c r="H21" s="56"/>
    </row>
    <row r="22" spans="1:8" x14ac:dyDescent="0.2">
      <c r="A22" s="74"/>
      <c r="B22" s="53">
        <v>42706</v>
      </c>
      <c r="C22" s="54"/>
      <c r="D22" s="120"/>
      <c r="E22" s="253"/>
      <c r="F22" s="254"/>
      <c r="G22" s="72">
        <v>219.94</v>
      </c>
      <c r="H22" s="56"/>
    </row>
    <row r="23" spans="1:8" x14ac:dyDescent="0.2">
      <c r="A23" s="74"/>
      <c r="B23" s="53">
        <v>43140</v>
      </c>
      <c r="C23" s="54"/>
      <c r="D23" s="120"/>
      <c r="E23" s="237"/>
      <c r="F23" s="238"/>
      <c r="G23" s="72">
        <v>135</v>
      </c>
      <c r="H23" s="56"/>
    </row>
    <row r="24" spans="1:8" x14ac:dyDescent="0.2">
      <c r="A24" s="74"/>
      <c r="B24" s="53">
        <v>43140</v>
      </c>
      <c r="C24" s="54"/>
      <c r="D24" s="120"/>
      <c r="E24" s="68"/>
      <c r="F24" s="69"/>
      <c r="G24" s="72">
        <v>171.16</v>
      </c>
      <c r="H24" s="56"/>
    </row>
    <row r="25" spans="1:8" x14ac:dyDescent="0.2">
      <c r="A25" s="74"/>
      <c r="B25" s="53">
        <v>43175</v>
      </c>
      <c r="C25" s="54"/>
      <c r="D25" s="120"/>
      <c r="E25" s="237"/>
      <c r="F25" s="238"/>
      <c r="G25" s="72">
        <v>66</v>
      </c>
      <c r="H25" s="56"/>
    </row>
    <row r="26" spans="1:8" x14ac:dyDescent="0.2">
      <c r="A26" s="74"/>
      <c r="B26" s="53"/>
      <c r="C26" s="54"/>
      <c r="D26" s="120"/>
      <c r="E26" s="237"/>
      <c r="F26" s="238"/>
      <c r="G26" s="72"/>
      <c r="H26" s="56"/>
    </row>
    <row r="27" spans="1:8" x14ac:dyDescent="0.2">
      <c r="A27" s="74"/>
      <c r="B27" s="53"/>
      <c r="C27" s="54"/>
      <c r="D27" s="120"/>
      <c r="E27" s="237"/>
      <c r="F27" s="238"/>
      <c r="G27" s="72"/>
      <c r="H27" s="56"/>
    </row>
    <row r="28" spans="1:8" x14ac:dyDescent="0.2">
      <c r="A28" s="74"/>
      <c r="B28" s="53"/>
      <c r="C28" s="54"/>
      <c r="D28" s="120"/>
      <c r="E28" s="237"/>
      <c r="F28" s="238"/>
      <c r="G28" s="72"/>
      <c r="H28" s="56"/>
    </row>
    <row r="29" spans="1:8" x14ac:dyDescent="0.2">
      <c r="A29" s="74"/>
      <c r="B29" s="53"/>
      <c r="C29" s="54"/>
      <c r="D29" s="120"/>
      <c r="E29" s="237"/>
      <c r="F29" s="238"/>
      <c r="G29" s="72"/>
      <c r="H29" s="56"/>
    </row>
    <row r="30" spans="1:8" x14ac:dyDescent="0.2">
      <c r="A30" s="74"/>
      <c r="B30" s="53"/>
      <c r="C30" s="54"/>
      <c r="D30" s="120"/>
      <c r="E30" s="237"/>
      <c r="F30" s="238"/>
      <c r="G30" s="72"/>
      <c r="H30" s="56"/>
    </row>
    <row r="31" spans="1:8" x14ac:dyDescent="0.2">
      <c r="A31" s="74"/>
      <c r="B31" s="53"/>
      <c r="C31" s="54"/>
      <c r="D31" s="120"/>
      <c r="E31" s="237"/>
      <c r="F31" s="238"/>
      <c r="G31" s="72"/>
      <c r="H31" s="56"/>
    </row>
    <row r="32" spans="1:8" ht="13.5" thickBot="1" x14ac:dyDescent="0.25">
      <c r="A32" s="75"/>
      <c r="B32" s="60"/>
      <c r="C32" s="61"/>
      <c r="D32" s="121"/>
      <c r="E32" s="239"/>
      <c r="F32" s="240"/>
      <c r="G32" s="73"/>
      <c r="H32" s="64"/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7:F17"/>
    <mergeCell ref="E18:F18"/>
    <mergeCell ref="E19:F19"/>
    <mergeCell ref="E20:F20"/>
    <mergeCell ref="E22:F22"/>
    <mergeCell ref="F13:G13"/>
    <mergeCell ref="A15:A16"/>
    <mergeCell ref="B15:D15"/>
    <mergeCell ref="E15:H15"/>
    <mergeCell ref="E16:F16"/>
    <mergeCell ref="G16:H16"/>
    <mergeCell ref="E30:F30"/>
    <mergeCell ref="E31:F31"/>
    <mergeCell ref="E32:F32"/>
    <mergeCell ref="E25:F25"/>
    <mergeCell ref="E21:F21"/>
    <mergeCell ref="E26:F26"/>
    <mergeCell ref="E27:F27"/>
    <mergeCell ref="E28:F28"/>
    <mergeCell ref="E29:F29"/>
    <mergeCell ref="E23:F23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G5:G6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5"/>
  <sheetViews>
    <sheetView workbookViewId="0">
      <selection activeCell="I30" sqref="I30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58</v>
      </c>
      <c r="AT2" s="100">
        <f t="shared" si="1"/>
        <v>272.75</v>
      </c>
      <c r="AU2" s="100">
        <f t="shared" si="1"/>
        <v>635.21</v>
      </c>
      <c r="AV2" s="100">
        <f t="shared" si="1"/>
        <v>0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40785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15"/>
      <c r="G5" s="16"/>
      <c r="H5" s="14"/>
    </row>
    <row r="6" spans="1:70" ht="15.75" thickBot="1" x14ac:dyDescent="0.3">
      <c r="A6" s="11" t="s">
        <v>3</v>
      </c>
      <c r="B6" s="263" t="s">
        <v>50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74"/>
      <c r="B17" s="53">
        <v>42213</v>
      </c>
      <c r="C17" s="54"/>
      <c r="D17" s="119"/>
      <c r="E17" s="253"/>
      <c r="F17" s="254"/>
      <c r="G17" s="72">
        <v>58</v>
      </c>
      <c r="H17" s="56"/>
    </row>
    <row r="18" spans="1:8" x14ac:dyDescent="0.2">
      <c r="A18" s="74"/>
      <c r="B18" s="53">
        <v>42397</v>
      </c>
      <c r="C18" s="54"/>
      <c r="D18" s="120"/>
      <c r="E18" s="253"/>
      <c r="F18" s="254"/>
      <c r="G18" s="72">
        <v>272.75</v>
      </c>
      <c r="H18" s="56"/>
    </row>
    <row r="19" spans="1:8" x14ac:dyDescent="0.2">
      <c r="A19" s="74"/>
      <c r="B19" s="53">
        <v>42740</v>
      </c>
      <c r="C19" s="54"/>
      <c r="D19" s="120"/>
      <c r="E19" s="253"/>
      <c r="F19" s="254"/>
      <c r="G19" s="72">
        <v>135</v>
      </c>
      <c r="H19" s="56"/>
    </row>
    <row r="20" spans="1:8" x14ac:dyDescent="0.2">
      <c r="A20" s="74"/>
      <c r="B20" s="53">
        <v>42832</v>
      </c>
      <c r="C20" s="54"/>
      <c r="D20" s="120"/>
      <c r="E20" s="237"/>
      <c r="F20" s="238"/>
      <c r="G20" s="72">
        <v>150.35</v>
      </c>
      <c r="H20" s="56"/>
    </row>
    <row r="21" spans="1:8" x14ac:dyDescent="0.2">
      <c r="A21" s="74"/>
      <c r="B21" s="53">
        <v>42943</v>
      </c>
      <c r="C21" s="54"/>
      <c r="D21" s="120"/>
      <c r="E21" s="66"/>
      <c r="F21" s="67"/>
      <c r="G21" s="72">
        <v>58</v>
      </c>
      <c r="H21" s="56"/>
    </row>
    <row r="22" spans="1:8" x14ac:dyDescent="0.2">
      <c r="A22" s="74"/>
      <c r="B22" s="53">
        <v>42983</v>
      </c>
      <c r="C22" s="54"/>
      <c r="D22" s="120"/>
      <c r="E22" s="237"/>
      <c r="F22" s="238"/>
      <c r="G22" s="72">
        <v>291.86</v>
      </c>
      <c r="H22" s="56"/>
    </row>
    <row r="23" spans="1:8" x14ac:dyDescent="0.2">
      <c r="A23" s="74"/>
      <c r="B23" s="53"/>
      <c r="C23" s="54"/>
      <c r="D23" s="120"/>
      <c r="E23" s="237"/>
      <c r="F23" s="238"/>
      <c r="G23" s="72"/>
      <c r="H23" s="56"/>
    </row>
    <row r="24" spans="1:8" x14ac:dyDescent="0.2">
      <c r="A24" s="74"/>
      <c r="B24" s="53"/>
      <c r="C24" s="54"/>
      <c r="D24" s="120"/>
      <c r="E24" s="237"/>
      <c r="F24" s="238"/>
      <c r="G24" s="72"/>
      <c r="H24" s="56"/>
    </row>
    <row r="25" spans="1:8" x14ac:dyDescent="0.2">
      <c r="A25" s="74"/>
      <c r="B25" s="53"/>
      <c r="C25" s="54"/>
      <c r="D25" s="120"/>
      <c r="E25" s="237"/>
      <c r="F25" s="238"/>
      <c r="G25" s="72"/>
      <c r="H25" s="56"/>
    </row>
    <row r="26" spans="1:8" x14ac:dyDescent="0.2">
      <c r="A26" s="74"/>
      <c r="B26" s="53"/>
      <c r="C26" s="54"/>
      <c r="D26" s="120"/>
      <c r="E26" s="117"/>
      <c r="F26" s="118"/>
      <c r="G26" s="72"/>
      <c r="H26" s="56"/>
    </row>
    <row r="27" spans="1:8" x14ac:dyDescent="0.2">
      <c r="A27" s="74"/>
      <c r="B27" s="53"/>
      <c r="C27" s="54"/>
      <c r="D27" s="120"/>
      <c r="E27" s="117"/>
      <c r="F27" s="118"/>
      <c r="G27" s="72"/>
      <c r="H27" s="56"/>
    </row>
    <row r="28" spans="1:8" x14ac:dyDescent="0.2">
      <c r="A28" s="74"/>
      <c r="B28" s="53"/>
      <c r="C28" s="54"/>
      <c r="D28" s="120"/>
      <c r="E28" s="117"/>
      <c r="F28" s="118"/>
      <c r="G28" s="72"/>
      <c r="H28" s="56"/>
    </row>
    <row r="29" spans="1:8" x14ac:dyDescent="0.2">
      <c r="A29" s="74"/>
      <c r="B29" s="53"/>
      <c r="C29" s="54"/>
      <c r="D29" s="120"/>
      <c r="E29" s="117"/>
      <c r="F29" s="118"/>
      <c r="G29" s="72"/>
      <c r="H29" s="56"/>
    </row>
    <row r="30" spans="1:8" x14ac:dyDescent="0.2">
      <c r="A30" s="74"/>
      <c r="B30" s="53"/>
      <c r="C30" s="54"/>
      <c r="D30" s="120"/>
      <c r="E30" s="237"/>
      <c r="F30" s="238"/>
      <c r="G30" s="72"/>
      <c r="H30" s="56"/>
    </row>
    <row r="31" spans="1:8" x14ac:dyDescent="0.2">
      <c r="A31" s="74"/>
      <c r="B31" s="53"/>
      <c r="C31" s="54"/>
      <c r="D31" s="120"/>
      <c r="E31" s="237"/>
      <c r="F31" s="238"/>
      <c r="G31" s="72"/>
      <c r="H31" s="56"/>
    </row>
    <row r="32" spans="1:8" x14ac:dyDescent="0.2">
      <c r="A32" s="74"/>
      <c r="B32" s="53"/>
      <c r="C32" s="54"/>
      <c r="D32" s="120"/>
      <c r="E32" s="237"/>
      <c r="F32" s="238"/>
      <c r="G32" s="72"/>
      <c r="H32" s="56"/>
    </row>
    <row r="33" spans="1:8" x14ac:dyDescent="0.2">
      <c r="A33" s="74"/>
      <c r="B33" s="53"/>
      <c r="C33" s="54"/>
      <c r="D33" s="120"/>
      <c r="E33" s="117"/>
      <c r="F33" s="118"/>
      <c r="G33" s="72"/>
      <c r="H33" s="56"/>
    </row>
    <row r="34" spans="1:8" x14ac:dyDescent="0.2">
      <c r="A34" s="74"/>
      <c r="B34" s="53"/>
      <c r="C34" s="54"/>
      <c r="D34" s="120"/>
      <c r="E34" s="237"/>
      <c r="F34" s="238"/>
      <c r="G34" s="72"/>
      <c r="H34" s="56"/>
    </row>
    <row r="35" spans="1:8" ht="13.5" thickBot="1" x14ac:dyDescent="0.25">
      <c r="A35" s="75"/>
      <c r="B35" s="60"/>
      <c r="C35" s="61"/>
      <c r="D35" s="120"/>
      <c r="E35" s="239"/>
      <c r="F35" s="240"/>
      <c r="G35" s="73"/>
      <c r="H35" s="64"/>
    </row>
  </sheetData>
  <mergeCells count="31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0:F20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32:F32"/>
    <mergeCell ref="E34:F34"/>
    <mergeCell ref="E35:F35"/>
    <mergeCell ref="E22:F22"/>
    <mergeCell ref="E23:F23"/>
    <mergeCell ref="E24:F24"/>
    <mergeCell ref="E25:F25"/>
    <mergeCell ref="E30:F30"/>
    <mergeCell ref="E31:F3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G5:G6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3"/>
  <sheetViews>
    <sheetView workbookViewId="0">
      <selection activeCell="I25" sqref="I25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1293.3</v>
      </c>
      <c r="AS2" s="100">
        <f t="shared" si="1"/>
        <v>300</v>
      </c>
      <c r="AT2" s="100">
        <f t="shared" si="1"/>
        <v>760.88</v>
      </c>
      <c r="AU2" s="100">
        <f t="shared" si="1"/>
        <v>1227.4000000000001</v>
      </c>
      <c r="AV2" s="100">
        <f t="shared" si="1"/>
        <v>0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41445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15"/>
      <c r="G5" s="16"/>
      <c r="H5" s="14"/>
    </row>
    <row r="6" spans="1:70" ht="15.75" thickBot="1" x14ac:dyDescent="0.3">
      <c r="A6" s="11" t="s">
        <v>3</v>
      </c>
      <c r="B6" s="263" t="s">
        <v>51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70"/>
      <c r="B17" s="48">
        <v>41732</v>
      </c>
      <c r="C17" s="49"/>
      <c r="D17" s="119"/>
      <c r="E17" s="251"/>
      <c r="F17" s="252"/>
      <c r="G17" s="71">
        <v>129.6</v>
      </c>
      <c r="H17" s="51"/>
    </row>
    <row r="18" spans="1:8" x14ac:dyDescent="0.2">
      <c r="A18" s="74"/>
      <c r="B18" s="53">
        <v>41949</v>
      </c>
      <c r="C18" s="54"/>
      <c r="D18" s="120"/>
      <c r="E18" s="253"/>
      <c r="F18" s="254"/>
      <c r="G18" s="72">
        <v>1163.7</v>
      </c>
      <c r="H18" s="56"/>
    </row>
    <row r="19" spans="1:8" x14ac:dyDescent="0.2">
      <c r="A19" s="74"/>
      <c r="B19" s="53">
        <v>42144</v>
      </c>
      <c r="C19" s="54"/>
      <c r="D19" s="120"/>
      <c r="E19" s="253"/>
      <c r="F19" s="254"/>
      <c r="G19" s="72">
        <v>300</v>
      </c>
      <c r="H19" s="56"/>
    </row>
    <row r="20" spans="1:8" x14ac:dyDescent="0.2">
      <c r="A20" s="74"/>
      <c r="B20" s="53">
        <v>42507</v>
      </c>
      <c r="C20" s="54"/>
      <c r="D20" s="120"/>
      <c r="E20" s="253"/>
      <c r="F20" s="254"/>
      <c r="G20" s="72">
        <v>273.60000000000002</v>
      </c>
      <c r="H20" s="56"/>
    </row>
    <row r="21" spans="1:8" x14ac:dyDescent="0.2">
      <c r="A21" s="74"/>
      <c r="B21" s="53">
        <v>42625</v>
      </c>
      <c r="C21" s="54"/>
      <c r="D21" s="120"/>
      <c r="E21" s="253"/>
      <c r="F21" s="254"/>
      <c r="G21" s="72">
        <v>487.28</v>
      </c>
      <c r="H21" s="56"/>
    </row>
    <row r="22" spans="1:8" x14ac:dyDescent="0.2">
      <c r="A22" s="74"/>
      <c r="B22" s="53">
        <v>42796</v>
      </c>
      <c r="C22" s="54"/>
      <c r="D22" s="120"/>
      <c r="E22" s="237"/>
      <c r="F22" s="238"/>
      <c r="G22" s="72">
        <v>34.64</v>
      </c>
      <c r="H22" s="56"/>
    </row>
    <row r="23" spans="1:8" x14ac:dyDescent="0.2">
      <c r="A23" s="74"/>
      <c r="B23" s="53">
        <v>42895</v>
      </c>
      <c r="C23" s="54"/>
      <c r="D23" s="120"/>
      <c r="E23" s="68"/>
      <c r="F23" s="69"/>
      <c r="G23" s="72">
        <v>259.81</v>
      </c>
      <c r="H23" s="56"/>
    </row>
    <row r="24" spans="1:8" x14ac:dyDescent="0.2">
      <c r="A24" s="74"/>
      <c r="B24" s="53">
        <v>42905</v>
      </c>
      <c r="C24" s="54"/>
      <c r="D24" s="120"/>
      <c r="E24" s="237"/>
      <c r="F24" s="238"/>
      <c r="G24" s="72">
        <v>58</v>
      </c>
      <c r="H24" s="56"/>
    </row>
    <row r="25" spans="1:8" x14ac:dyDescent="0.2">
      <c r="A25" s="74"/>
      <c r="B25" s="53">
        <v>42943</v>
      </c>
      <c r="C25" s="54"/>
      <c r="D25" s="120"/>
      <c r="E25" s="237"/>
      <c r="F25" s="238"/>
      <c r="G25" s="72">
        <v>413.24</v>
      </c>
      <c r="H25" s="56"/>
    </row>
    <row r="26" spans="1:8" x14ac:dyDescent="0.2">
      <c r="A26" s="74"/>
      <c r="B26" s="53">
        <v>42989</v>
      </c>
      <c r="C26" s="54"/>
      <c r="D26" s="120"/>
      <c r="E26" s="237"/>
      <c r="F26" s="238"/>
      <c r="G26" s="72">
        <v>16</v>
      </c>
      <c r="H26" s="56"/>
    </row>
    <row r="27" spans="1:8" x14ac:dyDescent="0.2">
      <c r="A27" s="74"/>
      <c r="B27" s="53">
        <v>43066</v>
      </c>
      <c r="C27" s="54"/>
      <c r="D27" s="120"/>
      <c r="E27" s="237"/>
      <c r="F27" s="238"/>
      <c r="G27" s="72">
        <v>310.70999999999998</v>
      </c>
      <c r="H27" s="56"/>
    </row>
    <row r="28" spans="1:8" x14ac:dyDescent="0.2">
      <c r="A28" s="74"/>
      <c r="B28" s="53">
        <v>42830</v>
      </c>
      <c r="C28" s="54"/>
      <c r="D28" s="120"/>
      <c r="E28" s="237"/>
      <c r="F28" s="238"/>
      <c r="G28" s="72">
        <v>135</v>
      </c>
      <c r="H28" s="56"/>
    </row>
    <row r="29" spans="1:8" x14ac:dyDescent="0.2">
      <c r="A29" s="74"/>
      <c r="B29" s="53"/>
      <c r="C29" s="54"/>
      <c r="D29" s="120"/>
      <c r="E29" s="237"/>
      <c r="F29" s="238"/>
      <c r="G29" s="72"/>
      <c r="H29" s="56"/>
    </row>
    <row r="30" spans="1:8" x14ac:dyDescent="0.2">
      <c r="A30" s="74"/>
      <c r="B30" s="53"/>
      <c r="C30" s="54"/>
      <c r="D30" s="120"/>
      <c r="E30" s="237"/>
      <c r="F30" s="238"/>
      <c r="G30" s="72"/>
      <c r="H30" s="56"/>
    </row>
    <row r="31" spans="1:8" x14ac:dyDescent="0.2">
      <c r="A31" s="74"/>
      <c r="B31" s="53"/>
      <c r="C31" s="54"/>
      <c r="D31" s="120"/>
      <c r="E31" s="237"/>
      <c r="F31" s="238"/>
      <c r="G31" s="72"/>
      <c r="H31" s="56"/>
    </row>
    <row r="32" spans="1:8" ht="13.5" thickBot="1" x14ac:dyDescent="0.25">
      <c r="A32" s="74"/>
      <c r="B32" s="53"/>
      <c r="C32" s="54"/>
      <c r="D32" s="121"/>
      <c r="E32" s="237"/>
      <c r="F32" s="238"/>
      <c r="G32" s="72"/>
      <c r="H32" s="56"/>
    </row>
    <row r="33" spans="1:8" ht="13.5" thickBot="1" x14ac:dyDescent="0.25">
      <c r="A33" s="75"/>
      <c r="B33" s="60"/>
      <c r="C33" s="61"/>
      <c r="D33" s="62"/>
      <c r="E33" s="239"/>
      <c r="F33" s="240"/>
      <c r="G33" s="73"/>
      <c r="H33" s="64"/>
    </row>
  </sheetData>
  <mergeCells count="34">
    <mergeCell ref="F13:G13"/>
    <mergeCell ref="E17:F17"/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A15:A16"/>
    <mergeCell ref="B15:D15"/>
    <mergeCell ref="E15:H15"/>
    <mergeCell ref="E16:F16"/>
    <mergeCell ref="G16:H16"/>
    <mergeCell ref="E18:F18"/>
    <mergeCell ref="E19:F19"/>
    <mergeCell ref="E20:F20"/>
    <mergeCell ref="E21:F21"/>
    <mergeCell ref="E31:F31"/>
    <mergeCell ref="E24:F24"/>
    <mergeCell ref="E22:F22"/>
    <mergeCell ref="E32:F32"/>
    <mergeCell ref="E33:F33"/>
    <mergeCell ref="E25:F25"/>
    <mergeCell ref="E26:F26"/>
    <mergeCell ref="E27:F27"/>
    <mergeCell ref="E28:F28"/>
    <mergeCell ref="E29:F29"/>
    <mergeCell ref="E30:F30"/>
  </mergeCells>
  <pageMargins left="0.39370078740157483" right="0.39370078740157483" top="0.39370078740157483" bottom="0.39370078740157483" header="0.31496062992125984" footer="0.31496062992125984"/>
  <pageSetup paperSize="9" scale="7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G5:G6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6"/>
  <sheetViews>
    <sheetView workbookViewId="0">
      <selection activeCell="G28" sqref="G28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58</v>
      </c>
      <c r="AR2" s="100">
        <f t="shared" si="1"/>
        <v>0</v>
      </c>
      <c r="AS2" s="100">
        <f t="shared" si="1"/>
        <v>669.42000000000007</v>
      </c>
      <c r="AT2" s="100">
        <f t="shared" si="1"/>
        <v>432.16</v>
      </c>
      <c r="AU2" s="100">
        <f t="shared" si="1"/>
        <v>1172.6199999999999</v>
      </c>
      <c r="AV2" s="100">
        <f t="shared" si="1"/>
        <v>951.8599999999999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40148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15"/>
      <c r="G5" s="16"/>
      <c r="H5" s="14"/>
    </row>
    <row r="6" spans="1:70" ht="15.75" thickBot="1" x14ac:dyDescent="0.3">
      <c r="A6" s="11" t="s">
        <v>3</v>
      </c>
      <c r="B6" s="263" t="s">
        <v>52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74"/>
      <c r="B17" s="53">
        <v>41607</v>
      </c>
      <c r="C17" s="54"/>
      <c r="D17" s="119"/>
      <c r="E17" s="253"/>
      <c r="F17" s="254"/>
      <c r="G17" s="72">
        <v>58</v>
      </c>
      <c r="H17" s="56"/>
    </row>
    <row r="18" spans="1:8" x14ac:dyDescent="0.2">
      <c r="A18" s="74"/>
      <c r="B18" s="53">
        <v>42144</v>
      </c>
      <c r="C18" s="54"/>
      <c r="D18" s="120"/>
      <c r="E18" s="237"/>
      <c r="F18" s="238"/>
      <c r="G18" s="72">
        <v>240</v>
      </c>
      <c r="H18" s="56"/>
    </row>
    <row r="19" spans="1:8" x14ac:dyDescent="0.2">
      <c r="A19" s="74"/>
      <c r="B19" s="53">
        <v>42312</v>
      </c>
      <c r="C19" s="54"/>
      <c r="D19" s="120"/>
      <c r="E19" s="66"/>
      <c r="F19" s="67"/>
      <c r="G19" s="72">
        <v>371.42</v>
      </c>
      <c r="H19" s="56"/>
    </row>
    <row r="20" spans="1:8" x14ac:dyDescent="0.2">
      <c r="A20" s="74"/>
      <c r="B20" s="53">
        <v>42335</v>
      </c>
      <c r="C20" s="54"/>
      <c r="D20" s="120"/>
      <c r="E20" s="66"/>
      <c r="F20" s="67"/>
      <c r="G20" s="72">
        <v>58</v>
      </c>
      <c r="H20" s="56"/>
    </row>
    <row r="21" spans="1:8" x14ac:dyDescent="0.2">
      <c r="A21" s="74"/>
      <c r="B21" s="53">
        <v>42486</v>
      </c>
      <c r="C21" s="54"/>
      <c r="D21" s="120"/>
      <c r="E21" s="237"/>
      <c r="F21" s="238"/>
      <c r="G21" s="72">
        <v>374.16</v>
      </c>
      <c r="H21" s="56"/>
    </row>
    <row r="22" spans="1:8" x14ac:dyDescent="0.2">
      <c r="A22" s="74"/>
      <c r="B22" s="53">
        <v>42699</v>
      </c>
      <c r="C22" s="54"/>
      <c r="D22" s="120"/>
      <c r="E22" s="237"/>
      <c r="F22" s="238"/>
      <c r="G22" s="72">
        <v>58</v>
      </c>
      <c r="H22" s="56"/>
    </row>
    <row r="23" spans="1:8" x14ac:dyDescent="0.2">
      <c r="A23" s="74"/>
      <c r="B23" s="53">
        <v>42830</v>
      </c>
      <c r="C23" s="54"/>
      <c r="D23" s="120"/>
      <c r="E23" s="237"/>
      <c r="F23" s="238"/>
      <c r="G23" s="72">
        <v>522.19000000000005</v>
      </c>
      <c r="H23" s="56"/>
    </row>
    <row r="24" spans="1:8" x14ac:dyDescent="0.2">
      <c r="A24" s="74"/>
      <c r="B24" s="53">
        <v>42900</v>
      </c>
      <c r="C24" s="54"/>
      <c r="D24" s="120"/>
      <c r="E24" s="237"/>
      <c r="F24" s="238"/>
      <c r="G24" s="72">
        <v>334.09</v>
      </c>
      <c r="H24" s="56"/>
    </row>
    <row r="25" spans="1:8" x14ac:dyDescent="0.2">
      <c r="A25" s="74"/>
      <c r="B25" s="53">
        <v>43063</v>
      </c>
      <c r="C25" s="54"/>
      <c r="D25" s="120"/>
      <c r="E25" s="237"/>
      <c r="F25" s="238"/>
      <c r="G25" s="72">
        <v>58</v>
      </c>
      <c r="H25" s="56"/>
    </row>
    <row r="26" spans="1:8" x14ac:dyDescent="0.2">
      <c r="A26" s="74"/>
      <c r="B26" s="53">
        <v>43069</v>
      </c>
      <c r="C26" s="54"/>
      <c r="D26" s="120"/>
      <c r="E26" s="237"/>
      <c r="F26" s="238"/>
      <c r="G26" s="72">
        <v>71.52</v>
      </c>
      <c r="H26" s="56"/>
    </row>
    <row r="27" spans="1:8" x14ac:dyDescent="0.2">
      <c r="A27" s="74"/>
      <c r="B27" s="92">
        <v>43070</v>
      </c>
      <c r="C27" s="93"/>
      <c r="D27" s="120"/>
      <c r="E27" s="94"/>
      <c r="F27" s="95"/>
      <c r="G27" s="97">
        <v>15.82</v>
      </c>
      <c r="H27" s="96"/>
    </row>
    <row r="28" spans="1:8" x14ac:dyDescent="0.2">
      <c r="A28" s="74"/>
      <c r="B28" s="92">
        <v>43112</v>
      </c>
      <c r="C28" s="93"/>
      <c r="D28" s="120"/>
      <c r="E28" s="94"/>
      <c r="F28" s="95"/>
      <c r="G28" s="97">
        <v>425.06</v>
      </c>
      <c r="H28" s="96"/>
    </row>
    <row r="29" spans="1:8" x14ac:dyDescent="0.2">
      <c r="A29" s="74"/>
      <c r="B29" s="92">
        <v>42830</v>
      </c>
      <c r="C29" s="93"/>
      <c r="D29" s="120"/>
      <c r="E29" s="94"/>
      <c r="F29" s="95"/>
      <c r="G29" s="97">
        <v>171</v>
      </c>
      <c r="H29" s="96"/>
    </row>
    <row r="30" spans="1:8" x14ac:dyDescent="0.2">
      <c r="A30" s="74"/>
      <c r="B30" s="92">
        <v>43151</v>
      </c>
      <c r="C30" s="93"/>
      <c r="D30" s="120"/>
      <c r="E30" s="94"/>
      <c r="F30" s="95"/>
      <c r="G30" s="97">
        <v>526.79999999999995</v>
      </c>
      <c r="H30" s="96"/>
    </row>
    <row r="31" spans="1:8" x14ac:dyDescent="0.2">
      <c r="A31" s="74"/>
      <c r="B31" s="92"/>
      <c r="C31" s="93"/>
      <c r="D31" s="120"/>
      <c r="E31" s="94"/>
      <c r="F31" s="95"/>
      <c r="G31" s="97"/>
      <c r="H31" s="96"/>
    </row>
    <row r="32" spans="1:8" x14ac:dyDescent="0.2">
      <c r="A32" s="74"/>
      <c r="B32" s="92"/>
      <c r="C32" s="93"/>
      <c r="D32" s="120"/>
      <c r="E32" s="94"/>
      <c r="F32" s="95"/>
      <c r="G32" s="97"/>
      <c r="H32" s="96"/>
    </row>
    <row r="33" spans="1:8" x14ac:dyDescent="0.2">
      <c r="A33" s="74"/>
      <c r="B33" s="92"/>
      <c r="C33" s="93"/>
      <c r="D33" s="120"/>
      <c r="E33" s="94"/>
      <c r="F33" s="95"/>
      <c r="G33" s="97"/>
      <c r="H33" s="96"/>
    </row>
    <row r="34" spans="1:8" x14ac:dyDescent="0.2">
      <c r="A34" s="74"/>
      <c r="B34" s="92"/>
      <c r="C34" s="93"/>
      <c r="D34" s="120"/>
      <c r="E34" s="94"/>
      <c r="F34" s="95"/>
      <c r="G34" s="97"/>
      <c r="H34" s="96"/>
    </row>
    <row r="35" spans="1:8" x14ac:dyDescent="0.2">
      <c r="A35" s="98"/>
      <c r="B35" s="92"/>
      <c r="C35" s="93"/>
      <c r="D35" s="120"/>
      <c r="E35" s="94"/>
      <c r="F35" s="95"/>
      <c r="G35" s="97"/>
      <c r="H35" s="96"/>
    </row>
    <row r="36" spans="1:8" ht="13.5" thickBot="1" x14ac:dyDescent="0.25">
      <c r="A36" s="75"/>
      <c r="B36" s="60"/>
      <c r="C36" s="61"/>
      <c r="D36" s="62"/>
      <c r="E36" s="239"/>
      <c r="F36" s="240"/>
      <c r="G36" s="73"/>
      <c r="H36" s="64"/>
    </row>
  </sheetData>
  <mergeCells count="27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8:F18"/>
    <mergeCell ref="F13:G13"/>
    <mergeCell ref="A15:A16"/>
    <mergeCell ref="B15:D15"/>
    <mergeCell ref="E15:H15"/>
    <mergeCell ref="E16:F16"/>
    <mergeCell ref="G16:H16"/>
    <mergeCell ref="E17:F17"/>
    <mergeCell ref="E25:F25"/>
    <mergeCell ref="E26:F26"/>
    <mergeCell ref="E36:F36"/>
    <mergeCell ref="E21:F21"/>
    <mergeCell ref="E22:F22"/>
    <mergeCell ref="E23:F23"/>
    <mergeCell ref="E24:F24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G5:G6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2"/>
  <sheetViews>
    <sheetView workbookViewId="0">
      <selection activeCell="B4" sqref="B4:G7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28.5703125" style="2" customWidth="1"/>
    <col min="10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I1" s="3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I2" s="6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0</v>
      </c>
      <c r="AT2" s="100">
        <f t="shared" si="1"/>
        <v>451.15</v>
      </c>
      <c r="AU2" s="100">
        <f t="shared" si="1"/>
        <v>1055.5899999999999</v>
      </c>
      <c r="AV2" s="100">
        <f t="shared" si="1"/>
        <v>466.12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  <c r="I3" s="6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42123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15"/>
      <c r="G5" s="16"/>
      <c r="H5" s="14"/>
    </row>
    <row r="6" spans="1:70" ht="15.75" thickBot="1" x14ac:dyDescent="0.3">
      <c r="A6" s="11" t="s">
        <v>3</v>
      </c>
      <c r="B6" s="263" t="s">
        <v>53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70"/>
      <c r="B17" s="48">
        <v>42440</v>
      </c>
      <c r="C17" s="49"/>
      <c r="D17" s="119"/>
      <c r="E17" s="251"/>
      <c r="F17" s="252"/>
      <c r="G17" s="71">
        <v>316.14999999999998</v>
      </c>
      <c r="H17" s="51"/>
    </row>
    <row r="18" spans="1:8" x14ac:dyDescent="0.2">
      <c r="A18" s="74"/>
      <c r="B18" s="53">
        <v>42502</v>
      </c>
      <c r="C18" s="54"/>
      <c r="D18" s="120"/>
      <c r="E18" s="253"/>
      <c r="F18" s="254"/>
      <c r="G18" s="72">
        <v>135</v>
      </c>
      <c r="H18" s="56"/>
    </row>
    <row r="19" spans="1:8" x14ac:dyDescent="0.2">
      <c r="A19" s="74"/>
      <c r="B19" s="53">
        <v>42830</v>
      </c>
      <c r="C19" s="54"/>
      <c r="D19" s="120"/>
      <c r="E19" s="253"/>
      <c r="F19" s="254"/>
      <c r="G19" s="72">
        <v>494.82</v>
      </c>
      <c r="H19" s="56"/>
    </row>
    <row r="20" spans="1:8" x14ac:dyDescent="0.2">
      <c r="A20" s="74"/>
      <c r="B20" s="53">
        <v>43047</v>
      </c>
      <c r="C20" s="54"/>
      <c r="D20" s="120"/>
      <c r="E20" s="253"/>
      <c r="F20" s="254"/>
      <c r="G20" s="72">
        <v>62</v>
      </c>
      <c r="H20" s="56"/>
    </row>
    <row r="21" spans="1:8" x14ac:dyDescent="0.2">
      <c r="A21" s="74"/>
      <c r="B21" s="53">
        <v>43070</v>
      </c>
      <c r="C21" s="54"/>
      <c r="D21" s="120"/>
      <c r="E21" s="253"/>
      <c r="F21" s="254"/>
      <c r="G21" s="72">
        <v>327.77</v>
      </c>
      <c r="H21" s="56"/>
    </row>
    <row r="22" spans="1:8" x14ac:dyDescent="0.2">
      <c r="A22" s="74"/>
      <c r="B22" s="53">
        <v>43126</v>
      </c>
      <c r="C22" s="54"/>
      <c r="D22" s="120"/>
      <c r="E22" s="237"/>
      <c r="F22" s="238"/>
      <c r="G22" s="72">
        <v>234.82</v>
      </c>
      <c r="H22" s="56"/>
    </row>
    <row r="23" spans="1:8" x14ac:dyDescent="0.2">
      <c r="A23" s="74"/>
      <c r="B23" s="53">
        <v>42830</v>
      </c>
      <c r="C23" s="54"/>
      <c r="D23" s="120"/>
      <c r="E23" s="57"/>
      <c r="F23" s="58"/>
      <c r="G23" s="72">
        <v>171</v>
      </c>
      <c r="H23" s="56"/>
    </row>
    <row r="24" spans="1:8" x14ac:dyDescent="0.2">
      <c r="A24" s="74"/>
      <c r="B24" s="53">
        <v>43173</v>
      </c>
      <c r="C24" s="54"/>
      <c r="D24" s="120"/>
      <c r="E24" s="237"/>
      <c r="F24" s="238"/>
      <c r="G24" s="72">
        <v>231.3</v>
      </c>
      <c r="H24" s="56"/>
    </row>
    <row r="25" spans="1:8" x14ac:dyDescent="0.2">
      <c r="A25" s="74"/>
      <c r="B25" s="53"/>
      <c r="C25" s="54"/>
      <c r="D25" s="120"/>
      <c r="E25" s="237"/>
      <c r="F25" s="238"/>
      <c r="G25" s="72"/>
      <c r="H25" s="56"/>
    </row>
    <row r="26" spans="1:8" x14ac:dyDescent="0.2">
      <c r="A26" s="74"/>
      <c r="B26" s="53"/>
      <c r="C26" s="54"/>
      <c r="D26" s="120"/>
      <c r="E26" s="237"/>
      <c r="F26" s="238"/>
      <c r="G26" s="72"/>
      <c r="H26" s="56"/>
    </row>
    <row r="27" spans="1:8" x14ac:dyDescent="0.2">
      <c r="A27" s="74"/>
      <c r="B27" s="53"/>
      <c r="C27" s="54"/>
      <c r="D27" s="120"/>
      <c r="E27" s="237"/>
      <c r="F27" s="238"/>
      <c r="G27" s="72"/>
      <c r="H27" s="56"/>
    </row>
    <row r="28" spans="1:8" x14ac:dyDescent="0.2">
      <c r="A28" s="74"/>
      <c r="B28" s="53"/>
      <c r="C28" s="54"/>
      <c r="D28" s="120"/>
      <c r="E28" s="237"/>
      <c r="F28" s="238"/>
      <c r="G28" s="72"/>
      <c r="H28" s="56"/>
    </row>
    <row r="29" spans="1:8" x14ac:dyDescent="0.2">
      <c r="A29" s="74"/>
      <c r="B29" s="53"/>
      <c r="C29" s="54"/>
      <c r="D29" s="120"/>
      <c r="E29" s="237"/>
      <c r="F29" s="238"/>
      <c r="G29" s="72"/>
      <c r="H29" s="56"/>
    </row>
    <row r="30" spans="1:8" x14ac:dyDescent="0.2">
      <c r="A30" s="74"/>
      <c r="B30" s="53"/>
      <c r="C30" s="54"/>
      <c r="D30" s="120"/>
      <c r="E30" s="237"/>
      <c r="F30" s="238"/>
      <c r="G30" s="72"/>
      <c r="H30" s="56"/>
    </row>
    <row r="31" spans="1:8" x14ac:dyDescent="0.2">
      <c r="A31" s="74"/>
      <c r="B31" s="53"/>
      <c r="C31" s="54"/>
      <c r="D31" s="120"/>
      <c r="E31" s="237"/>
      <c r="F31" s="238"/>
      <c r="G31" s="72"/>
      <c r="H31" s="56"/>
    </row>
    <row r="32" spans="1:8" ht="13.5" thickBot="1" x14ac:dyDescent="0.25">
      <c r="A32" s="75"/>
      <c r="B32" s="60"/>
      <c r="C32" s="61"/>
      <c r="D32" s="121"/>
      <c r="E32" s="239"/>
      <c r="F32" s="240"/>
      <c r="G32" s="73"/>
      <c r="H32" s="64"/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</xm:sqref>
        </x14:dataValidation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2"/>
  <sheetViews>
    <sheetView workbookViewId="0">
      <selection activeCell="E25" sqref="E25:F25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58</v>
      </c>
      <c r="AS2" s="100">
        <f t="shared" si="1"/>
        <v>856</v>
      </c>
      <c r="AT2" s="100">
        <f t="shared" si="1"/>
        <v>1264.58</v>
      </c>
      <c r="AU2" s="100">
        <f t="shared" si="1"/>
        <v>1067.98</v>
      </c>
      <c r="AV2" s="100">
        <f t="shared" si="1"/>
        <v>98.1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40541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65"/>
      <c r="G5" s="16"/>
      <c r="H5" s="14"/>
    </row>
    <row r="6" spans="1:70" ht="15.75" thickBot="1" x14ac:dyDescent="0.3">
      <c r="A6" s="11" t="s">
        <v>3</v>
      </c>
      <c r="B6" s="263" t="s">
        <v>54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30000</v>
      </c>
      <c r="G11" s="114" t="s">
        <v>43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72"/>
      <c r="B16" s="76" t="s">
        <v>18</v>
      </c>
      <c r="C16" s="77" t="s">
        <v>19</v>
      </c>
      <c r="D16" s="78" t="s">
        <v>20</v>
      </c>
      <c r="E16" s="273" t="s">
        <v>21</v>
      </c>
      <c r="F16" s="274"/>
      <c r="G16" s="275" t="s">
        <v>22</v>
      </c>
      <c r="H16" s="276"/>
    </row>
    <row r="17" spans="1:8" x14ac:dyDescent="0.2">
      <c r="A17" s="125"/>
      <c r="B17" s="48">
        <v>41811</v>
      </c>
      <c r="C17" s="49"/>
      <c r="D17" s="128"/>
      <c r="E17" s="279"/>
      <c r="F17" s="252"/>
      <c r="G17" s="84">
        <v>58</v>
      </c>
      <c r="H17" s="85"/>
    </row>
    <row r="18" spans="1:8" x14ac:dyDescent="0.2">
      <c r="A18" s="126"/>
      <c r="B18" s="53">
        <v>42172</v>
      </c>
      <c r="C18" s="54"/>
      <c r="D18" s="129"/>
      <c r="E18" s="238"/>
      <c r="F18" s="254"/>
      <c r="G18" s="80">
        <v>798</v>
      </c>
      <c r="H18" s="86"/>
    </row>
    <row r="19" spans="1:8" x14ac:dyDescent="0.2">
      <c r="A19" s="126"/>
      <c r="B19" s="53">
        <v>42174</v>
      </c>
      <c r="C19" s="54"/>
      <c r="D19" s="129"/>
      <c r="E19" s="237"/>
      <c r="F19" s="238"/>
      <c r="G19" s="80">
        <v>58</v>
      </c>
      <c r="H19" s="86"/>
    </row>
    <row r="20" spans="1:8" x14ac:dyDescent="0.2">
      <c r="A20" s="126"/>
      <c r="B20" s="53">
        <v>42432</v>
      </c>
      <c r="C20" s="54"/>
      <c r="D20" s="129"/>
      <c r="E20" s="238"/>
      <c r="F20" s="254"/>
      <c r="G20" s="80">
        <v>445.16</v>
      </c>
      <c r="H20" s="86"/>
    </row>
    <row r="21" spans="1:8" x14ac:dyDescent="0.2">
      <c r="A21" s="126"/>
      <c r="B21" s="53">
        <v>42481</v>
      </c>
      <c r="C21" s="54"/>
      <c r="D21" s="129"/>
      <c r="E21" s="237"/>
      <c r="F21" s="238"/>
      <c r="G21" s="80">
        <v>232.2</v>
      </c>
      <c r="H21" s="86"/>
    </row>
    <row r="22" spans="1:8" x14ac:dyDescent="0.2">
      <c r="A22" s="126"/>
      <c r="B22" s="53">
        <v>42486</v>
      </c>
      <c r="C22" s="54"/>
      <c r="D22" s="129"/>
      <c r="E22" s="237"/>
      <c r="F22" s="238"/>
      <c r="G22" s="80">
        <v>323.45999999999998</v>
      </c>
      <c r="H22" s="86"/>
    </row>
    <row r="23" spans="1:8" x14ac:dyDescent="0.2">
      <c r="A23" s="126"/>
      <c r="B23" s="53">
        <v>42537</v>
      </c>
      <c r="C23" s="54"/>
      <c r="D23" s="129"/>
      <c r="E23" s="238"/>
      <c r="F23" s="254"/>
      <c r="G23" s="80">
        <v>58</v>
      </c>
      <c r="H23" s="86"/>
    </row>
    <row r="24" spans="1:8" x14ac:dyDescent="0.2">
      <c r="A24" s="126"/>
      <c r="B24" s="53">
        <v>42538</v>
      </c>
      <c r="C24" s="54"/>
      <c r="D24" s="129"/>
      <c r="E24" s="237"/>
      <c r="F24" s="238"/>
      <c r="G24" s="80">
        <v>205.76</v>
      </c>
      <c r="H24" s="86"/>
    </row>
    <row r="25" spans="1:8" x14ac:dyDescent="0.2">
      <c r="A25" s="126"/>
      <c r="B25" s="53">
        <v>42892</v>
      </c>
      <c r="C25" s="54"/>
      <c r="D25" s="129"/>
      <c r="E25" s="238"/>
      <c r="F25" s="254"/>
      <c r="G25" s="80">
        <v>394.68</v>
      </c>
      <c r="H25" s="86"/>
    </row>
    <row r="26" spans="1:8" x14ac:dyDescent="0.2">
      <c r="A26" s="126"/>
      <c r="B26" s="53">
        <v>42900</v>
      </c>
      <c r="C26" s="54"/>
      <c r="D26" s="129"/>
      <c r="E26" s="237"/>
      <c r="F26" s="238"/>
      <c r="G26" s="80">
        <v>168</v>
      </c>
      <c r="H26" s="86"/>
    </row>
    <row r="27" spans="1:8" x14ac:dyDescent="0.2">
      <c r="A27" s="126"/>
      <c r="B27" s="53">
        <v>42902</v>
      </c>
      <c r="C27" s="54"/>
      <c r="D27" s="129"/>
      <c r="E27" s="238"/>
      <c r="F27" s="254"/>
      <c r="G27" s="80">
        <v>58</v>
      </c>
      <c r="H27" s="86"/>
    </row>
    <row r="28" spans="1:8" x14ac:dyDescent="0.2">
      <c r="A28" s="126"/>
      <c r="B28" s="53">
        <v>43004</v>
      </c>
      <c r="C28" s="54"/>
      <c r="D28" s="129"/>
      <c r="E28" s="238"/>
      <c r="F28" s="254"/>
      <c r="G28" s="80">
        <v>321.3</v>
      </c>
      <c r="H28" s="86"/>
    </row>
    <row r="29" spans="1:8" x14ac:dyDescent="0.2">
      <c r="A29" s="126"/>
      <c r="B29" s="53">
        <v>42830</v>
      </c>
      <c r="C29" s="54"/>
      <c r="D29" s="129"/>
      <c r="E29" s="238"/>
      <c r="F29" s="254"/>
      <c r="G29" s="80">
        <v>126</v>
      </c>
      <c r="H29" s="86"/>
    </row>
    <row r="30" spans="1:8" x14ac:dyDescent="0.2">
      <c r="A30" s="126"/>
      <c r="B30" s="53">
        <v>43164</v>
      </c>
      <c r="C30" s="54"/>
      <c r="D30" s="129"/>
      <c r="E30" s="238"/>
      <c r="F30" s="254"/>
      <c r="G30" s="80">
        <v>98.1</v>
      </c>
      <c r="H30" s="86"/>
    </row>
    <row r="31" spans="1:8" x14ac:dyDescent="0.2">
      <c r="A31" s="126"/>
      <c r="B31" s="53"/>
      <c r="C31" s="54"/>
      <c r="D31" s="129"/>
      <c r="E31" s="238"/>
      <c r="F31" s="254"/>
      <c r="G31" s="80"/>
      <c r="H31" s="86"/>
    </row>
    <row r="32" spans="1:8" ht="15.75" customHeight="1" thickBot="1" x14ac:dyDescent="0.25">
      <c r="A32" s="127"/>
      <c r="B32" s="122"/>
      <c r="C32" s="123"/>
      <c r="D32" s="130"/>
      <c r="E32" s="277"/>
      <c r="F32" s="278"/>
      <c r="G32" s="123"/>
      <c r="H32" s="124"/>
    </row>
  </sheetData>
  <mergeCells count="34">
    <mergeCell ref="E19:F19"/>
    <mergeCell ref="E21:F21"/>
    <mergeCell ref="E22:F22"/>
    <mergeCell ref="E24:F24"/>
    <mergeCell ref="E26:F26"/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8:F18"/>
    <mergeCell ref="F13:G13"/>
    <mergeCell ref="A15:A16"/>
    <mergeCell ref="B15:D15"/>
    <mergeCell ref="E15:H15"/>
    <mergeCell ref="E16:F16"/>
    <mergeCell ref="G16:H16"/>
    <mergeCell ref="E17:F17"/>
    <mergeCell ref="E32:F32"/>
    <mergeCell ref="E29:F29"/>
    <mergeCell ref="E30:F30"/>
    <mergeCell ref="E31:F31"/>
    <mergeCell ref="E20:F20"/>
    <mergeCell ref="E23:F23"/>
    <mergeCell ref="E25:F25"/>
    <mergeCell ref="E27:F27"/>
    <mergeCell ref="E28:F28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G5:G6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2"/>
  <sheetViews>
    <sheetView workbookViewId="0">
      <selection activeCell="F5" sqref="F5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0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58</v>
      </c>
      <c r="AT2" s="100">
        <f t="shared" si="1"/>
        <v>0</v>
      </c>
      <c r="AU2" s="100">
        <f t="shared" si="1"/>
        <v>815.09</v>
      </c>
      <c r="AV2" s="100">
        <f t="shared" si="1"/>
        <v>777.77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42005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65"/>
      <c r="G5" s="16"/>
      <c r="H5" s="14"/>
    </row>
    <row r="6" spans="1:70" ht="15.75" thickBot="1" x14ac:dyDescent="0.3">
      <c r="A6" s="11" t="s">
        <v>3</v>
      </c>
      <c r="B6" s="263" t="s">
        <v>55</v>
      </c>
      <c r="C6" s="264"/>
      <c r="D6" s="146" t="s">
        <v>44</v>
      </c>
      <c r="E6" s="142" t="s">
        <v>4</v>
      </c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145"/>
      <c r="E7" s="143" t="s">
        <v>6</v>
      </c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1</v>
      </c>
      <c r="G11" s="114" t="s">
        <v>36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112"/>
      <c r="B17" s="48"/>
      <c r="C17" s="49"/>
      <c r="D17" s="119"/>
      <c r="E17" s="251"/>
      <c r="F17" s="252"/>
      <c r="G17" s="50"/>
      <c r="H17" s="51"/>
    </row>
    <row r="18" spans="1:8" x14ac:dyDescent="0.2">
      <c r="A18" s="115"/>
      <c r="B18" s="53">
        <v>42023</v>
      </c>
      <c r="C18" s="54"/>
      <c r="D18" s="120"/>
      <c r="E18" s="237"/>
      <c r="F18" s="238"/>
      <c r="G18" s="55">
        <v>58</v>
      </c>
      <c r="H18" s="56"/>
    </row>
    <row r="19" spans="1:8" x14ac:dyDescent="0.2">
      <c r="A19" s="115"/>
      <c r="B19" s="53">
        <v>42754</v>
      </c>
      <c r="C19" s="54"/>
      <c r="D19" s="120"/>
      <c r="E19" s="237"/>
      <c r="F19" s="238"/>
      <c r="G19" s="55">
        <v>58</v>
      </c>
      <c r="H19" s="56"/>
    </row>
    <row r="20" spans="1:8" x14ac:dyDescent="0.2">
      <c r="A20" s="115"/>
      <c r="B20" s="53">
        <v>43119</v>
      </c>
      <c r="C20" s="54"/>
      <c r="D20" s="120"/>
      <c r="E20" s="237"/>
      <c r="F20" s="238"/>
      <c r="G20" s="55">
        <v>66</v>
      </c>
      <c r="H20" s="56"/>
    </row>
    <row r="21" spans="1:8" x14ac:dyDescent="0.2">
      <c r="A21" s="115"/>
      <c r="B21" s="53">
        <v>43119</v>
      </c>
      <c r="C21" s="54"/>
      <c r="D21" s="120"/>
      <c r="E21" s="237"/>
      <c r="F21" s="238"/>
      <c r="G21" s="55">
        <v>98.8</v>
      </c>
      <c r="H21" s="56"/>
    </row>
    <row r="22" spans="1:8" x14ac:dyDescent="0.2">
      <c r="A22" s="115"/>
      <c r="B22" s="53">
        <v>42804</v>
      </c>
      <c r="C22" s="54"/>
      <c r="D22" s="120"/>
      <c r="E22" s="237"/>
      <c r="F22" s="238"/>
      <c r="G22" s="55">
        <v>126</v>
      </c>
      <c r="H22" s="56"/>
    </row>
    <row r="23" spans="1:8" x14ac:dyDescent="0.2">
      <c r="A23" s="115"/>
      <c r="B23" s="53">
        <v>43151</v>
      </c>
      <c r="C23" s="54"/>
      <c r="D23" s="120"/>
      <c r="E23" s="57"/>
      <c r="F23" s="58"/>
      <c r="G23" s="55">
        <v>280.54000000000002</v>
      </c>
      <c r="H23" s="56"/>
    </row>
    <row r="24" spans="1:8" x14ac:dyDescent="0.2">
      <c r="A24" s="115"/>
      <c r="B24" s="53">
        <v>42941</v>
      </c>
      <c r="C24" s="54"/>
      <c r="D24" s="120"/>
      <c r="E24" s="237"/>
      <c r="F24" s="238"/>
      <c r="G24" s="55">
        <v>30.11</v>
      </c>
      <c r="H24" s="56"/>
    </row>
    <row r="25" spans="1:8" x14ac:dyDescent="0.2">
      <c r="A25" s="115"/>
      <c r="B25" s="53">
        <v>42902</v>
      </c>
      <c r="C25" s="54"/>
      <c r="D25" s="120"/>
      <c r="E25" s="237"/>
      <c r="F25" s="238"/>
      <c r="G25" s="55">
        <v>484.75</v>
      </c>
      <c r="H25" s="56"/>
    </row>
    <row r="26" spans="1:8" x14ac:dyDescent="0.2">
      <c r="A26" s="115"/>
      <c r="B26" s="53">
        <v>42831</v>
      </c>
      <c r="C26" s="54"/>
      <c r="D26" s="120"/>
      <c r="E26" s="237"/>
      <c r="F26" s="238"/>
      <c r="G26" s="55">
        <v>116.23</v>
      </c>
      <c r="H26" s="56"/>
    </row>
    <row r="27" spans="1:8" x14ac:dyDescent="0.2">
      <c r="A27" s="115"/>
      <c r="B27" s="53">
        <v>43182</v>
      </c>
      <c r="C27" s="54"/>
      <c r="D27" s="120"/>
      <c r="E27" s="237"/>
      <c r="F27" s="238"/>
      <c r="G27" s="55">
        <v>126</v>
      </c>
      <c r="H27" s="56"/>
    </row>
    <row r="28" spans="1:8" x14ac:dyDescent="0.2">
      <c r="A28" s="115"/>
      <c r="B28" s="53">
        <v>43217</v>
      </c>
      <c r="C28" s="54"/>
      <c r="D28" s="120"/>
      <c r="E28" s="237"/>
      <c r="F28" s="238"/>
      <c r="G28" s="55">
        <v>21.82</v>
      </c>
      <c r="H28" s="56"/>
    </row>
    <row r="29" spans="1:8" x14ac:dyDescent="0.2">
      <c r="A29" s="115"/>
      <c r="B29" s="53">
        <v>43217</v>
      </c>
      <c r="C29" s="54"/>
      <c r="D29" s="120"/>
      <c r="E29" s="237"/>
      <c r="F29" s="238"/>
      <c r="G29" s="55">
        <v>103.8</v>
      </c>
      <c r="H29" s="56"/>
    </row>
    <row r="30" spans="1:8" x14ac:dyDescent="0.2">
      <c r="A30" s="115"/>
      <c r="B30" s="53">
        <v>43206</v>
      </c>
      <c r="C30" s="54"/>
      <c r="D30" s="120"/>
      <c r="E30" s="237"/>
      <c r="F30" s="238"/>
      <c r="G30" s="55">
        <v>80.81</v>
      </c>
      <c r="H30" s="56"/>
    </row>
    <row r="31" spans="1:8" x14ac:dyDescent="0.2">
      <c r="A31" s="115"/>
      <c r="B31" s="53"/>
      <c r="C31" s="54"/>
      <c r="D31" s="120"/>
      <c r="E31" s="237"/>
      <c r="F31" s="238"/>
      <c r="G31" s="55"/>
      <c r="H31" s="56"/>
    </row>
    <row r="32" spans="1:8" ht="13.5" thickBot="1" x14ac:dyDescent="0.25">
      <c r="A32" s="116"/>
      <c r="B32" s="60"/>
      <c r="C32" s="61"/>
      <c r="D32" s="121"/>
      <c r="E32" s="239"/>
      <c r="F32" s="240"/>
      <c r="G32" s="63"/>
      <c r="H32" s="64"/>
    </row>
  </sheetData>
  <mergeCells count="31">
    <mergeCell ref="B9:C9"/>
    <mergeCell ref="B1:E1"/>
    <mergeCell ref="F1:H1"/>
    <mergeCell ref="B4:C4"/>
    <mergeCell ref="D4:E4"/>
    <mergeCell ref="B5:C5"/>
    <mergeCell ref="D5:E5"/>
    <mergeCell ref="B6:C6"/>
    <mergeCell ref="B7:C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</xm:sqref>
        </x14:dataValidation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R32"/>
  <sheetViews>
    <sheetView workbookViewId="0">
      <selection activeCell="J30" sqref="J30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16384" width="11.42578125" style="2"/>
  </cols>
  <sheetData>
    <row r="1" spans="1:70" ht="54.75" customHeight="1" x14ac:dyDescent="0.25">
      <c r="A1" s="1"/>
      <c r="B1" s="257"/>
      <c r="C1" s="258"/>
      <c r="D1" s="258"/>
      <c r="E1" s="258"/>
      <c r="F1" s="259"/>
      <c r="G1" s="259"/>
      <c r="H1" s="259"/>
      <c r="J1">
        <f>'RECAP COUT VEHICULE'!J1</f>
        <v>1980</v>
      </c>
      <c r="K1">
        <f>J1+1</f>
        <v>1981</v>
      </c>
      <c r="L1">
        <f t="shared" ref="L1:BR1" si="0">K1+1</f>
        <v>1982</v>
      </c>
      <c r="M1">
        <f t="shared" si="0"/>
        <v>1983</v>
      </c>
      <c r="N1">
        <f t="shared" si="0"/>
        <v>1984</v>
      </c>
      <c r="O1">
        <f t="shared" si="0"/>
        <v>1985</v>
      </c>
      <c r="P1">
        <f t="shared" si="0"/>
        <v>1986</v>
      </c>
      <c r="Q1">
        <f t="shared" si="0"/>
        <v>1987</v>
      </c>
      <c r="R1">
        <f t="shared" si="0"/>
        <v>1988</v>
      </c>
      <c r="S1">
        <f t="shared" si="0"/>
        <v>1989</v>
      </c>
      <c r="T1">
        <f t="shared" si="0"/>
        <v>1990</v>
      </c>
      <c r="U1">
        <f t="shared" si="0"/>
        <v>1991</v>
      </c>
      <c r="V1">
        <f t="shared" si="0"/>
        <v>1992</v>
      </c>
      <c r="W1">
        <f t="shared" si="0"/>
        <v>1993</v>
      </c>
      <c r="X1">
        <f t="shared" si="0"/>
        <v>1994</v>
      </c>
      <c r="Y1">
        <f t="shared" si="0"/>
        <v>1995</v>
      </c>
      <c r="Z1">
        <f t="shared" si="0"/>
        <v>1996</v>
      </c>
      <c r="AA1">
        <f t="shared" si="0"/>
        <v>1997</v>
      </c>
      <c r="AB1">
        <f t="shared" si="0"/>
        <v>1998</v>
      </c>
      <c r="AC1">
        <f t="shared" si="0"/>
        <v>1999</v>
      </c>
      <c r="AD1">
        <f t="shared" si="0"/>
        <v>2000</v>
      </c>
      <c r="AE1">
        <f t="shared" si="0"/>
        <v>2001</v>
      </c>
      <c r="AF1">
        <f t="shared" si="0"/>
        <v>2002</v>
      </c>
      <c r="AG1">
        <f t="shared" si="0"/>
        <v>2003</v>
      </c>
      <c r="AH1">
        <f t="shared" si="0"/>
        <v>2004</v>
      </c>
      <c r="AI1">
        <f t="shared" si="0"/>
        <v>2005</v>
      </c>
      <c r="AJ1">
        <f t="shared" si="0"/>
        <v>2006</v>
      </c>
      <c r="AK1">
        <f t="shared" si="0"/>
        <v>2007</v>
      </c>
      <c r="AL1">
        <f t="shared" si="0"/>
        <v>2008</v>
      </c>
      <c r="AM1">
        <f t="shared" si="0"/>
        <v>2009</v>
      </c>
      <c r="AN1">
        <f t="shared" si="0"/>
        <v>2010</v>
      </c>
      <c r="AO1">
        <f t="shared" si="0"/>
        <v>2011</v>
      </c>
      <c r="AP1">
        <f t="shared" si="0"/>
        <v>2012</v>
      </c>
      <c r="AQ1">
        <f t="shared" si="0"/>
        <v>2013</v>
      </c>
      <c r="AR1">
        <f t="shared" si="0"/>
        <v>2014</v>
      </c>
      <c r="AS1">
        <f t="shared" si="0"/>
        <v>2015</v>
      </c>
      <c r="AT1">
        <f t="shared" si="0"/>
        <v>2016</v>
      </c>
      <c r="AU1">
        <f t="shared" si="0"/>
        <v>2017</v>
      </c>
      <c r="AV1">
        <f t="shared" si="0"/>
        <v>2018</v>
      </c>
      <c r="AW1">
        <f t="shared" si="0"/>
        <v>2019</v>
      </c>
      <c r="AX1">
        <f t="shared" si="0"/>
        <v>2020</v>
      </c>
      <c r="AY1">
        <f t="shared" si="0"/>
        <v>2021</v>
      </c>
      <c r="AZ1">
        <f t="shared" si="0"/>
        <v>2022</v>
      </c>
      <c r="BA1">
        <f t="shared" si="0"/>
        <v>2023</v>
      </c>
      <c r="BB1">
        <f t="shared" si="0"/>
        <v>2024</v>
      </c>
      <c r="BC1">
        <f t="shared" si="0"/>
        <v>2025</v>
      </c>
      <c r="BD1">
        <f t="shared" si="0"/>
        <v>2026</v>
      </c>
      <c r="BE1">
        <f t="shared" si="0"/>
        <v>2027</v>
      </c>
      <c r="BF1">
        <f t="shared" si="0"/>
        <v>2028</v>
      </c>
      <c r="BG1">
        <f t="shared" si="0"/>
        <v>2029</v>
      </c>
      <c r="BH1">
        <f t="shared" si="0"/>
        <v>2030</v>
      </c>
      <c r="BI1">
        <f t="shared" si="0"/>
        <v>2031</v>
      </c>
      <c r="BJ1">
        <f t="shared" si="0"/>
        <v>2032</v>
      </c>
      <c r="BK1">
        <f t="shared" si="0"/>
        <v>2033</v>
      </c>
      <c r="BL1">
        <f t="shared" si="0"/>
        <v>2034</v>
      </c>
      <c r="BM1">
        <f t="shared" si="0"/>
        <v>2035</v>
      </c>
      <c r="BN1">
        <f t="shared" si="0"/>
        <v>2036</v>
      </c>
      <c r="BO1">
        <f t="shared" si="0"/>
        <v>2037</v>
      </c>
      <c r="BP1">
        <f t="shared" si="0"/>
        <v>2038</v>
      </c>
      <c r="BQ1">
        <f t="shared" si="0"/>
        <v>2039</v>
      </c>
      <c r="BR1">
        <f t="shared" si="0"/>
        <v>2040</v>
      </c>
    </row>
    <row r="2" spans="1:7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100">
        <f>SUMPRODUCT((YEAR($B$17:$B$100)=J1)*($G$17:$G$100))</f>
        <v>0</v>
      </c>
      <c r="K2" s="100">
        <f t="shared" ref="K2:BR2" si="1">SUMPRODUCT((YEAR($B$17:$B$100)=K1)*($G$17:$G$100))</f>
        <v>0</v>
      </c>
      <c r="L2" s="100">
        <f t="shared" si="1"/>
        <v>0</v>
      </c>
      <c r="M2" s="100">
        <f t="shared" si="1"/>
        <v>0</v>
      </c>
      <c r="N2" s="100">
        <f t="shared" si="1"/>
        <v>0</v>
      </c>
      <c r="O2" s="100">
        <f t="shared" si="1"/>
        <v>0</v>
      </c>
      <c r="P2" s="100">
        <f t="shared" si="1"/>
        <v>0</v>
      </c>
      <c r="Q2" s="100">
        <f t="shared" si="1"/>
        <v>0</v>
      </c>
      <c r="R2" s="100">
        <f t="shared" si="1"/>
        <v>0</v>
      </c>
      <c r="S2" s="100">
        <f t="shared" si="1"/>
        <v>0</v>
      </c>
      <c r="T2" s="100">
        <f t="shared" si="1"/>
        <v>0</v>
      </c>
      <c r="U2" s="100">
        <f t="shared" si="1"/>
        <v>0</v>
      </c>
      <c r="V2" s="100">
        <f t="shared" si="1"/>
        <v>0</v>
      </c>
      <c r="W2" s="100">
        <f t="shared" si="1"/>
        <v>0</v>
      </c>
      <c r="X2" s="100">
        <f t="shared" si="1"/>
        <v>0</v>
      </c>
      <c r="Y2" s="100">
        <f t="shared" si="1"/>
        <v>0</v>
      </c>
      <c r="Z2" s="100">
        <f t="shared" si="1"/>
        <v>0</v>
      </c>
      <c r="AA2" s="100">
        <f t="shared" si="1"/>
        <v>0</v>
      </c>
      <c r="AB2" s="100">
        <f t="shared" si="1"/>
        <v>374.9</v>
      </c>
      <c r="AC2" s="100">
        <f t="shared" si="1"/>
        <v>0</v>
      </c>
      <c r="AD2" s="100">
        <f t="shared" si="1"/>
        <v>0</v>
      </c>
      <c r="AE2" s="100">
        <f t="shared" si="1"/>
        <v>0</v>
      </c>
      <c r="AF2" s="100">
        <f t="shared" si="1"/>
        <v>0</v>
      </c>
      <c r="AG2" s="100">
        <f t="shared" si="1"/>
        <v>0</v>
      </c>
      <c r="AH2" s="100">
        <f t="shared" si="1"/>
        <v>0</v>
      </c>
      <c r="AI2" s="100">
        <f t="shared" si="1"/>
        <v>0</v>
      </c>
      <c r="AJ2" s="100">
        <f t="shared" si="1"/>
        <v>0</v>
      </c>
      <c r="AK2" s="100">
        <f t="shared" si="1"/>
        <v>0</v>
      </c>
      <c r="AL2" s="100">
        <f t="shared" si="1"/>
        <v>0</v>
      </c>
      <c r="AM2" s="100">
        <f t="shared" si="1"/>
        <v>0</v>
      </c>
      <c r="AN2" s="100">
        <f t="shared" si="1"/>
        <v>0</v>
      </c>
      <c r="AO2" s="100">
        <f t="shared" si="1"/>
        <v>0</v>
      </c>
      <c r="AP2" s="100">
        <f t="shared" si="1"/>
        <v>0</v>
      </c>
      <c r="AQ2" s="100">
        <f t="shared" si="1"/>
        <v>0</v>
      </c>
      <c r="AR2" s="100">
        <f t="shared" si="1"/>
        <v>0</v>
      </c>
      <c r="AS2" s="100">
        <f t="shared" si="1"/>
        <v>0</v>
      </c>
      <c r="AT2" s="100">
        <f t="shared" si="1"/>
        <v>62</v>
      </c>
      <c r="AU2" s="100">
        <f t="shared" si="1"/>
        <v>456.53000000000003</v>
      </c>
      <c r="AV2" s="100">
        <f t="shared" si="1"/>
        <v>172.38</v>
      </c>
      <c r="AW2" s="100">
        <f t="shared" si="1"/>
        <v>0</v>
      </c>
      <c r="AX2" s="100">
        <f t="shared" si="1"/>
        <v>0</v>
      </c>
      <c r="AY2" s="100">
        <f t="shared" si="1"/>
        <v>0</v>
      </c>
      <c r="AZ2" s="100">
        <f t="shared" si="1"/>
        <v>0</v>
      </c>
      <c r="BA2" s="100">
        <f t="shared" si="1"/>
        <v>0</v>
      </c>
      <c r="BB2" s="100">
        <f t="shared" si="1"/>
        <v>0</v>
      </c>
      <c r="BC2" s="100">
        <f t="shared" si="1"/>
        <v>0</v>
      </c>
      <c r="BD2" s="100">
        <f t="shared" si="1"/>
        <v>0</v>
      </c>
      <c r="BE2" s="100">
        <f t="shared" si="1"/>
        <v>0</v>
      </c>
      <c r="BF2" s="100">
        <f t="shared" si="1"/>
        <v>0</v>
      </c>
      <c r="BG2" s="100">
        <f t="shared" si="1"/>
        <v>0</v>
      </c>
      <c r="BH2" s="100">
        <f t="shared" si="1"/>
        <v>0</v>
      </c>
      <c r="BI2" s="100">
        <f t="shared" si="1"/>
        <v>0</v>
      </c>
      <c r="BJ2" s="100">
        <f t="shared" si="1"/>
        <v>0</v>
      </c>
      <c r="BK2" s="100">
        <f t="shared" si="1"/>
        <v>0</v>
      </c>
      <c r="BL2" s="100">
        <f t="shared" si="1"/>
        <v>0</v>
      </c>
      <c r="BM2" s="100">
        <f t="shared" si="1"/>
        <v>0</v>
      </c>
      <c r="BN2" s="100">
        <f t="shared" si="1"/>
        <v>0</v>
      </c>
      <c r="BO2" s="100">
        <f t="shared" si="1"/>
        <v>0</v>
      </c>
      <c r="BP2" s="100">
        <f t="shared" si="1"/>
        <v>0</v>
      </c>
      <c r="BQ2" s="100">
        <f t="shared" si="1"/>
        <v>0</v>
      </c>
      <c r="BR2" s="100">
        <f t="shared" si="1"/>
        <v>0</v>
      </c>
    </row>
    <row r="3" spans="1:70" ht="18.75" thickBot="1" x14ac:dyDescent="0.3">
      <c r="A3" s="7"/>
      <c r="B3" s="8"/>
      <c r="C3" s="8"/>
      <c r="D3" s="8"/>
      <c r="E3" s="8"/>
      <c r="F3" s="9"/>
      <c r="G3" s="9"/>
      <c r="H3" s="10"/>
    </row>
    <row r="4" spans="1:70" ht="15.75" thickBot="1" x14ac:dyDescent="0.3">
      <c r="A4" s="11" t="s">
        <v>0</v>
      </c>
      <c r="B4" s="260"/>
      <c r="C4" s="261"/>
      <c r="D4" s="262" t="s">
        <v>1</v>
      </c>
      <c r="E4" s="262"/>
      <c r="F4" s="12">
        <v>35796</v>
      </c>
      <c r="G4" s="13"/>
      <c r="H4" s="14"/>
    </row>
    <row r="5" spans="1:70" ht="15.75" thickBot="1" x14ac:dyDescent="0.3">
      <c r="A5" s="11" t="s">
        <v>2</v>
      </c>
      <c r="B5" s="263"/>
      <c r="C5" s="264"/>
      <c r="D5" s="262" t="s">
        <v>27</v>
      </c>
      <c r="E5" s="262"/>
      <c r="F5" s="65"/>
      <c r="G5" s="16"/>
      <c r="H5" s="14"/>
    </row>
    <row r="6" spans="1:70" ht="15.75" thickBot="1" x14ac:dyDescent="0.3">
      <c r="A6" s="11" t="s">
        <v>3</v>
      </c>
      <c r="B6" s="263" t="s">
        <v>56</v>
      </c>
      <c r="C6" s="264"/>
      <c r="D6" s="262" t="s">
        <v>4</v>
      </c>
      <c r="E6" s="262"/>
      <c r="F6" s="17"/>
      <c r="G6" s="16"/>
      <c r="H6" s="14"/>
    </row>
    <row r="7" spans="1:70" ht="15.75" thickBot="1" x14ac:dyDescent="0.3">
      <c r="A7" s="11" t="s">
        <v>5</v>
      </c>
      <c r="B7" s="263"/>
      <c r="C7" s="265"/>
      <c r="D7" s="266" t="s">
        <v>6</v>
      </c>
      <c r="E7" s="266"/>
      <c r="F7" s="263"/>
      <c r="G7" s="264"/>
      <c r="H7" s="18"/>
    </row>
    <row r="8" spans="1:70" ht="15.75" thickBot="1" x14ac:dyDescent="0.3">
      <c r="A8" s="132" t="s">
        <v>7</v>
      </c>
      <c r="B8" s="133"/>
      <c r="C8" s="134" t="s">
        <v>8</v>
      </c>
      <c r="D8" s="19"/>
      <c r="E8" s="19"/>
      <c r="F8" s="19"/>
      <c r="G8" s="19"/>
      <c r="H8" s="20"/>
    </row>
    <row r="9" spans="1:70" ht="15.75" thickBot="1" x14ac:dyDescent="0.3">
      <c r="A9" s="135" t="s">
        <v>9</v>
      </c>
      <c r="B9" s="255"/>
      <c r="C9" s="256"/>
      <c r="D9" s="21"/>
      <c r="E9" s="19"/>
      <c r="F9" s="31" t="s">
        <v>11</v>
      </c>
      <c r="G9" s="32" t="s">
        <v>10</v>
      </c>
      <c r="H9" s="22"/>
    </row>
    <row r="10" spans="1:70" ht="16.5" thickBot="1" x14ac:dyDescent="0.25">
      <c r="A10" s="23"/>
      <c r="B10" s="24"/>
      <c r="C10" s="25"/>
      <c r="D10" s="26"/>
      <c r="E10" s="136" t="s">
        <v>35</v>
      </c>
      <c r="F10" s="137"/>
      <c r="G10" s="138"/>
      <c r="H10" s="27"/>
    </row>
    <row r="11" spans="1:70" s="34" customFormat="1" ht="13.5" thickBot="1" x14ac:dyDescent="0.25">
      <c r="A11" s="28"/>
      <c r="B11" s="29" t="s">
        <v>10</v>
      </c>
      <c r="C11" s="30"/>
      <c r="D11" s="30"/>
      <c r="E11" s="30"/>
      <c r="F11" s="113">
        <v>10000</v>
      </c>
      <c r="G11" s="114" t="s">
        <v>36</v>
      </c>
      <c r="H11" s="33"/>
    </row>
    <row r="12" spans="1:70" ht="16.5" thickBot="1" x14ac:dyDescent="0.3">
      <c r="A12" s="131" t="s">
        <v>12</v>
      </c>
      <c r="B12" s="144"/>
      <c r="C12" s="35"/>
      <c r="D12" s="30"/>
      <c r="E12" s="139" t="s">
        <v>13</v>
      </c>
      <c r="F12" s="36"/>
      <c r="G12" s="37"/>
      <c r="H12" s="38"/>
    </row>
    <row r="13" spans="1:70" ht="16.5" thickBot="1" x14ac:dyDescent="0.3">
      <c r="A13" s="39"/>
      <c r="B13" s="40"/>
      <c r="C13" s="41"/>
      <c r="D13" s="42"/>
      <c r="E13" s="41"/>
      <c r="F13" s="241" t="s">
        <v>14</v>
      </c>
      <c r="G13" s="241"/>
      <c r="H13" s="43"/>
    </row>
    <row r="14" spans="1:70" ht="13.5" thickBot="1" x14ac:dyDescent="0.25"/>
    <row r="15" spans="1:70" ht="13.5" thickBot="1" x14ac:dyDescent="0.25">
      <c r="A15" s="242" t="s">
        <v>15</v>
      </c>
      <c r="B15" s="244" t="s">
        <v>16</v>
      </c>
      <c r="C15" s="245"/>
      <c r="D15" s="245"/>
      <c r="E15" s="244" t="s">
        <v>17</v>
      </c>
      <c r="F15" s="245"/>
      <c r="G15" s="245"/>
      <c r="H15" s="246"/>
    </row>
    <row r="16" spans="1:70" ht="13.5" thickBot="1" x14ac:dyDescent="0.25">
      <c r="A16" s="243"/>
      <c r="B16" s="45" t="s">
        <v>18</v>
      </c>
      <c r="C16" s="46" t="s">
        <v>19</v>
      </c>
      <c r="D16" s="47" t="s">
        <v>20</v>
      </c>
      <c r="E16" s="247" t="s">
        <v>21</v>
      </c>
      <c r="F16" s="248"/>
      <c r="G16" s="249" t="s">
        <v>22</v>
      </c>
      <c r="H16" s="250"/>
    </row>
    <row r="17" spans="1:8" x14ac:dyDescent="0.2">
      <c r="A17" s="74"/>
      <c r="B17" s="48">
        <v>35909</v>
      </c>
      <c r="C17" s="49"/>
      <c r="D17" s="119"/>
      <c r="E17" s="251"/>
      <c r="F17" s="252"/>
      <c r="G17" s="50">
        <v>374.9</v>
      </c>
      <c r="H17" s="51"/>
    </row>
    <row r="18" spans="1:8" x14ac:dyDescent="0.2">
      <c r="A18" s="74"/>
      <c r="B18" s="53">
        <v>42716</v>
      </c>
      <c r="C18" s="54"/>
      <c r="D18" s="120"/>
      <c r="E18" s="253"/>
      <c r="F18" s="254"/>
      <c r="G18" s="55">
        <v>62</v>
      </c>
      <c r="H18" s="56"/>
    </row>
    <row r="19" spans="1:8" x14ac:dyDescent="0.2">
      <c r="A19" s="74"/>
      <c r="B19" s="53">
        <v>42748</v>
      </c>
      <c r="C19" s="54"/>
      <c r="D19" s="120"/>
      <c r="E19" s="237"/>
      <c r="F19" s="238"/>
      <c r="G19" s="55">
        <v>108</v>
      </c>
      <c r="H19" s="56"/>
    </row>
    <row r="20" spans="1:8" x14ac:dyDescent="0.2">
      <c r="A20" s="74"/>
      <c r="B20" s="53">
        <v>42860</v>
      </c>
      <c r="C20" s="54"/>
      <c r="D20" s="120"/>
      <c r="E20" s="253"/>
      <c r="F20" s="254"/>
      <c r="G20" s="55">
        <v>295.85000000000002</v>
      </c>
      <c r="H20" s="56"/>
    </row>
    <row r="21" spans="1:8" x14ac:dyDescent="0.2">
      <c r="A21" s="74"/>
      <c r="B21" s="53">
        <v>43048</v>
      </c>
      <c r="C21" s="54"/>
      <c r="D21" s="120"/>
      <c r="E21" s="253"/>
      <c r="F21" s="254"/>
      <c r="G21" s="55">
        <v>52.68</v>
      </c>
      <c r="H21" s="56"/>
    </row>
    <row r="22" spans="1:8" x14ac:dyDescent="0.2">
      <c r="A22" s="74"/>
      <c r="B22" s="53">
        <v>43150</v>
      </c>
      <c r="C22" s="54"/>
      <c r="D22" s="120"/>
      <c r="E22" s="237"/>
      <c r="F22" s="238"/>
      <c r="G22" s="55">
        <v>172.38</v>
      </c>
      <c r="H22" s="56"/>
    </row>
    <row r="23" spans="1:8" x14ac:dyDescent="0.2">
      <c r="A23" s="74"/>
      <c r="B23" s="53"/>
      <c r="C23" s="54"/>
      <c r="D23" s="120"/>
      <c r="E23" s="57"/>
      <c r="F23" s="58"/>
      <c r="G23" s="55"/>
      <c r="H23" s="56"/>
    </row>
    <row r="24" spans="1:8" x14ac:dyDescent="0.2">
      <c r="A24" s="74"/>
      <c r="B24" s="53"/>
      <c r="C24" s="54"/>
      <c r="D24" s="120"/>
      <c r="E24" s="237"/>
      <c r="F24" s="238"/>
      <c r="G24" s="55"/>
      <c r="H24" s="56"/>
    </row>
    <row r="25" spans="1:8" x14ac:dyDescent="0.2">
      <c r="A25" s="74"/>
      <c r="B25" s="53"/>
      <c r="C25" s="54"/>
      <c r="D25" s="120"/>
      <c r="E25" s="237"/>
      <c r="F25" s="238"/>
      <c r="G25" s="55"/>
      <c r="H25" s="56"/>
    </row>
    <row r="26" spans="1:8" x14ac:dyDescent="0.2">
      <c r="A26" s="74"/>
      <c r="B26" s="53"/>
      <c r="C26" s="54"/>
      <c r="D26" s="120"/>
      <c r="E26" s="237"/>
      <c r="F26" s="238"/>
      <c r="G26" s="55"/>
      <c r="H26" s="56"/>
    </row>
    <row r="27" spans="1:8" x14ac:dyDescent="0.2">
      <c r="A27" s="74"/>
      <c r="B27" s="53"/>
      <c r="C27" s="54"/>
      <c r="D27" s="120"/>
      <c r="E27" s="237"/>
      <c r="F27" s="238"/>
      <c r="G27" s="55"/>
      <c r="H27" s="56"/>
    </row>
    <row r="28" spans="1:8" x14ac:dyDescent="0.2">
      <c r="A28" s="74"/>
      <c r="B28" s="53"/>
      <c r="C28" s="54"/>
      <c r="D28" s="120"/>
      <c r="E28" s="237"/>
      <c r="F28" s="238"/>
      <c r="G28" s="55"/>
      <c r="H28" s="56"/>
    </row>
    <row r="29" spans="1:8" x14ac:dyDescent="0.2">
      <c r="A29" s="74"/>
      <c r="B29" s="53"/>
      <c r="C29" s="54"/>
      <c r="D29" s="120"/>
      <c r="E29" s="237"/>
      <c r="F29" s="238"/>
      <c r="G29" s="55"/>
      <c r="H29" s="56"/>
    </row>
    <row r="30" spans="1:8" x14ac:dyDescent="0.2">
      <c r="A30" s="74"/>
      <c r="B30" s="53"/>
      <c r="C30" s="54"/>
      <c r="D30" s="120"/>
      <c r="E30" s="237"/>
      <c r="F30" s="238"/>
      <c r="G30" s="55"/>
      <c r="H30" s="56"/>
    </row>
    <row r="31" spans="1:8" x14ac:dyDescent="0.2">
      <c r="A31" s="52"/>
      <c r="B31" s="53"/>
      <c r="C31" s="54"/>
      <c r="D31" s="120"/>
      <c r="E31" s="237"/>
      <c r="F31" s="238"/>
      <c r="G31" s="55"/>
      <c r="H31" s="56"/>
    </row>
    <row r="32" spans="1:8" ht="13.5" thickBot="1" x14ac:dyDescent="0.25">
      <c r="A32" s="59"/>
      <c r="B32" s="60"/>
      <c r="C32" s="61"/>
      <c r="D32" s="121"/>
      <c r="E32" s="239"/>
      <c r="F32" s="240"/>
      <c r="G32" s="63"/>
      <c r="H32" s="64"/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G5</xm:sqref>
        </x14:dataValidation>
        <x14:dataValidation type="list" allowBlank="1" showInputMessage="1" showErrorMessage="1">
          <x14:formula1>
            <xm:f>'C:\Users\jmcandeille\AppData\Local\Microsoft\Windows\INetCache\Content.Outlook\AM8PQWN7\[Suivi parc véhicules_projet3.xlsm]LÉGENDE'!#REF!</xm:f>
          </x14:formula1>
          <xm:sqref>G6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"/>
  <sheetViews>
    <sheetView workbookViewId="0">
      <selection activeCell="K37" sqref="K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13</vt:i4>
      </vt:variant>
    </vt:vector>
  </HeadingPairs>
  <TitlesOfParts>
    <vt:vector size="29" baseType="lpstr">
      <vt:lpstr>RECAP</vt:lpstr>
      <vt:lpstr>RECAP COUT VEHICULE</vt:lpstr>
      <vt:lpstr>D</vt:lpstr>
      <vt:lpstr>AA-111-ZZ</vt:lpstr>
      <vt:lpstr>AB-112-ZZ</vt:lpstr>
      <vt:lpstr>AC-113-ZZ</vt:lpstr>
      <vt:lpstr>AE-115-ZZ</vt:lpstr>
      <vt:lpstr>AF-116-ZZ</vt:lpstr>
      <vt:lpstr>AG-117-ZZ</vt:lpstr>
      <vt:lpstr>AH-118-ZZ</vt:lpstr>
      <vt:lpstr>AI-119-ZZ</vt:lpstr>
      <vt:lpstr>AJ-120-ZZ</vt:lpstr>
      <vt:lpstr>AK-121-ZZ</vt:lpstr>
      <vt:lpstr>AL-122-ZZ</vt:lpstr>
      <vt:lpstr>1295 YZ 62</vt:lpstr>
      <vt:lpstr>F</vt:lpstr>
      <vt:lpstr>'1295 YZ 62'!Zone_d_impression</vt:lpstr>
      <vt:lpstr>'AA-111-ZZ'!Zone_d_impression</vt:lpstr>
      <vt:lpstr>'AB-112-ZZ'!Zone_d_impression</vt:lpstr>
      <vt:lpstr>'AC-113-ZZ'!Zone_d_impression</vt:lpstr>
      <vt:lpstr>'AE-115-ZZ'!Zone_d_impression</vt:lpstr>
      <vt:lpstr>'AF-116-ZZ'!Zone_d_impression</vt:lpstr>
      <vt:lpstr>'AG-117-ZZ'!Zone_d_impression</vt:lpstr>
      <vt:lpstr>'AH-118-ZZ'!Zone_d_impression</vt:lpstr>
      <vt:lpstr>'AI-119-ZZ'!Zone_d_impression</vt:lpstr>
      <vt:lpstr>'AJ-120-ZZ'!Zone_d_impression</vt:lpstr>
      <vt:lpstr>'AK-121-ZZ'!Zone_d_impression</vt:lpstr>
      <vt:lpstr>'AL-122-ZZ'!Zone_d_impression</vt:lpstr>
      <vt:lpstr>'RECAP COUT VEHICULE'!Zone_d_impression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Candeille</dc:creator>
  <cp:lastModifiedBy>Administrateur APEI</cp:lastModifiedBy>
  <cp:lastPrinted>2018-05-30T13:05:07Z</cp:lastPrinted>
  <dcterms:created xsi:type="dcterms:W3CDTF">2017-12-14T12:50:38Z</dcterms:created>
  <dcterms:modified xsi:type="dcterms:W3CDTF">2018-05-31T08:39:13Z</dcterms:modified>
</cp:coreProperties>
</file>