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8" i="1"/>
  <c r="D9" i="1"/>
  <c r="D11" i="1"/>
  <c r="D12" i="1"/>
  <c r="M23" i="1"/>
  <c r="N23" i="1" s="1"/>
  <c r="E10" i="1" s="1"/>
  <c r="M22" i="1"/>
  <c r="N22" i="1" s="1"/>
  <c r="M21" i="1"/>
  <c r="N21" i="1" s="1"/>
  <c r="E9" i="1" s="1"/>
  <c r="M20" i="1"/>
  <c r="N20" i="1" s="1"/>
  <c r="M19" i="1"/>
  <c r="N19" i="1" s="1"/>
  <c r="M18" i="1"/>
  <c r="M17" i="1"/>
  <c r="M16" i="1"/>
  <c r="M15" i="1"/>
  <c r="M14" i="1"/>
  <c r="N14" i="1" s="1"/>
  <c r="E8" i="1" s="1"/>
  <c r="M13" i="1"/>
  <c r="N13" i="1" s="1"/>
  <c r="M12" i="1"/>
  <c r="N12" i="1" s="1"/>
  <c r="M11" i="1"/>
  <c r="N11" i="1" s="1"/>
  <c r="E11" i="1" s="1"/>
  <c r="M10" i="1"/>
  <c r="N10" i="1" s="1"/>
  <c r="M9" i="1"/>
  <c r="N9" i="1" s="1"/>
  <c r="E7" i="1" s="1"/>
  <c r="M8" i="1"/>
  <c r="N8" i="1" s="1"/>
  <c r="E5" i="1" s="1"/>
  <c r="M7" i="1"/>
  <c r="N7" i="1" s="1"/>
  <c r="E6" i="1" s="1"/>
  <c r="M6" i="1"/>
  <c r="N6" i="1" s="1"/>
  <c r="M5" i="1"/>
  <c r="M4" i="1"/>
  <c r="N5" i="1"/>
  <c r="N4" i="1"/>
  <c r="M3" i="1"/>
  <c r="N3" i="1" s="1"/>
  <c r="E4" i="1" s="1"/>
  <c r="N15" i="1"/>
  <c r="N16" i="1"/>
  <c r="N17" i="1"/>
  <c r="N18" i="1"/>
  <c r="D10" i="1" l="1"/>
  <c r="D6" i="1"/>
  <c r="D4" i="1"/>
  <c r="D7" i="1"/>
  <c r="D5" i="1"/>
</calcChain>
</file>

<file path=xl/sharedStrings.xml><?xml version="1.0" encoding="utf-8"?>
<sst xmlns="http://schemas.openxmlformats.org/spreadsheetml/2006/main" count="63" uniqueCount="40">
  <si>
    <t>type de course</t>
  </si>
  <si>
    <t>nourriture</t>
  </si>
  <si>
    <t>tomate</t>
  </si>
  <si>
    <t>viande</t>
  </si>
  <si>
    <t>citron</t>
  </si>
  <si>
    <t>jambon</t>
  </si>
  <si>
    <t>électronique</t>
  </si>
  <si>
    <t>clé usb</t>
  </si>
  <si>
    <t>vetements</t>
  </si>
  <si>
    <t>jupe</t>
  </si>
  <si>
    <t>pull</t>
  </si>
  <si>
    <t>œuf</t>
  </si>
  <si>
    <t>encre</t>
  </si>
  <si>
    <t>prix €</t>
  </si>
  <si>
    <t>éléments</t>
  </si>
  <si>
    <t>clé USB</t>
  </si>
  <si>
    <t>prix $</t>
  </si>
  <si>
    <t>pêche</t>
  </si>
  <si>
    <t>abricot</t>
  </si>
  <si>
    <t>comcombre</t>
  </si>
  <si>
    <t>poisson</t>
  </si>
  <si>
    <t>transport</t>
  </si>
  <si>
    <t>frais magasin</t>
  </si>
  <si>
    <t>matière première</t>
  </si>
  <si>
    <t>conversion</t>
  </si>
  <si>
    <t>euros</t>
  </si>
  <si>
    <t>dollars</t>
  </si>
  <si>
    <t>imprimante</t>
  </si>
  <si>
    <t>aspirateur</t>
  </si>
  <si>
    <t>TV</t>
  </si>
  <si>
    <t>construction</t>
  </si>
  <si>
    <t>pantalon</t>
  </si>
  <si>
    <t>robe</t>
  </si>
  <si>
    <t>veste</t>
  </si>
  <si>
    <t>chapeau</t>
  </si>
  <si>
    <t>chaussette</t>
  </si>
  <si>
    <t>course</t>
  </si>
  <si>
    <t>Étiquettes de lignes</t>
  </si>
  <si>
    <t>Somme de prix €</t>
  </si>
  <si>
    <t>Somme de prix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</si>
</sst>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$-409]#,##0.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164" fontId="0" fillId="2" borderId="0" xfId="0" quotePrefix="1" applyNumberFormat="1" applyFill="1"/>
    <xf numFmtId="165" fontId="0" fillId="2" borderId="0" xfId="0" quotePrefix="1" applyNumberFormat="1" applyFill="1"/>
    <xf numFmtId="164" fontId="0" fillId="2" borderId="0" xfId="0" applyNumberFormat="1" applyFill="1"/>
    <xf numFmtId="165" fontId="0" fillId="2" borderId="0" xfId="0" applyNumberFormat="1" applyFill="1"/>
    <xf numFmtId="0" fontId="0" fillId="3" borderId="0" xfId="0" applyFill="1"/>
    <xf numFmtId="0" fontId="1" fillId="4" borderId="0" xfId="0" applyFont="1" applyFill="1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numFmt numFmtId="0" formatCode="General"/>
      <fill>
        <patternFill patternType="solid">
          <fgColor indexed="64"/>
          <bgColor theme="4" tint="0.79998168889431442"/>
        </patternFill>
      </fill>
    </dxf>
    <dxf>
      <numFmt numFmtId="0" formatCode="General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64" formatCode="#,##0.00\ &quot;€&quot;"/>
      <fill>
        <patternFill patternType="solid">
          <fgColor indexed="64"/>
          <bgColor theme="7" tint="0.79998168889431442"/>
        </patternFill>
      </fill>
    </dxf>
    <dxf>
      <numFmt numFmtId="164" formatCode="#,##0.00\ &quot;€&quot;"/>
      <fill>
        <patternFill patternType="solid">
          <fgColor indexed="64"/>
          <bgColor theme="7" tint="0.79998168889431442"/>
        </patternFill>
      </fill>
    </dxf>
    <dxf>
      <numFmt numFmtId="164" formatCode="#,##0.00\ &quot;€&quot;"/>
      <fill>
        <patternFill patternType="solid">
          <fgColor indexed="64"/>
          <bgColor theme="7" tint="0.79998168889431442"/>
        </patternFill>
      </fill>
    </dxf>
    <dxf>
      <numFmt numFmtId="164" formatCode="#,##0.00\ &quot;€&quot;"/>
      <fill>
        <patternFill patternType="solid">
          <fgColor indexed="64"/>
          <bgColor theme="7" tint="0.79998168889431442"/>
        </patternFill>
      </fill>
    </dxf>
    <dxf>
      <numFmt numFmtId="165" formatCode="[$$-409]#,##0.00"/>
      <fill>
        <patternFill patternType="solid">
          <fgColor indexed="64"/>
          <bgColor theme="7" tint="0.79998168889431442"/>
        </patternFill>
      </fill>
    </dxf>
    <dxf>
      <numFmt numFmtId="164" formatCode="#,##0.00\ &quot;€&quot;"/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685.576245601849" createdVersion="6" refreshedVersion="6" minRefreshableVersion="3" recordCount="9">
  <cacheSource type="worksheet">
    <worksheetSource name="Tableau2"/>
  </cacheSource>
  <cacheFields count="4">
    <cacheField name="type de course" numFmtId="0">
      <sharedItems count="3">
        <s v="nourriture"/>
        <s v="électronique"/>
        <s v="vetements"/>
      </sharedItems>
    </cacheField>
    <cacheField name="course" numFmtId="0">
      <sharedItems count="9">
        <s v="tomate"/>
        <s v="viande"/>
        <s v="citron"/>
        <s v="jambon"/>
        <s v="clé usb"/>
        <s v="jupe"/>
        <s v="pull"/>
        <s v="œuf"/>
        <s v="encre"/>
      </sharedItems>
    </cacheField>
    <cacheField name="prix €" numFmtId="0">
      <sharedItems containsSemiMixedTypes="0" containsString="0" containsNumber="1" minValue="0.75" maxValue="13.7"/>
    </cacheField>
    <cacheField name="prix $" numFmtId="0">
      <sharedItems containsSemiMixedTypes="0" containsString="0" containsNumber="1" minValue="0.84000000000000008" maxValue="15.3440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0.75"/>
    <n v="0.84000000000000008"/>
  </r>
  <r>
    <x v="0"/>
    <x v="1"/>
    <n v="1.38"/>
    <n v="1.5456000000000001"/>
  </r>
  <r>
    <x v="0"/>
    <x v="2"/>
    <n v="1.0699999999999998"/>
    <n v="1.1983999999999999"/>
  </r>
  <r>
    <x v="0"/>
    <x v="3"/>
    <n v="1.37"/>
    <n v="1.5344000000000002"/>
  </r>
  <r>
    <x v="1"/>
    <x v="4"/>
    <n v="4.5"/>
    <n v="5.0400000000000009"/>
  </r>
  <r>
    <x v="2"/>
    <x v="5"/>
    <n v="9.9"/>
    <n v="11.088000000000001"/>
  </r>
  <r>
    <x v="2"/>
    <x v="6"/>
    <n v="13.7"/>
    <n v="15.344000000000001"/>
  </r>
  <r>
    <x v="0"/>
    <x v="7"/>
    <n v="1"/>
    <n v="1.1200000000000001"/>
  </r>
  <r>
    <x v="1"/>
    <x v="8"/>
    <n v="7.7"/>
    <n v="8.6240000000000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G3:I8" firstHeaderRow="0" firstDataRow="1" firstDataCol="1" rowPageCount="1" colPageCount="1"/>
  <pivotFields count="4">
    <pivotField axis="axisPage" multipleItemSelectionAllowed="1" showAll="0">
      <items count="4">
        <item h="1" x="1"/>
        <item x="0"/>
        <item h="1" x="2"/>
        <item t="default"/>
      </items>
    </pivotField>
    <pivotField axis="axisRow" showAll="0">
      <items count="10">
        <item x="2"/>
        <item x="4"/>
        <item x="8"/>
        <item x="3"/>
        <item x="5"/>
        <item x="7"/>
        <item x="6"/>
        <item x="0"/>
        <item x="1"/>
        <item t="default"/>
      </items>
    </pivotField>
    <pivotField dataField="1" showAll="0"/>
    <pivotField dataField="1" showAll="0"/>
  </pivotFields>
  <rowFields count="1">
    <field x="1"/>
  </rowFields>
  <rowItems count="5">
    <i>
      <x/>
    </i>
    <i>
      <x v="3"/>
    </i>
    <i>
      <x v="5"/>
    </i>
    <i>
      <x v="7"/>
    </i>
    <i>
      <x v="8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prix €" fld="2" baseField="0" baseItem="0"/>
    <dataField name="Somme de prix $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PRIX" displayName="PRIX" ref="L2:R23" totalsRowShown="0" headerRowDxfId="0" dataDxfId="14">
  <autoFilter ref="L2:R23"/>
  <tableColumns count="7">
    <tableColumn id="1" name="éléments" dataDxfId="13"/>
    <tableColumn id="2" name="prix €" dataDxfId="12">
      <calculatedColumnFormula>SUM(O3:R3)</calculatedColumnFormula>
    </tableColumn>
    <tableColumn id="3" name="prix $" dataDxfId="11">
      <calculatedColumnFormula>(M3*$C$20)/$B$20</calculatedColumnFormula>
    </tableColumn>
    <tableColumn id="4" name="transport" dataDxfId="10"/>
    <tableColumn id="5" name="frais magasin" dataDxfId="9"/>
    <tableColumn id="6" name="matière première" dataDxfId="8"/>
    <tableColumn id="7" name="construction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E12" totalsRowShown="0" headerRowDxfId="6" dataDxfId="5">
  <autoFilter ref="B3:E12"/>
  <tableColumns count="4">
    <tableColumn id="1" name="type de course" dataDxfId="4"/>
    <tableColumn id="2" name="course" dataDxfId="3"/>
    <tableColumn id="3" name="prix €" dataDxfId="2">
      <calculatedColumnFormula>VLOOKUP(Tableau2[[#This Row],[course]],PRIX[#All],2,0)</calculatedColumnFormula>
    </tableColumn>
    <tableColumn id="4" name="prix $" dataDxfId="1">
      <calculatedColumnFormula>VLOOKUP(Tableau2[[#This Row],[course]],PRIX[#All],3,0)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="85" zoomScaleNormal="85" workbookViewId="0">
      <selection activeCell="G21" sqref="G21"/>
    </sheetView>
  </sheetViews>
  <sheetFormatPr baseColWidth="10" defaultRowHeight="15" x14ac:dyDescent="0.25"/>
  <cols>
    <col min="2" max="2" width="18.85546875" customWidth="1"/>
    <col min="7" max="7" width="21" customWidth="1"/>
    <col min="8" max="8" width="15.7109375" customWidth="1"/>
    <col min="9" max="9" width="15.7109375" bestFit="1" customWidth="1"/>
    <col min="16" max="16" width="14.42578125" customWidth="1"/>
    <col min="17" max="17" width="17.85546875" customWidth="1"/>
    <col min="18" max="18" width="13.28515625" customWidth="1"/>
  </cols>
  <sheetData>
    <row r="1" spans="2:18" x14ac:dyDescent="0.25">
      <c r="G1" s="9" t="s">
        <v>0</v>
      </c>
      <c r="H1" t="s">
        <v>1</v>
      </c>
    </row>
    <row r="2" spans="2:18" x14ac:dyDescent="0.25">
      <c r="L2" s="8" t="s">
        <v>14</v>
      </c>
      <c r="M2" s="8" t="s">
        <v>13</v>
      </c>
      <c r="N2" s="8" t="s">
        <v>16</v>
      </c>
      <c r="O2" s="8" t="s">
        <v>21</v>
      </c>
      <c r="P2" s="8" t="s">
        <v>22</v>
      </c>
      <c r="Q2" s="8" t="s">
        <v>23</v>
      </c>
      <c r="R2" s="8" t="s">
        <v>30</v>
      </c>
    </row>
    <row r="3" spans="2:18" x14ac:dyDescent="0.25">
      <c r="B3" s="7" t="s">
        <v>0</v>
      </c>
      <c r="C3" s="7" t="s">
        <v>36</v>
      </c>
      <c r="D3" s="8" t="s">
        <v>13</v>
      </c>
      <c r="E3" s="8" t="s">
        <v>16</v>
      </c>
      <c r="G3" s="9" t="s">
        <v>37</v>
      </c>
      <c r="H3" t="s">
        <v>38</v>
      </c>
      <c r="I3" t="s">
        <v>39</v>
      </c>
      <c r="L3" s="1" t="s">
        <v>2</v>
      </c>
      <c r="M3" s="2">
        <f>SUM(O3:R3)</f>
        <v>0.75</v>
      </c>
      <c r="N3" s="3">
        <f t="shared" ref="N3:N11" si="0">(M3*$C$20)/$B$20</f>
        <v>0.84000000000000008</v>
      </c>
      <c r="O3" s="4">
        <v>0.15</v>
      </c>
      <c r="P3" s="4">
        <v>0.4</v>
      </c>
      <c r="Q3" s="4">
        <v>0.2</v>
      </c>
      <c r="R3" s="4">
        <v>0</v>
      </c>
    </row>
    <row r="4" spans="2:18" x14ac:dyDescent="0.25">
      <c r="B4" s="6" t="s">
        <v>1</v>
      </c>
      <c r="C4" s="6" t="s">
        <v>2</v>
      </c>
      <c r="D4" s="6">
        <f>VLOOKUP(Tableau2[[#This Row],[course]],PRIX[#All],2,0)</f>
        <v>0.75</v>
      </c>
      <c r="E4" s="6">
        <f>VLOOKUP(Tableau2[[#This Row],[course]],PRIX[#All],3,0)</f>
        <v>0.84000000000000008</v>
      </c>
      <c r="G4" s="10" t="s">
        <v>4</v>
      </c>
      <c r="H4" s="11">
        <v>1.0699999999999998</v>
      </c>
      <c r="I4" s="11">
        <v>1.1983999999999999</v>
      </c>
      <c r="L4" s="1" t="s">
        <v>17</v>
      </c>
      <c r="M4" s="2">
        <f t="shared" ref="M4:M23" si="1">SUM(O4:R4)</f>
        <v>0.74999999999999989</v>
      </c>
      <c r="N4" s="3">
        <f t="shared" si="0"/>
        <v>0.84</v>
      </c>
      <c r="O4" s="4">
        <v>0.3</v>
      </c>
      <c r="P4" s="4">
        <v>0.35</v>
      </c>
      <c r="Q4" s="4">
        <v>0.1</v>
      </c>
      <c r="R4" s="4">
        <v>0</v>
      </c>
    </row>
    <row r="5" spans="2:18" x14ac:dyDescent="0.25">
      <c r="B5" s="6" t="s">
        <v>1</v>
      </c>
      <c r="C5" s="6" t="s">
        <v>3</v>
      </c>
      <c r="D5" s="6">
        <f>VLOOKUP(Tableau2[[#This Row],[course]],PRIX[#All],2,0)</f>
        <v>1.38</v>
      </c>
      <c r="E5" s="6">
        <f>VLOOKUP(Tableau2[[#This Row],[course]],PRIX[#All],3,0)</f>
        <v>1.5456000000000001</v>
      </c>
      <c r="G5" s="10" t="s">
        <v>5</v>
      </c>
      <c r="H5" s="11">
        <v>1.37</v>
      </c>
      <c r="I5" s="11">
        <v>1.5344000000000002</v>
      </c>
      <c r="L5" s="1" t="s">
        <v>18</v>
      </c>
      <c r="M5" s="2">
        <f t="shared" si="1"/>
        <v>0.88000000000000012</v>
      </c>
      <c r="N5" s="3">
        <f t="shared" si="0"/>
        <v>0.98560000000000025</v>
      </c>
      <c r="O5" s="4">
        <v>0.2</v>
      </c>
      <c r="P5" s="4">
        <v>0.38</v>
      </c>
      <c r="Q5" s="4">
        <v>0.3</v>
      </c>
      <c r="R5" s="4">
        <v>0</v>
      </c>
    </row>
    <row r="6" spans="2:18" x14ac:dyDescent="0.25">
      <c r="B6" s="6" t="s">
        <v>1</v>
      </c>
      <c r="C6" s="6" t="s">
        <v>4</v>
      </c>
      <c r="D6" s="6">
        <f>VLOOKUP(Tableau2[[#This Row],[course]],PRIX[#All],2,0)</f>
        <v>1.0699999999999998</v>
      </c>
      <c r="E6" s="6">
        <f>VLOOKUP(Tableau2[[#This Row],[course]],PRIX[#All],3,0)</f>
        <v>1.1983999999999999</v>
      </c>
      <c r="G6" s="10" t="s">
        <v>11</v>
      </c>
      <c r="H6" s="11">
        <v>1</v>
      </c>
      <c r="I6" s="11">
        <v>1.1200000000000001</v>
      </c>
      <c r="L6" s="1" t="s">
        <v>19</v>
      </c>
      <c r="M6" s="2">
        <f t="shared" si="1"/>
        <v>1.01</v>
      </c>
      <c r="N6" s="3">
        <f t="shared" si="0"/>
        <v>1.1312000000000002</v>
      </c>
      <c r="O6" s="4">
        <v>0.1</v>
      </c>
      <c r="P6" s="4">
        <v>0.41</v>
      </c>
      <c r="Q6" s="4">
        <v>0.5</v>
      </c>
      <c r="R6" s="4">
        <v>0</v>
      </c>
    </row>
    <row r="7" spans="2:18" x14ac:dyDescent="0.25">
      <c r="B7" s="6" t="s">
        <v>1</v>
      </c>
      <c r="C7" s="6" t="s">
        <v>5</v>
      </c>
      <c r="D7" s="6">
        <f>VLOOKUP(Tableau2[[#This Row],[course]],PRIX[#All],2,0)</f>
        <v>1.37</v>
      </c>
      <c r="E7" s="6">
        <f>VLOOKUP(Tableau2[[#This Row],[course]],PRIX[#All],3,0)</f>
        <v>1.5344000000000002</v>
      </c>
      <c r="G7" s="10" t="s">
        <v>2</v>
      </c>
      <c r="H7" s="11">
        <v>0.75</v>
      </c>
      <c r="I7" s="11">
        <v>0.84000000000000008</v>
      </c>
      <c r="L7" s="1" t="s">
        <v>4</v>
      </c>
      <c r="M7" s="2">
        <f t="shared" si="1"/>
        <v>1.0699999999999998</v>
      </c>
      <c r="N7" s="5">
        <f t="shared" si="0"/>
        <v>1.1983999999999999</v>
      </c>
      <c r="O7" s="4">
        <v>0.3</v>
      </c>
      <c r="P7" s="4">
        <v>0.37</v>
      </c>
      <c r="Q7" s="4">
        <v>0.4</v>
      </c>
      <c r="R7" s="4">
        <v>0</v>
      </c>
    </row>
    <row r="8" spans="2:18" x14ac:dyDescent="0.25">
      <c r="B8" s="6" t="s">
        <v>6</v>
      </c>
      <c r="C8" s="6" t="s">
        <v>7</v>
      </c>
      <c r="D8" s="6">
        <f>VLOOKUP(Tableau2[[#This Row],[course]],PRIX[#All],2,0)</f>
        <v>4.5</v>
      </c>
      <c r="E8" s="6">
        <f>VLOOKUP(Tableau2[[#This Row],[course]],PRIX[#All],3,0)</f>
        <v>5.0400000000000009</v>
      </c>
      <c r="G8" s="10" t="s">
        <v>3</v>
      </c>
      <c r="H8" s="11">
        <v>1.38</v>
      </c>
      <c r="I8" s="11">
        <v>1.5456000000000001</v>
      </c>
      <c r="L8" s="1" t="s">
        <v>3</v>
      </c>
      <c r="M8" s="2">
        <f t="shared" si="1"/>
        <v>1.38</v>
      </c>
      <c r="N8" s="3">
        <f t="shared" si="0"/>
        <v>1.5456000000000001</v>
      </c>
      <c r="O8" s="4">
        <v>0.4</v>
      </c>
      <c r="P8" s="4">
        <v>0.38</v>
      </c>
      <c r="Q8" s="4">
        <v>0.6</v>
      </c>
      <c r="R8" s="4">
        <v>0</v>
      </c>
    </row>
    <row r="9" spans="2:18" x14ac:dyDescent="0.25">
      <c r="B9" s="6" t="s">
        <v>8</v>
      </c>
      <c r="C9" s="6" t="s">
        <v>9</v>
      </c>
      <c r="D9" s="6">
        <f>VLOOKUP(Tableau2[[#This Row],[course]],PRIX[#All],2,0)</f>
        <v>9.9</v>
      </c>
      <c r="E9" s="6">
        <f>VLOOKUP(Tableau2[[#This Row],[course]],PRIX[#All],3,0)</f>
        <v>11.088000000000001</v>
      </c>
      <c r="L9" s="1" t="s">
        <v>5</v>
      </c>
      <c r="M9" s="2">
        <f t="shared" si="1"/>
        <v>1.37</v>
      </c>
      <c r="N9" s="5">
        <f t="shared" si="0"/>
        <v>1.5344000000000002</v>
      </c>
      <c r="O9" s="4">
        <v>0.4</v>
      </c>
      <c r="P9" s="4">
        <v>0.39</v>
      </c>
      <c r="Q9" s="4">
        <v>0.57999999999999996</v>
      </c>
      <c r="R9" s="4">
        <v>0</v>
      </c>
    </row>
    <row r="10" spans="2:18" x14ac:dyDescent="0.25">
      <c r="B10" s="6" t="s">
        <v>8</v>
      </c>
      <c r="C10" s="6" t="s">
        <v>10</v>
      </c>
      <c r="D10" s="6">
        <f>VLOOKUP(Tableau2[[#This Row],[course]],PRIX[#All],2,0)</f>
        <v>13.7</v>
      </c>
      <c r="E10" s="6">
        <f>VLOOKUP(Tableau2[[#This Row],[course]],PRIX[#All],3,0)</f>
        <v>15.344000000000001</v>
      </c>
      <c r="L10" s="1" t="s">
        <v>20</v>
      </c>
      <c r="M10" s="2">
        <f t="shared" si="1"/>
        <v>1.62</v>
      </c>
      <c r="N10" s="3">
        <f t="shared" si="0"/>
        <v>1.8144000000000002</v>
      </c>
      <c r="O10" s="4">
        <v>0.4</v>
      </c>
      <c r="P10" s="4">
        <v>0.42</v>
      </c>
      <c r="Q10" s="4">
        <v>0.8</v>
      </c>
      <c r="R10" s="4">
        <v>0</v>
      </c>
    </row>
    <row r="11" spans="2:18" x14ac:dyDescent="0.25">
      <c r="B11" s="6" t="s">
        <v>1</v>
      </c>
      <c r="C11" s="6" t="s">
        <v>11</v>
      </c>
      <c r="D11" s="6">
        <f>VLOOKUP(Tableau2[[#This Row],[course]],PRIX[#All],2,0)</f>
        <v>1</v>
      </c>
      <c r="E11" s="6">
        <f>VLOOKUP(Tableau2[[#This Row],[course]],PRIX[#All],3,0)</f>
        <v>1.1200000000000001</v>
      </c>
      <c r="L11" s="1" t="s">
        <v>11</v>
      </c>
      <c r="M11" s="2">
        <f t="shared" si="1"/>
        <v>1</v>
      </c>
      <c r="N11" s="3">
        <f t="shared" si="0"/>
        <v>1.1200000000000001</v>
      </c>
      <c r="O11" s="4">
        <v>0.2</v>
      </c>
      <c r="P11" s="4">
        <v>0.4</v>
      </c>
      <c r="Q11" s="4">
        <v>0.4</v>
      </c>
      <c r="R11" s="4">
        <v>0</v>
      </c>
    </row>
    <row r="12" spans="2:18" x14ac:dyDescent="0.25">
      <c r="B12" s="6" t="s">
        <v>6</v>
      </c>
      <c r="C12" s="6" t="s">
        <v>12</v>
      </c>
      <c r="D12" s="6">
        <f>VLOOKUP(Tableau2[[#This Row],[course]],PRIX[#All],2,0)</f>
        <v>7.7</v>
      </c>
      <c r="E12" s="6">
        <f>VLOOKUP(Tableau2[[#This Row],[course]],PRIX[#All],3,0)</f>
        <v>8.6240000000000006</v>
      </c>
      <c r="L12" s="1" t="s">
        <v>27</v>
      </c>
      <c r="M12" s="2">
        <f t="shared" si="1"/>
        <v>48</v>
      </c>
      <c r="N12" s="5">
        <f t="shared" ref="N12:N17" si="2">(M12*$C$20)/$B$20</f>
        <v>53.760000000000005</v>
      </c>
      <c r="O12" s="4">
        <v>5</v>
      </c>
      <c r="P12" s="4">
        <v>8</v>
      </c>
      <c r="Q12" s="4">
        <v>15</v>
      </c>
      <c r="R12" s="4">
        <v>20</v>
      </c>
    </row>
    <row r="13" spans="2:18" x14ac:dyDescent="0.25">
      <c r="L13" s="1" t="s">
        <v>28</v>
      </c>
      <c r="M13" s="2">
        <f t="shared" si="1"/>
        <v>84</v>
      </c>
      <c r="N13" s="5">
        <f t="shared" si="2"/>
        <v>94.080000000000013</v>
      </c>
      <c r="O13" s="4">
        <v>8</v>
      </c>
      <c r="P13" s="4">
        <v>6</v>
      </c>
      <c r="Q13" s="4">
        <v>20</v>
      </c>
      <c r="R13" s="4">
        <v>50</v>
      </c>
    </row>
    <row r="14" spans="2:18" x14ac:dyDescent="0.25">
      <c r="L14" s="1" t="s">
        <v>15</v>
      </c>
      <c r="M14" s="2">
        <f t="shared" si="1"/>
        <v>4.5</v>
      </c>
      <c r="N14" s="5">
        <f t="shared" si="2"/>
        <v>5.0400000000000009</v>
      </c>
      <c r="O14" s="4">
        <v>1</v>
      </c>
      <c r="P14" s="4">
        <v>1</v>
      </c>
      <c r="Q14" s="4">
        <v>0.5</v>
      </c>
      <c r="R14" s="4">
        <v>2</v>
      </c>
    </row>
    <row r="15" spans="2:18" x14ac:dyDescent="0.25">
      <c r="L15" s="1" t="s">
        <v>12</v>
      </c>
      <c r="M15" s="2">
        <f t="shared" si="1"/>
        <v>7.7</v>
      </c>
      <c r="N15" s="5">
        <f t="shared" si="2"/>
        <v>8.6240000000000006</v>
      </c>
      <c r="O15" s="4">
        <v>0.8</v>
      </c>
      <c r="P15" s="4">
        <v>1</v>
      </c>
      <c r="Q15" s="4">
        <v>0.9</v>
      </c>
      <c r="R15" s="4">
        <v>5</v>
      </c>
    </row>
    <row r="16" spans="2:18" x14ac:dyDescent="0.25">
      <c r="L16" s="1" t="s">
        <v>29</v>
      </c>
      <c r="M16" s="2">
        <f t="shared" si="1"/>
        <v>110</v>
      </c>
      <c r="N16" s="5">
        <f t="shared" si="2"/>
        <v>123.20000000000002</v>
      </c>
      <c r="O16" s="4">
        <v>10</v>
      </c>
      <c r="P16" s="4">
        <v>20</v>
      </c>
      <c r="Q16" s="4">
        <v>30</v>
      </c>
      <c r="R16" s="4">
        <v>50</v>
      </c>
    </row>
    <row r="17" spans="1:18" x14ac:dyDescent="0.25">
      <c r="L17" s="1" t="s">
        <v>31</v>
      </c>
      <c r="M17" s="2">
        <f t="shared" si="1"/>
        <v>13.9</v>
      </c>
      <c r="N17" s="5">
        <f t="shared" si="2"/>
        <v>15.568000000000001</v>
      </c>
      <c r="O17" s="4">
        <v>0.9</v>
      </c>
      <c r="P17" s="4">
        <v>2</v>
      </c>
      <c r="Q17" s="4">
        <v>3</v>
      </c>
      <c r="R17" s="4">
        <v>8</v>
      </c>
    </row>
    <row r="18" spans="1:18" x14ac:dyDescent="0.25">
      <c r="L18" s="1" t="s">
        <v>32</v>
      </c>
      <c r="M18" s="2">
        <f t="shared" si="1"/>
        <v>54</v>
      </c>
      <c r="N18" s="5">
        <f t="shared" ref="N18:N22" si="3">(M18*$C$20)/$B$20</f>
        <v>60.480000000000004</v>
      </c>
      <c r="O18" s="4">
        <v>5</v>
      </c>
      <c r="P18" s="4">
        <v>10</v>
      </c>
      <c r="Q18" s="4">
        <v>14</v>
      </c>
      <c r="R18" s="4">
        <v>25</v>
      </c>
    </row>
    <row r="19" spans="1:18" x14ac:dyDescent="0.25">
      <c r="A19" s="1"/>
      <c r="B19" s="1" t="s">
        <v>25</v>
      </c>
      <c r="C19" s="1" t="s">
        <v>26</v>
      </c>
      <c r="D19" s="1"/>
      <c r="E19" s="1"/>
      <c r="L19" s="1" t="s">
        <v>33</v>
      </c>
      <c r="M19" s="2">
        <f t="shared" si="1"/>
        <v>11.45</v>
      </c>
      <c r="N19" s="5">
        <f t="shared" si="3"/>
        <v>12.824</v>
      </c>
      <c r="O19" s="4">
        <v>1</v>
      </c>
      <c r="P19" s="4">
        <v>1.2</v>
      </c>
      <c r="Q19" s="4">
        <v>2.5</v>
      </c>
      <c r="R19" s="4">
        <v>6.75</v>
      </c>
    </row>
    <row r="20" spans="1:18" x14ac:dyDescent="0.25">
      <c r="A20" s="1" t="s">
        <v>24</v>
      </c>
      <c r="B20" s="4">
        <v>1</v>
      </c>
      <c r="C20" s="5">
        <v>1.1200000000000001</v>
      </c>
      <c r="D20" s="5"/>
      <c r="E20" s="5"/>
      <c r="L20" s="1" t="s">
        <v>34</v>
      </c>
      <c r="M20" s="2">
        <f t="shared" si="1"/>
        <v>10.4</v>
      </c>
      <c r="N20" s="5">
        <f t="shared" si="3"/>
        <v>11.648000000000001</v>
      </c>
      <c r="O20" s="4">
        <v>1.4</v>
      </c>
      <c r="P20" s="4">
        <v>1</v>
      </c>
      <c r="Q20" s="4">
        <v>3</v>
      </c>
      <c r="R20" s="4">
        <v>5</v>
      </c>
    </row>
    <row r="21" spans="1:18" x14ac:dyDescent="0.25">
      <c r="L21" s="1" t="s">
        <v>9</v>
      </c>
      <c r="M21" s="2">
        <f t="shared" si="1"/>
        <v>9.9</v>
      </c>
      <c r="N21" s="5">
        <f t="shared" si="3"/>
        <v>11.088000000000001</v>
      </c>
      <c r="O21" s="4">
        <v>0.9</v>
      </c>
      <c r="P21" s="4">
        <v>1</v>
      </c>
      <c r="Q21" s="4">
        <v>2</v>
      </c>
      <c r="R21" s="4">
        <v>6</v>
      </c>
    </row>
    <row r="22" spans="1:18" x14ac:dyDescent="0.25">
      <c r="L22" s="1" t="s">
        <v>35</v>
      </c>
      <c r="M22" s="2">
        <f t="shared" si="1"/>
        <v>5.3</v>
      </c>
      <c r="N22" s="5">
        <f t="shared" si="3"/>
        <v>5.9359999999999999</v>
      </c>
      <c r="O22" s="4">
        <v>0.5</v>
      </c>
      <c r="P22" s="4">
        <v>0.8</v>
      </c>
      <c r="Q22" s="4">
        <v>2</v>
      </c>
      <c r="R22" s="4">
        <v>2</v>
      </c>
    </row>
    <row r="23" spans="1:18" x14ac:dyDescent="0.25">
      <c r="L23" s="1" t="s">
        <v>10</v>
      </c>
      <c r="M23" s="2">
        <f t="shared" si="1"/>
        <v>13.7</v>
      </c>
      <c r="N23" s="5">
        <f>(M23*$C$20)/$B$20</f>
        <v>15.344000000000001</v>
      </c>
      <c r="O23" s="4">
        <v>1.3</v>
      </c>
      <c r="P23" s="4">
        <v>1.4</v>
      </c>
      <c r="Q23" s="4">
        <v>4</v>
      </c>
      <c r="R23" s="4">
        <v>7</v>
      </c>
    </row>
  </sheetData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 (SAFRAN ELECTRONICS &amp; DEFENSE)</dc:creator>
  <cp:lastModifiedBy>Administrateur APEI</cp:lastModifiedBy>
  <dcterms:created xsi:type="dcterms:W3CDTF">2019-08-08T09:12:12Z</dcterms:created>
  <dcterms:modified xsi:type="dcterms:W3CDTF">2019-08-08T11:53:32Z</dcterms:modified>
</cp:coreProperties>
</file>