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 defaultThemeVersion="124226"/>
  <bookViews>
    <workbookView xWindow="0" yWindow="0" windowWidth="25650" windowHeight="11790" tabRatio="936"/>
  </bookViews>
  <sheets>
    <sheet name="Base" sheetId="109" r:id="rId1"/>
    <sheet name="Résultat" sheetId="110" r:id="rId2"/>
    <sheet name="Feuil4" sheetId="114" r:id="rId3"/>
  </sheets>
  <definedNames>
    <definedName name="_xlnm._FilterDatabase" localSheetId="0" hidden="1">Base!$A$1:$J$5</definedName>
    <definedName name="_xlnm._FilterDatabase" localSheetId="1" hidden="1">Résultat!$A$1:$J$11</definedName>
    <definedName name="DonnéesExternes_1" localSheetId="2" hidden="1">Feuil4!$A$1:$J$8</definedName>
  </definedNames>
  <calcPr calcId="144525" iterate="1"/>
</workbook>
</file>

<file path=xl/calcChain.xml><?xml version="1.0" encoding="utf-8"?>
<calcChain xmlns="http://schemas.openxmlformats.org/spreadsheetml/2006/main">
  <c r="K2" i="109" l="1"/>
  <c r="K3" i="109"/>
  <c r="K4" i="109" s="1"/>
  <c r="K5" i="109" s="1"/>
  <c r="H4" i="109" l="1"/>
  <c r="H5" i="109"/>
  <c r="I4" i="109"/>
  <c r="I5" i="109"/>
  <c r="J4" i="109"/>
  <c r="J5" i="109"/>
  <c r="J3" i="109" l="1"/>
  <c r="I3" i="109"/>
  <c r="H3" i="109"/>
  <c r="J2" i="109"/>
  <c r="I2" i="109"/>
  <c r="H2" i="109"/>
</calcChain>
</file>

<file path=xl/connections.xml><?xml version="1.0" encoding="utf-8"?>
<connections xmlns="http://schemas.openxmlformats.org/spreadsheetml/2006/main">
  <connection id="1" keepAlive="1" name="Requête - Base_caisse (2)" description="Connexion à la requête « Base_caisse (2) » dans le classeur." type="5" refreshedVersion="6" background="1" saveData="1">
    <dbPr connection="Provider=Microsoft.Mashup.OleDb.1;Data Source=$Workbook$;Location=Base_caisse (2);Extended Properties=&quot;&quot;" command="SELECT * FROM [Base_caisse (2)]"/>
  </connection>
</connections>
</file>

<file path=xl/sharedStrings.xml><?xml version="1.0" encoding="utf-8"?>
<sst xmlns="http://schemas.openxmlformats.org/spreadsheetml/2006/main" count="65" uniqueCount="40">
  <si>
    <t>DATE</t>
  </si>
  <si>
    <t>LIBELLES</t>
  </si>
  <si>
    <t xml:space="preserve">RECETTES </t>
  </si>
  <si>
    <t>DEPENSES</t>
  </si>
  <si>
    <t>SOLDES</t>
  </si>
  <si>
    <t>D</t>
  </si>
  <si>
    <t>C</t>
  </si>
  <si>
    <t>SENS</t>
  </si>
  <si>
    <t>Montant</t>
  </si>
  <si>
    <t>Jal</t>
  </si>
  <si>
    <t>Date</t>
  </si>
  <si>
    <t>N° pièce</t>
  </si>
  <si>
    <t>Type de Cpte</t>
  </si>
  <si>
    <t>Cpte</t>
  </si>
  <si>
    <t>Sens</t>
  </si>
  <si>
    <t>Libellés</t>
  </si>
  <si>
    <t>MOIS CAISSE</t>
  </si>
  <si>
    <t>ANNEE CAISSE</t>
  </si>
  <si>
    <t>caisse au 02/07/2018</t>
  </si>
  <si>
    <t>caisse au 04/07/2018</t>
  </si>
  <si>
    <t>Code</t>
  </si>
  <si>
    <t>Avance A</t>
  </si>
  <si>
    <t>Avance B</t>
  </si>
  <si>
    <t>Retour avance A</t>
  </si>
  <si>
    <t>Achats marchandises</t>
  </si>
  <si>
    <t>caisse au 12/07/2018</t>
  </si>
  <si>
    <t>Résutat attendu</t>
  </si>
  <si>
    <t>N° PIECE</t>
  </si>
  <si>
    <t>COMPTE</t>
  </si>
  <si>
    <t>MONTANT</t>
  </si>
  <si>
    <t>ALERTE DATE</t>
  </si>
  <si>
    <t>CLASSEMENT</t>
  </si>
  <si>
    <t>CODE</t>
  </si>
  <si>
    <t>VIDE</t>
  </si>
  <si>
    <t>JAL</t>
  </si>
  <si>
    <t>TYPE DE CPTE</t>
  </si>
  <si>
    <t>MONTANT ABS</t>
  </si>
  <si>
    <t>Caisse au 02/07/2018</t>
  </si>
  <si>
    <t>Caisse au 04/07/2018</t>
  </si>
  <si>
    <t>Caisse au 12/07/2018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</si>
</sst>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5" x14ac:knownFonts="1">
    <font>
      <sz val="10"/>
      <name val="Arial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medium">
        <color theme="8"/>
      </bottom>
      <diagonal/>
    </border>
  </borders>
  <cellStyleXfs count="9">
    <xf numFmtId="0" fontId="0" fillId="0" borderId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1" fillId="0" borderId="0" xfId="0" quotePrefix="1" applyFont="1" applyFill="1" applyAlignment="1">
      <alignment horizont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0" fillId="3" borderId="0" xfId="0" applyFont="1" applyFill="1" applyAlignment="1">
      <alignment horizontal="center"/>
    </xf>
    <xf numFmtId="0" fontId="0" fillId="3" borderId="0" xfId="0" applyFill="1" applyAlignment="1">
      <alignment horizontal="center" vertical="center" wrapText="1"/>
    </xf>
  </cellXfs>
  <cellStyles count="9">
    <cellStyle name="Euro" xfId="1"/>
    <cellStyle name="Milliers 2" xfId="3"/>
    <cellStyle name="Milliers 3" xfId="7"/>
    <cellStyle name="Milliers 4" xfId="8"/>
    <cellStyle name="Milliers 4 2" xfId="6"/>
    <cellStyle name="Normal" xfId="0" builtinId="0"/>
    <cellStyle name="Normal 2" xfId="4"/>
    <cellStyle name="Normal 2 2" xfId="5"/>
    <cellStyle name="Normal 3" xfId="2"/>
  </cellStyles>
  <dxfs count="36"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1">
    <queryTableFields count="10">
      <queryTableField id="1" name="CODE" tableColumnId="61"/>
      <queryTableField id="2" name="DATE" tableColumnId="62"/>
      <queryTableField id="3" name="N° PIECE" tableColumnId="63"/>
      <queryTableField id="4" name="VIDE" tableColumnId="64"/>
      <queryTableField id="5" name="JAL" tableColumnId="65"/>
      <queryTableField id="6" name="TYPE DE CPTE" tableColumnId="66"/>
      <queryTableField id="7" name="COMPTE" tableColumnId="67"/>
      <queryTableField id="8" name="LIBELLES" tableColumnId="68"/>
      <queryTableField id="9" name="MONTANT ABS" tableColumnId="69"/>
      <queryTableField id="10" name="SENS" tableColumnId="7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Base_caisse" displayName="Base_caisse" ref="A1:K5" headerRowDxfId="35" dataDxfId="34">
  <autoFilter ref="A1:K5"/>
  <tableColumns count="11">
    <tableColumn id="1" name="DATE" totalsRowLabel="Total" dataDxfId="33" totalsRowDxfId="32"/>
    <tableColumn id="2" name="N° PIECE" dataDxfId="31" totalsRowDxfId="30"/>
    <tableColumn id="3" name="LIBELLES" dataDxfId="29" totalsRowDxfId="28"/>
    <tableColumn id="4" name="COMPTE" dataDxfId="27" totalsRowDxfId="26"/>
    <tableColumn id="5" name="RECETTES " dataDxfId="25" totalsRowDxfId="24"/>
    <tableColumn id="6" name="DEPENSES" dataDxfId="23" totalsRowDxfId="22"/>
    <tableColumn id="7" name="SOLDES" dataDxfId="21" totalsRowDxfId="20"/>
    <tableColumn id="8" name="MONTANT" dataDxfId="19" totalsRowDxfId="18">
      <calculatedColumnFormula>IF(AND(Base_caisse[[#This Row],[RECETTES ]]="",Base_caisse[[#This Row],[DEPENSES]]=""),"ERREUR",IF(Base_caisse[[#This Row],[RECETTES ]]&gt;0,Base_caisse[[#This Row],[RECETTES ]],-Base_caisse[[#This Row],[DEPENSES]]))</calculatedColumnFormula>
    </tableColumn>
    <tableColumn id="9" name="SENS" dataDxfId="17" totalsRowDxfId="16">
      <calculatedColumnFormula>IF(AND(Base_caisse[[#This Row],[RECETTES ]]="",Base_caisse[[#This Row],[DEPENSES]]=""),"ERREUR",IF(OR(Base_caisse[[#This Row],[RECETTES ]]="",Base_caisse[[#This Row],[RECETTES ]]=0),"D","C"))</calculatedColumnFormula>
    </tableColumn>
    <tableColumn id="11" name="ALERTE DATE" totalsRowFunction="count" dataDxfId="15" totalsRowDxfId="14">
      <calculatedColumnFormula>IF(AND(MONTH(Base_caisse[[#This Row],[DATE]])=$M$2,YEAR(Base_caisse[[#This Row],[DATE]])=$N$2),"","ALERTE")</calculatedColumnFormula>
    </tableColumn>
    <tableColumn id="12" name="CLASSEMENT" dataDxfId="0" totalsRowDxfId="13">
      <calculatedColumnFormula>IF(ROW(Base_caisse[[#This Row],[DATE]])=2,1,IF(Base_caisse[[#This Row],[DATE]]&gt;A1,K1+2,K1+1))</calculatedColumnFormula>
    </tableColumn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4" name="Base_caisse__3" displayName="Base_caisse__3" ref="A1:J8" tableType="queryTable" totalsRowShown="0" headerRowDxfId="12" dataDxfId="11">
  <autoFilter ref="A1:J8"/>
  <tableColumns count="10">
    <tableColumn id="61" uniqueName="61" name="CODE" queryTableFieldId="1" dataDxfId="10"/>
    <tableColumn id="62" uniqueName="62" name="DATE" queryTableFieldId="2" dataDxfId="9"/>
    <tableColumn id="63" uniqueName="63" name="N° PIECE" queryTableFieldId="3" dataDxfId="8"/>
    <tableColumn id="64" uniqueName="64" name="VIDE" queryTableFieldId="4" dataDxfId="7"/>
    <tableColumn id="65" uniqueName="65" name="JAL" queryTableFieldId="5" dataDxfId="6"/>
    <tableColumn id="66" uniqueName="66" name="TYPE DE CPTE" queryTableFieldId="6" dataDxfId="5"/>
    <tableColumn id="67" uniqueName="67" name="COMPTE" queryTableFieldId="7" dataDxfId="4"/>
    <tableColumn id="68" uniqueName="68" name="LIBELLES" queryTableFieldId="8" dataDxfId="3"/>
    <tableColumn id="69" uniqueName="69" name="MONTANT ABS" queryTableFieldId="9" dataDxfId="2"/>
    <tableColumn id="70" uniqueName="70" name="SENS" queryTableFieldId="10" dataDxfId="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"/>
  <sheetViews>
    <sheetView tabSelected="1" zoomScaleNormal="100" workbookViewId="0">
      <selection activeCell="K3" sqref="K3"/>
    </sheetView>
  </sheetViews>
  <sheetFormatPr baseColWidth="10" defaultColWidth="11.42578125" defaultRowHeight="12.75" outlineLevelRow="1" x14ac:dyDescent="0.2"/>
  <cols>
    <col min="1" max="1" width="10.85546875" style="3" customWidth="1"/>
    <col min="2" max="2" width="10.85546875" style="1" customWidth="1"/>
    <col min="3" max="3" width="33.5703125" style="1" customWidth="1"/>
    <col min="4" max="4" width="10.85546875" style="1" customWidth="1"/>
    <col min="5" max="5" width="13.28515625" style="1" customWidth="1"/>
    <col min="6" max="6" width="13" style="1" customWidth="1"/>
    <col min="7" max="7" width="10.7109375" style="5" customWidth="1"/>
    <col min="8" max="8" width="12.85546875" style="5" bestFit="1" customWidth="1"/>
    <col min="9" max="9" width="10.5703125" style="5" bestFit="1" customWidth="1"/>
    <col min="10" max="10" width="13.140625" style="5" customWidth="1"/>
    <col min="11" max="11" width="18.140625" style="1" bestFit="1" customWidth="1"/>
    <col min="12" max="12" width="11.42578125" style="1"/>
    <col min="13" max="13" width="13.140625" style="1" bestFit="1" customWidth="1"/>
    <col min="14" max="14" width="14.85546875" style="1" bestFit="1" customWidth="1"/>
    <col min="15" max="16384" width="11.42578125" style="1"/>
  </cols>
  <sheetData>
    <row r="1" spans="1:14" ht="13.5" thickBot="1" x14ac:dyDescent="0.25">
      <c r="A1" s="3" t="s">
        <v>0</v>
      </c>
      <c r="B1" s="1" t="s">
        <v>27</v>
      </c>
      <c r="C1" s="1" t="s">
        <v>1</v>
      </c>
      <c r="D1" s="4" t="s">
        <v>28</v>
      </c>
      <c r="E1" s="1" t="s">
        <v>2</v>
      </c>
      <c r="F1" s="2" t="s">
        <v>3</v>
      </c>
      <c r="G1" s="5" t="s">
        <v>4</v>
      </c>
      <c r="H1" s="9" t="s">
        <v>29</v>
      </c>
      <c r="I1" s="9" t="s">
        <v>7</v>
      </c>
      <c r="J1" s="9" t="s">
        <v>30</v>
      </c>
      <c r="K1" s="13" t="s">
        <v>31</v>
      </c>
      <c r="M1" s="8" t="s">
        <v>16</v>
      </c>
      <c r="N1" s="8" t="s">
        <v>17</v>
      </c>
    </row>
    <row r="2" spans="1:14" outlineLevel="1" x14ac:dyDescent="0.2">
      <c r="A2" s="3">
        <v>43283</v>
      </c>
      <c r="C2" s="1" t="s">
        <v>21</v>
      </c>
      <c r="D2" s="1">
        <v>47100000</v>
      </c>
      <c r="F2" s="1">
        <v>150</v>
      </c>
      <c r="G2" s="5">
        <v>220.67000000000002</v>
      </c>
      <c r="H2" s="5">
        <f>IF(AND(Base_caisse[[#This Row],[RECETTES ]]="",Base_caisse[[#This Row],[DEPENSES]]=""),"ERREUR",IF(Base_caisse[[#This Row],[RECETTES ]]&gt;0,Base_caisse[[#This Row],[RECETTES ]],-Base_caisse[[#This Row],[DEPENSES]]))</f>
        <v>-150</v>
      </c>
      <c r="I2" s="5" t="str">
        <f>IF(AND(Base_caisse[[#This Row],[RECETTES ]]="",Base_caisse[[#This Row],[DEPENSES]]=""),"ERREUR",IF(OR(Base_caisse[[#This Row],[RECETTES ]]="",Base_caisse[[#This Row],[RECETTES ]]=0),"D","C"))</f>
        <v>D</v>
      </c>
      <c r="J2" s="5" t="str">
        <f>IF(AND(MONTH(Base_caisse[[#This Row],[DATE]])=$M$2,YEAR(Base_caisse[[#This Row],[DATE]])=$N$2),"","ALERTE")</f>
        <v/>
      </c>
      <c r="K2" s="5">
        <f>IF(ROW(Base_caisse[[#This Row],[DATE]])=2,1,IF(Base_caisse[[#This Row],[DATE]]&gt;A1,K1+2,K1+1))</f>
        <v>1</v>
      </c>
      <c r="M2" s="1">
        <v>7</v>
      </c>
      <c r="N2" s="1">
        <v>2018</v>
      </c>
    </row>
    <row r="3" spans="1:14" outlineLevel="1" x14ac:dyDescent="0.2">
      <c r="A3" s="3">
        <v>43285</v>
      </c>
      <c r="C3" s="1" t="s">
        <v>22</v>
      </c>
      <c r="D3" s="1">
        <v>47100000</v>
      </c>
      <c r="F3" s="1">
        <v>25</v>
      </c>
      <c r="G3" s="5">
        <v>195.67000000000002</v>
      </c>
      <c r="H3" s="5">
        <f>IF(AND(Base_caisse[[#This Row],[RECETTES ]]="",Base_caisse[[#This Row],[DEPENSES]]=""),"ERREUR",IF(Base_caisse[[#This Row],[RECETTES ]]&gt;0,Base_caisse[[#This Row],[RECETTES ]],-Base_caisse[[#This Row],[DEPENSES]]))</f>
        <v>-25</v>
      </c>
      <c r="I3" s="5" t="str">
        <f>IF(AND(Base_caisse[[#This Row],[RECETTES ]]="",Base_caisse[[#This Row],[DEPENSES]]=""),"ERREUR",IF(OR(Base_caisse[[#This Row],[RECETTES ]]="",Base_caisse[[#This Row],[RECETTES ]]=0),"D","C"))</f>
        <v>D</v>
      </c>
      <c r="J3" s="5" t="str">
        <f>IF(AND(MONTH(Base_caisse[[#This Row],[DATE]])=$M$2,YEAR(Base_caisse[[#This Row],[DATE]])=$N$2),"","ALERTE")</f>
        <v/>
      </c>
      <c r="K3" s="5">
        <f>IF(ROW(Base_caisse[[#This Row],[DATE]])=2,1,IF(Base_caisse[[#This Row],[DATE]]&gt;A2,K2+2,K2+1))</f>
        <v>3</v>
      </c>
    </row>
    <row r="4" spans="1:14" x14ac:dyDescent="0.2">
      <c r="A4" s="3">
        <v>43293</v>
      </c>
      <c r="C4" s="1" t="s">
        <v>23</v>
      </c>
      <c r="D4" s="1">
        <v>47100000</v>
      </c>
      <c r="E4" s="1">
        <v>150</v>
      </c>
      <c r="G4" s="5">
        <v>345.67</v>
      </c>
      <c r="H4" s="5">
        <f>IF(AND(Base_caisse[[#This Row],[RECETTES ]]="",Base_caisse[[#This Row],[DEPENSES]]=""),"ERREUR",IF(Base_caisse[[#This Row],[RECETTES ]]&gt;0,Base_caisse[[#This Row],[RECETTES ]],-Base_caisse[[#This Row],[DEPENSES]]))</f>
        <v>150</v>
      </c>
      <c r="I4" s="5" t="str">
        <f>IF(AND(Base_caisse[[#This Row],[RECETTES ]]="",Base_caisse[[#This Row],[DEPENSES]]=""),"ERREUR",IF(OR(Base_caisse[[#This Row],[RECETTES ]]="",Base_caisse[[#This Row],[RECETTES ]]=0),"D","C"))</f>
        <v>C</v>
      </c>
      <c r="J4" s="5" t="str">
        <f>IF(AND(MONTH(Base_caisse[[#This Row],[DATE]])=$M$2,YEAR(Base_caisse[[#This Row],[DATE]])=$N$2),"","ALERTE")</f>
        <v/>
      </c>
      <c r="K4" s="5">
        <f>IF(ROW(Base_caisse[[#This Row],[DATE]])=2,1,IF(Base_caisse[[#This Row],[DATE]]&gt;A3,K3+2,K3+1))</f>
        <v>5</v>
      </c>
    </row>
    <row r="5" spans="1:14" x14ac:dyDescent="0.2">
      <c r="A5" s="3">
        <v>43293</v>
      </c>
      <c r="C5" s="1" t="s">
        <v>24</v>
      </c>
      <c r="D5" s="1">
        <v>60750000</v>
      </c>
      <c r="F5" s="1">
        <v>50</v>
      </c>
      <c r="G5" s="10">
        <v>295.67</v>
      </c>
      <c r="H5" s="10">
        <f>IF(AND(Base_caisse[[#This Row],[RECETTES ]]="",Base_caisse[[#This Row],[DEPENSES]]=""),"ERREUR",IF(Base_caisse[[#This Row],[RECETTES ]]&gt;0,Base_caisse[[#This Row],[RECETTES ]],-Base_caisse[[#This Row],[DEPENSES]]))</f>
        <v>-50</v>
      </c>
      <c r="I5" s="10" t="str">
        <f>IF(AND(Base_caisse[[#This Row],[RECETTES ]]="",Base_caisse[[#This Row],[DEPENSES]]=""),"ERREUR",IF(OR(Base_caisse[[#This Row],[RECETTES ]]="",Base_caisse[[#This Row],[RECETTES ]]=0),"D","C"))</f>
        <v>D</v>
      </c>
      <c r="J5" s="5" t="str">
        <f>IF(AND(MONTH(Base_caisse[[#This Row],[DATE]])=$M$2,YEAR(Base_caisse[[#This Row],[DATE]])=$N$2),"","ALERTE")</f>
        <v/>
      </c>
      <c r="K5" s="5">
        <f>IF(ROW(Base_caisse[[#This Row],[DATE]])=2,1,IF(Base_caisse[[#This Row],[DATE]]&gt;A4,K4+2,K4+1))</f>
        <v>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1"/>
  <sheetViews>
    <sheetView zoomScaleNormal="100" workbookViewId="0">
      <selection activeCell="J5" sqref="J5"/>
    </sheetView>
  </sheetViews>
  <sheetFormatPr baseColWidth="10" defaultColWidth="11.42578125" defaultRowHeight="12.75" x14ac:dyDescent="0.2"/>
  <cols>
    <col min="1" max="1" width="16" style="1" bestFit="1" customWidth="1"/>
    <col min="2" max="2" width="10.85546875" style="3" bestFit="1" customWidth="1"/>
    <col min="3" max="3" width="10.140625" style="1" bestFit="1" customWidth="1"/>
    <col min="4" max="4" width="2.28515625" style="1" bestFit="1" customWidth="1"/>
    <col min="5" max="5" width="3.85546875" style="1" bestFit="1" customWidth="1"/>
    <col min="6" max="6" width="5" style="1" customWidth="1"/>
    <col min="7" max="7" width="9.7109375" style="1" bestFit="1" customWidth="1"/>
    <col min="8" max="8" width="44" style="1" customWidth="1"/>
    <col min="9" max="9" width="9.28515625" style="1" bestFit="1" customWidth="1"/>
    <col min="10" max="10" width="6.28515625" style="1" bestFit="1" customWidth="1"/>
    <col min="11" max="16384" width="11.42578125" style="1"/>
  </cols>
  <sheetData>
    <row r="1" spans="1:11" x14ac:dyDescent="0.2">
      <c r="A1" s="7" t="s">
        <v>20</v>
      </c>
      <c r="B1" s="7" t="s">
        <v>10</v>
      </c>
      <c r="C1" s="7" t="s">
        <v>11</v>
      </c>
      <c r="D1" s="7">
        <v>4</v>
      </c>
      <c r="E1" s="7" t="s">
        <v>9</v>
      </c>
      <c r="F1" s="7" t="s">
        <v>12</v>
      </c>
      <c r="G1" s="7" t="s">
        <v>13</v>
      </c>
      <c r="H1" s="7" t="s">
        <v>15</v>
      </c>
      <c r="I1" s="7" t="s">
        <v>8</v>
      </c>
      <c r="J1" s="7" t="s">
        <v>14</v>
      </c>
      <c r="K1" s="14" t="s">
        <v>26</v>
      </c>
    </row>
    <row r="2" spans="1:11" x14ac:dyDescent="0.2">
      <c r="A2" s="1">
        <v>99</v>
      </c>
      <c r="B2" s="3">
        <v>43283</v>
      </c>
      <c r="C2" s="1">
        <v>7</v>
      </c>
      <c r="E2" s="2">
        <v>57</v>
      </c>
      <c r="F2" s="1">
        <v>1</v>
      </c>
      <c r="G2" s="1">
        <v>47100000</v>
      </c>
      <c r="H2" s="1" t="s">
        <v>21</v>
      </c>
      <c r="I2" s="1">
        <v>150</v>
      </c>
      <c r="J2" s="1" t="s">
        <v>5</v>
      </c>
      <c r="K2" s="14"/>
    </row>
    <row r="3" spans="1:11" x14ac:dyDescent="0.2">
      <c r="A3" s="11">
        <v>99</v>
      </c>
      <c r="B3" s="12">
        <v>43283</v>
      </c>
      <c r="C3" s="11">
        <v>7</v>
      </c>
      <c r="D3" s="11"/>
      <c r="E3" s="11">
        <v>57</v>
      </c>
      <c r="F3" s="11">
        <v>1</v>
      </c>
      <c r="G3" s="11">
        <v>53110000</v>
      </c>
      <c r="H3" s="11" t="s">
        <v>18</v>
      </c>
      <c r="I3" s="11">
        <v>150</v>
      </c>
      <c r="J3" s="11" t="s">
        <v>6</v>
      </c>
      <c r="K3" s="14"/>
    </row>
    <row r="4" spans="1:11" x14ac:dyDescent="0.2">
      <c r="A4" s="1">
        <v>99</v>
      </c>
      <c r="B4" s="3">
        <v>43285</v>
      </c>
      <c r="C4" s="1">
        <v>7</v>
      </c>
      <c r="E4" s="2">
        <v>57</v>
      </c>
      <c r="F4" s="1">
        <v>1</v>
      </c>
      <c r="G4" s="1">
        <v>47100000</v>
      </c>
      <c r="H4" s="1" t="s">
        <v>22</v>
      </c>
      <c r="I4" s="1">
        <v>25</v>
      </c>
      <c r="J4" s="1" t="s">
        <v>5</v>
      </c>
      <c r="K4" s="14"/>
    </row>
    <row r="5" spans="1:11" x14ac:dyDescent="0.2">
      <c r="A5" s="11">
        <v>99</v>
      </c>
      <c r="B5" s="12">
        <v>43285</v>
      </c>
      <c r="C5" s="11">
        <v>7</v>
      </c>
      <c r="D5" s="11"/>
      <c r="E5" s="11">
        <v>57</v>
      </c>
      <c r="F5" s="11">
        <v>1</v>
      </c>
      <c r="G5" s="11">
        <v>53110000</v>
      </c>
      <c r="H5" s="11" t="s">
        <v>19</v>
      </c>
      <c r="I5" s="11">
        <v>25</v>
      </c>
      <c r="J5" s="11" t="s">
        <v>6</v>
      </c>
      <c r="K5" s="14"/>
    </row>
    <row r="6" spans="1:11" x14ac:dyDescent="0.2">
      <c r="A6" s="1">
        <v>99</v>
      </c>
      <c r="B6" s="3">
        <v>43293</v>
      </c>
      <c r="C6" s="1">
        <v>7</v>
      </c>
      <c r="E6" s="2">
        <v>57</v>
      </c>
      <c r="F6" s="1">
        <v>1</v>
      </c>
      <c r="G6" s="1">
        <v>47100000</v>
      </c>
      <c r="H6" s="1" t="s">
        <v>23</v>
      </c>
      <c r="I6" s="1">
        <v>150</v>
      </c>
      <c r="J6" s="1" t="s">
        <v>6</v>
      </c>
      <c r="K6" s="14"/>
    </row>
    <row r="7" spans="1:11" x14ac:dyDescent="0.2">
      <c r="A7" s="1">
        <v>99</v>
      </c>
      <c r="B7" s="3">
        <v>43293</v>
      </c>
      <c r="C7" s="1">
        <v>7</v>
      </c>
      <c r="E7" s="2">
        <v>57</v>
      </c>
      <c r="F7" s="1">
        <v>1</v>
      </c>
      <c r="G7" s="1">
        <v>60750000</v>
      </c>
      <c r="H7" s="1" t="s">
        <v>24</v>
      </c>
      <c r="I7" s="1">
        <v>50</v>
      </c>
      <c r="J7" s="1" t="s">
        <v>5</v>
      </c>
      <c r="K7" s="14"/>
    </row>
    <row r="8" spans="1:11" x14ac:dyDescent="0.2">
      <c r="A8" s="11">
        <v>99</v>
      </c>
      <c r="B8" s="12">
        <v>43293</v>
      </c>
      <c r="C8" s="11">
        <v>7</v>
      </c>
      <c r="D8" s="11"/>
      <c r="E8" s="11">
        <v>57</v>
      </c>
      <c r="F8" s="11">
        <v>1</v>
      </c>
      <c r="G8" s="11">
        <v>53110000</v>
      </c>
      <c r="H8" s="11" t="s">
        <v>25</v>
      </c>
      <c r="I8" s="11">
        <v>100</v>
      </c>
      <c r="J8" s="11" t="s">
        <v>5</v>
      </c>
      <c r="K8" s="14"/>
    </row>
    <row r="9" spans="1:11" x14ac:dyDescent="0.2">
      <c r="E9" s="2"/>
    </row>
    <row r="10" spans="1:11" x14ac:dyDescent="0.2">
      <c r="E10" s="2"/>
    </row>
    <row r="11" spans="1:11" x14ac:dyDescent="0.2">
      <c r="E11" s="2"/>
    </row>
  </sheetData>
  <autoFilter ref="A1:J11"/>
  <mergeCells count="1">
    <mergeCell ref="K1:K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workbookViewId="0">
      <selection activeCell="F4" sqref="F4"/>
    </sheetView>
  </sheetViews>
  <sheetFormatPr baseColWidth="10" defaultRowHeight="12.75" x14ac:dyDescent="0.2"/>
  <cols>
    <col min="1" max="1" width="10.7109375" bestFit="1" customWidth="1"/>
    <col min="2" max="2" width="10.42578125" bestFit="1" customWidth="1"/>
    <col min="3" max="3" width="13.5703125" bestFit="1" customWidth="1"/>
    <col min="4" max="4" width="9.85546875" bestFit="1" customWidth="1"/>
    <col min="5" max="5" width="9" bestFit="1" customWidth="1"/>
    <col min="6" max="6" width="18.7109375" bestFit="1" customWidth="1"/>
    <col min="7" max="7" width="13.42578125" bestFit="1" customWidth="1"/>
    <col min="8" max="9" width="19.140625" bestFit="1" customWidth="1"/>
    <col min="10" max="10" width="10.5703125" bestFit="1" customWidth="1"/>
  </cols>
  <sheetData>
    <row r="1" spans="1:10" x14ac:dyDescent="0.2">
      <c r="A1" s="6" t="s">
        <v>32</v>
      </c>
      <c r="B1" s="6" t="s">
        <v>0</v>
      </c>
      <c r="C1" s="6" t="s">
        <v>27</v>
      </c>
      <c r="D1" s="6" t="s">
        <v>33</v>
      </c>
      <c r="E1" s="6" t="s">
        <v>34</v>
      </c>
      <c r="F1" s="6" t="s">
        <v>35</v>
      </c>
      <c r="G1" s="6" t="s">
        <v>28</v>
      </c>
      <c r="H1" s="6" t="s">
        <v>1</v>
      </c>
      <c r="I1" s="6" t="s">
        <v>36</v>
      </c>
      <c r="J1" s="6" t="s">
        <v>7</v>
      </c>
    </row>
    <row r="2" spans="1:10" x14ac:dyDescent="0.2">
      <c r="A2" s="6">
        <v>99</v>
      </c>
      <c r="B2" s="3">
        <v>43283</v>
      </c>
      <c r="C2" s="6">
        <v>7</v>
      </c>
      <c r="D2" s="6"/>
      <c r="E2" s="6">
        <v>57</v>
      </c>
      <c r="F2" s="6">
        <v>1</v>
      </c>
      <c r="G2" s="6">
        <v>47100000</v>
      </c>
      <c r="H2" s="6" t="s">
        <v>21</v>
      </c>
      <c r="I2" s="6">
        <v>150</v>
      </c>
      <c r="J2" s="6" t="s">
        <v>5</v>
      </c>
    </row>
    <row r="3" spans="1:10" x14ac:dyDescent="0.2">
      <c r="A3" s="6">
        <v>99</v>
      </c>
      <c r="B3" s="3">
        <v>43283</v>
      </c>
      <c r="C3" s="6">
        <v>7</v>
      </c>
      <c r="D3" s="6"/>
      <c r="E3" s="6">
        <v>57</v>
      </c>
      <c r="F3" s="6">
        <v>1</v>
      </c>
      <c r="G3" s="6">
        <v>53110000</v>
      </c>
      <c r="H3" s="6" t="s">
        <v>37</v>
      </c>
      <c r="I3" s="6">
        <v>150</v>
      </c>
      <c r="J3" s="6" t="s">
        <v>6</v>
      </c>
    </row>
    <row r="4" spans="1:10" x14ac:dyDescent="0.2">
      <c r="A4" s="6">
        <v>99</v>
      </c>
      <c r="B4" s="3">
        <v>43285</v>
      </c>
      <c r="C4" s="6">
        <v>7</v>
      </c>
      <c r="D4" s="6"/>
      <c r="E4" s="6">
        <v>57</v>
      </c>
      <c r="F4" s="6">
        <v>1</v>
      </c>
      <c r="G4" s="6">
        <v>47100000</v>
      </c>
      <c r="H4" s="6" t="s">
        <v>22</v>
      </c>
      <c r="I4" s="6">
        <v>25</v>
      </c>
      <c r="J4" s="6" t="s">
        <v>5</v>
      </c>
    </row>
    <row r="5" spans="1:10" x14ac:dyDescent="0.2">
      <c r="A5" s="6">
        <v>99</v>
      </c>
      <c r="B5" s="3">
        <v>43285</v>
      </c>
      <c r="C5" s="6">
        <v>7</v>
      </c>
      <c r="D5" s="6"/>
      <c r="E5" s="6">
        <v>57</v>
      </c>
      <c r="F5" s="6">
        <v>1</v>
      </c>
      <c r="G5" s="6">
        <v>53110000</v>
      </c>
      <c r="H5" s="6" t="s">
        <v>38</v>
      </c>
      <c r="I5" s="6">
        <v>25</v>
      </c>
      <c r="J5" s="6" t="s">
        <v>6</v>
      </c>
    </row>
    <row r="6" spans="1:10" x14ac:dyDescent="0.2">
      <c r="A6" s="6">
        <v>99</v>
      </c>
      <c r="B6" s="3">
        <v>43293</v>
      </c>
      <c r="C6" s="6">
        <v>7</v>
      </c>
      <c r="D6" s="6"/>
      <c r="E6" s="6">
        <v>57</v>
      </c>
      <c r="F6" s="6">
        <v>1</v>
      </c>
      <c r="G6" s="6">
        <v>60750000</v>
      </c>
      <c r="H6" s="6" t="s">
        <v>24</v>
      </c>
      <c r="I6" s="6">
        <v>50</v>
      </c>
      <c r="J6" s="6" t="s">
        <v>5</v>
      </c>
    </row>
    <row r="7" spans="1:10" x14ac:dyDescent="0.2">
      <c r="A7" s="6">
        <v>99</v>
      </c>
      <c r="B7" s="3">
        <v>43293</v>
      </c>
      <c r="C7" s="6">
        <v>7</v>
      </c>
      <c r="D7" s="6"/>
      <c r="E7" s="6">
        <v>57</v>
      </c>
      <c r="F7" s="6">
        <v>1</v>
      </c>
      <c r="G7" s="6">
        <v>47100000</v>
      </c>
      <c r="H7" s="6" t="s">
        <v>23</v>
      </c>
      <c r="I7" s="6">
        <v>150</v>
      </c>
      <c r="J7" s="6" t="s">
        <v>6</v>
      </c>
    </row>
    <row r="8" spans="1:10" x14ac:dyDescent="0.2">
      <c r="A8" s="6">
        <v>99</v>
      </c>
      <c r="B8" s="3">
        <v>43293</v>
      </c>
      <c r="C8" s="6">
        <v>7</v>
      </c>
      <c r="D8" s="6"/>
      <c r="E8" s="6">
        <v>57</v>
      </c>
      <c r="F8" s="6">
        <v>1</v>
      </c>
      <c r="G8" s="6">
        <v>53110000</v>
      </c>
      <c r="H8" s="6" t="s">
        <v>39</v>
      </c>
      <c r="I8" s="6">
        <v>100</v>
      </c>
      <c r="J8" s="6" t="s">
        <v>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CD3F290-3549-46D4-AC87-01A4537809E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Résultat</vt:lpstr>
      <vt:lpstr>Feuil4</vt:lpstr>
    </vt:vector>
  </TitlesOfParts>
  <Company>APEI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xcontrafatto</dc:creator>
  <cp:lastModifiedBy>ANTHONY</cp:lastModifiedBy>
  <cp:lastPrinted>2015-05-21T15:05:24Z</cp:lastPrinted>
  <dcterms:created xsi:type="dcterms:W3CDTF">2007-12-07T11:01:32Z</dcterms:created>
  <dcterms:modified xsi:type="dcterms:W3CDTF">2018-09-02T11:13:33Z</dcterms:modified>
</cp:coreProperties>
</file>