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8800" windowHeight="11790" tabRatio="936" activeTab="3"/>
  </bookViews>
  <sheets>
    <sheet name="Feuil1" sheetId="111" r:id="rId1"/>
    <sheet name="Feuil2" sheetId="112" r:id="rId2"/>
    <sheet name="Base" sheetId="109" r:id="rId3"/>
    <sheet name="Résultat" sheetId="110" r:id="rId4"/>
  </sheets>
  <definedNames>
    <definedName name="_xlnm._FilterDatabase" localSheetId="2" hidden="1">Base!$A$1:$J$5</definedName>
    <definedName name="_xlnm._FilterDatabase" localSheetId="3" hidden="1">Résultat!$A$1:$J$11</definedName>
    <definedName name="DonnéesExternes_1" localSheetId="1" hidden="1">Feuil2!$A$1:$B$4</definedName>
  </definedNames>
  <calcPr calcId="162913" iterate="1"/>
  <pivotCaches>
    <pivotCache cacheId="0" r:id="rId5"/>
  </pivotCaches>
</workbook>
</file>

<file path=xl/calcChain.xml><?xml version="1.0" encoding="utf-8"?>
<calcChain xmlns="http://schemas.openxmlformats.org/spreadsheetml/2006/main">
  <c r="C10" i="109" l="1"/>
  <c r="H10" i="109"/>
  <c r="C11" i="109"/>
  <c r="H11" i="109"/>
  <c r="C12" i="109"/>
  <c r="H12" i="109"/>
  <c r="C13" i="109"/>
  <c r="H13" i="109"/>
  <c r="C14" i="109"/>
  <c r="H14" i="109"/>
  <c r="C15" i="109"/>
  <c r="H15" i="109"/>
  <c r="C16" i="109"/>
  <c r="H16" i="109"/>
  <c r="C17" i="109"/>
  <c r="H17" i="109"/>
  <c r="C18" i="109"/>
  <c r="H18" i="109"/>
  <c r="H9" i="109"/>
  <c r="C9" i="109"/>
  <c r="H5" i="109" l="1"/>
  <c r="I5" i="109"/>
  <c r="J5" i="109"/>
  <c r="H4" i="109"/>
  <c r="I4" i="109"/>
  <c r="J4" i="109"/>
  <c r="J3" i="109" l="1"/>
  <c r="I3" i="109"/>
  <c r="H3" i="109"/>
  <c r="J2" i="109"/>
  <c r="I2" i="109"/>
  <c r="H2" i="109"/>
</calcChain>
</file>

<file path=xl/connections.xml><?xml version="1.0" encoding="utf-8"?>
<connections xmlns="http://schemas.openxmlformats.org/spreadsheetml/2006/main">
  <connection id="1" keepAlive="1" name="Requête - Base_caisse" description="Connexion à la requête « Base_caisse » dans le classeur." type="5" refreshedVersion="0" background="1">
    <dbPr connection="Provider=Microsoft.Mashup.OleDb.1;Data Source=$Workbook$;Location=Base_caisse;Extended Properties=&quot;&quot;" command="SELECT * FROM [Base_caisse]"/>
  </connection>
  <connection id="2" keepAlive="1" name="Requête - Base_caisse (2)" description="Connexion à la requête « Base_caisse (2) » dans le classeur." type="5" refreshedVersion="6" background="1">
    <dbPr connection="Provider=Microsoft.Mashup.OleDb.1;Data Source=$Workbook$;Location=&quot;Base_caisse (2)&quot;;Extended Properties=&quot;&quot;" command="SELECT * FROM [Base_caisse (2)]"/>
  </connection>
  <connection id="3" keepAlive="1" name="Requête - Base_caisse (3)" description="Connexion à la requête « Base_caisse (3) » dans le classeur." type="5" refreshedVersion="0" background="1">
    <dbPr connection="Provider=Microsoft.Mashup.OleDb.1;Data Source=$Workbook$;Location=&quot;Base_caisse (3)&quot;;Extended Properties=&quot;&quot;" command="SELECT * FROM [Base_caisse (3)]"/>
  </connection>
</connections>
</file>

<file path=xl/sharedStrings.xml><?xml version="1.0" encoding="utf-8"?>
<sst xmlns="http://schemas.openxmlformats.org/spreadsheetml/2006/main" count="57" uniqueCount="41">
  <si>
    <t>DATE</t>
  </si>
  <si>
    <t>LIBELLES</t>
  </si>
  <si>
    <t xml:space="preserve">RECETTES </t>
  </si>
  <si>
    <t>DEPENSES</t>
  </si>
  <si>
    <t>SOLDES</t>
  </si>
  <si>
    <t>N° Pièce</t>
  </si>
  <si>
    <t>Compte</t>
  </si>
  <si>
    <t>D</t>
  </si>
  <si>
    <t>C</t>
  </si>
  <si>
    <t>SENS</t>
  </si>
  <si>
    <t>Montant</t>
  </si>
  <si>
    <t>Jal</t>
  </si>
  <si>
    <t>Date</t>
  </si>
  <si>
    <t>N° pièce</t>
  </si>
  <si>
    <t>Type de Cpte</t>
  </si>
  <si>
    <t>Cpte</t>
  </si>
  <si>
    <t>Sens</t>
  </si>
  <si>
    <t>Libellés</t>
  </si>
  <si>
    <t>Alerte date</t>
  </si>
  <si>
    <t>MOIS CAISSE</t>
  </si>
  <si>
    <t>ANNEE CAISSE</t>
  </si>
  <si>
    <t>caisse au 02/07/2018</t>
  </si>
  <si>
    <t>caisse au 04/07/2018</t>
  </si>
  <si>
    <t>Code</t>
  </si>
  <si>
    <t>Avance A</t>
  </si>
  <si>
    <t>Avance B</t>
  </si>
  <si>
    <t>Retour avance A</t>
  </si>
  <si>
    <t>Achats marchandises</t>
  </si>
  <si>
    <t>caisse au 12/07/2018</t>
  </si>
  <si>
    <t>Résutat attendu</t>
  </si>
  <si>
    <t>Étiquettes de lignes</t>
  </si>
  <si>
    <t>Total général</t>
  </si>
  <si>
    <t>Somme de Montant</t>
  </si>
  <si>
    <t>Total 02/07/2018</t>
  </si>
  <si>
    <t>Total 04/07/2018</t>
  </si>
  <si>
    <t>Total 12/07/2018</t>
  </si>
  <si>
    <t>Nombre</t>
  </si>
  <si>
    <t>DATETITRE</t>
  </si>
  <si>
    <t>SOLDE AU 02/07/2018</t>
  </si>
  <si>
    <t>SOLDE AU 04/07/2018</t>
  </si>
  <si>
    <t>SOLDE AU 12/07/2018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</si>
</sst>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5" x14ac:knownFonts="1">
    <font>
      <sz val="10"/>
      <name val="Arial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medium">
        <color theme="8"/>
      </bottom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Fill="1" applyAlignment="1">
      <alignment horizontal="center"/>
    </xf>
    <xf numFmtId="0" fontId="0" fillId="0" borderId="0" xfId="0" applyNumberForma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1" fillId="0" borderId="0" xfId="0" quotePrefix="1" applyFont="1" applyFill="1" applyAlignment="1">
      <alignment horizontal="center"/>
    </xf>
    <xf numFmtId="0" fontId="4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  <xf numFmtId="0" fontId="0" fillId="0" borderId="0" xfId="0" applyAlignment="1">
      <alignment horizontal="left"/>
    </xf>
    <xf numFmtId="14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vertical="center" wrapText="1"/>
    </xf>
  </cellXfs>
  <cellStyles count="9">
    <cellStyle name="Euro" xfId="1"/>
    <cellStyle name="Milliers 2" xfId="3"/>
    <cellStyle name="Milliers 3" xfId="7"/>
    <cellStyle name="Milliers 4" xfId="8"/>
    <cellStyle name="Milliers 4 2" xfId="6"/>
    <cellStyle name="Normal" xfId="0" builtinId="0"/>
    <cellStyle name="Normal 2" xfId="4"/>
    <cellStyle name="Normal 2 2" xfId="5"/>
    <cellStyle name="Normal 3" xfId="2"/>
  </cellStyles>
  <dxfs count="22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rea" refreshedDate="43341.418426157405" createdVersion="6" refreshedVersion="6" minRefreshableVersion="3" recordCount="4">
  <cacheSource type="worksheet">
    <worksheetSource name="Base_caisse"/>
  </cacheSource>
  <cacheFields count="10">
    <cacheField name="DATE" numFmtId="14">
      <sharedItems containsSemiMixedTypes="0" containsNonDate="0" containsDate="1" containsString="0" minDate="2018-07-02T00:00:00" maxDate="2018-07-13T00:00:00" count="3">
        <d v="2018-07-02T00:00:00"/>
        <d v="2018-07-04T00:00:00"/>
        <d v="2018-07-12T00:00:00"/>
      </sharedItems>
    </cacheField>
    <cacheField name="N° Pièce" numFmtId="0">
      <sharedItems containsNonDate="0" containsString="0" containsBlank="1" count="1">
        <m/>
      </sharedItems>
    </cacheField>
    <cacheField name="LIBELLES" numFmtId="0">
      <sharedItems count="4">
        <s v="Avance A"/>
        <s v="Avance B"/>
        <s v="Retour avance A"/>
        <s v="Achats marchandises"/>
      </sharedItems>
    </cacheField>
    <cacheField name="Compte" numFmtId="0">
      <sharedItems containsSemiMixedTypes="0" containsString="0" containsNumber="1" containsInteger="1" minValue="47100000" maxValue="60750000" count="2">
        <n v="47100000"/>
        <n v="60750000"/>
      </sharedItems>
    </cacheField>
    <cacheField name="RECETTES " numFmtId="0">
      <sharedItems containsString="0" containsBlank="1" containsNumber="1" containsInteger="1" minValue="150" maxValue="150"/>
    </cacheField>
    <cacheField name="DEPENSES" numFmtId="0">
      <sharedItems containsString="0" containsBlank="1" containsNumber="1" containsInteger="1" minValue="25" maxValue="150"/>
    </cacheField>
    <cacheField name="SOLDES" numFmtId="0">
      <sharedItems containsSemiMixedTypes="0" containsString="0" containsNumber="1" minValue="195.67000000000002" maxValue="345.67"/>
    </cacheField>
    <cacheField name="Montant" numFmtId="0">
      <sharedItems containsSemiMixedTypes="0" containsString="0" containsNumber="1" containsInteger="1" minValue="-150" maxValue="150"/>
    </cacheField>
    <cacheField name="SENS" numFmtId="0">
      <sharedItems/>
    </cacheField>
    <cacheField name="Alerte dat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x v="0"/>
    <x v="0"/>
    <x v="0"/>
    <m/>
    <n v="150"/>
    <n v="220.67000000000002"/>
    <n v="-150"/>
    <s v="D"/>
    <s v=""/>
  </r>
  <r>
    <x v="1"/>
    <x v="0"/>
    <x v="1"/>
    <x v="0"/>
    <m/>
    <n v="25"/>
    <n v="195.67000000000002"/>
    <n v="-25"/>
    <s v="D"/>
    <s v=""/>
  </r>
  <r>
    <x v="2"/>
    <x v="0"/>
    <x v="2"/>
    <x v="0"/>
    <n v="150"/>
    <m/>
    <n v="345.67"/>
    <n v="150"/>
    <s v="C"/>
    <s v=""/>
  </r>
  <r>
    <x v="2"/>
    <x v="0"/>
    <x v="3"/>
    <x v="1"/>
    <m/>
    <n v="50"/>
    <n v="295.67"/>
    <n v="-50"/>
    <s v="D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11" firstHeaderRow="1" firstDataRow="1" firstDataCol="3"/>
  <pivotFields count="10">
    <pivotField axis="axisRow" numFmtId="14" outline="0" showAll="0">
      <items count="4">
        <item x="0"/>
        <item x="1"/>
        <item x="2"/>
        <item t="default"/>
      </items>
    </pivotField>
    <pivotField showAll="0">
      <items count="2">
        <item x="0"/>
        <item t="default"/>
      </items>
    </pivotField>
    <pivotField axis="axisRow" showAll="0">
      <items count="5">
        <item x="3"/>
        <item x="0"/>
        <item x="1"/>
        <item x="2"/>
        <item t="default"/>
      </items>
    </pivotField>
    <pivotField axis="axisRow" outline="0" showAll="0" defaultSubtotal="0">
      <items count="2">
        <item x="0"/>
        <item x="1"/>
      </items>
    </pivotField>
    <pivotField showAll="0"/>
    <pivotField showAll="0"/>
    <pivotField showAll="0"/>
    <pivotField dataField="1" showAll="0"/>
    <pivotField showAll="0"/>
    <pivotField showAll="0"/>
  </pivotFields>
  <rowFields count="3">
    <field x="0"/>
    <field x="3"/>
    <field x="2"/>
  </rowFields>
  <rowItems count="8">
    <i>
      <x/>
      <x/>
      <x v="1"/>
    </i>
    <i t="default">
      <x/>
    </i>
    <i>
      <x v="1"/>
      <x/>
      <x v="2"/>
    </i>
    <i t="default">
      <x v="1"/>
    </i>
    <i>
      <x v="2"/>
      <x/>
      <x v="3"/>
    </i>
    <i r="1">
      <x v="1"/>
      <x/>
    </i>
    <i t="default">
      <x v="2"/>
    </i>
    <i t="grand">
      <x/>
    </i>
  </rowItems>
  <colItems count="1">
    <i/>
  </colItems>
  <dataFields count="1">
    <dataField name="Somme de Montant" fld="7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name="DonnéesExternes_1" removeDataOnSave="1" connectionId="2" autoFormatId="16" applyNumberFormats="0" applyBorderFormats="0" applyFontFormats="0" applyPatternFormats="0" applyAlignmentFormats="0" applyWidthHeightFormats="0">
  <queryTableRefresh nextId="34">
    <queryTableFields count="2">
      <queryTableField id="2" name="Nombre" tableColumnId="2"/>
      <queryTableField id="33" name="DATETITRE" tableColumnId="3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Base_caisse__2" displayName="Base_caisse__2" ref="A1:B4" tableType="queryTable" totalsRowShown="0">
  <autoFilter ref="A1:B4"/>
  <tableColumns count="2">
    <tableColumn id="2" uniqueName="2" name="Nombre" queryTableFieldId="2"/>
    <tableColumn id="33" uniqueName="33" name="DATETITRE" queryTableFieldId="3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1" name="Base_caisse" displayName="Base_caisse" ref="A1:J5" headerRowDxfId="21" dataDxfId="20">
  <autoFilter ref="A1:J5"/>
  <tableColumns count="10">
    <tableColumn id="1" name="DATE" totalsRowLabel="Total" dataDxfId="19" totalsRowDxfId="18"/>
    <tableColumn id="2" name="N° Pièce" dataDxfId="17" totalsRowDxfId="16"/>
    <tableColumn id="3" name="LIBELLES" dataDxfId="15" totalsRowDxfId="14"/>
    <tableColumn id="4" name="Compte" dataDxfId="13" totalsRowDxfId="12"/>
    <tableColumn id="5" name="RECETTES " dataDxfId="11" totalsRowDxfId="10"/>
    <tableColumn id="6" name="DEPENSES" dataDxfId="9" totalsRowDxfId="8"/>
    <tableColumn id="7" name="SOLDES" dataDxfId="7" totalsRowDxfId="6"/>
    <tableColumn id="8" name="Montant" dataDxfId="5" totalsRowDxfId="4">
      <calculatedColumnFormula>IF(AND(Base_caisse[[#This Row],[RECETTES ]]="",Base_caisse[[#This Row],[DEPENSES]]=""),"ERREUR",IF(Base_caisse[[#This Row],[RECETTES ]]&gt;0,Base_caisse[[#This Row],[RECETTES ]],-Base_caisse[[#This Row],[DEPENSES]]))</calculatedColumnFormula>
    </tableColumn>
    <tableColumn id="9" name="SENS" dataDxfId="3" totalsRowDxfId="2">
      <calculatedColumnFormula>IF(AND(Base_caisse[[#This Row],[RECETTES ]]="",Base_caisse[[#This Row],[DEPENSES]]=""),"ERREUR",IF(OR(Base_caisse[[#This Row],[RECETTES ]]="",Base_caisse[[#This Row],[RECETTES ]]=0),"D","C"))</calculatedColumnFormula>
    </tableColumn>
    <tableColumn id="11" name="Alerte date" totalsRowFunction="count" dataDxfId="1" totalsRowDxfId="0">
      <calculatedColumnFormula>IF(AND(MONTH(Base_caisse[[#This Row],[DATE]])=$L$2,YEAR(Base_caisse[[#This Row],[DATE]])=$M$2),"","ALERTE")</calculatedColumnFormula>
    </tableColumn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1"/>
  <sheetViews>
    <sheetView workbookViewId="0">
      <selection activeCell="D16" sqref="D16"/>
    </sheetView>
  </sheetViews>
  <sheetFormatPr baseColWidth="10" defaultRowHeight="12.75" x14ac:dyDescent="0.2"/>
  <cols>
    <col min="1" max="1" width="20.5703125" bestFit="1" customWidth="1"/>
    <col min="2" max="2" width="10.85546875" bestFit="1" customWidth="1"/>
    <col min="3" max="3" width="18.5703125" bestFit="1" customWidth="1"/>
    <col min="4" max="4" width="17.85546875" bestFit="1" customWidth="1"/>
  </cols>
  <sheetData>
    <row r="3" spans="1:4" x14ac:dyDescent="0.2">
      <c r="A3" s="13" t="s">
        <v>30</v>
      </c>
      <c r="B3" s="13" t="s">
        <v>6</v>
      </c>
      <c r="C3" s="13" t="s">
        <v>1</v>
      </c>
      <c r="D3" t="s">
        <v>32</v>
      </c>
    </row>
    <row r="4" spans="1:4" x14ac:dyDescent="0.2">
      <c r="A4" s="14">
        <v>43283</v>
      </c>
      <c r="B4" s="16">
        <v>47100000</v>
      </c>
      <c r="C4" s="16" t="s">
        <v>24</v>
      </c>
      <c r="D4" s="15">
        <v>-150</v>
      </c>
    </row>
    <row r="5" spans="1:4" x14ac:dyDescent="0.2">
      <c r="A5" s="14" t="s">
        <v>33</v>
      </c>
      <c r="D5" s="15">
        <v>-150</v>
      </c>
    </row>
    <row r="6" spans="1:4" x14ac:dyDescent="0.2">
      <c r="A6" s="14">
        <v>43285</v>
      </c>
      <c r="B6" s="16">
        <v>47100000</v>
      </c>
      <c r="C6" s="16" t="s">
        <v>25</v>
      </c>
      <c r="D6" s="15">
        <v>-25</v>
      </c>
    </row>
    <row r="7" spans="1:4" x14ac:dyDescent="0.2">
      <c r="A7" s="14" t="s">
        <v>34</v>
      </c>
      <c r="D7" s="15">
        <v>-25</v>
      </c>
    </row>
    <row r="8" spans="1:4" x14ac:dyDescent="0.2">
      <c r="A8" s="14">
        <v>43293</v>
      </c>
      <c r="B8" s="16">
        <v>47100000</v>
      </c>
      <c r="C8" s="16" t="s">
        <v>26</v>
      </c>
      <c r="D8" s="15">
        <v>150</v>
      </c>
    </row>
    <row r="9" spans="1:4" x14ac:dyDescent="0.2">
      <c r="B9" s="16">
        <v>60750000</v>
      </c>
      <c r="C9" s="16" t="s">
        <v>27</v>
      </c>
      <c r="D9" s="15">
        <v>-50</v>
      </c>
    </row>
    <row r="10" spans="1:4" x14ac:dyDescent="0.2">
      <c r="A10" s="14" t="s">
        <v>35</v>
      </c>
      <c r="D10" s="15">
        <v>100</v>
      </c>
    </row>
    <row r="11" spans="1:4" x14ac:dyDescent="0.2">
      <c r="A11" s="14" t="s">
        <v>31</v>
      </c>
      <c r="D11" s="15">
        <v>-75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sqref="A1:B4"/>
    </sheetView>
  </sheetViews>
  <sheetFormatPr baseColWidth="10" defaultRowHeight="12.75" x14ac:dyDescent="0.2"/>
  <cols>
    <col min="1" max="1" width="10.140625" bestFit="1" customWidth="1"/>
    <col min="2" max="2" width="22.7109375" customWidth="1"/>
    <col min="3" max="3" width="10.140625" bestFit="1" customWidth="1"/>
    <col min="4" max="4" width="13.42578125" bestFit="1" customWidth="1"/>
    <col min="5" max="5" width="15.85546875" bestFit="1" customWidth="1"/>
    <col min="6" max="6" width="18.5703125" bestFit="1" customWidth="1"/>
    <col min="7" max="7" width="15.28515625" bestFit="1" customWidth="1"/>
    <col min="8" max="8" width="19" bestFit="1" customWidth="1"/>
    <col min="9" max="9" width="18.7109375" bestFit="1" customWidth="1"/>
    <col min="10" max="10" width="16.140625" bestFit="1" customWidth="1"/>
    <col min="11" max="11" width="15.7109375" bestFit="1" customWidth="1"/>
    <col min="12" max="12" width="13.5703125" bestFit="1" customWidth="1"/>
    <col min="13" max="13" width="18" bestFit="1" customWidth="1"/>
    <col min="14" max="14" width="14.5703125" bestFit="1" customWidth="1"/>
    <col min="15" max="15" width="17" bestFit="1" customWidth="1"/>
    <col min="16" max="16" width="18.5703125" bestFit="1" customWidth="1"/>
    <col min="17" max="17" width="16.42578125" bestFit="1" customWidth="1"/>
    <col min="18" max="18" width="20.140625" bestFit="1" customWidth="1"/>
    <col min="19" max="19" width="19.7109375" bestFit="1" customWidth="1"/>
    <col min="20" max="20" width="17.28515625" bestFit="1" customWidth="1"/>
    <col min="21" max="21" width="16.7109375" bestFit="1" customWidth="1"/>
    <col min="22" max="22" width="14.7109375" bestFit="1" customWidth="1"/>
    <col min="23" max="23" width="19.28515625" bestFit="1" customWidth="1"/>
    <col min="24" max="24" width="16.140625" bestFit="1" customWidth="1"/>
    <col min="25" max="25" width="18.7109375" bestFit="1" customWidth="1"/>
    <col min="26" max="26" width="20.140625" bestFit="1" customWidth="1"/>
    <col min="27" max="27" width="18" bestFit="1" customWidth="1"/>
    <col min="28" max="28" width="21.7109375" bestFit="1" customWidth="1"/>
    <col min="29" max="29" width="21.28515625" bestFit="1" customWidth="1"/>
    <col min="30" max="30" width="18.85546875" bestFit="1" customWidth="1"/>
    <col min="31" max="31" width="18.42578125" bestFit="1" customWidth="1"/>
    <col min="32" max="32" width="16.28515625" bestFit="1" customWidth="1"/>
    <col min="33" max="33" width="20.7109375" bestFit="1" customWidth="1"/>
  </cols>
  <sheetData>
    <row r="1" spans="1:2" x14ac:dyDescent="0.2">
      <c r="A1" t="s">
        <v>36</v>
      </c>
      <c r="B1" t="s">
        <v>37</v>
      </c>
    </row>
    <row r="2" spans="1:2" x14ac:dyDescent="0.2">
      <c r="A2">
        <v>-150</v>
      </c>
      <c r="B2" t="s">
        <v>38</v>
      </c>
    </row>
    <row r="3" spans="1:2" x14ac:dyDescent="0.2">
      <c r="A3">
        <v>-25</v>
      </c>
      <c r="B3" t="s">
        <v>39</v>
      </c>
    </row>
    <row r="4" spans="1:2" x14ac:dyDescent="0.2">
      <c r="A4">
        <v>100</v>
      </c>
      <c r="B4" t="s">
        <v>40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8"/>
  <sheetViews>
    <sheetView zoomScaleNormal="100" workbookViewId="0">
      <selection sqref="A1:J5"/>
    </sheetView>
  </sheetViews>
  <sheetFormatPr baseColWidth="10" defaultColWidth="11.42578125" defaultRowHeight="12.75" outlineLevelRow="1" x14ac:dyDescent="0.2"/>
  <cols>
    <col min="1" max="1" width="10.85546875" style="3" customWidth="1"/>
    <col min="2" max="2" width="10.85546875" style="1" customWidth="1"/>
    <col min="3" max="3" width="33.5703125" style="1" customWidth="1"/>
    <col min="4" max="4" width="10.85546875" style="1" customWidth="1"/>
    <col min="5" max="5" width="13.28515625" style="1" customWidth="1"/>
    <col min="6" max="6" width="13" style="1" customWidth="1"/>
    <col min="7" max="7" width="10.7109375" style="5" customWidth="1"/>
    <col min="8" max="8" width="12.85546875" style="5" bestFit="1" customWidth="1"/>
    <col min="9" max="9" width="10.5703125" style="5" bestFit="1" customWidth="1"/>
    <col min="10" max="10" width="13.140625" style="5" customWidth="1"/>
    <col min="11" max="11" width="11.42578125" style="1"/>
    <col min="12" max="12" width="13.140625" style="1" bestFit="1" customWidth="1"/>
    <col min="13" max="13" width="14.85546875" style="1" bestFit="1" customWidth="1"/>
    <col min="14" max="16384" width="11.42578125" style="1"/>
  </cols>
  <sheetData>
    <row r="1" spans="1:13" ht="13.5" thickBot="1" x14ac:dyDescent="0.25">
      <c r="A1" s="3" t="s">
        <v>0</v>
      </c>
      <c r="B1" s="1" t="s">
        <v>5</v>
      </c>
      <c r="C1" s="1" t="s">
        <v>1</v>
      </c>
      <c r="D1" s="4" t="s">
        <v>6</v>
      </c>
      <c r="E1" s="1" t="s">
        <v>2</v>
      </c>
      <c r="F1" s="2" t="s">
        <v>3</v>
      </c>
      <c r="G1" s="5" t="s">
        <v>4</v>
      </c>
      <c r="H1" s="9" t="s">
        <v>10</v>
      </c>
      <c r="I1" s="9" t="s">
        <v>9</v>
      </c>
      <c r="J1" s="9" t="s">
        <v>18</v>
      </c>
      <c r="L1" s="8" t="s">
        <v>19</v>
      </c>
      <c r="M1" s="8" t="s">
        <v>20</v>
      </c>
    </row>
    <row r="2" spans="1:13" outlineLevel="1" x14ac:dyDescent="0.2">
      <c r="A2" s="3">
        <v>43283</v>
      </c>
      <c r="C2" s="1" t="s">
        <v>24</v>
      </c>
      <c r="D2" s="1">
        <v>47100000</v>
      </c>
      <c r="F2" s="1">
        <v>150</v>
      </c>
      <c r="G2" s="5">
        <v>220.67000000000002</v>
      </c>
      <c r="H2" s="5">
        <f>IF(AND(Base_caisse[[#This Row],[RECETTES ]]="",Base_caisse[[#This Row],[DEPENSES]]=""),"ERREUR",IF(Base_caisse[[#This Row],[RECETTES ]]&gt;0,Base_caisse[[#This Row],[RECETTES ]],-Base_caisse[[#This Row],[DEPENSES]]))</f>
        <v>-150</v>
      </c>
      <c r="I2" s="5" t="str">
        <f>IF(AND(Base_caisse[[#This Row],[RECETTES ]]="",Base_caisse[[#This Row],[DEPENSES]]=""),"ERREUR",IF(OR(Base_caisse[[#This Row],[RECETTES ]]="",Base_caisse[[#This Row],[RECETTES ]]=0),"D","C"))</f>
        <v>D</v>
      </c>
      <c r="J2" s="5" t="str">
        <f>IF(AND(MONTH(Base_caisse[[#This Row],[DATE]])=$L$2,YEAR(Base_caisse[[#This Row],[DATE]])=$M$2),"","ALERTE")</f>
        <v/>
      </c>
      <c r="K2" s="6"/>
      <c r="L2" s="1">
        <v>7</v>
      </c>
      <c r="M2" s="1">
        <v>2018</v>
      </c>
    </row>
    <row r="3" spans="1:13" outlineLevel="1" x14ac:dyDescent="0.2">
      <c r="A3" s="3">
        <v>43285</v>
      </c>
      <c r="C3" s="1" t="s">
        <v>25</v>
      </c>
      <c r="D3" s="1">
        <v>47100000</v>
      </c>
      <c r="F3" s="1">
        <v>25</v>
      </c>
      <c r="G3" s="5">
        <v>195.67000000000002</v>
      </c>
      <c r="H3" s="5">
        <f>IF(AND(Base_caisse[[#This Row],[RECETTES ]]="",Base_caisse[[#This Row],[DEPENSES]]=""),"ERREUR",IF(Base_caisse[[#This Row],[RECETTES ]]&gt;0,Base_caisse[[#This Row],[RECETTES ]],-Base_caisse[[#This Row],[DEPENSES]]))</f>
        <v>-25</v>
      </c>
      <c r="I3" s="5" t="str">
        <f>IF(AND(Base_caisse[[#This Row],[RECETTES ]]="",Base_caisse[[#This Row],[DEPENSES]]=""),"ERREUR",IF(OR(Base_caisse[[#This Row],[RECETTES ]]="",Base_caisse[[#This Row],[RECETTES ]]=0),"D","C"))</f>
        <v>D</v>
      </c>
      <c r="J3" s="5" t="str">
        <f>IF(AND(MONTH(Base_caisse[[#This Row],[DATE]])=$L$2,YEAR(Base_caisse[[#This Row],[DATE]])=$M$2),"","ALERTE")</f>
        <v/>
      </c>
    </row>
    <row r="4" spans="1:13" outlineLevel="1" x14ac:dyDescent="0.2">
      <c r="A4" s="3">
        <v>43293</v>
      </c>
      <c r="C4" s="1" t="s">
        <v>26</v>
      </c>
      <c r="D4" s="1">
        <v>47100000</v>
      </c>
      <c r="E4" s="1">
        <v>150</v>
      </c>
      <c r="G4" s="5">
        <v>345.67</v>
      </c>
      <c r="H4" s="5">
        <f>IF(AND(Base_caisse[[#This Row],[RECETTES ]]="",Base_caisse[[#This Row],[DEPENSES]]=""),"ERREUR",IF(Base_caisse[[#This Row],[RECETTES ]]&gt;0,Base_caisse[[#This Row],[RECETTES ]],-Base_caisse[[#This Row],[DEPENSES]]))</f>
        <v>150</v>
      </c>
      <c r="I4" s="5" t="str">
        <f>IF(AND(Base_caisse[[#This Row],[RECETTES ]]="",Base_caisse[[#This Row],[DEPENSES]]=""),"ERREUR",IF(OR(Base_caisse[[#This Row],[RECETTES ]]="",Base_caisse[[#This Row],[RECETTES ]]=0),"D","C"))</f>
        <v>C</v>
      </c>
      <c r="J4" s="5" t="str">
        <f>IF(AND(MONTH(Base_caisse[[#This Row],[DATE]])=$L$2,YEAR(Base_caisse[[#This Row],[DATE]])=$M$2),"","ALERTE")</f>
        <v/>
      </c>
    </row>
    <row r="5" spans="1:13" outlineLevel="1" x14ac:dyDescent="0.2">
      <c r="A5" s="3">
        <v>43293</v>
      </c>
      <c r="C5" s="1" t="s">
        <v>27</v>
      </c>
      <c r="D5" s="1">
        <v>60750000</v>
      </c>
      <c r="F5" s="1">
        <v>50</v>
      </c>
      <c r="G5" s="5">
        <v>295.67</v>
      </c>
      <c r="H5" s="5">
        <f>IF(AND(Base_caisse[[#This Row],[RECETTES ]]="",Base_caisse[[#This Row],[DEPENSES]]=""),"ERREUR",IF(Base_caisse[[#This Row],[RECETTES ]]&gt;0,Base_caisse[[#This Row],[RECETTES ]],-Base_caisse[[#This Row],[DEPENSES]]))</f>
        <v>-50</v>
      </c>
      <c r="I5" s="5" t="str">
        <f>IF(AND(Base_caisse[[#This Row],[RECETTES ]]="",Base_caisse[[#This Row],[DEPENSES]]=""),"ERREUR",IF(OR(Base_caisse[[#This Row],[RECETTES ]]="",Base_caisse[[#This Row],[RECETTES ]]=0),"D","C"))</f>
        <v>D</v>
      </c>
      <c r="J5" s="5" t="str">
        <f>IF(AND(MONTH(Base_caisse[[#This Row],[DATE]])=$L$2,YEAR(Base_caisse[[#This Row],[DATE]])=$M$2),"","ALERTE")</f>
        <v/>
      </c>
    </row>
    <row r="7" spans="1:13" x14ac:dyDescent="0.2">
      <c r="G7" s="10"/>
      <c r="H7" s="10"/>
      <c r="I7" s="10"/>
    </row>
    <row r="9" spans="1:13" x14ac:dyDescent="0.2">
      <c r="A9" s="17"/>
      <c r="B9" s="18"/>
      <c r="C9" s="18" t="str">
        <f>Feuil2!B2</f>
        <v>SOLDE AU 02/07/2018</v>
      </c>
      <c r="D9" s="18"/>
      <c r="E9" s="18"/>
      <c r="F9" s="18"/>
      <c r="G9" s="18"/>
      <c r="H9" s="18">
        <f>Feuil2!A2</f>
        <v>-150</v>
      </c>
      <c r="I9" s="18"/>
      <c r="J9" s="18"/>
    </row>
    <row r="10" spans="1:13" x14ac:dyDescent="0.2">
      <c r="A10" s="17"/>
      <c r="B10" s="18"/>
      <c r="C10" s="18" t="str">
        <f>Feuil2!B3</f>
        <v>SOLDE AU 04/07/2018</v>
      </c>
      <c r="D10" s="18"/>
      <c r="E10" s="18"/>
      <c r="F10" s="18"/>
      <c r="G10" s="18"/>
      <c r="H10" s="18">
        <f>Feuil2!A3</f>
        <v>-25</v>
      </c>
      <c r="I10" s="18"/>
      <c r="J10" s="18"/>
    </row>
    <row r="11" spans="1:13" x14ac:dyDescent="0.2">
      <c r="A11" s="17"/>
      <c r="B11" s="18"/>
      <c r="C11" s="18" t="str">
        <f>Feuil2!B4</f>
        <v>SOLDE AU 12/07/2018</v>
      </c>
      <c r="D11" s="18"/>
      <c r="E11" s="18"/>
      <c r="F11" s="18"/>
      <c r="G11" s="18"/>
      <c r="H11" s="18">
        <f>Feuil2!A4</f>
        <v>100</v>
      </c>
      <c r="I11" s="18"/>
      <c r="J11" s="18"/>
    </row>
    <row r="12" spans="1:13" x14ac:dyDescent="0.2">
      <c r="A12" s="17"/>
      <c r="B12" s="18"/>
      <c r="C12" s="18">
        <f>Feuil2!B5</f>
        <v>0</v>
      </c>
      <c r="D12" s="18"/>
      <c r="E12" s="18"/>
      <c r="F12" s="18"/>
      <c r="G12" s="18"/>
      <c r="H12" s="18">
        <f>Feuil2!A5</f>
        <v>0</v>
      </c>
      <c r="I12" s="18"/>
      <c r="J12" s="18"/>
    </row>
    <row r="13" spans="1:13" x14ac:dyDescent="0.2">
      <c r="A13" s="17"/>
      <c r="B13" s="18"/>
      <c r="C13" s="18">
        <f>Feuil2!B6</f>
        <v>0</v>
      </c>
      <c r="D13" s="18"/>
      <c r="E13" s="18"/>
      <c r="F13" s="18"/>
      <c r="G13" s="18"/>
      <c r="H13" s="18">
        <f>Feuil2!A6</f>
        <v>0</v>
      </c>
      <c r="I13" s="18"/>
      <c r="J13" s="18"/>
    </row>
    <row r="14" spans="1:13" x14ac:dyDescent="0.2">
      <c r="A14" s="17"/>
      <c r="B14" s="18"/>
      <c r="C14" s="18">
        <f>Feuil2!B7</f>
        <v>0</v>
      </c>
      <c r="D14" s="18"/>
      <c r="E14" s="18"/>
      <c r="F14" s="18"/>
      <c r="G14" s="18"/>
      <c r="H14" s="18">
        <f>Feuil2!A7</f>
        <v>0</v>
      </c>
      <c r="I14" s="18"/>
      <c r="J14" s="18"/>
    </row>
    <row r="15" spans="1:13" x14ac:dyDescent="0.2">
      <c r="A15" s="17"/>
      <c r="B15" s="18"/>
      <c r="C15" s="18">
        <f>Feuil2!B8</f>
        <v>0</v>
      </c>
      <c r="D15" s="18"/>
      <c r="E15" s="18"/>
      <c r="F15" s="18"/>
      <c r="G15" s="18"/>
      <c r="H15" s="18">
        <f>Feuil2!A8</f>
        <v>0</v>
      </c>
      <c r="I15" s="18"/>
      <c r="J15" s="18"/>
    </row>
    <row r="16" spans="1:13" x14ac:dyDescent="0.2">
      <c r="A16" s="17"/>
      <c r="B16" s="18"/>
      <c r="C16" s="18">
        <f>Feuil2!B9</f>
        <v>0</v>
      </c>
      <c r="D16" s="18"/>
      <c r="E16" s="18"/>
      <c r="F16" s="18"/>
      <c r="G16" s="18"/>
      <c r="H16" s="18">
        <f>Feuil2!A9</f>
        <v>0</v>
      </c>
      <c r="I16" s="18"/>
      <c r="J16" s="18"/>
    </row>
    <row r="17" spans="1:10" x14ac:dyDescent="0.2">
      <c r="A17" s="17"/>
      <c r="B17" s="18"/>
      <c r="C17" s="18">
        <f>Feuil2!B10</f>
        <v>0</v>
      </c>
      <c r="D17" s="18"/>
      <c r="E17" s="18"/>
      <c r="F17" s="18"/>
      <c r="G17" s="18"/>
      <c r="H17" s="18">
        <f>Feuil2!A10</f>
        <v>0</v>
      </c>
      <c r="I17" s="18"/>
      <c r="J17" s="18"/>
    </row>
    <row r="18" spans="1:10" x14ac:dyDescent="0.2">
      <c r="A18" s="17"/>
      <c r="B18" s="18"/>
      <c r="C18" s="18">
        <f>Feuil2!B11</f>
        <v>0</v>
      </c>
      <c r="D18" s="18"/>
      <c r="E18" s="18"/>
      <c r="F18" s="18"/>
      <c r="G18" s="18"/>
      <c r="H18" s="18">
        <f>Feuil2!A11</f>
        <v>0</v>
      </c>
      <c r="I18" s="18"/>
      <c r="J18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1"/>
  <sheetViews>
    <sheetView tabSelected="1" topLeftCell="A4" zoomScaleNormal="100" workbookViewId="0">
      <selection activeCell="J5" sqref="J5"/>
    </sheetView>
  </sheetViews>
  <sheetFormatPr baseColWidth="10" defaultColWidth="11.42578125" defaultRowHeight="12.75" x14ac:dyDescent="0.2"/>
  <cols>
    <col min="1" max="1" width="16" style="1" bestFit="1" customWidth="1"/>
    <col min="2" max="2" width="10.85546875" style="3" bestFit="1" customWidth="1"/>
    <col min="3" max="3" width="10.140625" style="1" bestFit="1" customWidth="1"/>
    <col min="4" max="4" width="2.28515625" style="1" bestFit="1" customWidth="1"/>
    <col min="5" max="5" width="3.85546875" style="1" bestFit="1" customWidth="1"/>
    <col min="6" max="6" width="5" style="1" customWidth="1"/>
    <col min="7" max="7" width="9.7109375" style="1" bestFit="1" customWidth="1"/>
    <col min="8" max="8" width="44" style="1" customWidth="1"/>
    <col min="9" max="9" width="9.28515625" style="1" bestFit="1" customWidth="1"/>
    <col min="10" max="10" width="6.28515625" style="1" bestFit="1" customWidth="1"/>
    <col min="11" max="16384" width="11.42578125" style="1"/>
  </cols>
  <sheetData>
    <row r="1" spans="1:11" x14ac:dyDescent="0.2">
      <c r="A1" s="7" t="s">
        <v>23</v>
      </c>
      <c r="B1" s="7" t="s">
        <v>12</v>
      </c>
      <c r="C1" s="7" t="s">
        <v>13</v>
      </c>
      <c r="D1" s="7">
        <v>4</v>
      </c>
      <c r="E1" s="7" t="s">
        <v>11</v>
      </c>
      <c r="F1" s="7" t="s">
        <v>14</v>
      </c>
      <c r="G1" s="7" t="s">
        <v>15</v>
      </c>
      <c r="H1" s="7" t="s">
        <v>17</v>
      </c>
      <c r="I1" s="7" t="s">
        <v>10</v>
      </c>
      <c r="J1" s="7" t="s">
        <v>16</v>
      </c>
      <c r="K1" s="19" t="s">
        <v>29</v>
      </c>
    </row>
    <row r="2" spans="1:11" x14ac:dyDescent="0.2">
      <c r="A2" s="1">
        <v>99</v>
      </c>
      <c r="B2" s="3">
        <v>43283</v>
      </c>
      <c r="C2" s="1">
        <v>7</v>
      </c>
      <c r="E2" s="2">
        <v>57</v>
      </c>
      <c r="F2" s="1">
        <v>1</v>
      </c>
      <c r="G2" s="1">
        <v>47100000</v>
      </c>
      <c r="H2" s="1" t="s">
        <v>24</v>
      </c>
      <c r="I2" s="1">
        <v>150</v>
      </c>
      <c r="J2" s="1" t="s">
        <v>7</v>
      </c>
      <c r="K2" s="19"/>
    </row>
    <row r="3" spans="1:11" x14ac:dyDescent="0.2">
      <c r="A3" s="11">
        <v>99</v>
      </c>
      <c r="B3" s="12">
        <v>43283</v>
      </c>
      <c r="C3" s="11">
        <v>7</v>
      </c>
      <c r="D3" s="11"/>
      <c r="E3" s="11">
        <v>57</v>
      </c>
      <c r="F3" s="11">
        <v>1</v>
      </c>
      <c r="G3" s="11">
        <v>53110000</v>
      </c>
      <c r="H3" s="11" t="s">
        <v>21</v>
      </c>
      <c r="I3" s="11">
        <v>150</v>
      </c>
      <c r="J3" s="11" t="s">
        <v>8</v>
      </c>
      <c r="K3" s="19"/>
    </row>
    <row r="4" spans="1:11" x14ac:dyDescent="0.2">
      <c r="A4" s="1">
        <v>99</v>
      </c>
      <c r="B4" s="3">
        <v>43285</v>
      </c>
      <c r="C4" s="1">
        <v>7</v>
      </c>
      <c r="E4" s="2">
        <v>57</v>
      </c>
      <c r="F4" s="1">
        <v>1</v>
      </c>
      <c r="G4" s="1">
        <v>47100000</v>
      </c>
      <c r="H4" s="1" t="s">
        <v>25</v>
      </c>
      <c r="I4" s="1">
        <v>25</v>
      </c>
      <c r="J4" s="1" t="s">
        <v>7</v>
      </c>
      <c r="K4" s="19"/>
    </row>
    <row r="5" spans="1:11" x14ac:dyDescent="0.2">
      <c r="A5" s="11">
        <v>99</v>
      </c>
      <c r="B5" s="12">
        <v>43285</v>
      </c>
      <c r="C5" s="11">
        <v>7</v>
      </c>
      <c r="D5" s="11"/>
      <c r="E5" s="11">
        <v>57</v>
      </c>
      <c r="F5" s="11">
        <v>1</v>
      </c>
      <c r="G5" s="11">
        <v>53110000</v>
      </c>
      <c r="H5" s="11" t="s">
        <v>22</v>
      </c>
      <c r="I5" s="11">
        <v>25</v>
      </c>
      <c r="J5" s="11" t="s">
        <v>8</v>
      </c>
      <c r="K5" s="19"/>
    </row>
    <row r="6" spans="1:11" x14ac:dyDescent="0.2">
      <c r="A6" s="1">
        <v>99</v>
      </c>
      <c r="B6" s="3">
        <v>43293</v>
      </c>
      <c r="C6" s="1">
        <v>7</v>
      </c>
      <c r="E6" s="2">
        <v>57</v>
      </c>
      <c r="F6" s="1">
        <v>1</v>
      </c>
      <c r="G6" s="1">
        <v>47100000</v>
      </c>
      <c r="H6" s="1" t="s">
        <v>26</v>
      </c>
      <c r="I6" s="1">
        <v>150</v>
      </c>
      <c r="J6" s="1" t="s">
        <v>8</v>
      </c>
      <c r="K6" s="19"/>
    </row>
    <row r="7" spans="1:11" x14ac:dyDescent="0.2">
      <c r="A7" s="1">
        <v>99</v>
      </c>
      <c r="B7" s="3">
        <v>43293</v>
      </c>
      <c r="C7" s="1">
        <v>7</v>
      </c>
      <c r="E7" s="2">
        <v>57</v>
      </c>
      <c r="F7" s="1">
        <v>1</v>
      </c>
      <c r="G7" s="1">
        <v>60750000</v>
      </c>
      <c r="H7" s="1" t="s">
        <v>27</v>
      </c>
      <c r="I7" s="1">
        <v>50</v>
      </c>
      <c r="J7" s="1" t="s">
        <v>7</v>
      </c>
      <c r="K7" s="19"/>
    </row>
    <row r="8" spans="1:11" x14ac:dyDescent="0.2">
      <c r="A8" s="11">
        <v>99</v>
      </c>
      <c r="B8" s="12">
        <v>43293</v>
      </c>
      <c r="C8" s="11">
        <v>7</v>
      </c>
      <c r="D8" s="11"/>
      <c r="E8" s="11">
        <v>57</v>
      </c>
      <c r="F8" s="11">
        <v>1</v>
      </c>
      <c r="G8" s="11">
        <v>53110000</v>
      </c>
      <c r="H8" s="11" t="s">
        <v>28</v>
      </c>
      <c r="I8" s="11">
        <v>100</v>
      </c>
      <c r="J8" s="11" t="s">
        <v>7</v>
      </c>
      <c r="K8" s="19"/>
    </row>
    <row r="9" spans="1:11" x14ac:dyDescent="0.2">
      <c r="E9" s="2"/>
    </row>
    <row r="10" spans="1:11" x14ac:dyDescent="0.2">
      <c r="E10" s="2"/>
    </row>
    <row r="11" spans="1:11" x14ac:dyDescent="0.2">
      <c r="E11" s="2"/>
    </row>
  </sheetData>
  <autoFilter ref="A1:J11"/>
  <mergeCells count="1">
    <mergeCell ref="K1:K8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5BAEA36-9939-4A20-B03A-6FB5D586394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Base</vt:lpstr>
      <vt:lpstr>Résultat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xcontrafatto</dc:creator>
  <cp:lastModifiedBy>Administrateur APEI</cp:lastModifiedBy>
  <cp:lastPrinted>2015-05-21T15:05:24Z</cp:lastPrinted>
  <dcterms:created xsi:type="dcterms:W3CDTF">2007-12-07T11:01:32Z</dcterms:created>
  <dcterms:modified xsi:type="dcterms:W3CDTF">2018-08-29T09:55:15Z</dcterms:modified>
</cp:coreProperties>
</file>