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drawings/drawing1.xml" ContentType="application/vnd.openxmlformats-officedocument.drawing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omments1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defaultThemeVersion="164011"/>
  <mc:AlternateContent xmlns:mc="http://schemas.openxmlformats.org/markup-compatibility/2006">
    <mc:Choice Requires="x15">
      <x15ac:absPath xmlns:x15ac="http://schemas.microsoft.com/office/spreadsheetml/2010/11/ac" url="P:\APEI\"/>
    </mc:Choice>
  </mc:AlternateContent>
  <bookViews>
    <workbookView xWindow="0" yWindow="0" windowWidth="15480" windowHeight="7620" tabRatio="1000" activeTab="1"/>
  </bookViews>
  <sheets>
    <sheet name="RECAP" sheetId="2" r:id="rId1"/>
    <sheet name="RECAP COUT VEHICULE" sheetId="16" r:id="rId2"/>
    <sheet name="AA-111-ZZ" sheetId="14" r:id="rId3"/>
    <sheet name="AB-112-ZZ" sheetId="1" r:id="rId4"/>
    <sheet name="AC-113-ZZ" sheetId="3" r:id="rId5"/>
    <sheet name="AE-115-ZZ" sheetId="4" r:id="rId6"/>
    <sheet name="AF-116-ZZ" sheetId="5" r:id="rId7"/>
    <sheet name="AG-117-ZZ" sheetId="6" r:id="rId8"/>
    <sheet name="AH-118-ZZ" sheetId="8" r:id="rId9"/>
    <sheet name="AI-119-ZZ" sheetId="9" r:id="rId10"/>
    <sheet name="AJ-120-ZZ" sheetId="10" r:id="rId11"/>
    <sheet name="AK-121-ZZ" sheetId="11" r:id="rId12"/>
    <sheet name="EV-350-ZP" sheetId="12" r:id="rId13"/>
    <sheet name="1300 YZ 62" sheetId="13" r:id="rId14"/>
  </sheets>
  <externalReferences>
    <externalReference r:id="rId15"/>
  </externalReferences>
  <definedNames>
    <definedName name="IMMAT">OFFSET(RECAP!$A$6,,,COUNTA(RECAP!$A:$A))</definedName>
    <definedName name="_xlnm.Print_Area" localSheetId="1">'RECAP COUT VEHICULE'!$B$1:$C$42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6" l="1"/>
  <c r="H10" i="2"/>
  <c r="A7" i="2"/>
  <c r="A8" i="2"/>
  <c r="A9" i="2" l="1"/>
  <c r="A10" i="2"/>
  <c r="A11" i="2"/>
  <c r="A12" i="2"/>
  <c r="A13" i="2"/>
  <c r="A14" i="2"/>
  <c r="A15" i="2"/>
  <c r="A16" i="2"/>
  <c r="A17" i="2"/>
  <c r="A18" i="2"/>
  <c r="I36" i="16"/>
  <c r="I45" i="16"/>
  <c r="I18" i="16"/>
  <c r="I19" i="16"/>
  <c r="I5" i="16"/>
  <c r="I33" i="16"/>
  <c r="I38" i="16"/>
  <c r="I39" i="16"/>
  <c r="I16" i="16"/>
  <c r="I52" i="16"/>
  <c r="I32" i="16"/>
  <c r="I47" i="16"/>
  <c r="I15" i="16"/>
  <c r="I28" i="16"/>
  <c r="I17" i="16"/>
  <c r="I34" i="16"/>
  <c r="I7" i="16"/>
  <c r="I27" i="16"/>
  <c r="I29" i="16"/>
  <c r="I26" i="16"/>
  <c r="I35" i="16"/>
  <c r="I11" i="16"/>
  <c r="I8" i="16"/>
  <c r="I14" i="16"/>
  <c r="I30" i="16"/>
  <c r="I23" i="16"/>
  <c r="I50" i="16"/>
  <c r="I51" i="16"/>
  <c r="I2" i="16"/>
  <c r="I21" i="16"/>
  <c r="I24" i="16"/>
  <c r="I3" i="16"/>
  <c r="I42" i="16"/>
  <c r="I40" i="16"/>
  <c r="I10" i="16"/>
  <c r="I31" i="16"/>
  <c r="I41" i="16"/>
  <c r="I22" i="16"/>
  <c r="I44" i="16"/>
  <c r="I37" i="16"/>
  <c r="I46" i="16"/>
  <c r="I13" i="16"/>
  <c r="I9" i="16"/>
  <c r="I6" i="16"/>
  <c r="I25" i="16"/>
  <c r="I20" i="16"/>
  <c r="I12" i="16"/>
  <c r="I43" i="16"/>
  <c r="I4" i="16"/>
  <c r="I48" i="16"/>
  <c r="I49" i="16"/>
  <c r="G12" i="14" l="1"/>
  <c r="L13" i="2" l="1"/>
  <c r="L10" i="2"/>
  <c r="I18" i="2"/>
  <c r="H18" i="2"/>
  <c r="I17" i="2"/>
  <c r="H17" i="2"/>
  <c r="I16" i="2"/>
  <c r="H16" i="2"/>
  <c r="I15" i="2"/>
  <c r="H15" i="2"/>
  <c r="I13" i="2"/>
  <c r="H13" i="2"/>
  <c r="L11" i="2"/>
  <c r="I11" i="2"/>
  <c r="H11" i="2"/>
  <c r="I10" i="2"/>
  <c r="L9" i="2"/>
  <c r="I9" i="2"/>
  <c r="H9" i="2"/>
  <c r="L8" i="2"/>
  <c r="I8" i="2"/>
  <c r="H8" i="2"/>
  <c r="L14" i="2"/>
  <c r="L12" i="2"/>
  <c r="I12" i="2"/>
  <c r="H12" i="2"/>
  <c r="I14" i="2"/>
  <c r="H14" i="2"/>
  <c r="I7" i="2"/>
  <c r="H7" i="2"/>
  <c r="L7" i="2" l="1"/>
  <c r="F12" i="14"/>
  <c r="M7" i="2" s="1"/>
  <c r="M8" i="2"/>
  <c r="M9" i="2"/>
  <c r="M10" i="2"/>
  <c r="M11" i="2"/>
  <c r="M12" i="2"/>
  <c r="M13" i="2"/>
  <c r="M14" i="2"/>
  <c r="L15" i="2"/>
  <c r="M15" i="2"/>
  <c r="L16" i="2"/>
  <c r="M16" i="2"/>
  <c r="L17" i="2"/>
  <c r="M17" i="2"/>
  <c r="L18" i="2"/>
  <c r="M18" i="2"/>
  <c r="C18" i="2" l="1"/>
  <c r="C17" i="2"/>
  <c r="C16" i="2"/>
  <c r="C15" i="2"/>
  <c r="C14" i="2"/>
  <c r="C13" i="2"/>
  <c r="C12" i="2"/>
  <c r="C11" i="2"/>
  <c r="C10" i="2"/>
  <c r="C9" i="2"/>
  <c r="C8" i="2"/>
  <c r="B6" i="16"/>
  <c r="B11" i="2" l="1"/>
  <c r="B10" i="2" l="1"/>
  <c r="F18" i="2" l="1"/>
  <c r="F17" i="2"/>
  <c r="F16" i="2"/>
  <c r="F15" i="2"/>
  <c r="F14" i="2"/>
  <c r="F13" i="2"/>
  <c r="F12" i="2"/>
  <c r="F11" i="2"/>
  <c r="F10" i="2"/>
  <c r="F9" i="2"/>
  <c r="F8" i="2"/>
  <c r="F7" i="2"/>
  <c r="B7" i="16" l="1"/>
  <c r="C6" i="16"/>
  <c r="C7" i="16"/>
  <c r="B8" i="16" l="1"/>
  <c r="B9" i="16" s="1"/>
  <c r="D18" i="2"/>
  <c r="D17" i="2"/>
  <c r="D16" i="2"/>
  <c r="D15" i="2"/>
  <c r="D14" i="2"/>
  <c r="D13" i="2"/>
  <c r="D12" i="2"/>
  <c r="D11" i="2"/>
  <c r="D10" i="2"/>
  <c r="D9" i="2"/>
  <c r="D8" i="2"/>
  <c r="D7" i="2"/>
  <c r="B18" i="2"/>
  <c r="B16" i="2"/>
  <c r="B17" i="2"/>
  <c r="B15" i="2"/>
  <c r="B14" i="2"/>
  <c r="B13" i="2"/>
  <c r="B12" i="2"/>
  <c r="B9" i="2"/>
  <c r="B8" i="2"/>
  <c r="B7" i="2"/>
  <c r="C9" i="16"/>
  <c r="B10" i="16" l="1"/>
  <c r="C8" i="16"/>
  <c r="B11" i="16" l="1"/>
  <c r="C10" i="16"/>
  <c r="B12" i="16" l="1"/>
  <c r="C11" i="16"/>
  <c r="C12" i="16"/>
  <c r="B13" i="16" l="1"/>
  <c r="C13" i="16"/>
  <c r="B14" i="16" l="1"/>
  <c r="C14" i="16"/>
  <c r="B15" i="16" l="1"/>
  <c r="C15" i="16"/>
  <c r="B16" i="16" l="1"/>
  <c r="C16" i="16"/>
  <c r="B17" i="16" l="1"/>
  <c r="C17" i="16"/>
  <c r="B18" i="16" l="1"/>
  <c r="C18" i="16"/>
  <c r="B19" i="16" l="1"/>
  <c r="C19" i="16"/>
  <c r="B20" i="16" l="1"/>
  <c r="C20" i="16"/>
  <c r="B21" i="16" l="1"/>
  <c r="C21" i="16"/>
  <c r="B22" i="16" l="1"/>
  <c r="C22" i="16"/>
  <c r="B23" i="16" l="1"/>
  <c r="C23" i="16"/>
  <c r="B24" i="16" l="1"/>
  <c r="C24" i="16"/>
  <c r="B25" i="16" l="1"/>
  <c r="C25" i="16"/>
  <c r="B26" i="16" l="1"/>
  <c r="C26" i="16"/>
  <c r="B27" i="16" l="1"/>
  <c r="B28" i="16" l="1"/>
  <c r="C27" i="16"/>
  <c r="B29" i="16" l="1"/>
  <c r="C28" i="16"/>
  <c r="B30" i="16" l="1"/>
  <c r="C29" i="16"/>
  <c r="B31" i="16" l="1"/>
  <c r="C30" i="16"/>
  <c r="B32" i="16" l="1"/>
  <c r="C31" i="16"/>
  <c r="B33" i="16" l="1"/>
  <c r="C32" i="16"/>
  <c r="B34" i="16" l="1"/>
  <c r="C33" i="16"/>
  <c r="B35" i="16" l="1"/>
  <c r="C34" i="16"/>
  <c r="B36" i="16" l="1"/>
  <c r="C35" i="16"/>
  <c r="B37" i="16" l="1"/>
  <c r="C36" i="16"/>
  <c r="B38" i="16" l="1"/>
  <c r="C37" i="16"/>
  <c r="B39" i="16" l="1"/>
  <c r="C38" i="16"/>
  <c r="B40" i="16" l="1"/>
  <c r="C39" i="16"/>
  <c r="B41" i="16" l="1"/>
  <c r="C40" i="16"/>
  <c r="B42" i="16" l="1"/>
  <c r="C42" i="16" s="1"/>
  <c r="C41" i="16"/>
</calcChain>
</file>

<file path=xl/comments1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2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3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4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5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6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7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8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9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10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11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12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sharedStrings.xml><?xml version="1.0" encoding="utf-8"?>
<sst xmlns="http://schemas.openxmlformats.org/spreadsheetml/2006/main" count="385" uniqueCount="58">
  <si>
    <t>Marque :</t>
  </si>
  <si>
    <t>Date 1e mise en service :</t>
  </si>
  <si>
    <t>Modèle :</t>
  </si>
  <si>
    <t>Immatriculation :</t>
  </si>
  <si>
    <t>Contrat d'entretien :</t>
  </si>
  <si>
    <t>Affectation :</t>
  </si>
  <si>
    <t>Réf contrat :</t>
  </si>
  <si>
    <t>Kilométrage (total) :</t>
  </si>
  <si>
    <t>Date relève :</t>
  </si>
  <si>
    <t>DATE</t>
  </si>
  <si>
    <t>KMS</t>
  </si>
  <si>
    <t xml:space="preserve">Prochain CT : </t>
  </si>
  <si>
    <t xml:space="preserve">Prochaine Révision : </t>
  </si>
  <si>
    <t>(le premier des deux termes atteint)</t>
  </si>
  <si>
    <t>Bon n°</t>
  </si>
  <si>
    <t>Suivi</t>
  </si>
  <si>
    <t>Entretien &amp; Réparations</t>
  </si>
  <si>
    <t>Date</t>
  </si>
  <si>
    <t>Chauffeur</t>
  </si>
  <si>
    <t>Kilométrage</t>
  </si>
  <si>
    <t>Nature intervention</t>
  </si>
  <si>
    <t>Montant TTC</t>
  </si>
  <si>
    <t>Code</t>
  </si>
  <si>
    <t>Carte</t>
  </si>
  <si>
    <t>Observations</t>
  </si>
  <si>
    <t>Grise</t>
  </si>
  <si>
    <t>Code Carte Grise :</t>
  </si>
  <si>
    <t>Kms</t>
  </si>
  <si>
    <t xml:space="preserve">Kilométrages au </t>
  </si>
  <si>
    <t>IMMAT</t>
  </si>
  <si>
    <t>ANNEES</t>
  </si>
  <si>
    <t>COUT</t>
  </si>
  <si>
    <t>mise en</t>
  </si>
  <si>
    <t>circulation</t>
  </si>
  <si>
    <t xml:space="preserve">Dernière Révision </t>
  </si>
  <si>
    <t xml:space="preserve"> + 1 mois</t>
  </si>
  <si>
    <t>Entretien</t>
  </si>
  <si>
    <t>Faite le</t>
  </si>
  <si>
    <t>Prévue le</t>
  </si>
  <si>
    <t>Prochaine Révision</t>
  </si>
  <si>
    <t xml:space="preserve"> + 24 mois</t>
  </si>
  <si>
    <t xml:space="preserve"> + 18 mois</t>
  </si>
  <si>
    <t>EV-350-ZP</t>
  </si>
  <si>
    <t>TOUS</t>
  </si>
  <si>
    <t>Annee</t>
  </si>
  <si>
    <t>Cout total</t>
  </si>
  <si>
    <t>AA-111-ZZ</t>
  </si>
  <si>
    <t>AB-112-ZZ</t>
  </si>
  <si>
    <t>AC-113-ZZ</t>
  </si>
  <si>
    <t>AE-115-ZZ</t>
  </si>
  <si>
    <t>AF-116-ZZ</t>
  </si>
  <si>
    <t>AG-117-ZZ</t>
  </si>
  <si>
    <t>AH-118-ZZ</t>
  </si>
  <si>
    <t>AI-119-ZZ</t>
  </si>
  <si>
    <t>AJ-120-ZZ</t>
  </si>
  <si>
    <t>AK-121-ZZ</t>
  </si>
  <si>
    <t>1300 YZ 62</t>
  </si>
  <si>
    <r>
      <t>V</t>
    </r>
    <r>
      <rPr>
        <b/>
        <sz val="16"/>
        <color theme="1"/>
        <rFont val="Calibri"/>
        <family val="2"/>
      </rPr>
      <t>É</t>
    </r>
    <r>
      <rPr>
        <b/>
        <sz val="16"/>
        <color theme="1"/>
        <rFont val="Calibri"/>
        <family val="2"/>
        <scheme val="minor"/>
      </rPr>
      <t>RIFICATIONS DES V</t>
    </r>
    <r>
      <rPr>
        <b/>
        <sz val="16"/>
        <color theme="1"/>
        <rFont val="Calibri"/>
        <family val="2"/>
      </rPr>
      <t>É</t>
    </r>
    <r>
      <rPr>
        <b/>
        <sz val="16"/>
        <color theme="1"/>
        <rFont val="Calibri"/>
        <family val="2"/>
        <scheme val="minor"/>
      </rPr>
      <t>HICULES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</si>
</sst>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mmm\-yy;@"/>
    <numFmt numFmtId="165" formatCode="dd/mm/yy;@"/>
    <numFmt numFmtId="166" formatCode="#,##0,&quot;kms&quot;"/>
    <numFmt numFmtId="167" formatCode="General\ &quot;Km&quot;"/>
    <numFmt numFmtId="168" formatCode="#,##0\ _€"/>
    <numFmt numFmtId="169" formatCode="#,##0.00\ &quot;€&quot;"/>
    <numFmt numFmtId="170" formatCode="General\ &quot;Kms&quot;"/>
  </numFmts>
  <fonts count="28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b/>
      <i/>
      <sz val="9"/>
      <name val="Arial"/>
      <family val="2"/>
    </font>
    <font>
      <b/>
      <sz val="14"/>
      <name val="Arial"/>
      <family val="2"/>
    </font>
    <font>
      <sz val="11"/>
      <name val="Calibri"/>
      <family val="2"/>
      <scheme val="minor"/>
    </font>
    <font>
      <b/>
      <sz val="11"/>
      <name val="Arial"/>
      <family val="2"/>
    </font>
    <font>
      <sz val="11"/>
      <name val="Arial"/>
      <family val="2"/>
    </font>
    <font>
      <i/>
      <u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9"/>
      <name val="Arial"/>
      <family val="2"/>
    </font>
    <font>
      <i/>
      <sz val="9"/>
      <name val="Arial"/>
      <family val="2"/>
    </font>
    <font>
      <i/>
      <sz val="10"/>
      <name val="Arial"/>
      <family val="2"/>
    </font>
    <font>
      <sz val="11"/>
      <color indexed="10"/>
      <name val="Arial"/>
      <family val="2"/>
    </font>
    <font>
      <sz val="12"/>
      <color indexed="10"/>
      <name val="Arial"/>
      <family val="2"/>
    </font>
    <font>
      <i/>
      <sz val="8"/>
      <name val="Arial"/>
      <family val="2"/>
    </font>
    <font>
      <b/>
      <sz val="10"/>
      <color theme="0"/>
      <name val="Arial"/>
      <family val="2"/>
    </font>
    <font>
      <sz val="10"/>
      <color indexed="8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1"/>
      <name val="Calibri"/>
      <family val="2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11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70C0"/>
        <bgColor indexed="64"/>
      </patternFill>
    </fill>
  </fills>
  <borders count="6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164" fontId="2" fillId="0" borderId="0"/>
    <xf numFmtId="164" fontId="2" fillId="0" borderId="0"/>
    <xf numFmtId="164" fontId="2" fillId="0" borderId="0" applyNumberFormat="0" applyFont="0" applyFill="0" applyBorder="0" applyAlignment="0" applyProtection="0">
      <alignment vertical="top"/>
    </xf>
    <xf numFmtId="44" fontId="2" fillId="0" borderId="0" applyFont="0" applyFill="0" applyBorder="0" applyAlignment="0" applyProtection="0"/>
    <xf numFmtId="43" fontId="25" fillId="0" borderId="0" applyFont="0" applyFill="0" applyBorder="0" applyAlignment="0" applyProtection="0"/>
  </cellStyleXfs>
  <cellXfs count="276">
    <xf numFmtId="0" fontId="0" fillId="0" borderId="0" xfId="0"/>
    <xf numFmtId="0" fontId="0" fillId="0" borderId="1" xfId="0" applyBorder="1" applyAlignment="1">
      <alignment horizontal="center"/>
    </xf>
    <xf numFmtId="164" fontId="2" fillId="2" borderId="0" xfId="1" applyFill="1"/>
    <xf numFmtId="164" fontId="3" fillId="2" borderId="0" xfId="1" applyFont="1" applyFill="1" applyAlignment="1">
      <alignment vertical="center" wrapText="1"/>
    </xf>
    <xf numFmtId="164" fontId="4" fillId="0" borderId="0" xfId="2" applyFont="1" applyFill="1" applyBorder="1" applyAlignment="1">
      <alignment horizontal="center"/>
    </xf>
    <xf numFmtId="0" fontId="5" fillId="0" borderId="0" xfId="0" applyFont="1" applyFill="1" applyAlignment="1"/>
    <xf numFmtId="164" fontId="3" fillId="2" borderId="0" xfId="1" applyFont="1" applyFill="1" applyAlignment="1">
      <alignment vertical="center"/>
    </xf>
    <xf numFmtId="164" fontId="4" fillId="3" borderId="2" xfId="2" applyFont="1" applyFill="1" applyBorder="1" applyAlignment="1">
      <alignment horizontal="center"/>
    </xf>
    <xf numFmtId="164" fontId="4" fillId="3" borderId="3" xfId="2" applyFont="1" applyFill="1" applyBorder="1" applyAlignment="1">
      <alignment horizontal="center"/>
    </xf>
    <xf numFmtId="0" fontId="5" fillId="3" borderId="3" xfId="0" applyFont="1" applyFill="1" applyBorder="1" applyAlignment="1"/>
    <xf numFmtId="0" fontId="5" fillId="3" borderId="4" xfId="0" applyFont="1" applyFill="1" applyBorder="1" applyAlignment="1"/>
    <xf numFmtId="164" fontId="6" fillId="3" borderId="5" xfId="2" applyFont="1" applyFill="1" applyBorder="1" applyAlignment="1">
      <alignment horizontal="right"/>
    </xf>
    <xf numFmtId="165" fontId="7" fillId="2" borderId="8" xfId="1" applyNumberFormat="1" applyFont="1" applyFill="1" applyBorder="1" applyAlignment="1">
      <alignment horizontal="center"/>
    </xf>
    <xf numFmtId="14" fontId="7" fillId="3" borderId="5" xfId="1" applyNumberFormat="1" applyFont="1" applyFill="1" applyBorder="1" applyAlignment="1">
      <alignment horizontal="center"/>
    </xf>
    <xf numFmtId="164" fontId="7" fillId="3" borderId="9" xfId="1" applyFont="1" applyFill="1" applyBorder="1"/>
    <xf numFmtId="0" fontId="7" fillId="2" borderId="8" xfId="1" applyNumberFormat="1" applyFont="1" applyFill="1" applyBorder="1" applyAlignment="1">
      <alignment horizontal="center"/>
    </xf>
    <xf numFmtId="164" fontId="7" fillId="3" borderId="5" xfId="1" applyFont="1" applyFill="1" applyBorder="1" applyAlignment="1">
      <alignment horizontal="center"/>
    </xf>
    <xf numFmtId="0" fontId="7" fillId="2" borderId="10" xfId="1" applyNumberFormat="1" applyFont="1" applyFill="1" applyBorder="1" applyAlignment="1">
      <alignment horizontal="center"/>
    </xf>
    <xf numFmtId="164" fontId="2" fillId="2" borderId="0" xfId="1" applyFont="1" applyFill="1"/>
    <xf numFmtId="164" fontId="7" fillId="3" borderId="9" xfId="3" applyNumberFormat="1" applyFont="1" applyFill="1" applyBorder="1" applyAlignment="1" applyProtection="1">
      <alignment horizontal="right" vertical="top"/>
    </xf>
    <xf numFmtId="164" fontId="8" fillId="3" borderId="0" xfId="1" applyNumberFormat="1" applyFont="1" applyFill="1" applyBorder="1" applyAlignment="1"/>
    <xf numFmtId="164" fontId="8" fillId="3" borderId="9" xfId="1" applyNumberFormat="1" applyFont="1" applyFill="1" applyBorder="1" applyAlignment="1"/>
    <xf numFmtId="164" fontId="9" fillId="3" borderId="5" xfId="3" applyNumberFormat="1" applyFont="1" applyFill="1" applyBorder="1" applyAlignment="1" applyProtection="1">
      <alignment vertical="top"/>
    </xf>
    <xf numFmtId="164" fontId="9" fillId="3" borderId="9" xfId="3" applyNumberFormat="1" applyFont="1" applyFill="1" applyBorder="1" applyAlignment="1" applyProtection="1">
      <alignment horizontal="right" vertical="top"/>
    </xf>
    <xf numFmtId="164" fontId="2" fillId="3" borderId="5" xfId="1" applyFill="1" applyBorder="1"/>
    <xf numFmtId="164" fontId="9" fillId="3" borderId="0" xfId="2" applyFont="1" applyFill="1" applyBorder="1" applyAlignment="1">
      <alignment horizontal="right"/>
    </xf>
    <xf numFmtId="164" fontId="9" fillId="3" borderId="0" xfId="2" applyFont="1" applyFill="1" applyBorder="1" applyAlignment="1">
      <alignment horizontal="left"/>
    </xf>
    <xf numFmtId="164" fontId="9" fillId="3" borderId="0" xfId="3" applyNumberFormat="1" applyFont="1" applyFill="1" applyBorder="1" applyAlignment="1" applyProtection="1">
      <alignment horizontal="right" vertical="top"/>
    </xf>
    <xf numFmtId="164" fontId="2" fillId="3" borderId="9" xfId="1" applyFill="1" applyBorder="1"/>
    <xf numFmtId="164" fontId="11" fillId="3" borderId="5" xfId="2" applyFont="1" applyFill="1" applyBorder="1"/>
    <xf numFmtId="164" fontId="12" fillId="3" borderId="0" xfId="1" applyFont="1" applyFill="1" applyBorder="1" applyAlignment="1">
      <alignment horizontal="center"/>
    </xf>
    <xf numFmtId="164" fontId="11" fillId="3" borderId="0" xfId="2" applyFont="1" applyFill="1" applyBorder="1"/>
    <xf numFmtId="164" fontId="13" fillId="3" borderId="0" xfId="1" applyFont="1" applyFill="1" applyBorder="1" applyAlignment="1">
      <alignment horizontal="center"/>
    </xf>
    <xf numFmtId="164" fontId="13" fillId="3" borderId="0" xfId="3" applyNumberFormat="1" applyFont="1" applyFill="1" applyBorder="1" applyAlignment="1" applyProtection="1">
      <alignment horizontal="center"/>
    </xf>
    <xf numFmtId="164" fontId="13" fillId="3" borderId="9" xfId="3" applyNumberFormat="1" applyFont="1" applyFill="1" applyBorder="1" applyAlignment="1" applyProtection="1">
      <alignment horizontal="center"/>
    </xf>
    <xf numFmtId="164" fontId="11" fillId="2" borderId="0" xfId="1" applyFont="1" applyFill="1"/>
    <xf numFmtId="164" fontId="9" fillId="3" borderId="0" xfId="1" applyFont="1" applyFill="1" applyBorder="1"/>
    <xf numFmtId="3" fontId="14" fillId="2" borderId="8" xfId="2" applyNumberFormat="1" applyFont="1" applyFill="1" applyBorder="1" applyAlignment="1">
      <alignment horizontal="center"/>
    </xf>
    <xf numFmtId="164" fontId="14" fillId="2" borderId="8" xfId="2" applyNumberFormat="1" applyFont="1" applyFill="1" applyBorder="1" applyAlignment="1">
      <alignment horizontal="center"/>
    </xf>
    <xf numFmtId="164" fontId="14" fillId="3" borderId="9" xfId="1" applyNumberFormat="1" applyFont="1" applyFill="1" applyBorder="1" applyAlignment="1">
      <alignment horizontal="center"/>
    </xf>
    <xf numFmtId="164" fontId="10" fillId="3" borderId="11" xfId="2" applyFont="1" applyFill="1" applyBorder="1"/>
    <xf numFmtId="14" fontId="15" fillId="3" borderId="12" xfId="2" applyNumberFormat="1" applyFont="1" applyFill="1" applyBorder="1" applyAlignment="1">
      <alignment horizontal="center"/>
    </xf>
    <xf numFmtId="164" fontId="9" fillId="3" borderId="12" xfId="1" applyFont="1" applyFill="1" applyBorder="1"/>
    <xf numFmtId="164" fontId="10" fillId="3" borderId="12" xfId="2" applyFont="1" applyFill="1" applyBorder="1"/>
    <xf numFmtId="164" fontId="12" fillId="3" borderId="14" xfId="1" applyFont="1" applyFill="1" applyBorder="1" applyAlignment="1">
      <alignment vertical="center"/>
    </xf>
    <xf numFmtId="164" fontId="2" fillId="0" borderId="0" xfId="1"/>
    <xf numFmtId="164" fontId="2" fillId="3" borderId="17" xfId="2" applyFont="1" applyFill="1" applyBorder="1" applyAlignment="1">
      <alignment horizontal="center" vertical="center"/>
    </xf>
    <xf numFmtId="164" fontId="2" fillId="3" borderId="18" xfId="2" applyFont="1" applyFill="1" applyBorder="1" applyAlignment="1">
      <alignment horizontal="center" vertical="center"/>
    </xf>
    <xf numFmtId="164" fontId="2" fillId="3" borderId="19" xfId="2" applyFont="1" applyFill="1" applyBorder="1" applyAlignment="1">
      <alignment horizontal="center" vertical="center"/>
    </xf>
    <xf numFmtId="14" fontId="2" fillId="0" borderId="23" xfId="2" applyNumberFormat="1" applyFont="1" applyBorder="1" applyAlignment="1">
      <alignment horizontal="center" vertical="center"/>
    </xf>
    <xf numFmtId="167" fontId="2" fillId="0" borderId="24" xfId="2" applyNumberFormat="1" applyFont="1" applyBorder="1" applyAlignment="1">
      <alignment horizontal="center" vertical="center"/>
    </xf>
    <xf numFmtId="169" fontId="2" fillId="0" borderId="25" xfId="2" applyNumberFormat="1" applyFont="1" applyBorder="1" applyAlignment="1">
      <alignment horizontal="left" vertical="center" wrapText="1"/>
    </xf>
    <xf numFmtId="169" fontId="2" fillId="0" borderId="26" xfId="4" applyNumberFormat="1" applyFont="1" applyBorder="1" applyAlignment="1">
      <alignment horizontal="left" vertical="center" wrapText="1"/>
    </xf>
    <xf numFmtId="164" fontId="2" fillId="0" borderId="27" xfId="1" applyBorder="1" applyAlignment="1">
      <alignment horizontal="left" vertical="center"/>
    </xf>
    <xf numFmtId="14" fontId="2" fillId="0" borderId="28" xfId="2" applyNumberFormat="1" applyFont="1" applyBorder="1" applyAlignment="1">
      <alignment horizontal="center" vertical="center"/>
    </xf>
    <xf numFmtId="167" fontId="2" fillId="0" borderId="1" xfId="2" applyNumberFormat="1" applyFont="1" applyBorder="1" applyAlignment="1">
      <alignment horizontal="center" vertical="center"/>
    </xf>
    <xf numFmtId="169" fontId="2" fillId="0" borderId="29" xfId="2" applyNumberFormat="1" applyFont="1" applyBorder="1" applyAlignment="1">
      <alignment horizontal="left" vertical="center" wrapText="1"/>
    </xf>
    <xf numFmtId="169" fontId="2" fillId="0" borderId="30" xfId="4" applyNumberFormat="1" applyFont="1" applyBorder="1" applyAlignment="1">
      <alignment horizontal="left" vertical="center" wrapText="1"/>
    </xf>
    <xf numFmtId="164" fontId="2" fillId="0" borderId="31" xfId="2" applyFont="1" applyBorder="1" applyAlignment="1">
      <alignment horizontal="left" vertical="center"/>
    </xf>
    <xf numFmtId="164" fontId="2" fillId="0" borderId="32" xfId="2" applyFont="1" applyBorder="1" applyAlignment="1">
      <alignment horizontal="left" vertical="center"/>
    </xf>
    <xf numFmtId="164" fontId="2" fillId="0" borderId="16" xfId="1" applyBorder="1" applyAlignment="1">
      <alignment horizontal="left" vertical="center"/>
    </xf>
    <xf numFmtId="14" fontId="2" fillId="0" borderId="33" xfId="2" applyNumberFormat="1" applyFont="1" applyBorder="1" applyAlignment="1">
      <alignment horizontal="center" vertical="center"/>
    </xf>
    <xf numFmtId="167" fontId="2" fillId="0" borderId="34" xfId="2" applyNumberFormat="1" applyFont="1" applyBorder="1" applyAlignment="1">
      <alignment horizontal="center" vertical="center"/>
    </xf>
    <xf numFmtId="168" fontId="2" fillId="0" borderId="35" xfId="2" applyNumberFormat="1" applyFont="1" applyBorder="1" applyAlignment="1">
      <alignment horizontal="center" vertical="center"/>
    </xf>
    <xf numFmtId="169" fontId="2" fillId="0" borderId="35" xfId="2" applyNumberFormat="1" applyFont="1" applyBorder="1" applyAlignment="1">
      <alignment horizontal="left" vertical="center" wrapText="1"/>
    </xf>
    <xf numFmtId="169" fontId="2" fillId="0" borderId="38" xfId="4" applyNumberFormat="1" applyFont="1" applyBorder="1" applyAlignment="1">
      <alignment horizontal="left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22" fillId="0" borderId="8" xfId="0" applyFont="1" applyBorder="1" applyAlignment="1">
      <alignment horizontal="center" vertical="center"/>
    </xf>
    <xf numFmtId="0" fontId="7" fillId="2" borderId="8" xfId="1" quotePrefix="1" applyNumberFormat="1" applyFont="1" applyFill="1" applyBorder="1" applyAlignment="1">
      <alignment horizontal="center"/>
    </xf>
    <xf numFmtId="164" fontId="2" fillId="0" borderId="31" xfId="2" applyFont="1" applyBorder="1" applyAlignment="1">
      <alignment horizontal="left" vertical="center"/>
    </xf>
    <xf numFmtId="164" fontId="2" fillId="0" borderId="32" xfId="2" applyFont="1" applyBorder="1" applyAlignment="1">
      <alignment horizontal="left" vertical="center"/>
    </xf>
    <xf numFmtId="164" fontId="2" fillId="0" borderId="31" xfId="2" applyFont="1" applyBorder="1" applyAlignment="1">
      <alignment horizontal="left" vertical="center"/>
    </xf>
    <xf numFmtId="164" fontId="2" fillId="0" borderId="32" xfId="2" applyFont="1" applyBorder="1" applyAlignment="1">
      <alignment horizontal="left" vertical="center"/>
    </xf>
    <xf numFmtId="0" fontId="2" fillId="0" borderId="22" xfId="1" applyNumberFormat="1" applyBorder="1" applyAlignment="1">
      <alignment horizontal="center" vertical="center"/>
    </xf>
    <xf numFmtId="169" fontId="2" fillId="0" borderId="25" xfId="2" applyNumberFormat="1" applyFont="1" applyBorder="1" applyAlignment="1">
      <alignment horizontal="center" vertical="center" wrapText="1"/>
    </xf>
    <xf numFmtId="169" fontId="2" fillId="0" borderId="29" xfId="2" applyNumberFormat="1" applyFont="1" applyBorder="1" applyAlignment="1">
      <alignment horizontal="center" vertical="center" wrapText="1"/>
    </xf>
    <xf numFmtId="169" fontId="2" fillId="0" borderId="35" xfId="2" applyNumberFormat="1" applyFont="1" applyBorder="1" applyAlignment="1">
      <alignment horizontal="center" vertical="center" wrapText="1"/>
    </xf>
    <xf numFmtId="0" fontId="2" fillId="0" borderId="27" xfId="1" applyNumberFormat="1" applyBorder="1" applyAlignment="1">
      <alignment horizontal="center" vertical="center"/>
    </xf>
    <xf numFmtId="0" fontId="2" fillId="0" borderId="16" xfId="1" applyNumberFormat="1" applyBorder="1" applyAlignment="1">
      <alignment horizontal="center" vertical="center"/>
    </xf>
    <xf numFmtId="164" fontId="2" fillId="3" borderId="54" xfId="2" applyFont="1" applyFill="1" applyBorder="1" applyAlignment="1">
      <alignment horizontal="center" vertical="center"/>
    </xf>
    <xf numFmtId="164" fontId="2" fillId="3" borderId="50" xfId="2" applyFont="1" applyFill="1" applyBorder="1" applyAlignment="1">
      <alignment horizontal="center" vertical="center"/>
    </xf>
    <xf numFmtId="164" fontId="2" fillId="3" borderId="51" xfId="2" applyFont="1" applyFill="1" applyBorder="1" applyAlignment="1">
      <alignment horizontal="center" vertical="center"/>
    </xf>
    <xf numFmtId="14" fontId="2" fillId="0" borderId="1" xfId="2" applyNumberFormat="1" applyFont="1" applyBorder="1" applyAlignment="1">
      <alignment horizontal="center" vertical="center"/>
    </xf>
    <xf numFmtId="169" fontId="2" fillId="0" borderId="1" xfId="2" applyNumberFormat="1" applyFont="1" applyBorder="1" applyAlignment="1">
      <alignment horizontal="center" vertical="center" wrapText="1"/>
    </xf>
    <xf numFmtId="164" fontId="2" fillId="2" borderId="1" xfId="1" applyFill="1" applyBorder="1"/>
    <xf numFmtId="0" fontId="2" fillId="0" borderId="23" xfId="1" applyNumberFormat="1" applyBorder="1" applyAlignment="1">
      <alignment horizontal="center" vertical="center"/>
    </xf>
    <xf numFmtId="14" fontId="2" fillId="0" borderId="24" xfId="2" applyNumberFormat="1" applyFont="1" applyBorder="1" applyAlignment="1">
      <alignment horizontal="center" vertical="center"/>
    </xf>
    <xf numFmtId="169" fontId="2" fillId="0" borderId="24" xfId="2" applyNumberFormat="1" applyFont="1" applyBorder="1" applyAlignment="1">
      <alignment horizontal="center" vertical="center" wrapText="1"/>
    </xf>
    <xf numFmtId="169" fontId="2" fillId="0" borderId="39" xfId="4" applyNumberFormat="1" applyFont="1" applyBorder="1" applyAlignment="1">
      <alignment horizontal="left" vertical="center" wrapText="1"/>
    </xf>
    <xf numFmtId="169" fontId="2" fillId="0" borderId="41" xfId="4" applyNumberFormat="1" applyFont="1" applyBorder="1" applyAlignment="1">
      <alignment horizontal="left" vertical="center" wrapText="1"/>
    </xf>
    <xf numFmtId="0" fontId="2" fillId="0" borderId="33" xfId="1" applyNumberFormat="1" applyBorder="1" applyAlignment="1">
      <alignment horizontal="center" vertical="center"/>
    </xf>
    <xf numFmtId="14" fontId="2" fillId="0" borderId="34" xfId="2" applyNumberFormat="1" applyFont="1" applyBorder="1" applyAlignment="1">
      <alignment horizontal="center" vertical="center"/>
    </xf>
    <xf numFmtId="169" fontId="2" fillId="0" borderId="34" xfId="2" applyNumberFormat="1" applyFont="1" applyBorder="1" applyAlignment="1">
      <alignment horizontal="center" vertical="center" wrapText="1"/>
    </xf>
    <xf numFmtId="169" fontId="2" fillId="0" borderId="46" xfId="4" applyNumberFormat="1" applyFont="1" applyBorder="1" applyAlignment="1">
      <alignment horizontal="left" vertical="center" wrapText="1"/>
    </xf>
    <xf numFmtId="14" fontId="2" fillId="2" borderId="1" xfId="1" applyNumberFormat="1" applyFill="1" applyBorder="1" applyAlignment="1">
      <alignment horizontal="center"/>
    </xf>
    <xf numFmtId="14" fontId="2" fillId="0" borderId="42" xfId="2" applyNumberFormat="1" applyFont="1" applyBorder="1" applyAlignment="1">
      <alignment horizontal="center" vertical="center"/>
    </xf>
    <xf numFmtId="167" fontId="2" fillId="0" borderId="43" xfId="2" applyNumberFormat="1" applyFont="1" applyBorder="1" applyAlignment="1">
      <alignment horizontal="center" vertical="center"/>
    </xf>
    <xf numFmtId="164" fontId="2" fillId="0" borderId="44" xfId="2" applyFont="1" applyBorder="1" applyAlignment="1">
      <alignment horizontal="left" vertical="center"/>
    </xf>
    <xf numFmtId="164" fontId="2" fillId="0" borderId="57" xfId="2" applyFont="1" applyBorder="1" applyAlignment="1">
      <alignment horizontal="left" vertical="center"/>
    </xf>
    <xf numFmtId="169" fontId="2" fillId="0" borderId="58" xfId="4" applyNumberFormat="1" applyFont="1" applyBorder="1" applyAlignment="1">
      <alignment horizontal="left" vertical="center" wrapText="1"/>
    </xf>
    <xf numFmtId="169" fontId="2" fillId="0" borderId="45" xfId="2" applyNumberFormat="1" applyFont="1" applyBorder="1" applyAlignment="1">
      <alignment horizontal="center" vertical="center" wrapText="1"/>
    </xf>
    <xf numFmtId="0" fontId="2" fillId="0" borderId="53" xfId="1" applyNumberFormat="1" applyBorder="1" applyAlignment="1">
      <alignment horizontal="center" vertical="center"/>
    </xf>
    <xf numFmtId="0" fontId="0" fillId="0" borderId="0" xfId="0" quotePrefix="1"/>
    <xf numFmtId="1" fontId="2" fillId="2" borderId="0" xfId="1" applyNumberFormat="1" applyFill="1"/>
    <xf numFmtId="1" fontId="0" fillId="6" borderId="59" xfId="0" applyNumberFormat="1" applyFont="1" applyFill="1" applyBorder="1" applyAlignment="1">
      <alignment horizontal="center"/>
    </xf>
    <xf numFmtId="169" fontId="0" fillId="6" borderId="60" xfId="0" applyNumberFormat="1" applyFont="1" applyFill="1" applyBorder="1" applyAlignment="1">
      <alignment horizontal="center"/>
    </xf>
    <xf numFmtId="0" fontId="0" fillId="8" borderId="0" xfId="0" applyFill="1" applyAlignment="1">
      <alignment horizontal="center"/>
    </xf>
    <xf numFmtId="0" fontId="19" fillId="5" borderId="0" xfId="0" applyFont="1" applyFill="1" applyAlignment="1">
      <alignment horizontal="center"/>
    </xf>
    <xf numFmtId="0" fontId="24" fillId="7" borderId="61" xfId="0" applyFont="1" applyFill="1" applyBorder="1" applyAlignment="1">
      <alignment horizontal="center"/>
    </xf>
    <xf numFmtId="0" fontId="24" fillId="7" borderId="62" xfId="0" applyFont="1" applyFill="1" applyBorder="1" applyAlignment="1">
      <alignment horizontal="center"/>
    </xf>
    <xf numFmtId="1" fontId="0" fillId="6" borderId="61" xfId="0" applyNumberFormat="1" applyFont="1" applyFill="1" applyBorder="1" applyAlignment="1">
      <alignment horizontal="center"/>
    </xf>
    <xf numFmtId="169" fontId="0" fillId="6" borderId="62" xfId="0" applyNumberFormat="1" applyFont="1" applyFill="1" applyBorder="1" applyAlignment="1">
      <alignment horizontal="center"/>
    </xf>
    <xf numFmtId="1" fontId="0" fillId="0" borderId="61" xfId="0" applyNumberFormat="1" applyFont="1" applyBorder="1" applyAlignment="1">
      <alignment horizontal="center"/>
    </xf>
    <xf numFmtId="169" fontId="0" fillId="0" borderId="62" xfId="0" applyNumberFormat="1" applyFont="1" applyBorder="1" applyAlignment="1">
      <alignment horizontal="center"/>
    </xf>
    <xf numFmtId="1" fontId="2" fillId="0" borderId="22" xfId="1" applyNumberFormat="1" applyBorder="1" applyAlignment="1">
      <alignment horizontal="left" vertical="center"/>
    </xf>
    <xf numFmtId="1" fontId="2" fillId="0" borderId="22" xfId="1" applyNumberFormat="1" applyBorder="1" applyAlignment="1">
      <alignment horizontal="center" vertical="center"/>
    </xf>
    <xf numFmtId="1" fontId="13" fillId="3" borderId="0" xfId="1" applyNumberFormat="1" applyFont="1" applyFill="1" applyBorder="1" applyAlignment="1">
      <alignment horizontal="center"/>
    </xf>
    <xf numFmtId="164" fontId="13" fillId="3" borderId="0" xfId="3" quotePrefix="1" applyNumberFormat="1" applyFont="1" applyFill="1" applyBorder="1" applyAlignment="1" applyProtection="1">
      <alignment horizontal="center"/>
    </xf>
    <xf numFmtId="1" fontId="2" fillId="0" borderId="27" xfId="1" applyNumberFormat="1" applyBorder="1" applyAlignment="1">
      <alignment horizontal="center" vertical="center"/>
    </xf>
    <xf numFmtId="1" fontId="2" fillId="0" borderId="16" xfId="1" applyNumberFormat="1" applyBorder="1" applyAlignment="1">
      <alignment horizontal="center" vertical="center"/>
    </xf>
    <xf numFmtId="164" fontId="2" fillId="0" borderId="31" xfId="2" applyFont="1" applyBorder="1" applyAlignment="1">
      <alignment horizontal="left" vertical="center"/>
    </xf>
    <xf numFmtId="164" fontId="2" fillId="0" borderId="32" xfId="2" applyFont="1" applyBorder="1" applyAlignment="1">
      <alignment horizontal="left" vertical="center"/>
    </xf>
    <xf numFmtId="170" fontId="2" fillId="0" borderId="25" xfId="2" applyNumberFormat="1" applyFont="1" applyBorder="1" applyAlignment="1">
      <alignment horizontal="center" vertical="center"/>
    </xf>
    <xf numFmtId="170" fontId="2" fillId="0" borderId="29" xfId="2" applyNumberFormat="1" applyFont="1" applyBorder="1" applyAlignment="1">
      <alignment horizontal="center" vertical="center"/>
    </xf>
    <xf numFmtId="170" fontId="2" fillId="0" borderId="35" xfId="2" applyNumberFormat="1" applyFont="1" applyBorder="1" applyAlignment="1">
      <alignment horizontal="center" vertical="center"/>
    </xf>
    <xf numFmtId="164" fontId="2" fillId="0" borderId="33" xfId="1" applyBorder="1"/>
    <xf numFmtId="164" fontId="2" fillId="0" borderId="34" xfId="1" applyBorder="1"/>
    <xf numFmtId="164" fontId="2" fillId="0" borderId="46" xfId="1" applyBorder="1"/>
    <xf numFmtId="0" fontId="2" fillId="0" borderId="40" xfId="1" applyNumberFormat="1" applyBorder="1" applyAlignment="1">
      <alignment horizontal="center" vertical="center"/>
    </xf>
    <xf numFmtId="0" fontId="2" fillId="0" borderId="31" xfId="1" applyNumberFormat="1" applyBorder="1" applyAlignment="1">
      <alignment horizontal="center" vertical="center"/>
    </xf>
    <xf numFmtId="164" fontId="2" fillId="0" borderId="36" xfId="1" applyBorder="1"/>
    <xf numFmtId="170" fontId="2" fillId="0" borderId="39" xfId="2" applyNumberFormat="1" applyFont="1" applyBorder="1" applyAlignment="1">
      <alignment horizontal="center" vertical="center"/>
    </xf>
    <xf numFmtId="170" fontId="2" fillId="0" borderId="41" xfId="2" applyNumberFormat="1" applyFont="1" applyBorder="1" applyAlignment="1">
      <alignment horizontal="center" vertical="center"/>
    </xf>
    <xf numFmtId="170" fontId="2" fillId="0" borderId="46" xfId="2" applyNumberFormat="1" applyFont="1" applyBorder="1" applyAlignment="1">
      <alignment horizontal="center" vertical="center"/>
    </xf>
    <xf numFmtId="164" fontId="10" fillId="12" borderId="5" xfId="2" applyFont="1" applyFill="1" applyBorder="1" applyAlignment="1">
      <alignment horizontal="right"/>
    </xf>
    <xf numFmtId="164" fontId="6" fillId="9" borderId="5" xfId="3" applyNumberFormat="1" applyFont="1" applyFill="1" applyBorder="1" applyAlignment="1" applyProtection="1">
      <alignment horizontal="right"/>
    </xf>
    <xf numFmtId="3" fontId="7" fillId="9" borderId="6" xfId="2" applyNumberFormat="1" applyFont="1" applyFill="1" applyBorder="1" applyAlignment="1"/>
    <xf numFmtId="166" fontId="7" fillId="9" borderId="7" xfId="2" applyNumberFormat="1" applyFont="1" applyFill="1" applyBorder="1" applyAlignment="1">
      <alignment horizontal="left"/>
    </xf>
    <xf numFmtId="164" fontId="6" fillId="9" borderId="5" xfId="1" applyFont="1" applyFill="1" applyBorder="1" applyAlignment="1">
      <alignment horizontal="right"/>
    </xf>
    <xf numFmtId="164" fontId="10" fillId="11" borderId="0" xfId="3" applyNumberFormat="1" applyFont="1" applyFill="1" applyBorder="1" applyAlignment="1" applyProtection="1">
      <alignment horizontal="right" vertical="top"/>
    </xf>
    <xf numFmtId="0" fontId="7" fillId="11" borderId="8" xfId="1" applyNumberFormat="1" applyFont="1" applyFill="1" applyBorder="1" applyAlignment="1">
      <alignment horizontal="center"/>
    </xf>
    <xf numFmtId="164" fontId="7" fillId="11" borderId="8" xfId="2" applyNumberFormat="1" applyFont="1" applyFill="1" applyBorder="1" applyAlignment="1">
      <alignment horizontal="center"/>
    </xf>
    <xf numFmtId="164" fontId="10" fillId="10" borderId="0" xfId="2" applyFont="1" applyFill="1" applyBorder="1" applyAlignment="1">
      <alignment horizontal="right"/>
    </xf>
    <xf numFmtId="3" fontId="14" fillId="10" borderId="8" xfId="2" applyNumberFormat="1" applyFont="1" applyFill="1" applyBorder="1" applyAlignment="1">
      <alignment horizontal="center"/>
    </xf>
    <xf numFmtId="164" fontId="14" fillId="10" borderId="8" xfId="2" applyNumberFormat="1" applyFont="1" applyFill="1" applyBorder="1" applyAlignment="1">
      <alignment horizontal="center"/>
    </xf>
    <xf numFmtId="164" fontId="6" fillId="3" borderId="0" xfId="3" applyNumberFormat="1" applyFont="1" applyFill="1" applyBorder="1" applyAlignment="1" applyProtection="1">
      <alignment horizontal="right"/>
    </xf>
    <xf numFmtId="164" fontId="6" fillId="3" borderId="0" xfId="1" applyFont="1" applyFill="1" applyBorder="1" applyAlignment="1">
      <alignment horizontal="right"/>
    </xf>
    <xf numFmtId="14" fontId="6" fillId="12" borderId="8" xfId="2" applyNumberFormat="1" applyFont="1" applyFill="1" applyBorder="1" applyAlignment="1">
      <alignment horizontal="center"/>
    </xf>
    <xf numFmtId="164" fontId="6" fillId="3" borderId="5" xfId="1" applyFont="1" applyFill="1" applyBorder="1" applyAlignment="1"/>
    <xf numFmtId="164" fontId="26" fillId="3" borderId="5" xfId="3" applyNumberFormat="1" applyFont="1" applyFill="1" applyBorder="1" applyAlignment="1" applyProtection="1"/>
    <xf numFmtId="0" fontId="0" fillId="0" borderId="0" xfId="0" applyBorder="1" applyAlignment="1">
      <alignment horizontal="left" vertical="center"/>
    </xf>
    <xf numFmtId="2" fontId="0" fillId="0" borderId="0" xfId="0" quotePrefix="1" applyNumberFormat="1"/>
    <xf numFmtId="0" fontId="0" fillId="0" borderId="0" xfId="0" applyAlignment="1">
      <alignment horizontal="center"/>
    </xf>
    <xf numFmtId="0" fontId="19" fillId="0" borderId="0" xfId="0" applyFont="1" applyAlignment="1">
      <alignment horizontal="center"/>
    </xf>
    <xf numFmtId="165" fontId="7" fillId="9" borderId="6" xfId="2" applyNumberFormat="1" applyFont="1" applyFill="1" applyBorder="1" applyAlignment="1">
      <alignment horizontal="center"/>
    </xf>
    <xf numFmtId="165" fontId="7" fillId="9" borderId="7" xfId="2" applyNumberFormat="1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7" fillId="2" borderId="6" xfId="2" applyNumberFormat="1" applyFont="1" applyFill="1" applyBorder="1" applyAlignment="1">
      <alignment horizontal="center"/>
    </xf>
    <xf numFmtId="0" fontId="7" fillId="2" borderId="7" xfId="2" applyNumberFormat="1" applyFont="1" applyFill="1" applyBorder="1" applyAlignment="1">
      <alignment horizontal="center"/>
    </xf>
    <xf numFmtId="164" fontId="6" fillId="3" borderId="0" xfId="3" applyNumberFormat="1" applyFont="1" applyFill="1" applyBorder="1" applyAlignment="1" applyProtection="1">
      <alignment horizontal="right"/>
    </xf>
    <xf numFmtId="0" fontId="7" fillId="2" borderId="6" xfId="1" applyNumberFormat="1" applyFont="1" applyFill="1" applyBorder="1" applyAlignment="1">
      <alignment horizontal="center"/>
    </xf>
    <xf numFmtId="0" fontId="7" fillId="2" borderId="7" xfId="1" applyNumberFormat="1" applyFont="1" applyFill="1" applyBorder="1" applyAlignment="1">
      <alignment horizontal="center"/>
    </xf>
    <xf numFmtId="0" fontId="5" fillId="2" borderId="7" xfId="0" applyNumberFormat="1" applyFont="1" applyFill="1" applyBorder="1" applyAlignment="1">
      <alignment horizontal="center"/>
    </xf>
    <xf numFmtId="164" fontId="6" fillId="3" borderId="0" xfId="1" applyFont="1" applyFill="1" applyBorder="1" applyAlignment="1">
      <alignment horizontal="right"/>
    </xf>
    <xf numFmtId="164" fontId="2" fillId="0" borderId="31" xfId="2" applyFont="1" applyBorder="1" applyAlignment="1">
      <alignment horizontal="left" vertical="center"/>
    </xf>
    <xf numFmtId="164" fontId="2" fillId="0" borderId="32" xfId="2" applyFont="1" applyBorder="1" applyAlignment="1">
      <alignment horizontal="left" vertical="center"/>
    </xf>
    <xf numFmtId="164" fontId="16" fillId="3" borderId="13" xfId="1" applyFont="1" applyFill="1" applyBorder="1" applyAlignment="1">
      <alignment horizontal="center" vertical="center"/>
    </xf>
    <xf numFmtId="164" fontId="17" fillId="4" borderId="15" xfId="1" applyFont="1" applyFill="1" applyBorder="1" applyAlignment="1">
      <alignment horizontal="center" vertical="center"/>
    </xf>
    <xf numFmtId="164" fontId="17" fillId="4" borderId="16" xfId="1" applyFont="1" applyFill="1" applyBorder="1" applyAlignment="1">
      <alignment horizontal="center" vertical="center"/>
    </xf>
    <xf numFmtId="164" fontId="17" fillId="4" borderId="6" xfId="2" applyFont="1" applyFill="1" applyBorder="1" applyAlignment="1">
      <alignment horizontal="center" vertical="center"/>
    </xf>
    <xf numFmtId="164" fontId="17" fillId="4" borderId="13" xfId="2" applyFont="1" applyFill="1" applyBorder="1" applyAlignment="1">
      <alignment horizontal="center" vertical="center"/>
    </xf>
    <xf numFmtId="164" fontId="17" fillId="4" borderId="7" xfId="2" applyFont="1" applyFill="1" applyBorder="1" applyAlignment="1">
      <alignment horizontal="center" vertical="center"/>
    </xf>
    <xf numFmtId="164" fontId="2" fillId="3" borderId="6" xfId="2" applyFont="1" applyFill="1" applyBorder="1" applyAlignment="1">
      <alignment horizontal="center" vertical="center"/>
    </xf>
    <xf numFmtId="164" fontId="2" fillId="3" borderId="20" xfId="2" applyFont="1" applyFill="1" applyBorder="1" applyAlignment="1">
      <alignment horizontal="center" vertical="center"/>
    </xf>
    <xf numFmtId="164" fontId="2" fillId="3" borderId="21" xfId="2" applyFont="1" applyFill="1" applyBorder="1" applyAlignment="1">
      <alignment horizontal="center" vertical="center"/>
    </xf>
    <xf numFmtId="164" fontId="2" fillId="3" borderId="7" xfId="2" applyFont="1" applyFill="1" applyBorder="1" applyAlignment="1">
      <alignment horizontal="center" vertical="center"/>
    </xf>
    <xf numFmtId="164" fontId="2" fillId="0" borderId="23" xfId="2" applyFont="1" applyBorder="1" applyAlignment="1">
      <alignment horizontal="left" vertical="center"/>
    </xf>
    <xf numFmtId="164" fontId="2" fillId="0" borderId="24" xfId="2" applyFont="1" applyBorder="1" applyAlignment="1">
      <alignment horizontal="left" vertical="center"/>
    </xf>
    <xf numFmtId="164" fontId="2" fillId="0" borderId="28" xfId="2" applyFont="1" applyBorder="1" applyAlignment="1">
      <alignment horizontal="left" vertical="center"/>
    </xf>
    <xf numFmtId="164" fontId="2" fillId="0" borderId="1" xfId="2" applyFont="1" applyBorder="1" applyAlignment="1">
      <alignment horizontal="left" vertical="center"/>
    </xf>
    <xf numFmtId="164" fontId="2" fillId="0" borderId="36" xfId="2" applyFont="1" applyBorder="1" applyAlignment="1">
      <alignment horizontal="left" vertical="center"/>
    </xf>
    <xf numFmtId="164" fontId="2" fillId="0" borderId="37" xfId="2" applyFont="1" applyBorder="1" applyAlignment="1">
      <alignment horizontal="left" vertical="center"/>
    </xf>
    <xf numFmtId="164" fontId="17" fillId="4" borderId="53" xfId="1" applyFont="1" applyFill="1" applyBorder="1" applyAlignment="1">
      <alignment horizontal="center" vertical="center"/>
    </xf>
    <xf numFmtId="164" fontId="2" fillId="3" borderId="2" xfId="2" applyFont="1" applyFill="1" applyBorder="1" applyAlignment="1">
      <alignment horizontal="center" vertical="center"/>
    </xf>
    <xf numFmtId="164" fontId="2" fillId="3" borderId="55" xfId="2" applyFont="1" applyFill="1" applyBorder="1" applyAlignment="1">
      <alignment horizontal="center" vertical="center"/>
    </xf>
    <xf numFmtId="164" fontId="2" fillId="3" borderId="56" xfId="2" applyFont="1" applyFill="1" applyBorder="1" applyAlignment="1">
      <alignment horizontal="center" vertical="center"/>
    </xf>
    <xf numFmtId="164" fontId="2" fillId="3" borderId="4" xfId="2" applyFont="1" applyFill="1" applyBorder="1" applyAlignment="1">
      <alignment horizontal="center" vertical="center"/>
    </xf>
    <xf numFmtId="164" fontId="2" fillId="0" borderId="34" xfId="2" applyFont="1" applyBorder="1" applyAlignment="1">
      <alignment horizontal="left" vertical="center"/>
    </xf>
    <xf numFmtId="164" fontId="2" fillId="0" borderId="48" xfId="2" applyFont="1" applyBorder="1" applyAlignment="1">
      <alignment horizontal="left" vertical="center"/>
    </xf>
    <xf numFmtId="164" fontId="2" fillId="0" borderId="36" xfId="1" applyBorder="1" applyAlignment="1">
      <alignment horizontal="left"/>
    </xf>
    <xf numFmtId="164" fontId="2" fillId="0" borderId="37" xfId="1" applyBorder="1" applyAlignment="1">
      <alignment horizontal="left"/>
    </xf>
    <xf numFmtId="0" fontId="0" fillId="0" borderId="0" xfId="0" applyFill="1"/>
    <xf numFmtId="0" fontId="20" fillId="0" borderId="3" xfId="0" applyFont="1" applyFill="1" applyBorder="1" applyAlignment="1">
      <alignment horizontal="center" vertical="center"/>
    </xf>
    <xf numFmtId="0" fontId="20" fillId="0" borderId="5" xfId="0" applyFont="1" applyFill="1" applyBorder="1" applyAlignment="1">
      <alignment vertical="center"/>
    </xf>
    <xf numFmtId="0" fontId="20" fillId="0" borderId="0" xfId="0" applyFont="1" applyFill="1" applyBorder="1" applyAlignment="1">
      <alignment horizontal="center" vertical="center"/>
    </xf>
    <xf numFmtId="0" fontId="0" fillId="0" borderId="40" xfId="0" applyFill="1" applyBorder="1" applyAlignment="1">
      <alignment vertical="center"/>
    </xf>
    <xf numFmtId="0" fontId="19" fillId="0" borderId="45" xfId="0" applyFont="1" applyFill="1" applyBorder="1" applyAlignment="1">
      <alignment horizontal="center" vertical="center"/>
    </xf>
    <xf numFmtId="0" fontId="19" fillId="0" borderId="43" xfId="0" applyFont="1" applyFill="1" applyBorder="1" applyAlignment="1">
      <alignment horizontal="center" vertical="center"/>
    </xf>
    <xf numFmtId="0" fontId="19" fillId="0" borderId="48" xfId="0" applyFont="1" applyFill="1" applyBorder="1" applyAlignment="1">
      <alignment horizontal="center" vertical="center"/>
    </xf>
    <xf numFmtId="0" fontId="19" fillId="0" borderId="24" xfId="0" applyFont="1" applyFill="1" applyBorder="1" applyAlignment="1">
      <alignment horizontal="center" vertical="center"/>
    </xf>
    <xf numFmtId="0" fontId="19" fillId="0" borderId="39" xfId="0" applyFont="1" applyFill="1" applyBorder="1" applyAlignment="1">
      <alignment horizontal="center" vertical="center"/>
    </xf>
    <xf numFmtId="0" fontId="19" fillId="0" borderId="4" xfId="0" applyFont="1" applyFill="1" applyBorder="1" applyAlignment="1">
      <alignment horizontal="center" vertical="center"/>
    </xf>
    <xf numFmtId="0" fontId="19" fillId="0" borderId="6" xfId="0" applyFont="1" applyFill="1" applyBorder="1" applyAlignment="1">
      <alignment vertical="center"/>
    </xf>
    <xf numFmtId="0" fontId="19" fillId="0" borderId="13" xfId="0" applyFont="1" applyFill="1" applyBorder="1" applyAlignment="1">
      <alignment vertical="center"/>
    </xf>
    <xf numFmtId="0" fontId="19" fillId="0" borderId="3" xfId="0" applyFont="1" applyFill="1" applyBorder="1" applyAlignment="1">
      <alignment vertical="center"/>
    </xf>
    <xf numFmtId="0" fontId="19" fillId="0" borderId="10" xfId="0" applyFont="1" applyFill="1" applyBorder="1" applyAlignment="1">
      <alignment horizontal="center" vertical="center"/>
    </xf>
    <xf numFmtId="0" fontId="0" fillId="0" borderId="31" xfId="0" applyFill="1" applyBorder="1" applyAlignment="1">
      <alignment vertical="center"/>
    </xf>
    <xf numFmtId="0" fontId="19" fillId="0" borderId="51" xfId="0" applyFont="1" applyFill="1" applyBorder="1" applyAlignment="1">
      <alignment horizontal="center" vertical="center"/>
    </xf>
    <xf numFmtId="0" fontId="19" fillId="0" borderId="50" xfId="0" applyFont="1" applyFill="1" applyBorder="1" applyAlignment="1">
      <alignment horizontal="center" vertical="center"/>
    </xf>
    <xf numFmtId="0" fontId="19" fillId="0" borderId="32" xfId="0" applyFont="1" applyFill="1" applyBorder="1" applyAlignment="1">
      <alignment horizontal="center" vertical="center"/>
    </xf>
    <xf numFmtId="0" fontId="19" fillId="0" borderId="1" xfId="0" applyFont="1" applyFill="1" applyBorder="1" applyAlignment="1">
      <alignment horizontal="center" vertical="center"/>
    </xf>
    <xf numFmtId="0" fontId="19" fillId="0" borderId="41" xfId="0" applyFont="1" applyFill="1" applyBorder="1" applyAlignment="1">
      <alignment horizontal="center" vertical="center"/>
    </xf>
    <xf numFmtId="0" fontId="19" fillId="0" borderId="9" xfId="0" applyFont="1" applyFill="1" applyBorder="1" applyAlignment="1">
      <alignment horizontal="center" vertical="center"/>
    </xf>
    <xf numFmtId="0" fontId="19" fillId="0" borderId="6" xfId="0" applyFont="1" applyFill="1" applyBorder="1" applyAlignment="1">
      <alignment horizontal="center" vertical="center"/>
    </xf>
    <xf numFmtId="0" fontId="19" fillId="0" borderId="13" xfId="0" applyFont="1" applyFill="1" applyBorder="1" applyAlignment="1">
      <alignment horizontal="center" vertical="center"/>
    </xf>
    <xf numFmtId="0" fontId="19" fillId="0" borderId="3" xfId="0" applyFont="1" applyFill="1" applyBorder="1" applyAlignment="1">
      <alignment horizontal="center" vertical="center"/>
    </xf>
    <xf numFmtId="0" fontId="19" fillId="0" borderId="4" xfId="0" applyFont="1" applyFill="1" applyBorder="1" applyAlignment="1">
      <alignment horizontal="center" vertical="center"/>
    </xf>
    <xf numFmtId="0" fontId="19" fillId="0" borderId="64" xfId="0" applyFont="1" applyFill="1" applyBorder="1" applyAlignment="1">
      <alignment horizontal="center" vertical="center"/>
    </xf>
    <xf numFmtId="0" fontId="27" fillId="0" borderId="31" xfId="0" applyFont="1" applyFill="1" applyBorder="1" applyAlignment="1">
      <alignment vertical="center"/>
    </xf>
    <xf numFmtId="0" fontId="19" fillId="0" borderId="52" xfId="0" applyFont="1" applyFill="1" applyBorder="1" applyAlignment="1">
      <alignment horizontal="center" vertical="center"/>
    </xf>
    <xf numFmtId="0" fontId="19" fillId="0" borderId="49" xfId="0" applyFont="1" applyFill="1" applyBorder="1"/>
    <xf numFmtId="14" fontId="19" fillId="0" borderId="47" xfId="0" applyNumberFormat="1" applyFont="1" applyFill="1" applyBorder="1" applyAlignment="1">
      <alignment horizontal="center" vertical="center"/>
    </xf>
    <xf numFmtId="14" fontId="19" fillId="0" borderId="30" xfId="0" applyNumberFormat="1" applyFont="1" applyFill="1" applyBorder="1" applyAlignment="1">
      <alignment horizontal="center" vertical="center"/>
    </xf>
    <xf numFmtId="0" fontId="19" fillId="0" borderId="7" xfId="0" applyFont="1" applyFill="1" applyBorder="1" applyAlignment="1">
      <alignment horizontal="center" vertical="center"/>
    </xf>
    <xf numFmtId="0" fontId="19" fillId="0" borderId="2" xfId="0" applyFont="1" applyFill="1" applyBorder="1" applyAlignment="1">
      <alignment horizontal="center" vertical="center"/>
    </xf>
    <xf numFmtId="0" fontId="19" fillId="0" borderId="28" xfId="0" applyFont="1" applyFill="1" applyBorder="1" applyAlignment="1">
      <alignment horizontal="center" vertical="center"/>
    </xf>
    <xf numFmtId="0" fontId="19" fillId="0" borderId="49" xfId="0" applyFont="1" applyFill="1" applyBorder="1" applyAlignment="1">
      <alignment horizontal="center" vertical="center"/>
    </xf>
    <xf numFmtId="14" fontId="0" fillId="0" borderId="49" xfId="0" quotePrefix="1" applyNumberFormat="1" applyFont="1" applyFill="1" applyBorder="1" applyAlignment="1">
      <alignment horizontal="center" vertical="center"/>
    </xf>
    <xf numFmtId="3" fontId="0" fillId="0" borderId="1" xfId="0" applyNumberFormat="1" applyFont="1" applyFill="1" applyBorder="1" applyAlignment="1">
      <alignment horizontal="right" vertical="center"/>
    </xf>
    <xf numFmtId="3" fontId="0" fillId="0" borderId="1" xfId="0" applyNumberFormat="1" applyFont="1" applyFill="1" applyBorder="1" applyAlignment="1">
      <alignment horizontal="center" vertical="center"/>
    </xf>
    <xf numFmtId="14" fontId="0" fillId="0" borderId="41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4" fontId="0" fillId="0" borderId="23" xfId="0" applyNumberFormat="1" applyFill="1" applyBorder="1" applyAlignment="1">
      <alignment horizontal="center" vertical="center" wrapText="1"/>
    </xf>
    <xf numFmtId="3" fontId="0" fillId="0" borderId="66" xfId="5" applyNumberFormat="1" applyFont="1" applyFill="1" applyBorder="1" applyAlignment="1">
      <alignment horizontal="right" vertical="center" wrapText="1"/>
    </xf>
    <xf numFmtId="3" fontId="0" fillId="0" borderId="29" xfId="0" applyNumberFormat="1" applyFont="1" applyFill="1" applyBorder="1" applyAlignment="1">
      <alignment horizontal="center" vertical="center"/>
    </xf>
    <xf numFmtId="14" fontId="0" fillId="0" borderId="64" xfId="0" applyNumberFormat="1" applyFill="1" applyBorder="1" applyAlignment="1">
      <alignment horizontal="center" vertical="center" wrapText="1"/>
    </xf>
    <xf numFmtId="14" fontId="0" fillId="0" borderId="48" xfId="0" applyNumberFormat="1" applyFill="1" applyBorder="1" applyAlignment="1">
      <alignment horizontal="center" vertical="center" wrapText="1"/>
    </xf>
    <xf numFmtId="3" fontId="0" fillId="0" borderId="49" xfId="0" applyNumberFormat="1" applyFont="1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64" xfId="0" applyFill="1" applyBorder="1" applyAlignment="1">
      <alignment horizontal="center" vertical="center"/>
    </xf>
    <xf numFmtId="0" fontId="19" fillId="0" borderId="1" xfId="0" applyFont="1" applyFill="1" applyBorder="1" applyAlignment="1">
      <alignment horizontal="center" vertical="center"/>
    </xf>
    <xf numFmtId="14" fontId="0" fillId="0" borderId="1" xfId="0" applyNumberFormat="1" applyFont="1" applyFill="1" applyBorder="1" applyAlignment="1">
      <alignment horizontal="center" vertical="center"/>
    </xf>
    <xf numFmtId="14" fontId="0" fillId="0" borderId="28" xfId="0" applyNumberFormat="1" applyFill="1" applyBorder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/>
    </xf>
    <xf numFmtId="3" fontId="0" fillId="0" borderId="32" xfId="5" applyNumberFormat="1" applyFont="1" applyFill="1" applyBorder="1" applyAlignment="1">
      <alignment horizontal="right" vertical="center" wrapText="1"/>
    </xf>
    <xf numFmtId="14" fontId="0" fillId="0" borderId="32" xfId="0" applyNumberFormat="1" applyFill="1" applyBorder="1" applyAlignment="1">
      <alignment horizontal="center" vertical="center" wrapText="1"/>
    </xf>
    <xf numFmtId="0" fontId="0" fillId="0" borderId="29" xfId="0" applyFill="1" applyBorder="1" applyAlignment="1">
      <alignment horizontal="center" vertical="center"/>
    </xf>
    <xf numFmtId="0" fontId="23" fillId="0" borderId="1" xfId="0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14" fontId="0" fillId="0" borderId="28" xfId="0" applyNumberFormat="1" applyFill="1" applyBorder="1" applyAlignment="1">
      <alignment horizontal="center" vertical="center"/>
    </xf>
    <xf numFmtId="3" fontId="0" fillId="0" borderId="32" xfId="5" applyNumberFormat="1" applyFont="1" applyFill="1" applyBorder="1" applyAlignment="1">
      <alignment horizontal="right" vertical="center"/>
    </xf>
    <xf numFmtId="14" fontId="0" fillId="0" borderId="64" xfId="0" applyNumberFormat="1" applyFill="1" applyBorder="1" applyAlignment="1">
      <alignment horizontal="center" vertical="center"/>
    </xf>
    <xf numFmtId="14" fontId="0" fillId="0" borderId="32" xfId="0" applyNumberFormat="1" applyFill="1" applyBorder="1" applyAlignment="1">
      <alignment horizontal="center" vertical="center"/>
    </xf>
    <xf numFmtId="14" fontId="0" fillId="0" borderId="28" xfId="0" applyNumberFormat="1" applyFont="1" applyFill="1" applyBorder="1" applyAlignment="1">
      <alignment horizontal="center" vertical="center"/>
    </xf>
    <xf numFmtId="14" fontId="0" fillId="0" borderId="64" xfId="0" applyNumberFormat="1" applyFont="1" applyFill="1" applyBorder="1" applyAlignment="1">
      <alignment horizontal="center" vertical="center"/>
    </xf>
    <xf numFmtId="14" fontId="0" fillId="0" borderId="32" xfId="0" applyNumberFormat="1" applyFont="1" applyFill="1" applyBorder="1" applyAlignment="1">
      <alignment horizontal="center" vertical="center"/>
    </xf>
    <xf numFmtId="0" fontId="23" fillId="0" borderId="1" xfId="0" quotePrefix="1" applyFont="1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32" xfId="5" applyNumberFormat="1" applyFont="1" applyFill="1" applyBorder="1" applyAlignment="1">
      <alignment horizontal="right" vertical="center"/>
    </xf>
    <xf numFmtId="0" fontId="0" fillId="0" borderId="32" xfId="0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14" fontId="0" fillId="0" borderId="34" xfId="0" applyNumberFormat="1" applyFont="1" applyFill="1" applyBorder="1" applyAlignment="1">
      <alignment horizontal="center" vertical="center"/>
    </xf>
    <xf numFmtId="3" fontId="0" fillId="0" borderId="34" xfId="0" applyNumberFormat="1" applyFont="1" applyFill="1" applyBorder="1" applyAlignment="1">
      <alignment horizontal="right" vertical="center"/>
    </xf>
    <xf numFmtId="3" fontId="0" fillId="0" borderId="34" xfId="0" applyNumberFormat="1" applyFont="1" applyFill="1" applyBorder="1" applyAlignment="1">
      <alignment horizontal="center" vertical="center"/>
    </xf>
    <xf numFmtId="3" fontId="0" fillId="0" borderId="46" xfId="0" applyNumberFormat="1" applyFont="1" applyFill="1" applyBorder="1" applyAlignment="1">
      <alignment horizontal="center" vertical="center"/>
    </xf>
    <xf numFmtId="0" fontId="0" fillId="0" borderId="37" xfId="0" applyFill="1" applyBorder="1" applyAlignment="1">
      <alignment horizontal="center" vertical="center"/>
    </xf>
    <xf numFmtId="0" fontId="0" fillId="0" borderId="63" xfId="0" applyFill="1" applyBorder="1" applyAlignment="1">
      <alignment horizontal="center" vertical="center"/>
    </xf>
    <xf numFmtId="0" fontId="0" fillId="0" borderId="65" xfId="0" applyFill="1" applyBorder="1" applyAlignment="1">
      <alignment horizontal="center" vertical="center"/>
    </xf>
    <xf numFmtId="0" fontId="0" fillId="0" borderId="37" xfId="0" applyFill="1" applyBorder="1" applyAlignment="1">
      <alignment horizontal="right" vertical="center"/>
    </xf>
    <xf numFmtId="0" fontId="0" fillId="0" borderId="35" xfId="0" applyFill="1" applyBorder="1" applyAlignment="1">
      <alignment horizontal="center" vertical="center"/>
    </xf>
    <xf numFmtId="0" fontId="23" fillId="0" borderId="28" xfId="0" applyFont="1" applyFill="1" applyBorder="1" applyAlignment="1">
      <alignment horizontal="center" vertical="center"/>
    </xf>
  </cellXfs>
  <cellStyles count="6">
    <cellStyle name="Euro" xfId="4"/>
    <cellStyle name="Milliers" xfId="5" builtinId="3"/>
    <cellStyle name="Normal" xfId="0" builtinId="0"/>
    <cellStyle name="Normal 2" xfId="2"/>
    <cellStyle name="Normal_Classeur2" xfId="1"/>
    <cellStyle name="Normal_Voyager autrement - Flotte véhicule 2" xfId="3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257176</xdr:colOff>
      <xdr:row>0</xdr:row>
      <xdr:rowOff>0</xdr:rowOff>
    </xdr:from>
    <xdr:to>
      <xdr:col>0</xdr:col>
      <xdr:colOff>1133476</xdr:colOff>
      <xdr:row>1</xdr:row>
      <xdr:rowOff>323850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7176" y="0"/>
          <a:ext cx="876300" cy="101917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mcandeille\AppData\Local\Microsoft\Windows\INetCache\Content.Outlook\AM8PQWN7\Suivi%20parc%20v&#233;hicules_projet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"/>
      <sheetName val="LÉGENDE"/>
      <sheetName val="A LIRE - Explications"/>
      <sheetName val="PARC VEHICULE"/>
      <sheetName val="CJ-806-TB"/>
      <sheetName val="CH-199-DG"/>
      <sheetName val="CE-256-HH"/>
      <sheetName val="940 CTY 59"/>
      <sheetName val="96 CSQ 59"/>
      <sheetName val="479 CST 59"/>
      <sheetName val="DA-736-DZ"/>
      <sheetName val="AR-564-RB"/>
      <sheetName val="ET-039-HT"/>
      <sheetName val="397 BHR 59"/>
      <sheetName val="CH-723-HK"/>
      <sheetName val="DT-925-GQ"/>
      <sheetName val="CL-572-HM"/>
      <sheetName val="CJ-820-CV"/>
      <sheetName val="CG-833-AQ"/>
      <sheetName val="AM-989-PK"/>
      <sheetName val="CJ-794-CV"/>
      <sheetName val="AT-611-HF"/>
      <sheetName val="AT-082-FZ"/>
      <sheetName val="437 BDE 59"/>
      <sheetName val="AW-668-QN"/>
      <sheetName val="CB-401-BH"/>
      <sheetName val="CD-388-ES"/>
      <sheetName val="CD-554-ES"/>
      <sheetName val="CG-039-LP"/>
      <sheetName val="CD-353-WP"/>
      <sheetName val="CB-441-WP"/>
      <sheetName val="CC-699-WA"/>
      <sheetName val="CD-035-JK"/>
      <sheetName val="BY-818-VD"/>
      <sheetName val="CX-679-LE"/>
      <sheetName val="DG-150-CX"/>
      <sheetName val="EH-834-XD"/>
      <sheetName val="BS-907-BS"/>
      <sheetName val="EC-008-KV"/>
      <sheetName val="EF-662-ZV"/>
      <sheetName val="BT-632-EV"/>
      <sheetName val="CC-942-BX"/>
      <sheetName val="DX-474-NT"/>
      <sheetName val="DS-017-XB"/>
      <sheetName val="CH-413-FK"/>
      <sheetName val="CZ-163-QR"/>
      <sheetName val="CC-938-BX"/>
      <sheetName val="DY-905-MF"/>
      <sheetName val="DA-259-AC"/>
      <sheetName val="DS-358-HP"/>
      <sheetName val="DY-269-BE"/>
      <sheetName val="BX-521-AB"/>
      <sheetName val="EJ-273-JB"/>
      <sheetName val="EJ-745-JB"/>
      <sheetName val="BX-057-ZT"/>
      <sheetName val="BZ-127-NS"/>
      <sheetName val="BZ-440-NH"/>
      <sheetName val="DC-521-PZ"/>
      <sheetName val="AA-055-FT"/>
      <sheetName val="DB-085-VZ"/>
      <sheetName val="BZ-143-NS"/>
      <sheetName val="BZ-483-NH"/>
      <sheetName val="BZ-457-NH"/>
      <sheetName val="Suivi parc véhicules_projet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9.bin"/><Relationship Id="rId4" Type="http://schemas.openxmlformats.org/officeDocument/2006/relationships/comments" Target="../comments7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1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2.xml"/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27"/>
  <sheetViews>
    <sheetView zoomScale="84" zoomScaleNormal="84" workbookViewId="0">
      <selection activeCell="D29" sqref="D29"/>
    </sheetView>
  </sheetViews>
  <sheetFormatPr baseColWidth="10" defaultRowHeight="15" x14ac:dyDescent="0.25"/>
  <cols>
    <col min="3" max="3" width="12" customWidth="1"/>
    <col min="4" max="4" width="8.5703125" customWidth="1"/>
    <col min="5" max="5" width="4.7109375" bestFit="1" customWidth="1"/>
    <col min="6" max="6" width="10.7109375" bestFit="1" customWidth="1"/>
    <col min="7" max="7" width="0.5703125" style="66" customWidth="1"/>
    <col min="8" max="8" width="14.7109375" customWidth="1"/>
    <col min="9" max="9" width="7.7109375" customWidth="1"/>
    <col min="10" max="10" width="4.7109375" customWidth="1"/>
    <col min="11" max="11" width="0.85546875" customWidth="1"/>
    <col min="12" max="12" width="14.7109375" customWidth="1"/>
    <col min="13" max="13" width="7.7109375" customWidth="1"/>
    <col min="14" max="14" width="4.7109375" customWidth="1"/>
    <col min="15" max="15" width="14.7109375" customWidth="1"/>
    <col min="16" max="16" width="0.85546875" customWidth="1"/>
  </cols>
  <sheetData>
    <row r="1" spans="1:16" ht="15.75" thickBot="1" x14ac:dyDescent="0.3"/>
    <row r="2" spans="1:16" ht="15" customHeight="1" x14ac:dyDescent="0.25">
      <c r="A2" s="194"/>
      <c r="B2" s="195" t="s">
        <v>57</v>
      </c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5"/>
      <c r="P2" s="195"/>
    </row>
    <row r="3" spans="1:16" ht="15.75" customHeight="1" thickBot="1" x14ac:dyDescent="0.3">
      <c r="A3" s="196"/>
      <c r="B3" s="197"/>
      <c r="C3" s="197"/>
      <c r="D3" s="197"/>
      <c r="E3" s="197"/>
      <c r="F3" s="197"/>
      <c r="G3" s="197"/>
      <c r="H3" s="197"/>
      <c r="I3" s="197"/>
      <c r="J3" s="197"/>
      <c r="K3" s="197"/>
      <c r="L3" s="197"/>
      <c r="M3" s="197"/>
      <c r="N3" s="197"/>
      <c r="O3" s="197"/>
      <c r="P3" s="197"/>
    </row>
    <row r="4" spans="1:16" ht="15.75" thickBot="1" x14ac:dyDescent="0.3">
      <c r="A4" s="198"/>
      <c r="B4" s="199" t="s">
        <v>22</v>
      </c>
      <c r="C4" s="200" t="s">
        <v>17</v>
      </c>
      <c r="D4" s="201"/>
      <c r="E4" s="202"/>
      <c r="F4" s="203"/>
      <c r="G4" s="204"/>
      <c r="H4" s="205"/>
      <c r="I4" s="206"/>
      <c r="J4" s="206"/>
      <c r="K4" s="207"/>
      <c r="L4" s="206"/>
      <c r="M4" s="206"/>
      <c r="N4" s="206"/>
      <c r="O4" s="206"/>
      <c r="P4" s="208"/>
    </row>
    <row r="5" spans="1:16" ht="15.75" thickBot="1" x14ac:dyDescent="0.3">
      <c r="A5" s="209"/>
      <c r="B5" s="210" t="s">
        <v>23</v>
      </c>
      <c r="C5" s="211" t="s">
        <v>32</v>
      </c>
      <c r="D5" s="212"/>
      <c r="E5" s="213"/>
      <c r="F5" s="214"/>
      <c r="G5" s="215"/>
      <c r="H5" s="216" t="s">
        <v>36</v>
      </c>
      <c r="I5" s="217"/>
      <c r="J5" s="217"/>
      <c r="K5" s="208"/>
      <c r="L5" s="216" t="s">
        <v>39</v>
      </c>
      <c r="M5" s="218"/>
      <c r="N5" s="219"/>
      <c r="O5" s="216" t="s">
        <v>24</v>
      </c>
      <c r="P5" s="220"/>
    </row>
    <row r="6" spans="1:16" ht="15.75" thickBot="1" x14ac:dyDescent="0.3">
      <c r="A6" s="221" t="s">
        <v>43</v>
      </c>
      <c r="B6" s="222" t="s">
        <v>25</v>
      </c>
      <c r="C6" s="223" t="s">
        <v>33</v>
      </c>
      <c r="D6" s="224" t="s">
        <v>28</v>
      </c>
      <c r="E6" s="224"/>
      <c r="F6" s="225"/>
      <c r="G6" s="215"/>
      <c r="H6" s="208" t="s">
        <v>37</v>
      </c>
      <c r="I6" s="216" t="s">
        <v>19</v>
      </c>
      <c r="J6" s="217"/>
      <c r="K6" s="220"/>
      <c r="L6" s="204" t="s">
        <v>38</v>
      </c>
      <c r="M6" s="216" t="s">
        <v>19</v>
      </c>
      <c r="N6" s="226"/>
      <c r="O6" s="227"/>
      <c r="P6" s="220"/>
    </row>
    <row r="7" spans="1:16" ht="15.75" thickBot="1" x14ac:dyDescent="0.3">
      <c r="A7" s="228" t="str">
        <f>'AA-111-ZZ'!B6</f>
        <v>AA-111-ZZ</v>
      </c>
      <c r="B7" s="229">
        <f>'AA-111-ZZ'!F5</f>
        <v>0</v>
      </c>
      <c r="C7" s="230">
        <v>43101</v>
      </c>
      <c r="D7" s="231">
        <f>'AA-111-ZZ'!B8</f>
        <v>0</v>
      </c>
      <c r="E7" s="232" t="s">
        <v>27</v>
      </c>
      <c r="F7" s="233">
        <f>'AA-111-ZZ'!$B$9</f>
        <v>0</v>
      </c>
      <c r="G7" s="234"/>
      <c r="H7" s="235">
        <f>'AA-111-ZZ'!G10</f>
        <v>43066</v>
      </c>
      <c r="I7" s="236">
        <f>'AA-111-ZZ'!F10</f>
        <v>0</v>
      </c>
      <c r="J7" s="237" t="s">
        <v>27</v>
      </c>
      <c r="K7" s="238"/>
      <c r="L7" s="239">
        <f>'AA-111-ZZ'!G12</f>
        <v>43796</v>
      </c>
      <c r="M7" s="236">
        <f>'AA-111-ZZ'!F12</f>
        <v>40000</v>
      </c>
      <c r="N7" s="240" t="s">
        <v>27</v>
      </c>
      <c r="O7" s="241"/>
      <c r="P7" s="242"/>
    </row>
    <row r="8" spans="1:16" x14ac:dyDescent="0.25">
      <c r="A8" s="228" t="str">
        <f>'AB-112-ZZ'!B6</f>
        <v>AB-112-ZZ</v>
      </c>
      <c r="B8" s="243">
        <f>'AB-112-ZZ'!F5</f>
        <v>0</v>
      </c>
      <c r="C8" s="244">
        <f>'AB-112-ZZ'!F4</f>
        <v>42005</v>
      </c>
      <c r="D8" s="231">
        <f>'AB-112-ZZ'!B8</f>
        <v>0</v>
      </c>
      <c r="E8" s="232" t="s">
        <v>27</v>
      </c>
      <c r="F8" s="245">
        <f>'AB-112-ZZ'!$B$9</f>
        <v>0</v>
      </c>
      <c r="G8" s="246"/>
      <c r="H8" s="245">
        <f>'AB-112-ZZ'!G10</f>
        <v>0</v>
      </c>
      <c r="I8" s="247">
        <f>'AB-112-ZZ'!F10</f>
        <v>0</v>
      </c>
      <c r="J8" s="237" t="s">
        <v>27</v>
      </c>
      <c r="K8" s="238"/>
      <c r="L8" s="248">
        <f>'AB-112-ZZ'!G12</f>
        <v>0</v>
      </c>
      <c r="M8" s="247">
        <f>'AB-112-ZZ'!F12</f>
        <v>0</v>
      </c>
      <c r="N8" s="232" t="s">
        <v>27</v>
      </c>
      <c r="O8" s="249"/>
      <c r="P8" s="242"/>
    </row>
    <row r="9" spans="1:16" x14ac:dyDescent="0.25">
      <c r="A9" s="228" t="str">
        <f>'AC-113-ZZ'!B6</f>
        <v>AC-113-ZZ</v>
      </c>
      <c r="B9" s="243">
        <f>'AC-113-ZZ'!F5</f>
        <v>0</v>
      </c>
      <c r="C9" s="244">
        <f>'AC-113-ZZ'!F4</f>
        <v>41802</v>
      </c>
      <c r="D9" s="231">
        <f>'AC-113-ZZ'!B8</f>
        <v>0</v>
      </c>
      <c r="E9" s="232" t="s">
        <v>27</v>
      </c>
      <c r="F9" s="245">
        <f>'AC-113-ZZ'!$B$9</f>
        <v>0</v>
      </c>
      <c r="G9" s="234"/>
      <c r="H9" s="245">
        <f>'AC-113-ZZ'!G10</f>
        <v>0</v>
      </c>
      <c r="I9" s="247">
        <f>'AB-112-ZZ'!F10</f>
        <v>0</v>
      </c>
      <c r="J9" s="237" t="s">
        <v>27</v>
      </c>
      <c r="K9" s="238"/>
      <c r="L9" s="248">
        <f>'AC-113-ZZ'!G12</f>
        <v>0</v>
      </c>
      <c r="M9" s="247">
        <f>'AC-113-ZZ'!F12</f>
        <v>0</v>
      </c>
      <c r="N9" s="232" t="s">
        <v>27</v>
      </c>
      <c r="O9" s="249"/>
      <c r="P9" s="242"/>
    </row>
    <row r="10" spans="1:16" x14ac:dyDescent="0.25">
      <c r="A10" s="228" t="str">
        <f>'AE-115-ZZ'!B6</f>
        <v>AE-115-ZZ</v>
      </c>
      <c r="B10" s="250">
        <f>'AE-115-ZZ'!F5</f>
        <v>0</v>
      </c>
      <c r="C10" s="244">
        <f>'AE-115-ZZ'!F4</f>
        <v>42005</v>
      </c>
      <c r="D10" s="231">
        <f>'AE-115-ZZ'!B8</f>
        <v>0</v>
      </c>
      <c r="E10" s="232" t="s">
        <v>27</v>
      </c>
      <c r="F10" s="245">
        <f>'AE-115-ZZ'!$B$9</f>
        <v>0</v>
      </c>
      <c r="G10" s="234"/>
      <c r="H10" s="245">
        <f>'AE-115-ZZ'!G10</f>
        <v>0</v>
      </c>
      <c r="I10" s="247">
        <f>'AE-115-ZZ'!F10</f>
        <v>0</v>
      </c>
      <c r="J10" s="237" t="s">
        <v>27</v>
      </c>
      <c r="K10" s="238"/>
      <c r="L10" s="248">
        <f>'AE-115-ZZ'!G12</f>
        <v>0</v>
      </c>
      <c r="M10" s="247">
        <f>'AE-115-ZZ'!F12</f>
        <v>0</v>
      </c>
      <c r="N10" s="232" t="s">
        <v>27</v>
      </c>
      <c r="O10" s="249"/>
      <c r="P10" s="242"/>
    </row>
    <row r="11" spans="1:16" x14ac:dyDescent="0.25">
      <c r="A11" s="275" t="str">
        <f>'AF-116-ZZ'!B6</f>
        <v>AF-116-ZZ</v>
      </c>
      <c r="B11" s="250">
        <f>'AF-116-ZZ'!F5</f>
        <v>0</v>
      </c>
      <c r="C11" s="244">
        <f>'AF-116-ZZ'!F4</f>
        <v>41355</v>
      </c>
      <c r="D11" s="231">
        <f>'AF-116-ZZ'!B8</f>
        <v>0</v>
      </c>
      <c r="E11" s="232" t="s">
        <v>27</v>
      </c>
      <c r="F11" s="245">
        <f>'AF-116-ZZ'!$B$9</f>
        <v>0</v>
      </c>
      <c r="G11" s="234"/>
      <c r="H11" s="245">
        <f>'AF-116-ZZ'!G10</f>
        <v>0</v>
      </c>
      <c r="I11" s="247">
        <f>'AF-116-ZZ'!F10</f>
        <v>0</v>
      </c>
      <c r="J11" s="237" t="s">
        <v>27</v>
      </c>
      <c r="K11" s="238"/>
      <c r="L11" s="248">
        <f>'AF-116-ZZ'!G12</f>
        <v>0</v>
      </c>
      <c r="M11" s="247">
        <f>'AF-116-ZZ'!F12</f>
        <v>0</v>
      </c>
      <c r="N11" s="232" t="s">
        <v>27</v>
      </c>
      <c r="O11" s="249"/>
      <c r="P11" s="242"/>
    </row>
    <row r="12" spans="1:16" x14ac:dyDescent="0.25">
      <c r="A12" s="228" t="str">
        <f>'AG-117-ZZ'!B6</f>
        <v>AG-117-ZZ</v>
      </c>
      <c r="B12" s="250">
        <f>'AG-117-ZZ'!F5</f>
        <v>0</v>
      </c>
      <c r="C12" s="251">
        <f>'AG-117-ZZ'!F4</f>
        <v>40785</v>
      </c>
      <c r="D12" s="231">
        <f>'AG-117-ZZ'!B8</f>
        <v>0</v>
      </c>
      <c r="E12" s="232" t="s">
        <v>27</v>
      </c>
      <c r="F12" s="252">
        <f>'AG-117-ZZ'!$B$9</f>
        <v>0</v>
      </c>
      <c r="G12" s="234"/>
      <c r="H12" s="252">
        <f>'AG-117-ZZ'!G10</f>
        <v>0</v>
      </c>
      <c r="I12" s="253">
        <f>'AG-117-ZZ'!F10</f>
        <v>0</v>
      </c>
      <c r="J12" s="237" t="s">
        <v>27</v>
      </c>
      <c r="K12" s="254"/>
      <c r="L12" s="255">
        <f>'AG-117-ZZ'!G12</f>
        <v>0</v>
      </c>
      <c r="M12" s="253">
        <f>'AG-117-ZZ'!F12</f>
        <v>0</v>
      </c>
      <c r="N12" s="232" t="s">
        <v>27</v>
      </c>
      <c r="O12" s="249"/>
      <c r="P12" s="242"/>
    </row>
    <row r="13" spans="1:16" x14ac:dyDescent="0.25">
      <c r="A13" s="228" t="str">
        <f>'AH-118-ZZ'!B6</f>
        <v>AH-118-ZZ</v>
      </c>
      <c r="B13" s="250">
        <f>'AH-118-ZZ'!F5</f>
        <v>0</v>
      </c>
      <c r="C13" s="244">
        <f>'AH-118-ZZ'!F4</f>
        <v>41445</v>
      </c>
      <c r="D13" s="231">
        <f>'AH-118-ZZ'!B8</f>
        <v>0</v>
      </c>
      <c r="E13" s="232" t="s">
        <v>27</v>
      </c>
      <c r="F13" s="252">
        <f>'AH-118-ZZ'!$B$9</f>
        <v>0</v>
      </c>
      <c r="G13" s="234"/>
      <c r="H13" s="252">
        <f>'AH-118-ZZ'!G10</f>
        <v>0</v>
      </c>
      <c r="I13" s="253">
        <f>'AH-118-ZZ'!F10</f>
        <v>0</v>
      </c>
      <c r="J13" s="237" t="s">
        <v>27</v>
      </c>
      <c r="K13" s="254"/>
      <c r="L13" s="255">
        <f>'AH-118-ZZ'!G12</f>
        <v>0</v>
      </c>
      <c r="M13" s="253">
        <f>'AH-118-ZZ'!F12</f>
        <v>0</v>
      </c>
      <c r="N13" s="232" t="s">
        <v>27</v>
      </c>
      <c r="O13" s="249"/>
      <c r="P13" s="242"/>
    </row>
    <row r="14" spans="1:16" x14ac:dyDescent="0.25">
      <c r="A14" s="228" t="str">
        <f>'AI-119-ZZ'!B6</f>
        <v>AI-119-ZZ</v>
      </c>
      <c r="B14" s="250">
        <f>'AI-119-ZZ'!F5</f>
        <v>0</v>
      </c>
      <c r="C14" s="244">
        <f>'AI-119-ZZ'!F4</f>
        <v>40148</v>
      </c>
      <c r="D14" s="231">
        <f>'AI-119-ZZ'!B8</f>
        <v>0</v>
      </c>
      <c r="E14" s="232" t="s">
        <v>27</v>
      </c>
      <c r="F14" s="252">
        <f>'AI-119-ZZ'!$B$9</f>
        <v>0</v>
      </c>
      <c r="G14" s="234"/>
      <c r="H14" s="252">
        <f>'AI-119-ZZ'!G10</f>
        <v>0</v>
      </c>
      <c r="I14" s="253">
        <f>'AI-119-ZZ'!F10</f>
        <v>0</v>
      </c>
      <c r="J14" s="237" t="s">
        <v>27</v>
      </c>
      <c r="K14" s="254"/>
      <c r="L14" s="255">
        <f>'AI-119-ZZ'!G12</f>
        <v>0</v>
      </c>
      <c r="M14" s="253">
        <f>'AI-119-ZZ'!F12</f>
        <v>0</v>
      </c>
      <c r="N14" s="232" t="s">
        <v>27</v>
      </c>
      <c r="O14" s="249"/>
      <c r="P14" s="242"/>
    </row>
    <row r="15" spans="1:16" x14ac:dyDescent="0.25">
      <c r="A15" s="228" t="str">
        <f>'AJ-120-ZZ'!B6</f>
        <v>AJ-120-ZZ</v>
      </c>
      <c r="B15" s="250">
        <f>'AJ-120-ZZ'!F5</f>
        <v>0</v>
      </c>
      <c r="C15" s="244">
        <f>'AJ-120-ZZ'!F4</f>
        <v>42123</v>
      </c>
      <c r="D15" s="231">
        <f>'AJ-120-ZZ'!B8</f>
        <v>0</v>
      </c>
      <c r="E15" s="232" t="s">
        <v>27</v>
      </c>
      <c r="F15" s="256">
        <f>'AJ-120-ZZ'!$B$9</f>
        <v>0</v>
      </c>
      <c r="G15" s="234"/>
      <c r="H15" s="256">
        <f>'AJ-120-ZZ'!G10</f>
        <v>0</v>
      </c>
      <c r="I15" s="253">
        <f>'AJ-120-ZZ'!F10</f>
        <v>0</v>
      </c>
      <c r="J15" s="237" t="s">
        <v>27</v>
      </c>
      <c r="K15" s="257"/>
      <c r="L15" s="258">
        <f>'AJ-120-ZZ'!G12</f>
        <v>0</v>
      </c>
      <c r="M15" s="253">
        <f>'AJ-120-ZZ'!F12</f>
        <v>0</v>
      </c>
      <c r="N15" s="232" t="s">
        <v>27</v>
      </c>
      <c r="O15" s="249"/>
      <c r="P15" s="242"/>
    </row>
    <row r="16" spans="1:16" x14ac:dyDescent="0.25">
      <c r="A16" s="228" t="str">
        <f>'AK-121-ZZ'!B6</f>
        <v>AK-121-ZZ</v>
      </c>
      <c r="B16" s="259">
        <f>'AK-121-ZZ'!F5</f>
        <v>0</v>
      </c>
      <c r="C16" s="244">
        <f>'AK-121-ZZ'!F4</f>
        <v>40541</v>
      </c>
      <c r="D16" s="231">
        <f>'AK-121-ZZ'!B8</f>
        <v>0</v>
      </c>
      <c r="E16" s="232" t="s">
        <v>27</v>
      </c>
      <c r="F16" s="252">
        <f>'AK-121-ZZ'!$B$9</f>
        <v>0</v>
      </c>
      <c r="G16" s="234"/>
      <c r="H16" s="252">
        <f>'AK-121-ZZ'!G10</f>
        <v>0</v>
      </c>
      <c r="I16" s="253">
        <f>'AK-121-ZZ'!F10</f>
        <v>0</v>
      </c>
      <c r="J16" s="237" t="s">
        <v>27</v>
      </c>
      <c r="K16" s="254"/>
      <c r="L16" s="255">
        <f>'AK-121-ZZ'!G12</f>
        <v>0</v>
      </c>
      <c r="M16" s="253">
        <f>'AK-121-ZZ'!F12</f>
        <v>0</v>
      </c>
      <c r="N16" s="232" t="s">
        <v>27</v>
      </c>
      <c r="O16" s="249"/>
      <c r="P16" s="242"/>
    </row>
    <row r="17" spans="1:16" x14ac:dyDescent="0.25">
      <c r="A17" s="228" t="str">
        <f>'EV-350-ZP'!B6</f>
        <v>EV-350-ZP</v>
      </c>
      <c r="B17" s="243">
        <f>'EV-350-ZP'!F5</f>
        <v>0</v>
      </c>
      <c r="C17" s="244">
        <f>'EV-350-ZP'!F4</f>
        <v>36920</v>
      </c>
      <c r="D17" s="231">
        <f>'EV-350-ZP'!B8</f>
        <v>0</v>
      </c>
      <c r="E17" s="232" t="s">
        <v>27</v>
      </c>
      <c r="F17" s="252">
        <f>'EV-350-ZP'!$B$9</f>
        <v>0</v>
      </c>
      <c r="G17" s="234"/>
      <c r="H17" s="252">
        <f>'EV-350-ZP'!G10</f>
        <v>0</v>
      </c>
      <c r="I17" s="253">
        <f>'EV-350-ZP'!F10</f>
        <v>0</v>
      </c>
      <c r="J17" s="237" t="s">
        <v>27</v>
      </c>
      <c r="K17" s="254"/>
      <c r="L17" s="255">
        <f>'EV-350-ZP'!G12</f>
        <v>0</v>
      </c>
      <c r="M17" s="253">
        <f>'EV-350-ZP'!F12</f>
        <v>0</v>
      </c>
      <c r="N17" s="232" t="s">
        <v>27</v>
      </c>
      <c r="O17" s="249"/>
      <c r="P17" s="242"/>
    </row>
    <row r="18" spans="1:16" x14ac:dyDescent="0.25">
      <c r="A18" s="228" t="str">
        <f>'1300 YZ 62'!B6</f>
        <v>1300 YZ 62</v>
      </c>
      <c r="B18" s="243">
        <f>'1300 YZ 62'!$F$5</f>
        <v>0</v>
      </c>
      <c r="C18" s="244">
        <f>'1300 YZ 62'!F4</f>
        <v>33204</v>
      </c>
      <c r="D18" s="231">
        <f>'1300 YZ 62'!$B$8</f>
        <v>0</v>
      </c>
      <c r="E18" s="232" t="s">
        <v>27</v>
      </c>
      <c r="F18" s="252">
        <f>'1300 YZ 62'!$B$9</f>
        <v>0</v>
      </c>
      <c r="G18" s="234"/>
      <c r="H18" s="252">
        <f>'1300 YZ 62'!G10</f>
        <v>0</v>
      </c>
      <c r="I18" s="253">
        <f>'1300 YZ 62'!F10</f>
        <v>0</v>
      </c>
      <c r="J18" s="237" t="s">
        <v>27</v>
      </c>
      <c r="K18" s="254"/>
      <c r="L18" s="255">
        <f>'1300 YZ 62'!G12</f>
        <v>0</v>
      </c>
      <c r="M18" s="253">
        <f>'1300 YZ 62'!F12</f>
        <v>0</v>
      </c>
      <c r="N18" s="232" t="s">
        <v>27</v>
      </c>
      <c r="O18" s="249"/>
      <c r="P18" s="242"/>
    </row>
    <row r="19" spans="1:16" x14ac:dyDescent="0.25">
      <c r="A19" s="260"/>
      <c r="B19" s="261"/>
      <c r="C19" s="244"/>
      <c r="D19" s="231"/>
      <c r="E19" s="232" t="s">
        <v>27</v>
      </c>
      <c r="F19" s="260"/>
      <c r="G19" s="234"/>
      <c r="H19" s="260"/>
      <c r="I19" s="262"/>
      <c r="J19" s="237" t="s">
        <v>27</v>
      </c>
      <c r="K19" s="242"/>
      <c r="L19" s="263"/>
      <c r="M19" s="262"/>
      <c r="N19" s="232" t="s">
        <v>27</v>
      </c>
      <c r="O19" s="249"/>
      <c r="P19" s="242"/>
    </row>
    <row r="20" spans="1:16" ht="15.75" thickBot="1" x14ac:dyDescent="0.3">
      <c r="A20" s="264"/>
      <c r="B20" s="265"/>
      <c r="C20" s="266"/>
      <c r="D20" s="267"/>
      <c r="E20" s="268" t="s">
        <v>27</v>
      </c>
      <c r="F20" s="269"/>
      <c r="G20" s="234"/>
      <c r="H20" s="264"/>
      <c r="I20" s="270"/>
      <c r="J20" s="271"/>
      <c r="K20" s="272"/>
      <c r="L20" s="270"/>
      <c r="M20" s="273"/>
      <c r="N20" s="265"/>
      <c r="O20" s="274"/>
      <c r="P20" s="272"/>
    </row>
    <row r="21" spans="1:16" ht="15.75" thickBot="1" x14ac:dyDescent="0.3">
      <c r="A21" s="67"/>
      <c r="B21" s="67"/>
      <c r="C21" s="67"/>
      <c r="D21" s="67"/>
      <c r="E21" s="67"/>
      <c r="F21" s="67"/>
      <c r="G21" s="67"/>
      <c r="H21" s="67"/>
      <c r="I21" s="67"/>
      <c r="J21" s="67"/>
      <c r="K21" s="67"/>
      <c r="L21" s="67"/>
      <c r="M21" s="67"/>
      <c r="N21" s="67"/>
      <c r="O21" s="67"/>
      <c r="P21" s="67"/>
    </row>
    <row r="22" spans="1:16" ht="15.75" thickBot="1" x14ac:dyDescent="0.3">
      <c r="B22" s="68"/>
      <c r="C22" s="67"/>
      <c r="D22" s="67"/>
      <c r="E22" s="67"/>
      <c r="F22" s="67"/>
      <c r="G22" s="67"/>
      <c r="H22" s="67"/>
      <c r="I22" s="67"/>
      <c r="J22" s="67"/>
      <c r="K22" s="67"/>
      <c r="L22" s="67"/>
      <c r="M22" s="67"/>
      <c r="N22" s="67"/>
      <c r="O22" s="67"/>
      <c r="P22" s="67"/>
    </row>
    <row r="23" spans="1:16" x14ac:dyDescent="0.25">
      <c r="B23" s="67"/>
      <c r="C23" s="67"/>
      <c r="D23" s="67"/>
      <c r="E23" s="67"/>
      <c r="F23" s="67"/>
      <c r="G23" s="67"/>
      <c r="H23" s="67"/>
      <c r="I23" s="67"/>
      <c r="J23" s="67"/>
      <c r="K23" s="67"/>
      <c r="L23" s="67"/>
      <c r="M23" s="67"/>
      <c r="N23" s="67"/>
      <c r="O23" s="67"/>
      <c r="P23" s="67"/>
    </row>
    <row r="24" spans="1:16" x14ac:dyDescent="0.25">
      <c r="B24" s="151"/>
      <c r="C24" s="67"/>
      <c r="D24" s="67"/>
      <c r="E24" s="67"/>
      <c r="F24" s="67"/>
      <c r="G24" s="67"/>
      <c r="H24" s="67"/>
      <c r="I24" s="67"/>
      <c r="J24" s="67"/>
      <c r="K24" s="67"/>
      <c r="L24" s="67"/>
      <c r="M24" s="67"/>
      <c r="N24" s="67"/>
      <c r="O24" s="67"/>
      <c r="P24" s="67"/>
    </row>
    <row r="25" spans="1:16" x14ac:dyDescent="0.25">
      <c r="A25" s="67"/>
      <c r="B25" s="67"/>
      <c r="C25" s="67"/>
      <c r="D25" s="67"/>
      <c r="E25" s="67"/>
      <c r="F25" s="67"/>
      <c r="G25" s="67"/>
      <c r="H25" s="67"/>
      <c r="I25" s="67"/>
      <c r="J25" s="67"/>
      <c r="K25" s="67"/>
      <c r="L25" s="67"/>
      <c r="M25" s="67"/>
      <c r="N25" s="67"/>
      <c r="O25" s="67"/>
      <c r="P25" s="67"/>
    </row>
    <row r="26" spans="1:16" x14ac:dyDescent="0.25">
      <c r="A26" s="67"/>
      <c r="B26" s="67"/>
      <c r="C26" s="67"/>
      <c r="D26" s="67"/>
      <c r="E26" s="67"/>
      <c r="F26" s="67"/>
      <c r="G26" s="67"/>
      <c r="H26" s="67"/>
      <c r="I26" s="67"/>
      <c r="J26" s="67"/>
      <c r="K26" s="67"/>
      <c r="L26" s="67"/>
      <c r="M26" s="67"/>
      <c r="N26" s="67"/>
      <c r="O26" s="67"/>
      <c r="P26" s="67"/>
    </row>
    <row r="27" spans="1:16" x14ac:dyDescent="0.25">
      <c r="A27" s="66"/>
      <c r="B27" s="66"/>
      <c r="C27" s="66"/>
      <c r="D27" s="66"/>
      <c r="E27" s="66"/>
      <c r="F27" s="66"/>
      <c r="H27" s="66"/>
      <c r="I27" s="66"/>
      <c r="J27" s="66"/>
      <c r="K27" s="66"/>
      <c r="L27" s="66"/>
      <c r="M27" s="66"/>
      <c r="N27" s="66"/>
      <c r="O27" s="66"/>
      <c r="P27" s="66"/>
    </row>
  </sheetData>
  <mergeCells count="9">
    <mergeCell ref="B2:P3"/>
    <mergeCell ref="D6:F6"/>
    <mergeCell ref="O5:O6"/>
    <mergeCell ref="D4:E4"/>
    <mergeCell ref="D5:E5"/>
    <mergeCell ref="I6:J6"/>
    <mergeCell ref="H5:J5"/>
    <mergeCell ref="L5:N5"/>
    <mergeCell ref="M6:N6"/>
  </mergeCells>
  <conditionalFormatting sqref="H7:H14 F8:F14 H16:H19 K16:M19 F16:F19 K7:M14">
    <cfRule type="timePeriod" dxfId="7" priority="17" timePeriod="nextMonth">
      <formula>AND(MONTH(F7)=MONTH(EDATE(TODAY(),0+1)),YEAR(F7)=YEAR(EDATE(TODAY(),0+1)))</formula>
    </cfRule>
  </conditionalFormatting>
  <conditionalFormatting sqref="H20:M20 H8:H19 K8:M19 F8:F19">
    <cfRule type="timePeriod" dxfId="6" priority="15" timePeriod="yesterday">
      <formula>FLOOR(F8,1)=TODAY()-1</formula>
    </cfRule>
  </conditionalFormatting>
  <conditionalFormatting sqref="H7 K7:M7">
    <cfRule type="timePeriod" dxfId="5" priority="13" timePeriod="yesterday">
      <formula>FLOOR(H7,1)=TODAY()-1</formula>
    </cfRule>
  </conditionalFormatting>
  <conditionalFormatting sqref="M7">
    <cfRule type="timePeriod" dxfId="4" priority="5" timePeriod="yesterday">
      <formula>FLOOR(M7,1)=TODAY()-1</formula>
    </cfRule>
  </conditionalFormatting>
  <conditionalFormatting sqref="I16:I19 I7:I14">
    <cfRule type="timePeriod" dxfId="3" priority="4" timePeriod="nextMonth">
      <formula>AND(MONTH(I7)=MONTH(EDATE(TODAY(),0+1)),YEAR(I7)=YEAR(EDATE(TODAY(),0+1)))</formula>
    </cfRule>
  </conditionalFormatting>
  <conditionalFormatting sqref="I8:I19">
    <cfRule type="timePeriod" dxfId="2" priority="3" timePeriod="yesterday">
      <formula>FLOOR(I8,1)=TODAY()-1</formula>
    </cfRule>
  </conditionalFormatting>
  <conditionalFormatting sqref="I7">
    <cfRule type="timePeriod" dxfId="1" priority="2" timePeriod="yesterday">
      <formula>FLOOR(I7,1)=TODAY()-1</formula>
    </cfRule>
  </conditionalFormatting>
  <conditionalFormatting sqref="I7">
    <cfRule type="timePeriod" dxfId="0" priority="1" timePeriod="yesterday">
      <formula>FLOOR(I7,1)=TODAY()-1</formula>
    </cfRule>
  </conditionalFormatting>
  <printOptions horizontalCentered="1"/>
  <pageMargins left="0.39370078740157483" right="0.39370078740157483" top="0.39370078740157483" bottom="0.39370078740157483" header="0.31496062992125984" footer="0.31496062992125984"/>
  <pageSetup paperSize="8" scale="75" orientation="landscape" r:id="rId1"/>
  <headerFooter>
    <oddFooter>&amp;R&amp;Z&amp;F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52"/>
  <sheetViews>
    <sheetView tabSelected="1" workbookViewId="0">
      <selection activeCell="N16" sqref="N15:N16"/>
    </sheetView>
  </sheetViews>
  <sheetFormatPr baseColWidth="10" defaultRowHeight="15" x14ac:dyDescent="0.25"/>
  <cols>
    <col min="2" max="3" width="30" customWidth="1"/>
    <col min="4" max="4" width="10.5703125" customWidth="1"/>
    <col min="8" max="9" width="11.42578125" style="153"/>
  </cols>
  <sheetData>
    <row r="1" spans="2:9" x14ac:dyDescent="0.25">
      <c r="B1" s="154" t="str">
        <f>IF(C3="TOUS","COUT PAR ANNEE FLOTTE VEHICULE","COUT VEHICULE PAR ANNÉE")</f>
        <v>COUT PAR ANNEE FLOTTE VEHICULE</v>
      </c>
      <c r="C1" s="154"/>
      <c r="H1" s="153" t="s">
        <v>44</v>
      </c>
      <c r="I1" s="153" t="s">
        <v>45</v>
      </c>
    </row>
    <row r="2" spans="2:9" x14ac:dyDescent="0.25">
      <c r="H2" s="153">
        <v>1980</v>
      </c>
      <c r="I2" s="153">
        <f ca="1">SUMPRODUCT((YEAR(INDIRECT("'"&amp;RECAP!$A$7&amp;"'!$b$17:b100"))=H2)*(INDIRECT("'"&amp;RECAP!$A$7&amp;"'!$g$17:g100")))+SUMPRODUCT((YEAR(INDIRECT("'"&amp;RECAP!$A$8&amp;"'!$b$17:b100"))=H2)*(INDIRECT("'"&amp;RECAP!$A$8&amp;"'!$g$17:g100")))+SUMPRODUCT((YEAR(INDIRECT("'"&amp;RECAP!$A$9&amp;"'!$b$17:b100"))=H2)*(INDIRECT("'"&amp;RECAP!$A$9&amp;"'!$g$17:g100")))+SUMPRODUCT((YEAR(INDIRECT("'"&amp;RECAP!$A$10&amp;"'!$b$17:b100"))=H2)*(INDIRECT("'"&amp;RECAP!$A$10&amp;"'!$g$17:g100")))+SUMPRODUCT((YEAR(INDIRECT("'"&amp;RECAP!$A$11&amp;"'!$b$17:b100"))=H2)*(INDIRECT("'"&amp;RECAP!$A$11&amp;"'!$g$17:g100")))+SUMPRODUCT((YEAR(INDIRECT("'"&amp;RECAP!$A$12&amp;"'!$b$17:b100"))=H2)*(INDIRECT("'"&amp;RECAP!$A$12&amp;"'!$g$17:g100")))+SUMPRODUCT((YEAR(INDIRECT("'"&amp;RECAP!$A$13&amp;"'!$b$17:b100"))=H2)*(INDIRECT("'"&amp;RECAP!$A$13&amp;"'!$g$17:g100")))+SUMPRODUCT((YEAR(INDIRECT("'"&amp;RECAP!$A$14&amp;"'!$b$17:b100"))=H2)*(INDIRECT("'"&amp;RECAP!$A$14&amp;"'!$g$17:g100")))+SUMPRODUCT((YEAR(INDIRECT("'"&amp;RECAP!$A$15&amp;"'!$b$17:b100"))=H2)*(INDIRECT("'"&amp;RECAP!$A$15&amp;"'!$g$17:g100")))+SUMPRODUCT((YEAR(INDIRECT("'"&amp;RECAP!$A$16&amp;"'!$b$17:b100"))=H2)*(INDIRECT("'"&amp;RECAP!$A$16&amp;"'!$g$17:g100")))+SUMPRODUCT((YEAR(INDIRECT("'"&amp;RECAP!$A$17&amp;"'!$b$17:b100"))=H2)*(INDIRECT("'"&amp;RECAP!$A$17&amp;"'!$g$17:g100")))+SUMPRODUCT((YEAR(INDIRECT("'"&amp;RECAP!$A$18&amp;"'!$b$17:b100"))=H2)*(INDIRECT("'"&amp;RECAP!$A$18&amp;"'!$g$17:g100")))</f>
        <v>0</v>
      </c>
    </row>
    <row r="3" spans="2:9" x14ac:dyDescent="0.25">
      <c r="B3" s="107" t="s">
        <v>29</v>
      </c>
      <c r="C3" s="108" t="s">
        <v>43</v>
      </c>
      <c r="H3" s="153">
        <v>1981</v>
      </c>
      <c r="I3" s="153">
        <f ca="1">SUMPRODUCT((YEAR(INDIRECT("'"&amp;RECAP!$A$7&amp;"'!$b$17:b100"))=H3)*(INDIRECT("'"&amp;RECAP!$A$7&amp;"'!$g$17:g100")))+SUMPRODUCT((YEAR(INDIRECT("'"&amp;RECAP!$A$8&amp;"'!$b$17:b100"))=H3)*(INDIRECT("'"&amp;RECAP!$A$8&amp;"'!$g$17:g100")))+SUMPRODUCT((YEAR(INDIRECT("'"&amp;RECAP!$A$9&amp;"'!$b$17:b100"))=H3)*(INDIRECT("'"&amp;RECAP!$A$9&amp;"'!$g$17:g100")))+SUMPRODUCT((YEAR(INDIRECT("'"&amp;RECAP!$A$10&amp;"'!$b$17:b100"))=H3)*(INDIRECT("'"&amp;RECAP!$A$10&amp;"'!$g$17:g100")))+SUMPRODUCT((YEAR(INDIRECT("'"&amp;RECAP!$A$11&amp;"'!$b$17:b100"))=H3)*(INDIRECT("'"&amp;RECAP!$A$11&amp;"'!$g$17:g100")))+SUMPRODUCT((YEAR(INDIRECT("'"&amp;RECAP!$A$12&amp;"'!$b$17:b100"))=H3)*(INDIRECT("'"&amp;RECAP!$A$12&amp;"'!$g$17:g100")))+SUMPRODUCT((YEAR(INDIRECT("'"&amp;RECAP!$A$13&amp;"'!$b$17:b100"))=H3)*(INDIRECT("'"&amp;RECAP!$A$13&amp;"'!$g$17:g100")))+SUMPRODUCT((YEAR(INDIRECT("'"&amp;RECAP!$A$14&amp;"'!$b$17:b100"))=H3)*(INDIRECT("'"&amp;RECAP!$A$14&amp;"'!$g$17:g100")))+SUMPRODUCT((YEAR(INDIRECT("'"&amp;RECAP!$A$15&amp;"'!$b$17:b100"))=H3)*(INDIRECT("'"&amp;RECAP!$A$15&amp;"'!$g$17:g100")))+SUMPRODUCT((YEAR(INDIRECT("'"&amp;RECAP!$A$16&amp;"'!$b$17:b100"))=H3)*(INDIRECT("'"&amp;RECAP!$A$16&amp;"'!$g$17:g100")))+SUMPRODUCT((YEAR(INDIRECT("'"&amp;RECAP!$A$17&amp;"'!$b$17:b100"))=H3)*(INDIRECT("'"&amp;RECAP!$A$17&amp;"'!$g$17:g100")))+SUMPRODUCT((YEAR(INDIRECT("'"&amp;RECAP!$A$18&amp;"'!$b$17:b100"))=H3)*(INDIRECT("'"&amp;RECAP!$A$18&amp;"'!$g$17:g100")))</f>
        <v>0</v>
      </c>
    </row>
    <row r="4" spans="2:9" x14ac:dyDescent="0.25">
      <c r="H4" s="153">
        <v>1982</v>
      </c>
      <c r="I4" s="153">
        <f ca="1">SUMPRODUCT((YEAR(INDIRECT("'"&amp;RECAP!$A$7&amp;"'!$b$17:b100"))=H4)*(INDIRECT("'"&amp;RECAP!$A$7&amp;"'!$g$17:g100")))+SUMPRODUCT((YEAR(INDIRECT("'"&amp;RECAP!$A$8&amp;"'!$b$17:b100"))=H4)*(INDIRECT("'"&amp;RECAP!$A$8&amp;"'!$g$17:g100")))+SUMPRODUCT((YEAR(INDIRECT("'"&amp;RECAP!$A$9&amp;"'!$b$17:b100"))=H4)*(INDIRECT("'"&amp;RECAP!$A$9&amp;"'!$g$17:g100")))+SUMPRODUCT((YEAR(INDIRECT("'"&amp;RECAP!$A$10&amp;"'!$b$17:b100"))=H4)*(INDIRECT("'"&amp;RECAP!$A$10&amp;"'!$g$17:g100")))+SUMPRODUCT((YEAR(INDIRECT("'"&amp;RECAP!$A$11&amp;"'!$b$17:b100"))=H4)*(INDIRECT("'"&amp;RECAP!$A$11&amp;"'!$g$17:g100")))+SUMPRODUCT((YEAR(INDIRECT("'"&amp;RECAP!$A$12&amp;"'!$b$17:b100"))=H4)*(INDIRECT("'"&amp;RECAP!$A$12&amp;"'!$g$17:g100")))+SUMPRODUCT((YEAR(INDIRECT("'"&amp;RECAP!$A$13&amp;"'!$b$17:b100"))=H4)*(INDIRECT("'"&amp;RECAP!$A$13&amp;"'!$g$17:g100")))+SUMPRODUCT((YEAR(INDIRECT("'"&amp;RECAP!$A$14&amp;"'!$b$17:b100"))=H4)*(INDIRECT("'"&amp;RECAP!$A$14&amp;"'!$g$17:g100")))+SUMPRODUCT((YEAR(INDIRECT("'"&amp;RECAP!$A$15&amp;"'!$b$17:b100"))=H4)*(INDIRECT("'"&amp;RECAP!$A$15&amp;"'!$g$17:g100")))+SUMPRODUCT((YEAR(INDIRECT("'"&amp;RECAP!$A$16&amp;"'!$b$17:b100"))=H4)*(INDIRECT("'"&amp;RECAP!$A$16&amp;"'!$g$17:g100")))+SUMPRODUCT((YEAR(INDIRECT("'"&amp;RECAP!$A$17&amp;"'!$b$17:b100"))=H4)*(INDIRECT("'"&amp;RECAP!$A$17&amp;"'!$g$17:g100")))+SUMPRODUCT((YEAR(INDIRECT("'"&amp;RECAP!$A$18&amp;"'!$b$17:b100"))=H4)*(INDIRECT("'"&amp;RECAP!$A$18&amp;"'!$g$17:g100")))</f>
        <v>0</v>
      </c>
    </row>
    <row r="5" spans="2:9" x14ac:dyDescent="0.25">
      <c r="B5" s="109" t="s">
        <v>30</v>
      </c>
      <c r="C5" s="110" t="s">
        <v>31</v>
      </c>
      <c r="H5" s="153">
        <v>1983</v>
      </c>
      <c r="I5" s="153">
        <f ca="1">SUMPRODUCT((YEAR(INDIRECT("'"&amp;RECAP!$A$7&amp;"'!$b$17:b100"))=H5)*(INDIRECT("'"&amp;RECAP!$A$7&amp;"'!$g$17:g100")))+SUMPRODUCT((YEAR(INDIRECT("'"&amp;RECAP!$A$8&amp;"'!$b$17:b100"))=H5)*(INDIRECT("'"&amp;RECAP!$A$8&amp;"'!$g$17:g100")))+SUMPRODUCT((YEAR(INDIRECT("'"&amp;RECAP!$A$9&amp;"'!$b$17:b100"))=H5)*(INDIRECT("'"&amp;RECAP!$A$9&amp;"'!$g$17:g100")))+SUMPRODUCT((YEAR(INDIRECT("'"&amp;RECAP!$A$10&amp;"'!$b$17:b100"))=H5)*(INDIRECT("'"&amp;RECAP!$A$10&amp;"'!$g$17:g100")))+SUMPRODUCT((YEAR(INDIRECT("'"&amp;RECAP!$A$11&amp;"'!$b$17:b100"))=H5)*(INDIRECT("'"&amp;RECAP!$A$11&amp;"'!$g$17:g100")))+SUMPRODUCT((YEAR(INDIRECT("'"&amp;RECAP!$A$12&amp;"'!$b$17:b100"))=H5)*(INDIRECT("'"&amp;RECAP!$A$12&amp;"'!$g$17:g100")))+SUMPRODUCT((YEAR(INDIRECT("'"&amp;RECAP!$A$13&amp;"'!$b$17:b100"))=H5)*(INDIRECT("'"&amp;RECAP!$A$13&amp;"'!$g$17:g100")))+SUMPRODUCT((YEAR(INDIRECT("'"&amp;RECAP!$A$14&amp;"'!$b$17:b100"))=H5)*(INDIRECT("'"&amp;RECAP!$A$14&amp;"'!$g$17:g100")))+SUMPRODUCT((YEAR(INDIRECT("'"&amp;RECAP!$A$15&amp;"'!$b$17:b100"))=H5)*(INDIRECT("'"&amp;RECAP!$A$15&amp;"'!$g$17:g100")))+SUMPRODUCT((YEAR(INDIRECT("'"&amp;RECAP!$A$16&amp;"'!$b$17:b100"))=H5)*(INDIRECT("'"&amp;RECAP!$A$16&amp;"'!$g$17:g100")))+SUMPRODUCT((YEAR(INDIRECT("'"&amp;RECAP!$A$17&amp;"'!$b$17:b100"))=H5)*(INDIRECT("'"&amp;RECAP!$A$17&amp;"'!$g$17:g100")))+SUMPRODUCT((YEAR(INDIRECT("'"&amp;RECAP!$A$18&amp;"'!$b$17:b100"))=H5)*(INDIRECT("'"&amp;RECAP!$A$18&amp;"'!$g$17:g100")))</f>
        <v>0</v>
      </c>
    </row>
    <row r="6" spans="2:9" x14ac:dyDescent="0.25">
      <c r="B6" s="111">
        <f ca="1">IF(C3="TOUS",YEAR(SMALL(RECAP!C7:C20,1)),YEAR(INDIRECT("'"&amp;$C$3&amp;"'!F4")))</f>
        <v>1990</v>
      </c>
      <c r="C6" s="112" t="e">
        <f ca="1">IF(B6="","",IF(B6="Totaux",SUM($C5:C$6),SUMPRODUCT((YEAR(INDIRECT("'"&amp;$C$3&amp;"'!$b$17:b100"))=B6)*(INDIRECT("'"&amp;$C$3&amp;"'!$g$17:g100")))))</f>
        <v>#REF!</v>
      </c>
      <c r="D6" s="103"/>
      <c r="F6" s="103"/>
      <c r="G6" s="152"/>
      <c r="H6" s="153">
        <v>1984</v>
      </c>
      <c r="I6" s="153">
        <f ca="1">SUMPRODUCT((YEAR(INDIRECT("'"&amp;RECAP!$A$7&amp;"'!$b$17:b100"))=H6)*(INDIRECT("'"&amp;RECAP!$A$7&amp;"'!$g$17:g100")))+SUMPRODUCT((YEAR(INDIRECT("'"&amp;RECAP!$A$8&amp;"'!$b$17:b100"))=H6)*(INDIRECT("'"&amp;RECAP!$A$8&amp;"'!$g$17:g100")))+SUMPRODUCT((YEAR(INDIRECT("'"&amp;RECAP!$A$9&amp;"'!$b$17:b100"))=H6)*(INDIRECT("'"&amp;RECAP!$A$9&amp;"'!$g$17:g100")))+SUMPRODUCT((YEAR(INDIRECT("'"&amp;RECAP!$A$10&amp;"'!$b$17:b100"))=H6)*(INDIRECT("'"&amp;RECAP!$A$10&amp;"'!$g$17:g100")))+SUMPRODUCT((YEAR(INDIRECT("'"&amp;RECAP!$A$11&amp;"'!$b$17:b100"))=H6)*(INDIRECT("'"&amp;RECAP!$A$11&amp;"'!$g$17:g100")))+SUMPRODUCT((YEAR(INDIRECT("'"&amp;RECAP!$A$12&amp;"'!$b$17:b100"))=H6)*(INDIRECT("'"&amp;RECAP!$A$12&amp;"'!$g$17:g100")))+SUMPRODUCT((YEAR(INDIRECT("'"&amp;RECAP!$A$13&amp;"'!$b$17:b100"))=H6)*(INDIRECT("'"&amp;RECAP!$A$13&amp;"'!$g$17:g100")))+SUMPRODUCT((YEAR(INDIRECT("'"&amp;RECAP!$A$14&amp;"'!$b$17:b100"))=H6)*(INDIRECT("'"&amp;RECAP!$A$14&amp;"'!$g$17:g100")))+SUMPRODUCT((YEAR(INDIRECT("'"&amp;RECAP!$A$15&amp;"'!$b$17:b100"))=H6)*(INDIRECT("'"&amp;RECAP!$A$15&amp;"'!$g$17:g100")))+SUMPRODUCT((YEAR(INDIRECT("'"&amp;RECAP!$A$16&amp;"'!$b$17:b100"))=H6)*(INDIRECT("'"&amp;RECAP!$A$16&amp;"'!$g$17:g100")))+SUMPRODUCT((YEAR(INDIRECT("'"&amp;RECAP!$A$17&amp;"'!$b$17:b100"))=H6)*(INDIRECT("'"&amp;RECAP!$A$17&amp;"'!$g$17:g100")))+SUMPRODUCT((YEAR(INDIRECT("'"&amp;RECAP!$A$18&amp;"'!$b$17:b100"))=H6)*(INDIRECT("'"&amp;RECAP!$A$18&amp;"'!$g$17:g100")))</f>
        <v>0</v>
      </c>
    </row>
    <row r="7" spans="2:9" x14ac:dyDescent="0.25">
      <c r="B7" s="113">
        <f t="shared" ref="B7:B11" ca="1" si="0">IF(OR(B6="",B6="Totaux"),"",IF(B6=YEAR(TODAY()),"Totaux",B6+1))</f>
        <v>1991</v>
      </c>
      <c r="C7" s="114" t="e">
        <f ca="1">IF(B7="","",IF(B7="Totaux",SUM($C6:C$6),SUMPRODUCT((YEAR(INDIRECT("'"&amp;$C$3&amp;"'!$b$17:b100"))=B7)*(INDIRECT("'"&amp;$C$3&amp;"'!$g$17:g100")))))</f>
        <v>#REF!</v>
      </c>
      <c r="D7" s="103"/>
      <c r="E7" s="103"/>
      <c r="H7" s="153">
        <v>1985</v>
      </c>
      <c r="I7" s="153">
        <f ca="1">SUMPRODUCT((YEAR(INDIRECT("'"&amp;RECAP!$A$7&amp;"'!$b$17:b100"))=H7)*(INDIRECT("'"&amp;RECAP!$A$7&amp;"'!$g$17:g100")))+SUMPRODUCT((YEAR(INDIRECT("'"&amp;RECAP!$A$8&amp;"'!$b$17:b100"))=H7)*(INDIRECT("'"&amp;RECAP!$A$8&amp;"'!$g$17:g100")))+SUMPRODUCT((YEAR(INDIRECT("'"&amp;RECAP!$A$9&amp;"'!$b$17:b100"))=H7)*(INDIRECT("'"&amp;RECAP!$A$9&amp;"'!$g$17:g100")))+SUMPRODUCT((YEAR(INDIRECT("'"&amp;RECAP!$A$10&amp;"'!$b$17:b100"))=H7)*(INDIRECT("'"&amp;RECAP!$A$10&amp;"'!$g$17:g100")))+SUMPRODUCT((YEAR(INDIRECT("'"&amp;RECAP!$A$11&amp;"'!$b$17:b100"))=H7)*(INDIRECT("'"&amp;RECAP!$A$11&amp;"'!$g$17:g100")))+SUMPRODUCT((YEAR(INDIRECT("'"&amp;RECAP!$A$12&amp;"'!$b$17:b100"))=H7)*(INDIRECT("'"&amp;RECAP!$A$12&amp;"'!$g$17:g100")))+SUMPRODUCT((YEAR(INDIRECT("'"&amp;RECAP!$A$13&amp;"'!$b$17:b100"))=H7)*(INDIRECT("'"&amp;RECAP!$A$13&amp;"'!$g$17:g100")))+SUMPRODUCT((YEAR(INDIRECT("'"&amp;RECAP!$A$14&amp;"'!$b$17:b100"))=H7)*(INDIRECT("'"&amp;RECAP!$A$14&amp;"'!$g$17:g100")))+SUMPRODUCT((YEAR(INDIRECT("'"&amp;RECAP!$A$15&amp;"'!$b$17:b100"))=H7)*(INDIRECT("'"&amp;RECAP!$A$15&amp;"'!$g$17:g100")))+SUMPRODUCT((YEAR(INDIRECT("'"&amp;RECAP!$A$16&amp;"'!$b$17:b100"))=H7)*(INDIRECT("'"&amp;RECAP!$A$16&amp;"'!$g$17:g100")))+SUMPRODUCT((YEAR(INDIRECT("'"&amp;RECAP!$A$17&amp;"'!$b$17:b100"))=H7)*(INDIRECT("'"&amp;RECAP!$A$17&amp;"'!$g$17:g100")))+SUMPRODUCT((YEAR(INDIRECT("'"&amp;RECAP!$A$18&amp;"'!$b$17:b100"))=H7)*(INDIRECT("'"&amp;RECAP!$A$18&amp;"'!$g$17:g100")))</f>
        <v>0</v>
      </c>
    </row>
    <row r="8" spans="2:9" x14ac:dyDescent="0.25">
      <c r="B8" s="111">
        <f t="shared" ca="1" si="0"/>
        <v>1992</v>
      </c>
      <c r="C8" s="112" t="e">
        <f ca="1">IF(B8="","",IF(B8="Totaux",SUM($C$6:C7),SUMPRODUCT((YEAR(INDIRECT("'"&amp;$C$3&amp;"'!$b$17:b100"))=B8)*(INDIRECT("'"&amp;$C$3&amp;"'!$g$17:g100")))))</f>
        <v>#REF!</v>
      </c>
      <c r="D8" s="103"/>
      <c r="G8" s="103"/>
      <c r="H8" s="153">
        <v>1986</v>
      </c>
      <c r="I8" s="153">
        <f ca="1">SUMPRODUCT((YEAR(INDIRECT("'"&amp;RECAP!$A$7&amp;"'!$b$17:b100"))=H8)*(INDIRECT("'"&amp;RECAP!$A$7&amp;"'!$g$17:g100")))+SUMPRODUCT((YEAR(INDIRECT("'"&amp;RECAP!$A$8&amp;"'!$b$17:b100"))=H8)*(INDIRECT("'"&amp;RECAP!$A$8&amp;"'!$g$17:g100")))+SUMPRODUCT((YEAR(INDIRECT("'"&amp;RECAP!$A$9&amp;"'!$b$17:b100"))=H8)*(INDIRECT("'"&amp;RECAP!$A$9&amp;"'!$g$17:g100")))+SUMPRODUCT((YEAR(INDIRECT("'"&amp;RECAP!$A$10&amp;"'!$b$17:b100"))=H8)*(INDIRECT("'"&amp;RECAP!$A$10&amp;"'!$g$17:g100")))+SUMPRODUCT((YEAR(INDIRECT("'"&amp;RECAP!$A$11&amp;"'!$b$17:b100"))=H8)*(INDIRECT("'"&amp;RECAP!$A$11&amp;"'!$g$17:g100")))+SUMPRODUCT((YEAR(INDIRECT("'"&amp;RECAP!$A$12&amp;"'!$b$17:b100"))=H8)*(INDIRECT("'"&amp;RECAP!$A$12&amp;"'!$g$17:g100")))+SUMPRODUCT((YEAR(INDIRECT("'"&amp;RECAP!$A$13&amp;"'!$b$17:b100"))=H8)*(INDIRECT("'"&amp;RECAP!$A$13&amp;"'!$g$17:g100")))+SUMPRODUCT((YEAR(INDIRECT("'"&amp;RECAP!$A$14&amp;"'!$b$17:b100"))=H8)*(INDIRECT("'"&amp;RECAP!$A$14&amp;"'!$g$17:g100")))+SUMPRODUCT((YEAR(INDIRECT("'"&amp;RECAP!$A$15&amp;"'!$b$17:b100"))=H8)*(INDIRECT("'"&amp;RECAP!$A$15&amp;"'!$g$17:g100")))+SUMPRODUCT((YEAR(INDIRECT("'"&amp;RECAP!$A$16&amp;"'!$b$17:b100"))=H8)*(INDIRECT("'"&amp;RECAP!$A$16&amp;"'!$g$17:g100")))+SUMPRODUCT((YEAR(INDIRECT("'"&amp;RECAP!$A$17&amp;"'!$b$17:b100"))=H8)*(INDIRECT("'"&amp;RECAP!$A$17&amp;"'!$g$17:g100")))+SUMPRODUCT((YEAR(INDIRECT("'"&amp;RECAP!$A$18&amp;"'!$b$17:b100"))=H8)*(INDIRECT("'"&amp;RECAP!$A$18&amp;"'!$g$17:g100")))</f>
        <v>0</v>
      </c>
    </row>
    <row r="9" spans="2:9" x14ac:dyDescent="0.25">
      <c r="B9" s="113">
        <f t="shared" ca="1" si="0"/>
        <v>1993</v>
      </c>
      <c r="C9" s="114" t="e">
        <f ca="1">IF(B9="","",IF(B9="Totaux",SUM($C$6:C8),SUMPRODUCT((YEAR(INDIRECT("'"&amp;$C$3&amp;"'!$b$17:b100"))=B9)*(INDIRECT("'"&amp;$C$3&amp;"'!$g$17:g100")))))</f>
        <v>#REF!</v>
      </c>
      <c r="D9" s="103"/>
      <c r="H9" s="153">
        <v>1987</v>
      </c>
      <c r="I9" s="153">
        <f ca="1">SUMPRODUCT((YEAR(INDIRECT("'"&amp;RECAP!$A$7&amp;"'!$b$17:b100"))=H9)*(INDIRECT("'"&amp;RECAP!$A$7&amp;"'!$g$17:g100")))+SUMPRODUCT((YEAR(INDIRECT("'"&amp;RECAP!$A$8&amp;"'!$b$17:b100"))=H9)*(INDIRECT("'"&amp;RECAP!$A$8&amp;"'!$g$17:g100")))+SUMPRODUCT((YEAR(INDIRECT("'"&amp;RECAP!$A$9&amp;"'!$b$17:b100"))=H9)*(INDIRECT("'"&amp;RECAP!$A$9&amp;"'!$g$17:g100")))+SUMPRODUCT((YEAR(INDIRECT("'"&amp;RECAP!$A$10&amp;"'!$b$17:b100"))=H9)*(INDIRECT("'"&amp;RECAP!$A$10&amp;"'!$g$17:g100")))+SUMPRODUCT((YEAR(INDIRECT("'"&amp;RECAP!$A$11&amp;"'!$b$17:b100"))=H9)*(INDIRECT("'"&amp;RECAP!$A$11&amp;"'!$g$17:g100")))+SUMPRODUCT((YEAR(INDIRECT("'"&amp;RECAP!$A$12&amp;"'!$b$17:b100"))=H9)*(INDIRECT("'"&amp;RECAP!$A$12&amp;"'!$g$17:g100")))+SUMPRODUCT((YEAR(INDIRECT("'"&amp;RECAP!$A$13&amp;"'!$b$17:b100"))=H9)*(INDIRECT("'"&amp;RECAP!$A$13&amp;"'!$g$17:g100")))+SUMPRODUCT((YEAR(INDIRECT("'"&amp;RECAP!$A$14&amp;"'!$b$17:b100"))=H9)*(INDIRECT("'"&amp;RECAP!$A$14&amp;"'!$g$17:g100")))+SUMPRODUCT((YEAR(INDIRECT("'"&amp;RECAP!$A$15&amp;"'!$b$17:b100"))=H9)*(INDIRECT("'"&amp;RECAP!$A$15&amp;"'!$g$17:g100")))+SUMPRODUCT((YEAR(INDIRECT("'"&amp;RECAP!$A$16&amp;"'!$b$17:b100"))=H9)*(INDIRECT("'"&amp;RECAP!$A$16&amp;"'!$g$17:g100")))+SUMPRODUCT((YEAR(INDIRECT("'"&amp;RECAP!$A$17&amp;"'!$b$17:b100"))=H9)*(INDIRECT("'"&amp;RECAP!$A$17&amp;"'!$g$17:g100")))+SUMPRODUCT((YEAR(INDIRECT("'"&amp;RECAP!$A$18&amp;"'!$b$17:b100"))=H9)*(INDIRECT("'"&amp;RECAP!$A$18&amp;"'!$g$17:g100")))</f>
        <v>0</v>
      </c>
    </row>
    <row r="10" spans="2:9" x14ac:dyDescent="0.25">
      <c r="B10" s="111">
        <f t="shared" ca="1" si="0"/>
        <v>1994</v>
      </c>
      <c r="C10" s="112" t="e">
        <f ca="1">IF(B10="","",IF(B10="Totaux",SUM($C$6:C9),SUMPRODUCT((YEAR(INDIRECT("'"&amp;$C$3&amp;"'!$b$17:b100"))=B10)*(INDIRECT("'"&amp;$C$3&amp;"'!$g$17:g100")))))</f>
        <v>#REF!</v>
      </c>
      <c r="D10" s="103"/>
      <c r="F10" s="103"/>
      <c r="H10" s="153">
        <v>1988</v>
      </c>
      <c r="I10" s="153">
        <f ca="1">SUMPRODUCT((YEAR(INDIRECT("'"&amp;RECAP!$A$7&amp;"'!$b$17:b100"))=H10)*(INDIRECT("'"&amp;RECAP!$A$7&amp;"'!$g$17:g100")))+SUMPRODUCT((YEAR(INDIRECT("'"&amp;RECAP!$A$8&amp;"'!$b$17:b100"))=H10)*(INDIRECT("'"&amp;RECAP!$A$8&amp;"'!$g$17:g100")))+SUMPRODUCT((YEAR(INDIRECT("'"&amp;RECAP!$A$9&amp;"'!$b$17:b100"))=H10)*(INDIRECT("'"&amp;RECAP!$A$9&amp;"'!$g$17:g100")))+SUMPRODUCT((YEAR(INDIRECT("'"&amp;RECAP!$A$10&amp;"'!$b$17:b100"))=H10)*(INDIRECT("'"&amp;RECAP!$A$10&amp;"'!$g$17:g100")))+SUMPRODUCT((YEAR(INDIRECT("'"&amp;RECAP!$A$11&amp;"'!$b$17:b100"))=H10)*(INDIRECT("'"&amp;RECAP!$A$11&amp;"'!$g$17:g100")))+SUMPRODUCT((YEAR(INDIRECT("'"&amp;RECAP!$A$12&amp;"'!$b$17:b100"))=H10)*(INDIRECT("'"&amp;RECAP!$A$12&amp;"'!$g$17:g100")))+SUMPRODUCT((YEAR(INDIRECT("'"&amp;RECAP!$A$13&amp;"'!$b$17:b100"))=H10)*(INDIRECT("'"&amp;RECAP!$A$13&amp;"'!$g$17:g100")))+SUMPRODUCT((YEAR(INDIRECT("'"&amp;RECAP!$A$14&amp;"'!$b$17:b100"))=H10)*(INDIRECT("'"&amp;RECAP!$A$14&amp;"'!$g$17:g100")))+SUMPRODUCT((YEAR(INDIRECT("'"&amp;RECAP!$A$15&amp;"'!$b$17:b100"))=H10)*(INDIRECT("'"&amp;RECAP!$A$15&amp;"'!$g$17:g100")))+SUMPRODUCT((YEAR(INDIRECT("'"&amp;RECAP!$A$16&amp;"'!$b$17:b100"))=H10)*(INDIRECT("'"&amp;RECAP!$A$16&amp;"'!$g$17:g100")))+SUMPRODUCT((YEAR(INDIRECT("'"&amp;RECAP!$A$17&amp;"'!$b$17:b100"))=H10)*(INDIRECT("'"&amp;RECAP!$A$17&amp;"'!$g$17:g100")))+SUMPRODUCT((YEAR(INDIRECT("'"&amp;RECAP!$A$18&amp;"'!$b$17:b100"))=H10)*(INDIRECT("'"&amp;RECAP!$A$18&amp;"'!$g$17:g100")))</f>
        <v>0</v>
      </c>
    </row>
    <row r="11" spans="2:9" x14ac:dyDescent="0.25">
      <c r="B11" s="113">
        <f t="shared" ca="1" si="0"/>
        <v>1995</v>
      </c>
      <c r="C11" s="114" t="e">
        <f ca="1">IF(B11="","",IF(B11="Totaux",SUM($C$6:C10),SUMPRODUCT((YEAR(INDIRECT("'"&amp;$C$3&amp;"'!$b$17:b100"))=B11)*(INDIRECT("'"&amp;$C$3&amp;"'!$g$17:g100")))))</f>
        <v>#REF!</v>
      </c>
      <c r="H11" s="153">
        <v>1989</v>
      </c>
      <c r="I11" s="153">
        <f ca="1">SUMPRODUCT((YEAR(INDIRECT("'"&amp;RECAP!$A$7&amp;"'!$b$17:b100"))=H11)*(INDIRECT("'"&amp;RECAP!$A$7&amp;"'!$g$17:g100")))+SUMPRODUCT((YEAR(INDIRECT("'"&amp;RECAP!$A$8&amp;"'!$b$17:b100"))=H11)*(INDIRECT("'"&amp;RECAP!$A$8&amp;"'!$g$17:g100")))+SUMPRODUCT((YEAR(INDIRECT("'"&amp;RECAP!$A$9&amp;"'!$b$17:b100"))=H11)*(INDIRECT("'"&amp;RECAP!$A$9&amp;"'!$g$17:g100")))+SUMPRODUCT((YEAR(INDIRECT("'"&amp;RECAP!$A$10&amp;"'!$b$17:b100"))=H11)*(INDIRECT("'"&amp;RECAP!$A$10&amp;"'!$g$17:g100")))+SUMPRODUCT((YEAR(INDIRECT("'"&amp;RECAP!$A$11&amp;"'!$b$17:b100"))=H11)*(INDIRECT("'"&amp;RECAP!$A$11&amp;"'!$g$17:g100")))+SUMPRODUCT((YEAR(INDIRECT("'"&amp;RECAP!$A$12&amp;"'!$b$17:b100"))=H11)*(INDIRECT("'"&amp;RECAP!$A$12&amp;"'!$g$17:g100")))+SUMPRODUCT((YEAR(INDIRECT("'"&amp;RECAP!$A$13&amp;"'!$b$17:b100"))=H11)*(INDIRECT("'"&amp;RECAP!$A$13&amp;"'!$g$17:g100")))+SUMPRODUCT((YEAR(INDIRECT("'"&amp;RECAP!$A$14&amp;"'!$b$17:b100"))=H11)*(INDIRECT("'"&amp;RECAP!$A$14&amp;"'!$g$17:g100")))+SUMPRODUCT((YEAR(INDIRECT("'"&amp;RECAP!$A$15&amp;"'!$b$17:b100"))=H11)*(INDIRECT("'"&amp;RECAP!$A$15&amp;"'!$g$17:g100")))+SUMPRODUCT((YEAR(INDIRECT("'"&amp;RECAP!$A$16&amp;"'!$b$17:b100"))=H11)*(INDIRECT("'"&amp;RECAP!$A$16&amp;"'!$g$17:g100")))+SUMPRODUCT((YEAR(INDIRECT("'"&amp;RECAP!$A$17&amp;"'!$b$17:b100"))=H11)*(INDIRECT("'"&amp;RECAP!$A$17&amp;"'!$g$17:g100")))+SUMPRODUCT((YEAR(INDIRECT("'"&amp;RECAP!$A$18&amp;"'!$b$17:b100"))=H11)*(INDIRECT("'"&amp;RECAP!$A$18&amp;"'!$g$17:g100")))</f>
        <v>0</v>
      </c>
    </row>
    <row r="12" spans="2:9" x14ac:dyDescent="0.25">
      <c r="B12" s="111">
        <f ca="1">IF(OR(B11="",B11="Totaux"),"",IF(B11=YEAR(TODAY()),"Totaux",B11+1))</f>
        <v>1996</v>
      </c>
      <c r="C12" s="112" t="e">
        <f ca="1">IF(B12="","",IF(B12="Totaux",SUM($C$6:C11),SUMPRODUCT((YEAR(INDIRECT("'"&amp;$C$3&amp;"'!$b$17:b100"))=B12)*(INDIRECT("'"&amp;$C$3&amp;"'!$g$17:g100")))))</f>
        <v>#REF!</v>
      </c>
      <c r="H12" s="153">
        <v>1990</v>
      </c>
      <c r="I12" s="153">
        <f ca="1">SUMPRODUCT((YEAR(INDIRECT("'"&amp;RECAP!$A$7&amp;"'!$b$17:b100"))=H12)*(INDIRECT("'"&amp;RECAP!$A$7&amp;"'!$g$17:g100")))+SUMPRODUCT((YEAR(INDIRECT("'"&amp;RECAP!$A$8&amp;"'!$b$17:b100"))=H12)*(INDIRECT("'"&amp;RECAP!$A$8&amp;"'!$g$17:g100")))+SUMPRODUCT((YEAR(INDIRECT("'"&amp;RECAP!$A$9&amp;"'!$b$17:b100"))=H12)*(INDIRECT("'"&amp;RECAP!$A$9&amp;"'!$g$17:g100")))+SUMPRODUCT((YEAR(INDIRECT("'"&amp;RECAP!$A$10&amp;"'!$b$17:b100"))=H12)*(INDIRECT("'"&amp;RECAP!$A$10&amp;"'!$g$17:g100")))+SUMPRODUCT((YEAR(INDIRECT("'"&amp;RECAP!$A$11&amp;"'!$b$17:b100"))=H12)*(INDIRECT("'"&amp;RECAP!$A$11&amp;"'!$g$17:g100")))+SUMPRODUCT((YEAR(INDIRECT("'"&amp;RECAP!$A$12&amp;"'!$b$17:b100"))=H12)*(INDIRECT("'"&amp;RECAP!$A$12&amp;"'!$g$17:g100")))+SUMPRODUCT((YEAR(INDIRECT("'"&amp;RECAP!$A$13&amp;"'!$b$17:b100"))=H12)*(INDIRECT("'"&amp;RECAP!$A$13&amp;"'!$g$17:g100")))+SUMPRODUCT((YEAR(INDIRECT("'"&amp;RECAP!$A$14&amp;"'!$b$17:b100"))=H12)*(INDIRECT("'"&amp;RECAP!$A$14&amp;"'!$g$17:g100")))+SUMPRODUCT((YEAR(INDIRECT("'"&amp;RECAP!$A$15&amp;"'!$b$17:b100"))=H12)*(INDIRECT("'"&amp;RECAP!$A$15&amp;"'!$g$17:g100")))+SUMPRODUCT((YEAR(INDIRECT("'"&amp;RECAP!$A$16&amp;"'!$b$17:b100"))=H12)*(INDIRECT("'"&amp;RECAP!$A$16&amp;"'!$g$17:g100")))+SUMPRODUCT((YEAR(INDIRECT("'"&amp;RECAP!$A$17&amp;"'!$b$17:b100"))=H12)*(INDIRECT("'"&amp;RECAP!$A$17&amp;"'!$g$17:g100")))+SUMPRODUCT((YEAR(INDIRECT("'"&amp;RECAP!$A$18&amp;"'!$b$17:b100"))=H12)*(INDIRECT("'"&amp;RECAP!$A$18&amp;"'!$g$17:g100")))</f>
        <v>0</v>
      </c>
    </row>
    <row r="13" spans="2:9" x14ac:dyDescent="0.25">
      <c r="B13" s="113">
        <f t="shared" ref="B13:B42" ca="1" si="1">IF(OR(B12="",B12="Totaux"),"",IF(B12=YEAR(TODAY()),"Totaux",B12+1))</f>
        <v>1997</v>
      </c>
      <c r="C13" s="114" t="e">
        <f ca="1">IF(B13="","",IF(B13="Totaux",SUM($C$6:C12),SUMPRODUCT((YEAR(INDIRECT("'"&amp;$C$3&amp;"'!$b$17:b100"))=B13)*(INDIRECT("'"&amp;$C$3&amp;"'!$g$17:g100")))))</f>
        <v>#REF!</v>
      </c>
      <c r="H13" s="153">
        <v>1991</v>
      </c>
      <c r="I13" s="153">
        <f ca="1">SUMPRODUCT((YEAR(INDIRECT("'"&amp;RECAP!$A$7&amp;"'!$b$17:b100"))=H13)*(INDIRECT("'"&amp;RECAP!$A$7&amp;"'!$g$17:g100")))+SUMPRODUCT((YEAR(INDIRECT("'"&amp;RECAP!$A$8&amp;"'!$b$17:b100"))=H13)*(INDIRECT("'"&amp;RECAP!$A$8&amp;"'!$g$17:g100")))+SUMPRODUCT((YEAR(INDIRECT("'"&amp;RECAP!$A$9&amp;"'!$b$17:b100"))=H13)*(INDIRECT("'"&amp;RECAP!$A$9&amp;"'!$g$17:g100")))+SUMPRODUCT((YEAR(INDIRECT("'"&amp;RECAP!$A$10&amp;"'!$b$17:b100"))=H13)*(INDIRECT("'"&amp;RECAP!$A$10&amp;"'!$g$17:g100")))+SUMPRODUCT((YEAR(INDIRECT("'"&amp;RECAP!$A$11&amp;"'!$b$17:b100"))=H13)*(INDIRECT("'"&amp;RECAP!$A$11&amp;"'!$g$17:g100")))+SUMPRODUCT((YEAR(INDIRECT("'"&amp;RECAP!$A$12&amp;"'!$b$17:b100"))=H13)*(INDIRECT("'"&amp;RECAP!$A$12&amp;"'!$g$17:g100")))+SUMPRODUCT((YEAR(INDIRECT("'"&amp;RECAP!$A$13&amp;"'!$b$17:b100"))=H13)*(INDIRECT("'"&amp;RECAP!$A$13&amp;"'!$g$17:g100")))+SUMPRODUCT((YEAR(INDIRECT("'"&amp;RECAP!$A$14&amp;"'!$b$17:b100"))=H13)*(INDIRECT("'"&amp;RECAP!$A$14&amp;"'!$g$17:g100")))+SUMPRODUCT((YEAR(INDIRECT("'"&amp;RECAP!$A$15&amp;"'!$b$17:b100"))=H13)*(INDIRECT("'"&amp;RECAP!$A$15&amp;"'!$g$17:g100")))+SUMPRODUCT((YEAR(INDIRECT("'"&amp;RECAP!$A$16&amp;"'!$b$17:b100"))=H13)*(INDIRECT("'"&amp;RECAP!$A$16&amp;"'!$g$17:g100")))+SUMPRODUCT((YEAR(INDIRECT("'"&amp;RECAP!$A$17&amp;"'!$b$17:b100"))=H13)*(INDIRECT("'"&amp;RECAP!$A$17&amp;"'!$g$17:g100")))+SUMPRODUCT((YEAR(INDIRECT("'"&amp;RECAP!$A$18&amp;"'!$b$17:b100"))=H13)*(INDIRECT("'"&amp;RECAP!$A$18&amp;"'!$g$17:g100")))</f>
        <v>0</v>
      </c>
    </row>
    <row r="14" spans="2:9" x14ac:dyDescent="0.25">
      <c r="B14" s="111">
        <f t="shared" ca="1" si="1"/>
        <v>1998</v>
      </c>
      <c r="C14" s="112" t="e">
        <f ca="1">IF(B14="","",IF(B14="Totaux",SUM($C$6:C13),SUMPRODUCT((YEAR(INDIRECT("'"&amp;$C$3&amp;"'!$b$17:b100"))=B14)*(INDIRECT("'"&amp;$C$3&amp;"'!$g$17:g100")))))</f>
        <v>#REF!</v>
      </c>
      <c r="H14" s="153">
        <v>1992</v>
      </c>
      <c r="I14" s="153">
        <f ca="1">SUMPRODUCT((YEAR(INDIRECT("'"&amp;RECAP!$A$7&amp;"'!$b$17:b100"))=H14)*(INDIRECT("'"&amp;RECAP!$A$7&amp;"'!$g$17:g100")))+SUMPRODUCT((YEAR(INDIRECT("'"&amp;RECAP!$A$8&amp;"'!$b$17:b100"))=H14)*(INDIRECT("'"&amp;RECAP!$A$8&amp;"'!$g$17:g100")))+SUMPRODUCT((YEAR(INDIRECT("'"&amp;RECAP!$A$9&amp;"'!$b$17:b100"))=H14)*(INDIRECT("'"&amp;RECAP!$A$9&amp;"'!$g$17:g100")))+SUMPRODUCT((YEAR(INDIRECT("'"&amp;RECAP!$A$10&amp;"'!$b$17:b100"))=H14)*(INDIRECT("'"&amp;RECAP!$A$10&amp;"'!$g$17:g100")))+SUMPRODUCT((YEAR(INDIRECT("'"&amp;RECAP!$A$11&amp;"'!$b$17:b100"))=H14)*(INDIRECT("'"&amp;RECAP!$A$11&amp;"'!$g$17:g100")))+SUMPRODUCT((YEAR(INDIRECT("'"&amp;RECAP!$A$12&amp;"'!$b$17:b100"))=H14)*(INDIRECT("'"&amp;RECAP!$A$12&amp;"'!$g$17:g100")))+SUMPRODUCT((YEAR(INDIRECT("'"&amp;RECAP!$A$13&amp;"'!$b$17:b100"))=H14)*(INDIRECT("'"&amp;RECAP!$A$13&amp;"'!$g$17:g100")))+SUMPRODUCT((YEAR(INDIRECT("'"&amp;RECAP!$A$14&amp;"'!$b$17:b100"))=H14)*(INDIRECT("'"&amp;RECAP!$A$14&amp;"'!$g$17:g100")))+SUMPRODUCT((YEAR(INDIRECT("'"&amp;RECAP!$A$15&amp;"'!$b$17:b100"))=H14)*(INDIRECT("'"&amp;RECAP!$A$15&amp;"'!$g$17:g100")))+SUMPRODUCT((YEAR(INDIRECT("'"&amp;RECAP!$A$16&amp;"'!$b$17:b100"))=H14)*(INDIRECT("'"&amp;RECAP!$A$16&amp;"'!$g$17:g100")))+SUMPRODUCT((YEAR(INDIRECT("'"&amp;RECAP!$A$17&amp;"'!$b$17:b100"))=H14)*(INDIRECT("'"&amp;RECAP!$A$17&amp;"'!$g$17:g100")))+SUMPRODUCT((YEAR(INDIRECT("'"&amp;RECAP!$A$18&amp;"'!$b$17:b100"))=H14)*(INDIRECT("'"&amp;RECAP!$A$18&amp;"'!$g$17:g100")))</f>
        <v>0</v>
      </c>
    </row>
    <row r="15" spans="2:9" x14ac:dyDescent="0.25">
      <c r="B15" s="113">
        <f t="shared" ca="1" si="1"/>
        <v>1999</v>
      </c>
      <c r="C15" s="114" t="e">
        <f ca="1">IF(B15="","",IF(B15="Totaux",SUM($C$6:C14),SUMPRODUCT((YEAR(INDIRECT("'"&amp;$C$3&amp;"'!$b$17:b100"))=B15)*(INDIRECT("'"&amp;$C$3&amp;"'!$g$17:g100")))))</f>
        <v>#REF!</v>
      </c>
      <c r="H15" s="153">
        <v>1993</v>
      </c>
      <c r="I15" s="153">
        <f ca="1">SUMPRODUCT((YEAR(INDIRECT("'"&amp;RECAP!$A$7&amp;"'!$b$17:b100"))=H15)*(INDIRECT("'"&amp;RECAP!$A$7&amp;"'!$g$17:g100")))+SUMPRODUCT((YEAR(INDIRECT("'"&amp;RECAP!$A$8&amp;"'!$b$17:b100"))=H15)*(INDIRECT("'"&amp;RECAP!$A$8&amp;"'!$g$17:g100")))+SUMPRODUCT((YEAR(INDIRECT("'"&amp;RECAP!$A$9&amp;"'!$b$17:b100"))=H15)*(INDIRECT("'"&amp;RECAP!$A$9&amp;"'!$g$17:g100")))+SUMPRODUCT((YEAR(INDIRECT("'"&amp;RECAP!$A$10&amp;"'!$b$17:b100"))=H15)*(INDIRECT("'"&amp;RECAP!$A$10&amp;"'!$g$17:g100")))+SUMPRODUCT((YEAR(INDIRECT("'"&amp;RECAP!$A$11&amp;"'!$b$17:b100"))=H15)*(INDIRECT("'"&amp;RECAP!$A$11&amp;"'!$g$17:g100")))+SUMPRODUCT((YEAR(INDIRECT("'"&amp;RECAP!$A$12&amp;"'!$b$17:b100"))=H15)*(INDIRECT("'"&amp;RECAP!$A$12&amp;"'!$g$17:g100")))+SUMPRODUCT((YEAR(INDIRECT("'"&amp;RECAP!$A$13&amp;"'!$b$17:b100"))=H15)*(INDIRECT("'"&amp;RECAP!$A$13&amp;"'!$g$17:g100")))+SUMPRODUCT((YEAR(INDIRECT("'"&amp;RECAP!$A$14&amp;"'!$b$17:b100"))=H15)*(INDIRECT("'"&amp;RECAP!$A$14&amp;"'!$g$17:g100")))+SUMPRODUCT((YEAR(INDIRECT("'"&amp;RECAP!$A$15&amp;"'!$b$17:b100"))=H15)*(INDIRECT("'"&amp;RECAP!$A$15&amp;"'!$g$17:g100")))+SUMPRODUCT((YEAR(INDIRECT("'"&amp;RECAP!$A$16&amp;"'!$b$17:b100"))=H15)*(INDIRECT("'"&amp;RECAP!$A$16&amp;"'!$g$17:g100")))+SUMPRODUCT((YEAR(INDIRECT("'"&amp;RECAP!$A$17&amp;"'!$b$17:b100"))=H15)*(INDIRECT("'"&amp;RECAP!$A$17&amp;"'!$g$17:g100")))+SUMPRODUCT((YEAR(INDIRECT("'"&amp;RECAP!$A$18&amp;"'!$b$17:b100"))=H15)*(INDIRECT("'"&amp;RECAP!$A$18&amp;"'!$g$17:g100")))</f>
        <v>0</v>
      </c>
    </row>
    <row r="16" spans="2:9" x14ac:dyDescent="0.25">
      <c r="B16" s="111">
        <f t="shared" ca="1" si="1"/>
        <v>2000</v>
      </c>
      <c r="C16" s="112" t="e">
        <f ca="1">IF(B16="","",IF(B16="Totaux",SUM($C$6:C15),SUMPRODUCT((YEAR(INDIRECT("'"&amp;$C$3&amp;"'!$b$17:b100"))=B16)*(INDIRECT("'"&amp;$C$3&amp;"'!$g$17:g100")))))</f>
        <v>#REF!</v>
      </c>
      <c r="H16" s="153">
        <v>1994</v>
      </c>
      <c r="I16" s="153">
        <f ca="1">SUMPRODUCT((YEAR(INDIRECT("'"&amp;RECAP!$A$7&amp;"'!$b$17:b100"))=H16)*(INDIRECT("'"&amp;RECAP!$A$7&amp;"'!$g$17:g100")))+SUMPRODUCT((YEAR(INDIRECT("'"&amp;RECAP!$A$8&amp;"'!$b$17:b100"))=H16)*(INDIRECT("'"&amp;RECAP!$A$8&amp;"'!$g$17:g100")))+SUMPRODUCT((YEAR(INDIRECT("'"&amp;RECAP!$A$9&amp;"'!$b$17:b100"))=H16)*(INDIRECT("'"&amp;RECAP!$A$9&amp;"'!$g$17:g100")))+SUMPRODUCT((YEAR(INDIRECT("'"&amp;RECAP!$A$10&amp;"'!$b$17:b100"))=H16)*(INDIRECT("'"&amp;RECAP!$A$10&amp;"'!$g$17:g100")))+SUMPRODUCT((YEAR(INDIRECT("'"&amp;RECAP!$A$11&amp;"'!$b$17:b100"))=H16)*(INDIRECT("'"&amp;RECAP!$A$11&amp;"'!$g$17:g100")))+SUMPRODUCT((YEAR(INDIRECT("'"&amp;RECAP!$A$12&amp;"'!$b$17:b100"))=H16)*(INDIRECT("'"&amp;RECAP!$A$12&amp;"'!$g$17:g100")))+SUMPRODUCT((YEAR(INDIRECT("'"&amp;RECAP!$A$13&amp;"'!$b$17:b100"))=H16)*(INDIRECT("'"&amp;RECAP!$A$13&amp;"'!$g$17:g100")))+SUMPRODUCT((YEAR(INDIRECT("'"&amp;RECAP!$A$14&amp;"'!$b$17:b100"))=H16)*(INDIRECT("'"&amp;RECAP!$A$14&amp;"'!$g$17:g100")))+SUMPRODUCT((YEAR(INDIRECT("'"&amp;RECAP!$A$15&amp;"'!$b$17:b100"))=H16)*(INDIRECT("'"&amp;RECAP!$A$15&amp;"'!$g$17:g100")))+SUMPRODUCT((YEAR(INDIRECT("'"&amp;RECAP!$A$16&amp;"'!$b$17:b100"))=H16)*(INDIRECT("'"&amp;RECAP!$A$16&amp;"'!$g$17:g100")))+SUMPRODUCT((YEAR(INDIRECT("'"&amp;RECAP!$A$17&amp;"'!$b$17:b100"))=H16)*(INDIRECT("'"&amp;RECAP!$A$17&amp;"'!$g$17:g100")))+SUMPRODUCT((YEAR(INDIRECT("'"&amp;RECAP!$A$18&amp;"'!$b$17:b100"))=H16)*(INDIRECT("'"&amp;RECAP!$A$18&amp;"'!$g$17:g100")))</f>
        <v>0</v>
      </c>
    </row>
    <row r="17" spans="2:9" x14ac:dyDescent="0.25">
      <c r="B17" s="113">
        <f t="shared" ca="1" si="1"/>
        <v>2001</v>
      </c>
      <c r="C17" s="114" t="e">
        <f ca="1">IF(B17="","",IF(B17="Totaux",SUM($C$6:C16),SUMPRODUCT((YEAR(INDIRECT("'"&amp;$C$3&amp;"'!$b$17:b100"))=B17)*(INDIRECT("'"&amp;$C$3&amp;"'!$g$17:g100")))))</f>
        <v>#REF!</v>
      </c>
      <c r="H17" s="153">
        <v>1995</v>
      </c>
      <c r="I17" s="153">
        <f ca="1">SUMPRODUCT((YEAR(INDIRECT("'"&amp;RECAP!$A$7&amp;"'!$b$17:b100"))=H17)*(INDIRECT("'"&amp;RECAP!$A$7&amp;"'!$g$17:g100")))+SUMPRODUCT((YEAR(INDIRECT("'"&amp;RECAP!$A$8&amp;"'!$b$17:b100"))=H17)*(INDIRECT("'"&amp;RECAP!$A$8&amp;"'!$g$17:g100")))+SUMPRODUCT((YEAR(INDIRECT("'"&amp;RECAP!$A$9&amp;"'!$b$17:b100"))=H17)*(INDIRECT("'"&amp;RECAP!$A$9&amp;"'!$g$17:g100")))+SUMPRODUCT((YEAR(INDIRECT("'"&amp;RECAP!$A$10&amp;"'!$b$17:b100"))=H17)*(INDIRECT("'"&amp;RECAP!$A$10&amp;"'!$g$17:g100")))+SUMPRODUCT((YEAR(INDIRECT("'"&amp;RECAP!$A$11&amp;"'!$b$17:b100"))=H17)*(INDIRECT("'"&amp;RECAP!$A$11&amp;"'!$g$17:g100")))+SUMPRODUCT((YEAR(INDIRECT("'"&amp;RECAP!$A$12&amp;"'!$b$17:b100"))=H17)*(INDIRECT("'"&amp;RECAP!$A$12&amp;"'!$g$17:g100")))+SUMPRODUCT((YEAR(INDIRECT("'"&amp;RECAP!$A$13&amp;"'!$b$17:b100"))=H17)*(INDIRECT("'"&amp;RECAP!$A$13&amp;"'!$g$17:g100")))+SUMPRODUCT((YEAR(INDIRECT("'"&amp;RECAP!$A$14&amp;"'!$b$17:b100"))=H17)*(INDIRECT("'"&amp;RECAP!$A$14&amp;"'!$g$17:g100")))+SUMPRODUCT((YEAR(INDIRECT("'"&amp;RECAP!$A$15&amp;"'!$b$17:b100"))=H17)*(INDIRECT("'"&amp;RECAP!$A$15&amp;"'!$g$17:g100")))+SUMPRODUCT((YEAR(INDIRECT("'"&amp;RECAP!$A$16&amp;"'!$b$17:b100"))=H17)*(INDIRECT("'"&amp;RECAP!$A$16&amp;"'!$g$17:g100")))+SUMPRODUCT((YEAR(INDIRECT("'"&amp;RECAP!$A$17&amp;"'!$b$17:b100"))=H17)*(INDIRECT("'"&amp;RECAP!$A$17&amp;"'!$g$17:g100")))+SUMPRODUCT((YEAR(INDIRECT("'"&amp;RECAP!$A$18&amp;"'!$b$17:b100"))=H17)*(INDIRECT("'"&amp;RECAP!$A$18&amp;"'!$g$17:g100")))</f>
        <v>0</v>
      </c>
    </row>
    <row r="18" spans="2:9" x14ac:dyDescent="0.25">
      <c r="B18" s="111">
        <f t="shared" ca="1" si="1"/>
        <v>2002</v>
      </c>
      <c r="C18" s="112" t="e">
        <f ca="1">IF(B18="","",IF(B18="Totaux",SUM($C$6:C17),SUMPRODUCT((YEAR(INDIRECT("'"&amp;$C$3&amp;"'!$b$17:b100"))=B18)*(INDIRECT("'"&amp;$C$3&amp;"'!$g$17:g100")))))</f>
        <v>#REF!</v>
      </c>
      <c r="H18" s="153">
        <v>1996</v>
      </c>
      <c r="I18" s="153">
        <f ca="1">SUMPRODUCT((YEAR(INDIRECT("'"&amp;RECAP!$A$7&amp;"'!$b$17:b100"))=H18)*(INDIRECT("'"&amp;RECAP!$A$7&amp;"'!$g$17:g100")))+SUMPRODUCT((YEAR(INDIRECT("'"&amp;RECAP!$A$8&amp;"'!$b$17:b100"))=H18)*(INDIRECT("'"&amp;RECAP!$A$8&amp;"'!$g$17:g100")))+SUMPRODUCT((YEAR(INDIRECT("'"&amp;RECAP!$A$9&amp;"'!$b$17:b100"))=H18)*(INDIRECT("'"&amp;RECAP!$A$9&amp;"'!$g$17:g100")))+SUMPRODUCT((YEAR(INDIRECT("'"&amp;RECAP!$A$10&amp;"'!$b$17:b100"))=H18)*(INDIRECT("'"&amp;RECAP!$A$10&amp;"'!$g$17:g100")))+SUMPRODUCT((YEAR(INDIRECT("'"&amp;RECAP!$A$11&amp;"'!$b$17:b100"))=H18)*(INDIRECT("'"&amp;RECAP!$A$11&amp;"'!$g$17:g100")))+SUMPRODUCT((YEAR(INDIRECT("'"&amp;RECAP!$A$12&amp;"'!$b$17:b100"))=H18)*(INDIRECT("'"&amp;RECAP!$A$12&amp;"'!$g$17:g100")))+SUMPRODUCT((YEAR(INDIRECT("'"&amp;RECAP!$A$13&amp;"'!$b$17:b100"))=H18)*(INDIRECT("'"&amp;RECAP!$A$13&amp;"'!$g$17:g100")))+SUMPRODUCT((YEAR(INDIRECT("'"&amp;RECAP!$A$14&amp;"'!$b$17:b100"))=H18)*(INDIRECT("'"&amp;RECAP!$A$14&amp;"'!$g$17:g100")))+SUMPRODUCT((YEAR(INDIRECT("'"&amp;RECAP!$A$15&amp;"'!$b$17:b100"))=H18)*(INDIRECT("'"&amp;RECAP!$A$15&amp;"'!$g$17:g100")))+SUMPRODUCT((YEAR(INDIRECT("'"&amp;RECAP!$A$16&amp;"'!$b$17:b100"))=H18)*(INDIRECT("'"&amp;RECAP!$A$16&amp;"'!$g$17:g100")))+SUMPRODUCT((YEAR(INDIRECT("'"&amp;RECAP!$A$17&amp;"'!$b$17:b100"))=H18)*(INDIRECT("'"&amp;RECAP!$A$17&amp;"'!$g$17:g100")))+SUMPRODUCT((YEAR(INDIRECT("'"&amp;RECAP!$A$18&amp;"'!$b$17:b100"))=H18)*(INDIRECT("'"&amp;RECAP!$A$18&amp;"'!$g$17:g100")))</f>
        <v>0</v>
      </c>
    </row>
    <row r="19" spans="2:9" x14ac:dyDescent="0.25">
      <c r="B19" s="113">
        <f t="shared" ca="1" si="1"/>
        <v>2003</v>
      </c>
      <c r="C19" s="114" t="e">
        <f ca="1">IF(B19="","",IF(B19="Totaux",SUM($C$6:C18),SUMPRODUCT((YEAR(INDIRECT("'"&amp;$C$3&amp;"'!$b$17:b100"))=B19)*(INDIRECT("'"&amp;$C$3&amp;"'!$g$17:g100")))))</f>
        <v>#REF!</v>
      </c>
      <c r="H19" s="153">
        <v>1997</v>
      </c>
      <c r="I19" s="153">
        <f ca="1">SUMPRODUCT((YEAR(INDIRECT("'"&amp;RECAP!$A$7&amp;"'!$b$17:b100"))=H19)*(INDIRECT("'"&amp;RECAP!$A$7&amp;"'!$g$17:g100")))+SUMPRODUCT((YEAR(INDIRECT("'"&amp;RECAP!$A$8&amp;"'!$b$17:b100"))=H19)*(INDIRECT("'"&amp;RECAP!$A$8&amp;"'!$g$17:g100")))+SUMPRODUCT((YEAR(INDIRECT("'"&amp;RECAP!$A$9&amp;"'!$b$17:b100"))=H19)*(INDIRECT("'"&amp;RECAP!$A$9&amp;"'!$g$17:g100")))+SUMPRODUCT((YEAR(INDIRECT("'"&amp;RECAP!$A$10&amp;"'!$b$17:b100"))=H19)*(INDIRECT("'"&amp;RECAP!$A$10&amp;"'!$g$17:g100")))+SUMPRODUCT((YEAR(INDIRECT("'"&amp;RECAP!$A$11&amp;"'!$b$17:b100"))=H19)*(INDIRECT("'"&amp;RECAP!$A$11&amp;"'!$g$17:g100")))+SUMPRODUCT((YEAR(INDIRECT("'"&amp;RECAP!$A$12&amp;"'!$b$17:b100"))=H19)*(INDIRECT("'"&amp;RECAP!$A$12&amp;"'!$g$17:g100")))+SUMPRODUCT((YEAR(INDIRECT("'"&amp;RECAP!$A$13&amp;"'!$b$17:b100"))=H19)*(INDIRECT("'"&amp;RECAP!$A$13&amp;"'!$g$17:g100")))+SUMPRODUCT((YEAR(INDIRECT("'"&amp;RECAP!$A$14&amp;"'!$b$17:b100"))=H19)*(INDIRECT("'"&amp;RECAP!$A$14&amp;"'!$g$17:g100")))+SUMPRODUCT((YEAR(INDIRECT("'"&amp;RECAP!$A$15&amp;"'!$b$17:b100"))=H19)*(INDIRECT("'"&amp;RECAP!$A$15&amp;"'!$g$17:g100")))+SUMPRODUCT((YEAR(INDIRECT("'"&amp;RECAP!$A$16&amp;"'!$b$17:b100"))=H19)*(INDIRECT("'"&amp;RECAP!$A$16&amp;"'!$g$17:g100")))+SUMPRODUCT((YEAR(INDIRECT("'"&amp;RECAP!$A$17&amp;"'!$b$17:b100"))=H19)*(INDIRECT("'"&amp;RECAP!$A$17&amp;"'!$g$17:g100")))+SUMPRODUCT((YEAR(INDIRECT("'"&amp;RECAP!$A$18&amp;"'!$b$17:b100"))=H19)*(INDIRECT("'"&amp;RECAP!$A$18&amp;"'!$g$17:g100")))</f>
        <v>0</v>
      </c>
    </row>
    <row r="20" spans="2:9" x14ac:dyDescent="0.25">
      <c r="B20" s="111">
        <f t="shared" ca="1" si="1"/>
        <v>2004</v>
      </c>
      <c r="C20" s="112" t="e">
        <f ca="1">IF(B20="","",IF(B20="Totaux",SUM($C$6:C19),SUMPRODUCT((YEAR(INDIRECT("'"&amp;$C$3&amp;"'!$b$17:b100"))=B20)*(INDIRECT("'"&amp;$C$3&amp;"'!$g$17:g100")))))</f>
        <v>#REF!</v>
      </c>
      <c r="H20" s="153">
        <v>1998</v>
      </c>
      <c r="I20" s="153">
        <f ca="1">SUMPRODUCT((YEAR(INDIRECT("'"&amp;RECAP!$A$7&amp;"'!$b$17:b100"))=H20)*(INDIRECT("'"&amp;RECAP!$A$7&amp;"'!$g$17:g100")))+SUMPRODUCT((YEAR(INDIRECT("'"&amp;RECAP!$A$8&amp;"'!$b$17:b100"))=H20)*(INDIRECT("'"&amp;RECAP!$A$8&amp;"'!$g$17:g100")))+SUMPRODUCT((YEAR(INDIRECT("'"&amp;RECAP!$A$9&amp;"'!$b$17:b100"))=H20)*(INDIRECT("'"&amp;RECAP!$A$9&amp;"'!$g$17:g100")))+SUMPRODUCT((YEAR(INDIRECT("'"&amp;RECAP!$A$10&amp;"'!$b$17:b100"))=H20)*(INDIRECT("'"&amp;RECAP!$A$10&amp;"'!$g$17:g100")))+SUMPRODUCT((YEAR(INDIRECT("'"&amp;RECAP!$A$11&amp;"'!$b$17:b100"))=H20)*(INDIRECT("'"&amp;RECAP!$A$11&amp;"'!$g$17:g100")))+SUMPRODUCT((YEAR(INDIRECT("'"&amp;RECAP!$A$12&amp;"'!$b$17:b100"))=H20)*(INDIRECT("'"&amp;RECAP!$A$12&amp;"'!$g$17:g100")))+SUMPRODUCT((YEAR(INDIRECT("'"&amp;RECAP!$A$13&amp;"'!$b$17:b100"))=H20)*(INDIRECT("'"&amp;RECAP!$A$13&amp;"'!$g$17:g100")))+SUMPRODUCT((YEAR(INDIRECT("'"&amp;RECAP!$A$14&amp;"'!$b$17:b100"))=H20)*(INDIRECT("'"&amp;RECAP!$A$14&amp;"'!$g$17:g100")))+SUMPRODUCT((YEAR(INDIRECT("'"&amp;RECAP!$A$15&amp;"'!$b$17:b100"))=H20)*(INDIRECT("'"&amp;RECAP!$A$15&amp;"'!$g$17:g100")))+SUMPRODUCT((YEAR(INDIRECT("'"&amp;RECAP!$A$16&amp;"'!$b$17:b100"))=H20)*(INDIRECT("'"&amp;RECAP!$A$16&amp;"'!$g$17:g100")))+SUMPRODUCT((YEAR(INDIRECT("'"&amp;RECAP!$A$17&amp;"'!$b$17:b100"))=H20)*(INDIRECT("'"&amp;RECAP!$A$17&amp;"'!$g$17:g100")))+SUMPRODUCT((YEAR(INDIRECT("'"&amp;RECAP!$A$18&amp;"'!$b$17:b100"))=H20)*(INDIRECT("'"&amp;RECAP!$A$18&amp;"'!$g$17:g100")))</f>
        <v>0</v>
      </c>
    </row>
    <row r="21" spans="2:9" x14ac:dyDescent="0.25">
      <c r="B21" s="113">
        <f t="shared" ca="1" si="1"/>
        <v>2005</v>
      </c>
      <c r="C21" s="114" t="e">
        <f ca="1">IF(B21="","",IF(B21="Totaux",SUM($C$6:C20),SUMPRODUCT((YEAR(INDIRECT("'"&amp;$C$3&amp;"'!$b$17:b100"))=B21)*(INDIRECT("'"&amp;$C$3&amp;"'!$g$17:g100")))))</f>
        <v>#REF!</v>
      </c>
      <c r="H21" s="153">
        <v>1999</v>
      </c>
      <c r="I21" s="153">
        <f ca="1">SUMPRODUCT((YEAR(INDIRECT("'"&amp;RECAP!$A$7&amp;"'!$b$17:b100"))=H21)*(INDIRECT("'"&amp;RECAP!$A$7&amp;"'!$g$17:g100")))+SUMPRODUCT((YEAR(INDIRECT("'"&amp;RECAP!$A$8&amp;"'!$b$17:b100"))=H21)*(INDIRECT("'"&amp;RECAP!$A$8&amp;"'!$g$17:g100")))+SUMPRODUCT((YEAR(INDIRECT("'"&amp;RECAP!$A$9&amp;"'!$b$17:b100"))=H21)*(INDIRECT("'"&amp;RECAP!$A$9&amp;"'!$g$17:g100")))+SUMPRODUCT((YEAR(INDIRECT("'"&amp;RECAP!$A$10&amp;"'!$b$17:b100"))=H21)*(INDIRECT("'"&amp;RECAP!$A$10&amp;"'!$g$17:g100")))+SUMPRODUCT((YEAR(INDIRECT("'"&amp;RECAP!$A$11&amp;"'!$b$17:b100"))=H21)*(INDIRECT("'"&amp;RECAP!$A$11&amp;"'!$g$17:g100")))+SUMPRODUCT((YEAR(INDIRECT("'"&amp;RECAP!$A$12&amp;"'!$b$17:b100"))=H21)*(INDIRECT("'"&amp;RECAP!$A$12&amp;"'!$g$17:g100")))+SUMPRODUCT((YEAR(INDIRECT("'"&amp;RECAP!$A$13&amp;"'!$b$17:b100"))=H21)*(INDIRECT("'"&amp;RECAP!$A$13&amp;"'!$g$17:g100")))+SUMPRODUCT((YEAR(INDIRECT("'"&amp;RECAP!$A$14&amp;"'!$b$17:b100"))=H21)*(INDIRECT("'"&amp;RECAP!$A$14&amp;"'!$g$17:g100")))+SUMPRODUCT((YEAR(INDIRECT("'"&amp;RECAP!$A$15&amp;"'!$b$17:b100"))=H21)*(INDIRECT("'"&amp;RECAP!$A$15&amp;"'!$g$17:g100")))+SUMPRODUCT((YEAR(INDIRECT("'"&amp;RECAP!$A$16&amp;"'!$b$17:b100"))=H21)*(INDIRECT("'"&amp;RECAP!$A$16&amp;"'!$g$17:g100")))+SUMPRODUCT((YEAR(INDIRECT("'"&amp;RECAP!$A$17&amp;"'!$b$17:b100"))=H21)*(INDIRECT("'"&amp;RECAP!$A$17&amp;"'!$g$17:g100")))+SUMPRODUCT((YEAR(INDIRECT("'"&amp;RECAP!$A$18&amp;"'!$b$17:b100"))=H21)*(INDIRECT("'"&amp;RECAP!$A$18&amp;"'!$g$17:g100")))</f>
        <v>0</v>
      </c>
    </row>
    <row r="22" spans="2:9" x14ac:dyDescent="0.25">
      <c r="B22" s="111">
        <f t="shared" ca="1" si="1"/>
        <v>2006</v>
      </c>
      <c r="C22" s="112" t="e">
        <f ca="1">IF(B22="","",IF(B22="Totaux",SUM($C$6:C21),SUMPRODUCT((YEAR(INDIRECT("'"&amp;$C$3&amp;"'!$b$17:b100"))=B22)*(INDIRECT("'"&amp;$C$3&amp;"'!$g$17:g100")))))</f>
        <v>#REF!</v>
      </c>
      <c r="H22" s="153">
        <v>2000</v>
      </c>
      <c r="I22" s="153">
        <f ca="1">SUMPRODUCT((YEAR(INDIRECT("'"&amp;RECAP!$A$7&amp;"'!$b$17:b100"))=H22)*(INDIRECT("'"&amp;RECAP!$A$7&amp;"'!$g$17:g100")))+SUMPRODUCT((YEAR(INDIRECT("'"&amp;RECAP!$A$8&amp;"'!$b$17:b100"))=H22)*(INDIRECT("'"&amp;RECAP!$A$8&amp;"'!$g$17:g100")))+SUMPRODUCT((YEAR(INDIRECT("'"&amp;RECAP!$A$9&amp;"'!$b$17:b100"))=H22)*(INDIRECT("'"&amp;RECAP!$A$9&amp;"'!$g$17:g100")))+SUMPRODUCT((YEAR(INDIRECT("'"&amp;RECAP!$A$10&amp;"'!$b$17:b100"))=H22)*(INDIRECT("'"&amp;RECAP!$A$10&amp;"'!$g$17:g100")))+SUMPRODUCT((YEAR(INDIRECT("'"&amp;RECAP!$A$11&amp;"'!$b$17:b100"))=H22)*(INDIRECT("'"&amp;RECAP!$A$11&amp;"'!$g$17:g100")))+SUMPRODUCT((YEAR(INDIRECT("'"&amp;RECAP!$A$12&amp;"'!$b$17:b100"))=H22)*(INDIRECT("'"&amp;RECAP!$A$12&amp;"'!$g$17:g100")))+SUMPRODUCT((YEAR(INDIRECT("'"&amp;RECAP!$A$13&amp;"'!$b$17:b100"))=H22)*(INDIRECT("'"&amp;RECAP!$A$13&amp;"'!$g$17:g100")))+SUMPRODUCT((YEAR(INDIRECT("'"&amp;RECAP!$A$14&amp;"'!$b$17:b100"))=H22)*(INDIRECT("'"&amp;RECAP!$A$14&amp;"'!$g$17:g100")))+SUMPRODUCT((YEAR(INDIRECT("'"&amp;RECAP!$A$15&amp;"'!$b$17:b100"))=H22)*(INDIRECT("'"&amp;RECAP!$A$15&amp;"'!$g$17:g100")))+SUMPRODUCT((YEAR(INDIRECT("'"&amp;RECAP!$A$16&amp;"'!$b$17:b100"))=H22)*(INDIRECT("'"&amp;RECAP!$A$16&amp;"'!$g$17:g100")))+SUMPRODUCT((YEAR(INDIRECT("'"&amp;RECAP!$A$17&amp;"'!$b$17:b100"))=H22)*(INDIRECT("'"&amp;RECAP!$A$17&amp;"'!$g$17:g100")))+SUMPRODUCT((YEAR(INDIRECT("'"&amp;RECAP!$A$18&amp;"'!$b$17:b100"))=H22)*(INDIRECT("'"&amp;RECAP!$A$18&amp;"'!$g$17:g100")))</f>
        <v>0</v>
      </c>
    </row>
    <row r="23" spans="2:9" x14ac:dyDescent="0.25">
      <c r="B23" s="113">
        <f t="shared" ca="1" si="1"/>
        <v>2007</v>
      </c>
      <c r="C23" s="114" t="e">
        <f ca="1">IF(B23="","",IF(B23="Totaux",SUM($C$6:C22),SUMPRODUCT((YEAR(INDIRECT("'"&amp;$C$3&amp;"'!$b$17:b100"))=B23)*(INDIRECT("'"&amp;$C$3&amp;"'!$g$17:g100")))))</f>
        <v>#REF!</v>
      </c>
      <c r="H23" s="153">
        <v>2001</v>
      </c>
      <c r="I23" s="153">
        <f ca="1">SUMPRODUCT((YEAR(INDIRECT("'"&amp;RECAP!$A$7&amp;"'!$b$17:b100"))=H23)*(INDIRECT("'"&amp;RECAP!$A$7&amp;"'!$g$17:g100")))+SUMPRODUCT((YEAR(INDIRECT("'"&amp;RECAP!$A$8&amp;"'!$b$17:b100"))=H23)*(INDIRECT("'"&amp;RECAP!$A$8&amp;"'!$g$17:g100")))+SUMPRODUCT((YEAR(INDIRECT("'"&amp;RECAP!$A$9&amp;"'!$b$17:b100"))=H23)*(INDIRECT("'"&amp;RECAP!$A$9&amp;"'!$g$17:g100")))+SUMPRODUCT((YEAR(INDIRECT("'"&amp;RECAP!$A$10&amp;"'!$b$17:b100"))=H23)*(INDIRECT("'"&amp;RECAP!$A$10&amp;"'!$g$17:g100")))+SUMPRODUCT((YEAR(INDIRECT("'"&amp;RECAP!$A$11&amp;"'!$b$17:b100"))=H23)*(INDIRECT("'"&amp;RECAP!$A$11&amp;"'!$g$17:g100")))+SUMPRODUCT((YEAR(INDIRECT("'"&amp;RECAP!$A$12&amp;"'!$b$17:b100"))=H23)*(INDIRECT("'"&amp;RECAP!$A$12&amp;"'!$g$17:g100")))+SUMPRODUCT((YEAR(INDIRECT("'"&amp;RECAP!$A$13&amp;"'!$b$17:b100"))=H23)*(INDIRECT("'"&amp;RECAP!$A$13&amp;"'!$g$17:g100")))+SUMPRODUCT((YEAR(INDIRECT("'"&amp;RECAP!$A$14&amp;"'!$b$17:b100"))=H23)*(INDIRECT("'"&amp;RECAP!$A$14&amp;"'!$g$17:g100")))+SUMPRODUCT((YEAR(INDIRECT("'"&amp;RECAP!$A$15&amp;"'!$b$17:b100"))=H23)*(INDIRECT("'"&amp;RECAP!$A$15&amp;"'!$g$17:g100")))+SUMPRODUCT((YEAR(INDIRECT("'"&amp;RECAP!$A$16&amp;"'!$b$17:b100"))=H23)*(INDIRECT("'"&amp;RECAP!$A$16&amp;"'!$g$17:g100")))+SUMPRODUCT((YEAR(INDIRECT("'"&amp;RECAP!$A$17&amp;"'!$b$17:b100"))=H23)*(INDIRECT("'"&amp;RECAP!$A$17&amp;"'!$g$17:g100")))+SUMPRODUCT((YEAR(INDIRECT("'"&amp;RECAP!$A$18&amp;"'!$b$17:b100"))=H23)*(INDIRECT("'"&amp;RECAP!$A$18&amp;"'!$g$17:g100")))</f>
        <v>0</v>
      </c>
    </row>
    <row r="24" spans="2:9" x14ac:dyDescent="0.25">
      <c r="B24" s="111">
        <f t="shared" ca="1" si="1"/>
        <v>2008</v>
      </c>
      <c r="C24" s="112" t="e">
        <f ca="1">IF(B24="","",IF(B24="Totaux",SUM($C$6:C23),SUMPRODUCT((YEAR(INDIRECT("'"&amp;$C$3&amp;"'!$b$17:b100"))=B24)*(INDIRECT("'"&amp;$C$3&amp;"'!$g$17:g100")))))</f>
        <v>#REF!</v>
      </c>
      <c r="H24" s="153">
        <v>2002</v>
      </c>
      <c r="I24" s="153">
        <f ca="1">SUMPRODUCT((YEAR(INDIRECT("'"&amp;RECAP!$A$7&amp;"'!$b$17:b100"))=H24)*(INDIRECT("'"&amp;RECAP!$A$7&amp;"'!$g$17:g100")))+SUMPRODUCT((YEAR(INDIRECT("'"&amp;RECAP!$A$8&amp;"'!$b$17:b100"))=H24)*(INDIRECT("'"&amp;RECAP!$A$8&amp;"'!$g$17:g100")))+SUMPRODUCT((YEAR(INDIRECT("'"&amp;RECAP!$A$9&amp;"'!$b$17:b100"))=H24)*(INDIRECT("'"&amp;RECAP!$A$9&amp;"'!$g$17:g100")))+SUMPRODUCT((YEAR(INDIRECT("'"&amp;RECAP!$A$10&amp;"'!$b$17:b100"))=H24)*(INDIRECT("'"&amp;RECAP!$A$10&amp;"'!$g$17:g100")))+SUMPRODUCT((YEAR(INDIRECT("'"&amp;RECAP!$A$11&amp;"'!$b$17:b100"))=H24)*(INDIRECT("'"&amp;RECAP!$A$11&amp;"'!$g$17:g100")))+SUMPRODUCT((YEAR(INDIRECT("'"&amp;RECAP!$A$12&amp;"'!$b$17:b100"))=H24)*(INDIRECT("'"&amp;RECAP!$A$12&amp;"'!$g$17:g100")))+SUMPRODUCT((YEAR(INDIRECT("'"&amp;RECAP!$A$13&amp;"'!$b$17:b100"))=H24)*(INDIRECT("'"&amp;RECAP!$A$13&amp;"'!$g$17:g100")))+SUMPRODUCT((YEAR(INDIRECT("'"&amp;RECAP!$A$14&amp;"'!$b$17:b100"))=H24)*(INDIRECT("'"&amp;RECAP!$A$14&amp;"'!$g$17:g100")))+SUMPRODUCT((YEAR(INDIRECT("'"&amp;RECAP!$A$15&amp;"'!$b$17:b100"))=H24)*(INDIRECT("'"&amp;RECAP!$A$15&amp;"'!$g$17:g100")))+SUMPRODUCT((YEAR(INDIRECT("'"&amp;RECAP!$A$16&amp;"'!$b$17:b100"))=H24)*(INDIRECT("'"&amp;RECAP!$A$16&amp;"'!$g$17:g100")))+SUMPRODUCT((YEAR(INDIRECT("'"&amp;RECAP!$A$17&amp;"'!$b$17:b100"))=H24)*(INDIRECT("'"&amp;RECAP!$A$17&amp;"'!$g$17:g100")))+SUMPRODUCT((YEAR(INDIRECT("'"&amp;RECAP!$A$18&amp;"'!$b$17:b100"))=H24)*(INDIRECT("'"&amp;RECAP!$A$18&amp;"'!$g$17:g100")))</f>
        <v>0</v>
      </c>
    </row>
    <row r="25" spans="2:9" x14ac:dyDescent="0.25">
      <c r="B25" s="113">
        <f t="shared" ca="1" si="1"/>
        <v>2009</v>
      </c>
      <c r="C25" s="114" t="e">
        <f ca="1">IF(B25="","",IF(B25="Totaux",SUM($C$6:C24),SUMPRODUCT((YEAR(INDIRECT("'"&amp;$C$3&amp;"'!$b$17:b100"))=B25)*(INDIRECT("'"&amp;$C$3&amp;"'!$g$17:g100")))))</f>
        <v>#REF!</v>
      </c>
      <c r="H25" s="153">
        <v>2003</v>
      </c>
      <c r="I25" s="153">
        <f ca="1">SUMPRODUCT((YEAR(INDIRECT("'"&amp;RECAP!$A$7&amp;"'!$b$17:b100"))=H25)*(INDIRECT("'"&amp;RECAP!$A$7&amp;"'!$g$17:g100")))+SUMPRODUCT((YEAR(INDIRECT("'"&amp;RECAP!$A$8&amp;"'!$b$17:b100"))=H25)*(INDIRECT("'"&amp;RECAP!$A$8&amp;"'!$g$17:g100")))+SUMPRODUCT((YEAR(INDIRECT("'"&amp;RECAP!$A$9&amp;"'!$b$17:b100"))=H25)*(INDIRECT("'"&amp;RECAP!$A$9&amp;"'!$g$17:g100")))+SUMPRODUCT((YEAR(INDIRECT("'"&amp;RECAP!$A$10&amp;"'!$b$17:b100"))=H25)*(INDIRECT("'"&amp;RECAP!$A$10&amp;"'!$g$17:g100")))+SUMPRODUCT((YEAR(INDIRECT("'"&amp;RECAP!$A$11&amp;"'!$b$17:b100"))=H25)*(INDIRECT("'"&amp;RECAP!$A$11&amp;"'!$g$17:g100")))+SUMPRODUCT((YEAR(INDIRECT("'"&amp;RECAP!$A$12&amp;"'!$b$17:b100"))=H25)*(INDIRECT("'"&amp;RECAP!$A$12&amp;"'!$g$17:g100")))+SUMPRODUCT((YEAR(INDIRECT("'"&amp;RECAP!$A$13&amp;"'!$b$17:b100"))=H25)*(INDIRECT("'"&amp;RECAP!$A$13&amp;"'!$g$17:g100")))+SUMPRODUCT((YEAR(INDIRECT("'"&amp;RECAP!$A$14&amp;"'!$b$17:b100"))=H25)*(INDIRECT("'"&amp;RECAP!$A$14&amp;"'!$g$17:g100")))+SUMPRODUCT((YEAR(INDIRECT("'"&amp;RECAP!$A$15&amp;"'!$b$17:b100"))=H25)*(INDIRECT("'"&amp;RECAP!$A$15&amp;"'!$g$17:g100")))+SUMPRODUCT((YEAR(INDIRECT("'"&amp;RECAP!$A$16&amp;"'!$b$17:b100"))=H25)*(INDIRECT("'"&amp;RECAP!$A$16&amp;"'!$g$17:g100")))+SUMPRODUCT((YEAR(INDIRECT("'"&amp;RECAP!$A$17&amp;"'!$b$17:b100"))=H25)*(INDIRECT("'"&amp;RECAP!$A$17&amp;"'!$g$17:g100")))+SUMPRODUCT((YEAR(INDIRECT("'"&amp;RECAP!$A$18&amp;"'!$b$17:b100"))=H25)*(INDIRECT("'"&amp;RECAP!$A$18&amp;"'!$g$17:g100")))</f>
        <v>0</v>
      </c>
    </row>
    <row r="26" spans="2:9" x14ac:dyDescent="0.25">
      <c r="B26" s="111">
        <f t="shared" ca="1" si="1"/>
        <v>2010</v>
      </c>
      <c r="C26" s="112" t="e">
        <f ca="1">IF(B26="","",IF(B26="Totaux",SUM($C$6:C25),SUMPRODUCT((YEAR(INDIRECT("'"&amp;$C$3&amp;"'!$b$17:b100"))=B26)*(INDIRECT("'"&amp;$C$3&amp;"'!$g$17:g100")))))</f>
        <v>#REF!</v>
      </c>
      <c r="H26" s="153">
        <v>2004</v>
      </c>
      <c r="I26" s="153">
        <f ca="1">SUMPRODUCT((YEAR(INDIRECT("'"&amp;RECAP!$A$7&amp;"'!$b$17:b100"))=H26)*(INDIRECT("'"&amp;RECAP!$A$7&amp;"'!$g$17:g100")))+SUMPRODUCT((YEAR(INDIRECT("'"&amp;RECAP!$A$8&amp;"'!$b$17:b100"))=H26)*(INDIRECT("'"&amp;RECAP!$A$8&amp;"'!$g$17:g100")))+SUMPRODUCT((YEAR(INDIRECT("'"&amp;RECAP!$A$9&amp;"'!$b$17:b100"))=H26)*(INDIRECT("'"&amp;RECAP!$A$9&amp;"'!$g$17:g100")))+SUMPRODUCT((YEAR(INDIRECT("'"&amp;RECAP!$A$10&amp;"'!$b$17:b100"))=H26)*(INDIRECT("'"&amp;RECAP!$A$10&amp;"'!$g$17:g100")))+SUMPRODUCT((YEAR(INDIRECT("'"&amp;RECAP!$A$11&amp;"'!$b$17:b100"))=H26)*(INDIRECT("'"&amp;RECAP!$A$11&amp;"'!$g$17:g100")))+SUMPRODUCT((YEAR(INDIRECT("'"&amp;RECAP!$A$12&amp;"'!$b$17:b100"))=H26)*(INDIRECT("'"&amp;RECAP!$A$12&amp;"'!$g$17:g100")))+SUMPRODUCT((YEAR(INDIRECT("'"&amp;RECAP!$A$13&amp;"'!$b$17:b100"))=H26)*(INDIRECT("'"&amp;RECAP!$A$13&amp;"'!$g$17:g100")))+SUMPRODUCT((YEAR(INDIRECT("'"&amp;RECAP!$A$14&amp;"'!$b$17:b100"))=H26)*(INDIRECT("'"&amp;RECAP!$A$14&amp;"'!$g$17:g100")))+SUMPRODUCT((YEAR(INDIRECT("'"&amp;RECAP!$A$15&amp;"'!$b$17:b100"))=H26)*(INDIRECT("'"&amp;RECAP!$A$15&amp;"'!$g$17:g100")))+SUMPRODUCT((YEAR(INDIRECT("'"&amp;RECAP!$A$16&amp;"'!$b$17:b100"))=H26)*(INDIRECT("'"&amp;RECAP!$A$16&amp;"'!$g$17:g100")))+SUMPRODUCT((YEAR(INDIRECT("'"&amp;RECAP!$A$17&amp;"'!$b$17:b100"))=H26)*(INDIRECT("'"&amp;RECAP!$A$17&amp;"'!$g$17:g100")))+SUMPRODUCT((YEAR(INDIRECT("'"&amp;RECAP!$A$18&amp;"'!$b$17:b100"))=H26)*(INDIRECT("'"&amp;RECAP!$A$18&amp;"'!$g$17:g100")))</f>
        <v>0</v>
      </c>
    </row>
    <row r="27" spans="2:9" x14ac:dyDescent="0.25">
      <c r="B27" s="113">
        <f t="shared" ca="1" si="1"/>
        <v>2011</v>
      </c>
      <c r="C27" s="114" t="e">
        <f ca="1">IF(B27="","",IF(B27="Totaux",SUM($C$6:C26),SUMPRODUCT((YEAR(INDIRECT("'"&amp;$C$3&amp;"'!$b$17:b100"))=B27)*(INDIRECT("'"&amp;$C$3&amp;"'!$g$17:g100")))))</f>
        <v>#REF!</v>
      </c>
      <c r="H27" s="153">
        <v>2005</v>
      </c>
      <c r="I27" s="153">
        <f ca="1">SUMPRODUCT((YEAR(INDIRECT("'"&amp;RECAP!$A$7&amp;"'!$b$17:b100"))=H27)*(INDIRECT("'"&amp;RECAP!$A$7&amp;"'!$g$17:g100")))+SUMPRODUCT((YEAR(INDIRECT("'"&amp;RECAP!$A$8&amp;"'!$b$17:b100"))=H27)*(INDIRECT("'"&amp;RECAP!$A$8&amp;"'!$g$17:g100")))+SUMPRODUCT((YEAR(INDIRECT("'"&amp;RECAP!$A$9&amp;"'!$b$17:b100"))=H27)*(INDIRECT("'"&amp;RECAP!$A$9&amp;"'!$g$17:g100")))+SUMPRODUCT((YEAR(INDIRECT("'"&amp;RECAP!$A$10&amp;"'!$b$17:b100"))=H27)*(INDIRECT("'"&amp;RECAP!$A$10&amp;"'!$g$17:g100")))+SUMPRODUCT((YEAR(INDIRECT("'"&amp;RECAP!$A$11&amp;"'!$b$17:b100"))=H27)*(INDIRECT("'"&amp;RECAP!$A$11&amp;"'!$g$17:g100")))+SUMPRODUCT((YEAR(INDIRECT("'"&amp;RECAP!$A$12&amp;"'!$b$17:b100"))=H27)*(INDIRECT("'"&amp;RECAP!$A$12&amp;"'!$g$17:g100")))+SUMPRODUCT((YEAR(INDIRECT("'"&amp;RECAP!$A$13&amp;"'!$b$17:b100"))=H27)*(INDIRECT("'"&amp;RECAP!$A$13&amp;"'!$g$17:g100")))+SUMPRODUCT((YEAR(INDIRECT("'"&amp;RECAP!$A$14&amp;"'!$b$17:b100"))=H27)*(INDIRECT("'"&amp;RECAP!$A$14&amp;"'!$g$17:g100")))+SUMPRODUCT((YEAR(INDIRECT("'"&amp;RECAP!$A$15&amp;"'!$b$17:b100"))=H27)*(INDIRECT("'"&amp;RECAP!$A$15&amp;"'!$g$17:g100")))+SUMPRODUCT((YEAR(INDIRECT("'"&amp;RECAP!$A$16&amp;"'!$b$17:b100"))=H27)*(INDIRECT("'"&amp;RECAP!$A$16&amp;"'!$g$17:g100")))+SUMPRODUCT((YEAR(INDIRECT("'"&amp;RECAP!$A$17&amp;"'!$b$17:b100"))=H27)*(INDIRECT("'"&amp;RECAP!$A$17&amp;"'!$g$17:g100")))+SUMPRODUCT((YEAR(INDIRECT("'"&amp;RECAP!$A$18&amp;"'!$b$17:b100"))=H27)*(INDIRECT("'"&amp;RECAP!$A$18&amp;"'!$g$17:g100")))</f>
        <v>0</v>
      </c>
    </row>
    <row r="28" spans="2:9" x14ac:dyDescent="0.25">
      <c r="B28" s="111">
        <f t="shared" ca="1" si="1"/>
        <v>2012</v>
      </c>
      <c r="C28" s="112" t="e">
        <f ca="1">IF(B28="","",IF(B28="Totaux",SUM($C$6:C27),SUMPRODUCT((YEAR(INDIRECT("'"&amp;$C$3&amp;"'!$b$17:b100"))=B28)*(INDIRECT("'"&amp;$C$3&amp;"'!$g$17:g100")))))</f>
        <v>#REF!</v>
      </c>
      <c r="H28" s="153">
        <v>2006</v>
      </c>
      <c r="I28" s="153">
        <f ca="1">SUMPRODUCT((YEAR(INDIRECT("'"&amp;RECAP!$A$7&amp;"'!$b$17:b100"))=H28)*(INDIRECT("'"&amp;RECAP!$A$7&amp;"'!$g$17:g100")))+SUMPRODUCT((YEAR(INDIRECT("'"&amp;RECAP!$A$8&amp;"'!$b$17:b100"))=H28)*(INDIRECT("'"&amp;RECAP!$A$8&amp;"'!$g$17:g100")))+SUMPRODUCT((YEAR(INDIRECT("'"&amp;RECAP!$A$9&amp;"'!$b$17:b100"))=H28)*(INDIRECT("'"&amp;RECAP!$A$9&amp;"'!$g$17:g100")))+SUMPRODUCT((YEAR(INDIRECT("'"&amp;RECAP!$A$10&amp;"'!$b$17:b100"))=H28)*(INDIRECT("'"&amp;RECAP!$A$10&amp;"'!$g$17:g100")))+SUMPRODUCT((YEAR(INDIRECT("'"&amp;RECAP!$A$11&amp;"'!$b$17:b100"))=H28)*(INDIRECT("'"&amp;RECAP!$A$11&amp;"'!$g$17:g100")))+SUMPRODUCT((YEAR(INDIRECT("'"&amp;RECAP!$A$12&amp;"'!$b$17:b100"))=H28)*(INDIRECT("'"&amp;RECAP!$A$12&amp;"'!$g$17:g100")))+SUMPRODUCT((YEAR(INDIRECT("'"&amp;RECAP!$A$13&amp;"'!$b$17:b100"))=H28)*(INDIRECT("'"&amp;RECAP!$A$13&amp;"'!$g$17:g100")))+SUMPRODUCT((YEAR(INDIRECT("'"&amp;RECAP!$A$14&amp;"'!$b$17:b100"))=H28)*(INDIRECT("'"&amp;RECAP!$A$14&amp;"'!$g$17:g100")))+SUMPRODUCT((YEAR(INDIRECT("'"&amp;RECAP!$A$15&amp;"'!$b$17:b100"))=H28)*(INDIRECT("'"&amp;RECAP!$A$15&amp;"'!$g$17:g100")))+SUMPRODUCT((YEAR(INDIRECT("'"&amp;RECAP!$A$16&amp;"'!$b$17:b100"))=H28)*(INDIRECT("'"&amp;RECAP!$A$16&amp;"'!$g$17:g100")))+SUMPRODUCT((YEAR(INDIRECT("'"&amp;RECAP!$A$17&amp;"'!$b$17:b100"))=H28)*(INDIRECT("'"&amp;RECAP!$A$17&amp;"'!$g$17:g100")))+SUMPRODUCT((YEAR(INDIRECT("'"&amp;RECAP!$A$18&amp;"'!$b$17:b100"))=H28)*(INDIRECT("'"&amp;RECAP!$A$18&amp;"'!$g$17:g100")))</f>
        <v>0</v>
      </c>
    </row>
    <row r="29" spans="2:9" x14ac:dyDescent="0.25">
      <c r="B29" s="113">
        <f t="shared" ca="1" si="1"/>
        <v>2013</v>
      </c>
      <c r="C29" s="114" t="e">
        <f ca="1">IF(B29="","",IF(B29="Totaux",SUM($C$6:C28),SUMPRODUCT((YEAR(INDIRECT("'"&amp;$C$3&amp;"'!$b$17:b100"))=B29)*(INDIRECT("'"&amp;$C$3&amp;"'!$g$17:g100")))))</f>
        <v>#REF!</v>
      </c>
      <c r="H29" s="153">
        <v>2007</v>
      </c>
      <c r="I29" s="153">
        <f ca="1">SUMPRODUCT((YEAR(INDIRECT("'"&amp;RECAP!$A$7&amp;"'!$b$17:b100"))=H29)*(INDIRECT("'"&amp;RECAP!$A$7&amp;"'!$g$17:g100")))+SUMPRODUCT((YEAR(INDIRECT("'"&amp;RECAP!$A$8&amp;"'!$b$17:b100"))=H29)*(INDIRECT("'"&amp;RECAP!$A$8&amp;"'!$g$17:g100")))+SUMPRODUCT((YEAR(INDIRECT("'"&amp;RECAP!$A$9&amp;"'!$b$17:b100"))=H29)*(INDIRECT("'"&amp;RECAP!$A$9&amp;"'!$g$17:g100")))+SUMPRODUCT((YEAR(INDIRECT("'"&amp;RECAP!$A$10&amp;"'!$b$17:b100"))=H29)*(INDIRECT("'"&amp;RECAP!$A$10&amp;"'!$g$17:g100")))+SUMPRODUCT((YEAR(INDIRECT("'"&amp;RECAP!$A$11&amp;"'!$b$17:b100"))=H29)*(INDIRECT("'"&amp;RECAP!$A$11&amp;"'!$g$17:g100")))+SUMPRODUCT((YEAR(INDIRECT("'"&amp;RECAP!$A$12&amp;"'!$b$17:b100"))=H29)*(INDIRECT("'"&amp;RECAP!$A$12&amp;"'!$g$17:g100")))+SUMPRODUCT((YEAR(INDIRECT("'"&amp;RECAP!$A$13&amp;"'!$b$17:b100"))=H29)*(INDIRECT("'"&amp;RECAP!$A$13&amp;"'!$g$17:g100")))+SUMPRODUCT((YEAR(INDIRECT("'"&amp;RECAP!$A$14&amp;"'!$b$17:b100"))=H29)*(INDIRECT("'"&amp;RECAP!$A$14&amp;"'!$g$17:g100")))+SUMPRODUCT((YEAR(INDIRECT("'"&amp;RECAP!$A$15&amp;"'!$b$17:b100"))=H29)*(INDIRECT("'"&amp;RECAP!$A$15&amp;"'!$g$17:g100")))+SUMPRODUCT((YEAR(INDIRECT("'"&amp;RECAP!$A$16&amp;"'!$b$17:b100"))=H29)*(INDIRECT("'"&amp;RECAP!$A$16&amp;"'!$g$17:g100")))+SUMPRODUCT((YEAR(INDIRECT("'"&amp;RECAP!$A$17&amp;"'!$b$17:b100"))=H29)*(INDIRECT("'"&amp;RECAP!$A$17&amp;"'!$g$17:g100")))+SUMPRODUCT((YEAR(INDIRECT("'"&amp;RECAP!$A$18&amp;"'!$b$17:b100"))=H29)*(INDIRECT("'"&amp;RECAP!$A$18&amp;"'!$g$17:g100")))</f>
        <v>0</v>
      </c>
    </row>
    <row r="30" spans="2:9" x14ac:dyDescent="0.25">
      <c r="B30" s="111">
        <f t="shared" ca="1" si="1"/>
        <v>2014</v>
      </c>
      <c r="C30" s="112" t="e">
        <f ca="1">IF(B30="","",IF(B30="Totaux",SUM($C$6:C29),SUMPRODUCT((YEAR(INDIRECT("'"&amp;$C$3&amp;"'!$b$17:b100"))=B30)*(INDIRECT("'"&amp;$C$3&amp;"'!$g$17:g100")))))</f>
        <v>#REF!</v>
      </c>
      <c r="H30" s="153">
        <v>2008</v>
      </c>
      <c r="I30" s="153">
        <f ca="1">SUMPRODUCT((YEAR(INDIRECT("'"&amp;RECAP!$A$7&amp;"'!$b$17:b100"))=H30)*(INDIRECT("'"&amp;RECAP!$A$7&amp;"'!$g$17:g100")))+SUMPRODUCT((YEAR(INDIRECT("'"&amp;RECAP!$A$8&amp;"'!$b$17:b100"))=H30)*(INDIRECT("'"&amp;RECAP!$A$8&amp;"'!$g$17:g100")))+SUMPRODUCT((YEAR(INDIRECT("'"&amp;RECAP!$A$9&amp;"'!$b$17:b100"))=H30)*(INDIRECT("'"&amp;RECAP!$A$9&amp;"'!$g$17:g100")))+SUMPRODUCT((YEAR(INDIRECT("'"&amp;RECAP!$A$10&amp;"'!$b$17:b100"))=H30)*(INDIRECT("'"&amp;RECAP!$A$10&amp;"'!$g$17:g100")))+SUMPRODUCT((YEAR(INDIRECT("'"&amp;RECAP!$A$11&amp;"'!$b$17:b100"))=H30)*(INDIRECT("'"&amp;RECAP!$A$11&amp;"'!$g$17:g100")))+SUMPRODUCT((YEAR(INDIRECT("'"&amp;RECAP!$A$12&amp;"'!$b$17:b100"))=H30)*(INDIRECT("'"&amp;RECAP!$A$12&amp;"'!$g$17:g100")))+SUMPRODUCT((YEAR(INDIRECT("'"&amp;RECAP!$A$13&amp;"'!$b$17:b100"))=H30)*(INDIRECT("'"&amp;RECAP!$A$13&amp;"'!$g$17:g100")))+SUMPRODUCT((YEAR(INDIRECT("'"&amp;RECAP!$A$14&amp;"'!$b$17:b100"))=H30)*(INDIRECT("'"&amp;RECAP!$A$14&amp;"'!$g$17:g100")))+SUMPRODUCT((YEAR(INDIRECT("'"&amp;RECAP!$A$15&amp;"'!$b$17:b100"))=H30)*(INDIRECT("'"&amp;RECAP!$A$15&amp;"'!$g$17:g100")))+SUMPRODUCT((YEAR(INDIRECT("'"&amp;RECAP!$A$16&amp;"'!$b$17:b100"))=H30)*(INDIRECT("'"&amp;RECAP!$A$16&amp;"'!$g$17:g100")))+SUMPRODUCT((YEAR(INDIRECT("'"&amp;RECAP!$A$17&amp;"'!$b$17:b100"))=H30)*(INDIRECT("'"&amp;RECAP!$A$17&amp;"'!$g$17:g100")))+SUMPRODUCT((YEAR(INDIRECT("'"&amp;RECAP!$A$18&amp;"'!$b$17:b100"))=H30)*(INDIRECT("'"&amp;RECAP!$A$18&amp;"'!$g$17:g100")))</f>
        <v>0</v>
      </c>
    </row>
    <row r="31" spans="2:9" x14ac:dyDescent="0.25">
      <c r="B31" s="113">
        <f t="shared" ca="1" si="1"/>
        <v>2015</v>
      </c>
      <c r="C31" s="114" t="e">
        <f ca="1">IF(B31="","",IF(B31="Totaux",SUM($C$6:C30),SUMPRODUCT((YEAR(INDIRECT("'"&amp;$C$3&amp;"'!$b$17:b100"))=B31)*(INDIRECT("'"&amp;$C$3&amp;"'!$g$17:g100")))))</f>
        <v>#REF!</v>
      </c>
      <c r="H31" s="153">
        <v>2009</v>
      </c>
      <c r="I31" s="153">
        <f ca="1">SUMPRODUCT((YEAR(INDIRECT("'"&amp;RECAP!$A$7&amp;"'!$b$17:b100"))=H31)*(INDIRECT("'"&amp;RECAP!$A$7&amp;"'!$g$17:g100")))+SUMPRODUCT((YEAR(INDIRECT("'"&amp;RECAP!$A$8&amp;"'!$b$17:b100"))=H31)*(INDIRECT("'"&amp;RECAP!$A$8&amp;"'!$g$17:g100")))+SUMPRODUCT((YEAR(INDIRECT("'"&amp;RECAP!$A$9&amp;"'!$b$17:b100"))=H31)*(INDIRECT("'"&amp;RECAP!$A$9&amp;"'!$g$17:g100")))+SUMPRODUCT((YEAR(INDIRECT("'"&amp;RECAP!$A$10&amp;"'!$b$17:b100"))=H31)*(INDIRECT("'"&amp;RECAP!$A$10&amp;"'!$g$17:g100")))+SUMPRODUCT((YEAR(INDIRECT("'"&amp;RECAP!$A$11&amp;"'!$b$17:b100"))=H31)*(INDIRECT("'"&amp;RECAP!$A$11&amp;"'!$g$17:g100")))+SUMPRODUCT((YEAR(INDIRECT("'"&amp;RECAP!$A$12&amp;"'!$b$17:b100"))=H31)*(INDIRECT("'"&amp;RECAP!$A$12&amp;"'!$g$17:g100")))+SUMPRODUCT((YEAR(INDIRECT("'"&amp;RECAP!$A$13&amp;"'!$b$17:b100"))=H31)*(INDIRECT("'"&amp;RECAP!$A$13&amp;"'!$g$17:g100")))+SUMPRODUCT((YEAR(INDIRECT("'"&amp;RECAP!$A$14&amp;"'!$b$17:b100"))=H31)*(INDIRECT("'"&amp;RECAP!$A$14&amp;"'!$g$17:g100")))+SUMPRODUCT((YEAR(INDIRECT("'"&amp;RECAP!$A$15&amp;"'!$b$17:b100"))=H31)*(INDIRECT("'"&amp;RECAP!$A$15&amp;"'!$g$17:g100")))+SUMPRODUCT((YEAR(INDIRECT("'"&amp;RECAP!$A$16&amp;"'!$b$17:b100"))=H31)*(INDIRECT("'"&amp;RECAP!$A$16&amp;"'!$g$17:g100")))+SUMPRODUCT((YEAR(INDIRECT("'"&amp;RECAP!$A$17&amp;"'!$b$17:b100"))=H31)*(INDIRECT("'"&amp;RECAP!$A$17&amp;"'!$g$17:g100")))+SUMPRODUCT((YEAR(INDIRECT("'"&amp;RECAP!$A$18&amp;"'!$b$17:b100"))=H31)*(INDIRECT("'"&amp;RECAP!$A$18&amp;"'!$g$17:g100")))</f>
        <v>0</v>
      </c>
    </row>
    <row r="32" spans="2:9" x14ac:dyDescent="0.25">
      <c r="B32" s="111">
        <f t="shared" ca="1" si="1"/>
        <v>2016</v>
      </c>
      <c r="C32" s="112" t="e">
        <f ca="1">IF(B32="","",IF(B32="Totaux",SUM($C$6:C31),SUMPRODUCT((YEAR(INDIRECT("'"&amp;$C$3&amp;"'!$b$17:b100"))=B32)*(INDIRECT("'"&amp;$C$3&amp;"'!$g$17:g100")))))</f>
        <v>#REF!</v>
      </c>
      <c r="H32" s="153">
        <v>2010</v>
      </c>
      <c r="I32" s="153">
        <f ca="1">SUMPRODUCT((YEAR(INDIRECT("'"&amp;RECAP!$A$7&amp;"'!$b$17:b100"))=H32)*(INDIRECT("'"&amp;RECAP!$A$7&amp;"'!$g$17:g100")))+SUMPRODUCT((YEAR(INDIRECT("'"&amp;RECAP!$A$8&amp;"'!$b$17:b100"))=H32)*(INDIRECT("'"&amp;RECAP!$A$8&amp;"'!$g$17:g100")))+SUMPRODUCT((YEAR(INDIRECT("'"&amp;RECAP!$A$9&amp;"'!$b$17:b100"))=H32)*(INDIRECT("'"&amp;RECAP!$A$9&amp;"'!$g$17:g100")))+SUMPRODUCT((YEAR(INDIRECT("'"&amp;RECAP!$A$10&amp;"'!$b$17:b100"))=H32)*(INDIRECT("'"&amp;RECAP!$A$10&amp;"'!$g$17:g100")))+SUMPRODUCT((YEAR(INDIRECT("'"&amp;RECAP!$A$11&amp;"'!$b$17:b100"))=H32)*(INDIRECT("'"&amp;RECAP!$A$11&amp;"'!$g$17:g100")))+SUMPRODUCT((YEAR(INDIRECT("'"&amp;RECAP!$A$12&amp;"'!$b$17:b100"))=H32)*(INDIRECT("'"&amp;RECAP!$A$12&amp;"'!$g$17:g100")))+SUMPRODUCT((YEAR(INDIRECT("'"&amp;RECAP!$A$13&amp;"'!$b$17:b100"))=H32)*(INDIRECT("'"&amp;RECAP!$A$13&amp;"'!$g$17:g100")))+SUMPRODUCT((YEAR(INDIRECT("'"&amp;RECAP!$A$14&amp;"'!$b$17:b100"))=H32)*(INDIRECT("'"&amp;RECAP!$A$14&amp;"'!$g$17:g100")))+SUMPRODUCT((YEAR(INDIRECT("'"&amp;RECAP!$A$15&amp;"'!$b$17:b100"))=H32)*(INDIRECT("'"&amp;RECAP!$A$15&amp;"'!$g$17:g100")))+SUMPRODUCT((YEAR(INDIRECT("'"&amp;RECAP!$A$16&amp;"'!$b$17:b100"))=H32)*(INDIRECT("'"&amp;RECAP!$A$16&amp;"'!$g$17:g100")))+SUMPRODUCT((YEAR(INDIRECT("'"&amp;RECAP!$A$17&amp;"'!$b$17:b100"))=H32)*(INDIRECT("'"&amp;RECAP!$A$17&amp;"'!$g$17:g100")))+SUMPRODUCT((YEAR(INDIRECT("'"&amp;RECAP!$A$18&amp;"'!$b$17:b100"))=H32)*(INDIRECT("'"&amp;RECAP!$A$18&amp;"'!$g$17:g100")))</f>
        <v>0</v>
      </c>
    </row>
    <row r="33" spans="2:9" x14ac:dyDescent="0.25">
      <c r="B33" s="113">
        <f t="shared" ca="1" si="1"/>
        <v>2017</v>
      </c>
      <c r="C33" s="114" t="e">
        <f ca="1">IF(B33="","",IF(B33="Totaux",SUM($C$6:C32),SUMPRODUCT((YEAR(INDIRECT("'"&amp;$C$3&amp;"'!$b$17:b100"))=B33)*(INDIRECT("'"&amp;$C$3&amp;"'!$g$17:g100")))))</f>
        <v>#REF!</v>
      </c>
      <c r="H33" s="153">
        <v>2011</v>
      </c>
      <c r="I33" s="153">
        <f ca="1">SUMPRODUCT((YEAR(INDIRECT("'"&amp;RECAP!$A$7&amp;"'!$b$17:b100"))=H33)*(INDIRECT("'"&amp;RECAP!$A$7&amp;"'!$g$17:g100")))+SUMPRODUCT((YEAR(INDIRECT("'"&amp;RECAP!$A$8&amp;"'!$b$17:b100"))=H33)*(INDIRECT("'"&amp;RECAP!$A$8&amp;"'!$g$17:g100")))+SUMPRODUCT((YEAR(INDIRECT("'"&amp;RECAP!$A$9&amp;"'!$b$17:b100"))=H33)*(INDIRECT("'"&amp;RECAP!$A$9&amp;"'!$g$17:g100")))+SUMPRODUCT((YEAR(INDIRECT("'"&amp;RECAP!$A$10&amp;"'!$b$17:b100"))=H33)*(INDIRECT("'"&amp;RECAP!$A$10&amp;"'!$g$17:g100")))+SUMPRODUCT((YEAR(INDIRECT("'"&amp;RECAP!$A$11&amp;"'!$b$17:b100"))=H33)*(INDIRECT("'"&amp;RECAP!$A$11&amp;"'!$g$17:g100")))+SUMPRODUCT((YEAR(INDIRECT("'"&amp;RECAP!$A$12&amp;"'!$b$17:b100"))=H33)*(INDIRECT("'"&amp;RECAP!$A$12&amp;"'!$g$17:g100")))+SUMPRODUCT((YEAR(INDIRECT("'"&amp;RECAP!$A$13&amp;"'!$b$17:b100"))=H33)*(INDIRECT("'"&amp;RECAP!$A$13&amp;"'!$g$17:g100")))+SUMPRODUCT((YEAR(INDIRECT("'"&amp;RECAP!$A$14&amp;"'!$b$17:b100"))=H33)*(INDIRECT("'"&amp;RECAP!$A$14&amp;"'!$g$17:g100")))+SUMPRODUCT((YEAR(INDIRECT("'"&amp;RECAP!$A$15&amp;"'!$b$17:b100"))=H33)*(INDIRECT("'"&amp;RECAP!$A$15&amp;"'!$g$17:g100")))+SUMPRODUCT((YEAR(INDIRECT("'"&amp;RECAP!$A$16&amp;"'!$b$17:b100"))=H33)*(INDIRECT("'"&amp;RECAP!$A$16&amp;"'!$g$17:g100")))+SUMPRODUCT((YEAR(INDIRECT("'"&amp;RECAP!$A$17&amp;"'!$b$17:b100"))=H33)*(INDIRECT("'"&amp;RECAP!$A$17&amp;"'!$g$17:g100")))+SUMPRODUCT((YEAR(INDIRECT("'"&amp;RECAP!$A$18&amp;"'!$b$17:b100"))=H33)*(INDIRECT("'"&amp;RECAP!$A$18&amp;"'!$g$17:g100")))</f>
        <v>0</v>
      </c>
    </row>
    <row r="34" spans="2:9" x14ac:dyDescent="0.25">
      <c r="B34" s="111">
        <f t="shared" ca="1" si="1"/>
        <v>2018</v>
      </c>
      <c r="C34" s="112" t="e">
        <f ca="1">IF(B34="","",IF(B34="Totaux",SUM($C$6:C33),SUMPRODUCT((YEAR(INDIRECT("'"&amp;$C$3&amp;"'!$b$17:b100"))=B34)*(INDIRECT("'"&amp;$C$3&amp;"'!$g$17:g100")))))</f>
        <v>#REF!</v>
      </c>
      <c r="H34" s="153">
        <v>2012</v>
      </c>
      <c r="I34" s="153">
        <f ca="1">SUMPRODUCT((YEAR(INDIRECT("'"&amp;RECAP!$A$7&amp;"'!$b$17:b100"))=H34)*(INDIRECT("'"&amp;RECAP!$A$7&amp;"'!$g$17:g100")))+SUMPRODUCT((YEAR(INDIRECT("'"&amp;RECAP!$A$8&amp;"'!$b$17:b100"))=H34)*(INDIRECT("'"&amp;RECAP!$A$8&amp;"'!$g$17:g100")))+SUMPRODUCT((YEAR(INDIRECT("'"&amp;RECAP!$A$9&amp;"'!$b$17:b100"))=H34)*(INDIRECT("'"&amp;RECAP!$A$9&amp;"'!$g$17:g100")))+SUMPRODUCT((YEAR(INDIRECT("'"&amp;RECAP!$A$10&amp;"'!$b$17:b100"))=H34)*(INDIRECT("'"&amp;RECAP!$A$10&amp;"'!$g$17:g100")))+SUMPRODUCT((YEAR(INDIRECT("'"&amp;RECAP!$A$11&amp;"'!$b$17:b100"))=H34)*(INDIRECT("'"&amp;RECAP!$A$11&amp;"'!$g$17:g100")))+SUMPRODUCT((YEAR(INDIRECT("'"&amp;RECAP!$A$12&amp;"'!$b$17:b100"))=H34)*(INDIRECT("'"&amp;RECAP!$A$12&amp;"'!$g$17:g100")))+SUMPRODUCT((YEAR(INDIRECT("'"&amp;RECAP!$A$13&amp;"'!$b$17:b100"))=H34)*(INDIRECT("'"&amp;RECAP!$A$13&amp;"'!$g$17:g100")))+SUMPRODUCT((YEAR(INDIRECT("'"&amp;RECAP!$A$14&amp;"'!$b$17:b100"))=H34)*(INDIRECT("'"&amp;RECAP!$A$14&amp;"'!$g$17:g100")))+SUMPRODUCT((YEAR(INDIRECT("'"&amp;RECAP!$A$15&amp;"'!$b$17:b100"))=H34)*(INDIRECT("'"&amp;RECAP!$A$15&amp;"'!$g$17:g100")))+SUMPRODUCT((YEAR(INDIRECT("'"&amp;RECAP!$A$16&amp;"'!$b$17:b100"))=H34)*(INDIRECT("'"&amp;RECAP!$A$16&amp;"'!$g$17:g100")))+SUMPRODUCT((YEAR(INDIRECT("'"&amp;RECAP!$A$17&amp;"'!$b$17:b100"))=H34)*(INDIRECT("'"&amp;RECAP!$A$17&amp;"'!$g$17:g100")))+SUMPRODUCT((YEAR(INDIRECT("'"&amp;RECAP!$A$18&amp;"'!$b$17:b100"))=H34)*(INDIRECT("'"&amp;RECAP!$A$18&amp;"'!$g$17:g100")))</f>
        <v>0</v>
      </c>
    </row>
    <row r="35" spans="2:9" x14ac:dyDescent="0.25">
      <c r="B35" s="113" t="str">
        <f t="shared" ca="1" si="1"/>
        <v>Totaux</v>
      </c>
      <c r="C35" s="114" t="e">
        <f ca="1">IF(B35="","",IF(B35="Totaux",SUM($C$6:C34),SUMPRODUCT((YEAR(INDIRECT("'"&amp;$C$3&amp;"'!$b$17:b100"))=B35)*(INDIRECT("'"&amp;$C$3&amp;"'!$g$17:g100")))))</f>
        <v>#REF!</v>
      </c>
      <c r="H35" s="153">
        <v>2013</v>
      </c>
      <c r="I35" s="153">
        <f ca="1">SUMPRODUCT((YEAR(INDIRECT("'"&amp;RECAP!$A$7&amp;"'!$b$17:b100"))=H35)*(INDIRECT("'"&amp;RECAP!$A$7&amp;"'!$g$17:g100")))+SUMPRODUCT((YEAR(INDIRECT("'"&amp;RECAP!$A$8&amp;"'!$b$17:b100"))=H35)*(INDIRECT("'"&amp;RECAP!$A$8&amp;"'!$g$17:g100")))+SUMPRODUCT((YEAR(INDIRECT("'"&amp;RECAP!$A$9&amp;"'!$b$17:b100"))=H35)*(INDIRECT("'"&amp;RECAP!$A$9&amp;"'!$g$17:g100")))+SUMPRODUCT((YEAR(INDIRECT("'"&amp;RECAP!$A$10&amp;"'!$b$17:b100"))=H35)*(INDIRECT("'"&amp;RECAP!$A$10&amp;"'!$g$17:g100")))+SUMPRODUCT((YEAR(INDIRECT("'"&amp;RECAP!$A$11&amp;"'!$b$17:b100"))=H35)*(INDIRECT("'"&amp;RECAP!$A$11&amp;"'!$g$17:g100")))+SUMPRODUCT((YEAR(INDIRECT("'"&amp;RECAP!$A$12&amp;"'!$b$17:b100"))=H35)*(INDIRECT("'"&amp;RECAP!$A$12&amp;"'!$g$17:g100")))+SUMPRODUCT((YEAR(INDIRECT("'"&amp;RECAP!$A$13&amp;"'!$b$17:b100"))=H35)*(INDIRECT("'"&amp;RECAP!$A$13&amp;"'!$g$17:g100")))+SUMPRODUCT((YEAR(INDIRECT("'"&amp;RECAP!$A$14&amp;"'!$b$17:b100"))=H35)*(INDIRECT("'"&amp;RECAP!$A$14&amp;"'!$g$17:g100")))+SUMPRODUCT((YEAR(INDIRECT("'"&amp;RECAP!$A$15&amp;"'!$b$17:b100"))=H35)*(INDIRECT("'"&amp;RECAP!$A$15&amp;"'!$g$17:g100")))+SUMPRODUCT((YEAR(INDIRECT("'"&amp;RECAP!$A$16&amp;"'!$b$17:b100"))=H35)*(INDIRECT("'"&amp;RECAP!$A$16&amp;"'!$g$17:g100")))+SUMPRODUCT((YEAR(INDIRECT("'"&amp;RECAP!$A$17&amp;"'!$b$17:b100"))=H35)*(INDIRECT("'"&amp;RECAP!$A$17&amp;"'!$g$17:g100")))+SUMPRODUCT((YEAR(INDIRECT("'"&amp;RECAP!$A$18&amp;"'!$b$17:b100"))=H35)*(INDIRECT("'"&amp;RECAP!$A$18&amp;"'!$g$17:g100")))</f>
        <v>58</v>
      </c>
    </row>
    <row r="36" spans="2:9" x14ac:dyDescent="0.25">
      <c r="B36" s="111" t="str">
        <f t="shared" ca="1" si="1"/>
        <v/>
      </c>
      <c r="C36" s="112" t="str">
        <f ca="1">IF(B36="","",IF(B36="Totaux",SUM($C$6:C35),SUMPRODUCT((YEAR(INDIRECT("'"&amp;$C$3&amp;"'!$b$17:b100"))=B36)*(INDIRECT("'"&amp;$C$3&amp;"'!$g$17:g100")))))</f>
        <v/>
      </c>
      <c r="H36" s="153">
        <v>2014</v>
      </c>
      <c r="I36" s="153">
        <f ca="1">SUMPRODUCT((YEAR(INDIRECT("'"&amp;RECAP!$A$7&amp;"'!$b$17:b100"))=H36)*(INDIRECT("'"&amp;RECAP!$A$7&amp;"'!$g$17:g100")))+SUMPRODUCT((YEAR(INDIRECT("'"&amp;RECAP!$A$8&amp;"'!$b$17:b100"))=H36)*(INDIRECT("'"&amp;RECAP!$A$8&amp;"'!$g$17:g100")))+SUMPRODUCT((YEAR(INDIRECT("'"&amp;RECAP!$A$9&amp;"'!$b$17:b100"))=H36)*(INDIRECT("'"&amp;RECAP!$A$9&amp;"'!$g$17:g100")))+SUMPRODUCT((YEAR(INDIRECT("'"&amp;RECAP!$A$10&amp;"'!$b$17:b100"))=H36)*(INDIRECT("'"&amp;RECAP!$A$10&amp;"'!$g$17:g100")))+SUMPRODUCT((YEAR(INDIRECT("'"&amp;RECAP!$A$11&amp;"'!$b$17:b100"))=H36)*(INDIRECT("'"&amp;RECAP!$A$11&amp;"'!$g$17:g100")))+SUMPRODUCT((YEAR(INDIRECT("'"&amp;RECAP!$A$12&amp;"'!$b$17:b100"))=H36)*(INDIRECT("'"&amp;RECAP!$A$12&amp;"'!$g$17:g100")))+SUMPRODUCT((YEAR(INDIRECT("'"&amp;RECAP!$A$13&amp;"'!$b$17:b100"))=H36)*(INDIRECT("'"&amp;RECAP!$A$13&amp;"'!$g$17:g100")))+SUMPRODUCT((YEAR(INDIRECT("'"&amp;RECAP!$A$14&amp;"'!$b$17:b100"))=H36)*(INDIRECT("'"&amp;RECAP!$A$14&amp;"'!$g$17:g100")))+SUMPRODUCT((YEAR(INDIRECT("'"&amp;RECAP!$A$15&amp;"'!$b$17:b100"))=H36)*(INDIRECT("'"&amp;RECAP!$A$15&amp;"'!$g$17:g100")))+SUMPRODUCT((YEAR(INDIRECT("'"&amp;RECAP!$A$16&amp;"'!$b$17:b100"))=H36)*(INDIRECT("'"&amp;RECAP!$A$16&amp;"'!$g$17:g100")))+SUMPRODUCT((YEAR(INDIRECT("'"&amp;RECAP!$A$17&amp;"'!$b$17:b100"))=H36)*(INDIRECT("'"&amp;RECAP!$A$17&amp;"'!$g$17:g100")))+SUMPRODUCT((YEAR(INDIRECT("'"&amp;RECAP!$A$18&amp;"'!$b$17:b100"))=H36)*(INDIRECT("'"&amp;RECAP!$A$18&amp;"'!$g$17:g100")))</f>
        <v>1480.8999999999999</v>
      </c>
    </row>
    <row r="37" spans="2:9" x14ac:dyDescent="0.25">
      <c r="B37" s="113" t="str">
        <f t="shared" ca="1" si="1"/>
        <v/>
      </c>
      <c r="C37" s="114" t="str">
        <f ca="1">IF(B37="","",IF(B37="Totaux",SUM($C$6:C36),SUMPRODUCT((YEAR(INDIRECT("'"&amp;$C$3&amp;"'!$b$17:b100"))=B37)*(INDIRECT("'"&amp;$C$3&amp;"'!$g$17:g100")))))</f>
        <v/>
      </c>
      <c r="H37" s="153">
        <v>2015</v>
      </c>
      <c r="I37" s="153">
        <f ca="1">SUMPRODUCT((YEAR(INDIRECT("'"&amp;RECAP!$A$7&amp;"'!$b$17:b100"))=H37)*(INDIRECT("'"&amp;RECAP!$A$7&amp;"'!$g$17:g100")))+SUMPRODUCT((YEAR(INDIRECT("'"&amp;RECAP!$A$8&amp;"'!$b$17:b100"))=H37)*(INDIRECT("'"&amp;RECAP!$A$8&amp;"'!$g$17:g100")))+SUMPRODUCT((YEAR(INDIRECT("'"&amp;RECAP!$A$9&amp;"'!$b$17:b100"))=H37)*(INDIRECT("'"&amp;RECAP!$A$9&amp;"'!$g$17:g100")))+SUMPRODUCT((YEAR(INDIRECT("'"&amp;RECAP!$A$10&amp;"'!$b$17:b100"))=H37)*(INDIRECT("'"&amp;RECAP!$A$10&amp;"'!$g$17:g100")))+SUMPRODUCT((YEAR(INDIRECT("'"&amp;RECAP!$A$11&amp;"'!$b$17:b100"))=H37)*(INDIRECT("'"&amp;RECAP!$A$11&amp;"'!$g$17:g100")))+SUMPRODUCT((YEAR(INDIRECT("'"&amp;RECAP!$A$12&amp;"'!$b$17:b100"))=H37)*(INDIRECT("'"&amp;RECAP!$A$12&amp;"'!$g$17:g100")))+SUMPRODUCT((YEAR(INDIRECT("'"&amp;RECAP!$A$13&amp;"'!$b$17:b100"))=H37)*(INDIRECT("'"&amp;RECAP!$A$13&amp;"'!$g$17:g100")))+SUMPRODUCT((YEAR(INDIRECT("'"&amp;RECAP!$A$14&amp;"'!$b$17:b100"))=H37)*(INDIRECT("'"&amp;RECAP!$A$14&amp;"'!$g$17:g100")))+SUMPRODUCT((YEAR(INDIRECT("'"&amp;RECAP!$A$15&amp;"'!$b$17:b100"))=H37)*(INDIRECT("'"&amp;RECAP!$A$15&amp;"'!$g$17:g100")))+SUMPRODUCT((YEAR(INDIRECT("'"&amp;RECAP!$A$16&amp;"'!$b$17:b100"))=H37)*(INDIRECT("'"&amp;RECAP!$A$16&amp;"'!$g$17:g100")))+SUMPRODUCT((YEAR(INDIRECT("'"&amp;RECAP!$A$17&amp;"'!$b$17:b100"))=H37)*(INDIRECT("'"&amp;RECAP!$A$17&amp;"'!$g$17:g100")))+SUMPRODUCT((YEAR(INDIRECT("'"&amp;RECAP!$A$18&amp;"'!$b$17:b100"))=H37)*(INDIRECT("'"&amp;RECAP!$A$18&amp;"'!$g$17:g100")))</f>
        <v>4258.57</v>
      </c>
    </row>
    <row r="38" spans="2:9" x14ac:dyDescent="0.25">
      <c r="B38" s="111" t="str">
        <f t="shared" ca="1" si="1"/>
        <v/>
      </c>
      <c r="C38" s="112" t="str">
        <f ca="1">IF(B38="","",IF(B38="Totaux",SUM($C$6:C37),SUMPRODUCT((YEAR(INDIRECT("'"&amp;$C$3&amp;"'!$b$17:b100"))=B38)*(INDIRECT("'"&amp;$C$3&amp;"'!$g$17:g100")))))</f>
        <v/>
      </c>
      <c r="H38" s="153">
        <v>2016</v>
      </c>
      <c r="I38" s="153">
        <f ca="1">SUMPRODUCT((YEAR(INDIRECT("'"&amp;RECAP!$A$7&amp;"'!$b$17:b100"))=H38)*(INDIRECT("'"&amp;RECAP!$A$7&amp;"'!$g$17:g100")))+SUMPRODUCT((YEAR(INDIRECT("'"&amp;RECAP!$A$8&amp;"'!$b$17:b100"))=H38)*(INDIRECT("'"&amp;RECAP!$A$8&amp;"'!$g$17:g100")))+SUMPRODUCT((YEAR(INDIRECT("'"&amp;RECAP!$A$9&amp;"'!$b$17:b100"))=H38)*(INDIRECT("'"&amp;RECAP!$A$9&amp;"'!$g$17:g100")))+SUMPRODUCT((YEAR(INDIRECT("'"&amp;RECAP!$A$10&amp;"'!$b$17:b100"))=H38)*(INDIRECT("'"&amp;RECAP!$A$10&amp;"'!$g$17:g100")))+SUMPRODUCT((YEAR(INDIRECT("'"&amp;RECAP!$A$11&amp;"'!$b$17:b100"))=H38)*(INDIRECT("'"&amp;RECAP!$A$11&amp;"'!$g$17:g100")))+SUMPRODUCT((YEAR(INDIRECT("'"&amp;RECAP!$A$12&amp;"'!$b$17:b100"))=H38)*(INDIRECT("'"&amp;RECAP!$A$12&amp;"'!$g$17:g100")))+SUMPRODUCT((YEAR(INDIRECT("'"&amp;RECAP!$A$13&amp;"'!$b$17:b100"))=H38)*(INDIRECT("'"&amp;RECAP!$A$13&amp;"'!$g$17:g100")))+SUMPRODUCT((YEAR(INDIRECT("'"&amp;RECAP!$A$14&amp;"'!$b$17:b100"))=H38)*(INDIRECT("'"&amp;RECAP!$A$14&amp;"'!$g$17:g100")))+SUMPRODUCT((YEAR(INDIRECT("'"&amp;RECAP!$A$15&amp;"'!$b$17:b100"))=H38)*(INDIRECT("'"&amp;RECAP!$A$15&amp;"'!$g$17:g100")))+SUMPRODUCT((YEAR(INDIRECT("'"&amp;RECAP!$A$16&amp;"'!$b$17:b100"))=H38)*(INDIRECT("'"&amp;RECAP!$A$16&amp;"'!$g$17:g100")))+SUMPRODUCT((YEAR(INDIRECT("'"&amp;RECAP!$A$17&amp;"'!$b$17:b100"))=H38)*(INDIRECT("'"&amp;RECAP!$A$17&amp;"'!$g$17:g100")))+SUMPRODUCT((YEAR(INDIRECT("'"&amp;RECAP!$A$18&amp;"'!$b$17:b100"))=H38)*(INDIRECT("'"&amp;RECAP!$A$18&amp;"'!$g$17:g100")))</f>
        <v>5232.4400000000005</v>
      </c>
    </row>
    <row r="39" spans="2:9" x14ac:dyDescent="0.25">
      <c r="B39" s="113" t="str">
        <f t="shared" ca="1" si="1"/>
        <v/>
      </c>
      <c r="C39" s="114" t="str">
        <f ca="1">IF(B39="","",IF(B39="Totaux",SUM($C$6:C38),SUMPRODUCT((YEAR(INDIRECT("'"&amp;$C$3&amp;"'!$b$17:b100"))=B39)*(INDIRECT("'"&amp;$C$3&amp;"'!$g$17:g100")))))</f>
        <v/>
      </c>
      <c r="H39" s="153">
        <v>2017</v>
      </c>
      <c r="I39" s="153">
        <f ca="1">SUMPRODUCT((YEAR(INDIRECT("'"&amp;RECAP!$A$7&amp;"'!$b$17:b100"))=H39)*(INDIRECT("'"&amp;RECAP!$A$7&amp;"'!$g$17:g100")))+SUMPRODUCT((YEAR(INDIRECT("'"&amp;RECAP!$A$8&amp;"'!$b$17:b100"))=H39)*(INDIRECT("'"&amp;RECAP!$A$8&amp;"'!$g$17:g100")))+SUMPRODUCT((YEAR(INDIRECT("'"&amp;RECAP!$A$9&amp;"'!$b$17:b100"))=H39)*(INDIRECT("'"&amp;RECAP!$A$9&amp;"'!$g$17:g100")))+SUMPRODUCT((YEAR(INDIRECT("'"&amp;RECAP!$A$10&amp;"'!$b$17:b100"))=H39)*(INDIRECT("'"&amp;RECAP!$A$10&amp;"'!$g$17:g100")))+SUMPRODUCT((YEAR(INDIRECT("'"&amp;RECAP!$A$11&amp;"'!$b$17:b100"))=H39)*(INDIRECT("'"&amp;RECAP!$A$11&amp;"'!$g$17:g100")))+SUMPRODUCT((YEAR(INDIRECT("'"&amp;RECAP!$A$12&amp;"'!$b$17:b100"))=H39)*(INDIRECT("'"&amp;RECAP!$A$12&amp;"'!$g$17:g100")))+SUMPRODUCT((YEAR(INDIRECT("'"&amp;RECAP!$A$13&amp;"'!$b$17:b100"))=H39)*(INDIRECT("'"&amp;RECAP!$A$13&amp;"'!$g$17:g100")))+SUMPRODUCT((YEAR(INDIRECT("'"&amp;RECAP!$A$14&amp;"'!$b$17:b100"))=H39)*(INDIRECT("'"&amp;RECAP!$A$14&amp;"'!$g$17:g100")))+SUMPRODUCT((YEAR(INDIRECT("'"&amp;RECAP!$A$15&amp;"'!$b$17:b100"))=H39)*(INDIRECT("'"&amp;RECAP!$A$15&amp;"'!$g$17:g100")))+SUMPRODUCT((YEAR(INDIRECT("'"&amp;RECAP!$A$16&amp;"'!$b$17:b100"))=H39)*(INDIRECT("'"&amp;RECAP!$A$16&amp;"'!$g$17:g100")))+SUMPRODUCT((YEAR(INDIRECT("'"&amp;RECAP!$A$17&amp;"'!$b$17:b100"))=H39)*(INDIRECT("'"&amp;RECAP!$A$17&amp;"'!$g$17:g100")))+SUMPRODUCT((YEAR(INDIRECT("'"&amp;RECAP!$A$18&amp;"'!$b$17:b100"))=H39)*(INDIRECT("'"&amp;RECAP!$A$18&amp;"'!$g$17:g100")))</f>
        <v>9422.7000000000007</v>
      </c>
    </row>
    <row r="40" spans="2:9" x14ac:dyDescent="0.25">
      <c r="B40" s="111" t="str">
        <f t="shared" ca="1" si="1"/>
        <v/>
      </c>
      <c r="C40" s="112" t="str">
        <f ca="1">IF(B40="","",IF(B40="Totaux",SUM($C$6:C39),SUMPRODUCT((YEAR(INDIRECT("'"&amp;$C$3&amp;"'!$b$17:b100"))=B40)*(INDIRECT("'"&amp;$C$3&amp;"'!$g$17:g100")))))</f>
        <v/>
      </c>
      <c r="H40" s="153">
        <v>2018</v>
      </c>
      <c r="I40" s="153">
        <f ca="1">SUMPRODUCT((YEAR(INDIRECT("'"&amp;RECAP!$A$7&amp;"'!$b$17:b100"))=H40)*(INDIRECT("'"&amp;RECAP!$A$7&amp;"'!$g$17:g100")))+SUMPRODUCT((YEAR(INDIRECT("'"&amp;RECAP!$A$8&amp;"'!$b$17:b100"))=H40)*(INDIRECT("'"&amp;RECAP!$A$8&amp;"'!$g$17:g100")))+SUMPRODUCT((YEAR(INDIRECT("'"&amp;RECAP!$A$9&amp;"'!$b$17:b100"))=H40)*(INDIRECT("'"&amp;RECAP!$A$9&amp;"'!$g$17:g100")))+SUMPRODUCT((YEAR(INDIRECT("'"&amp;RECAP!$A$10&amp;"'!$b$17:b100"))=H40)*(INDIRECT("'"&amp;RECAP!$A$10&amp;"'!$g$17:g100")))+SUMPRODUCT((YEAR(INDIRECT("'"&amp;RECAP!$A$11&amp;"'!$b$17:b100"))=H40)*(INDIRECT("'"&amp;RECAP!$A$11&amp;"'!$g$17:g100")))+SUMPRODUCT((YEAR(INDIRECT("'"&amp;RECAP!$A$12&amp;"'!$b$17:b100"))=H40)*(INDIRECT("'"&amp;RECAP!$A$12&amp;"'!$g$17:g100")))+SUMPRODUCT((YEAR(INDIRECT("'"&amp;RECAP!$A$13&amp;"'!$b$17:b100"))=H40)*(INDIRECT("'"&amp;RECAP!$A$13&amp;"'!$g$17:g100")))+SUMPRODUCT((YEAR(INDIRECT("'"&amp;RECAP!$A$14&amp;"'!$b$17:b100"))=H40)*(INDIRECT("'"&amp;RECAP!$A$14&amp;"'!$g$17:g100")))+SUMPRODUCT((YEAR(INDIRECT("'"&amp;RECAP!$A$15&amp;"'!$b$17:b100"))=H40)*(INDIRECT("'"&amp;RECAP!$A$15&amp;"'!$g$17:g100")))+SUMPRODUCT((YEAR(INDIRECT("'"&amp;RECAP!$A$16&amp;"'!$b$17:b100"))=H40)*(INDIRECT("'"&amp;RECAP!$A$16&amp;"'!$g$17:g100")))+SUMPRODUCT((YEAR(INDIRECT("'"&amp;RECAP!$A$17&amp;"'!$b$17:b100"))=H40)*(INDIRECT("'"&amp;RECAP!$A$17&amp;"'!$g$17:g100")))+SUMPRODUCT((YEAR(INDIRECT("'"&amp;RECAP!$A$18&amp;"'!$b$17:b100"))=H40)*(INDIRECT("'"&amp;RECAP!$A$18&amp;"'!$g$17:g100")))</f>
        <v>6523.03</v>
      </c>
    </row>
    <row r="41" spans="2:9" x14ac:dyDescent="0.25">
      <c r="B41" s="113" t="str">
        <f t="shared" ca="1" si="1"/>
        <v/>
      </c>
      <c r="C41" s="114" t="str">
        <f ca="1">IF(B41="","",IF(B41="Totaux",SUM($C$6:C40),SUMPRODUCT((YEAR(INDIRECT("'"&amp;$C$3&amp;"'!$b$17:b100"))=B41)*(INDIRECT("'"&amp;$C$3&amp;"'!$g$17:g100")))))</f>
        <v/>
      </c>
      <c r="H41" s="153">
        <v>2019</v>
      </c>
      <c r="I41" s="153">
        <f ca="1">SUMPRODUCT((YEAR(INDIRECT("'"&amp;RECAP!$A$7&amp;"'!$b$17:b100"))=H41)*(INDIRECT("'"&amp;RECAP!$A$7&amp;"'!$g$17:g100")))+SUMPRODUCT((YEAR(INDIRECT("'"&amp;RECAP!$A$8&amp;"'!$b$17:b100"))=H41)*(INDIRECT("'"&amp;RECAP!$A$8&amp;"'!$g$17:g100")))+SUMPRODUCT((YEAR(INDIRECT("'"&amp;RECAP!$A$9&amp;"'!$b$17:b100"))=H41)*(INDIRECT("'"&amp;RECAP!$A$9&amp;"'!$g$17:g100")))+SUMPRODUCT((YEAR(INDIRECT("'"&amp;RECAP!$A$10&amp;"'!$b$17:b100"))=H41)*(INDIRECT("'"&amp;RECAP!$A$10&amp;"'!$g$17:g100")))+SUMPRODUCT((YEAR(INDIRECT("'"&amp;RECAP!$A$11&amp;"'!$b$17:b100"))=H41)*(INDIRECT("'"&amp;RECAP!$A$11&amp;"'!$g$17:g100")))+SUMPRODUCT((YEAR(INDIRECT("'"&amp;RECAP!$A$12&amp;"'!$b$17:b100"))=H41)*(INDIRECT("'"&amp;RECAP!$A$12&amp;"'!$g$17:g100")))+SUMPRODUCT((YEAR(INDIRECT("'"&amp;RECAP!$A$13&amp;"'!$b$17:b100"))=H41)*(INDIRECT("'"&amp;RECAP!$A$13&amp;"'!$g$17:g100")))+SUMPRODUCT((YEAR(INDIRECT("'"&amp;RECAP!$A$14&amp;"'!$b$17:b100"))=H41)*(INDIRECT("'"&amp;RECAP!$A$14&amp;"'!$g$17:g100")))+SUMPRODUCT((YEAR(INDIRECT("'"&amp;RECAP!$A$15&amp;"'!$b$17:b100"))=H41)*(INDIRECT("'"&amp;RECAP!$A$15&amp;"'!$g$17:g100")))+SUMPRODUCT((YEAR(INDIRECT("'"&amp;RECAP!$A$16&amp;"'!$b$17:b100"))=H41)*(INDIRECT("'"&amp;RECAP!$A$16&amp;"'!$g$17:g100")))+SUMPRODUCT((YEAR(INDIRECT("'"&amp;RECAP!$A$17&amp;"'!$b$17:b100"))=H41)*(INDIRECT("'"&amp;RECAP!$A$17&amp;"'!$g$17:g100")))+SUMPRODUCT((YEAR(INDIRECT("'"&amp;RECAP!$A$18&amp;"'!$b$17:b100"))=H41)*(INDIRECT("'"&amp;RECAP!$A$18&amp;"'!$g$17:g100")))</f>
        <v>0</v>
      </c>
    </row>
    <row r="42" spans="2:9" x14ac:dyDescent="0.25">
      <c r="B42" s="105" t="str">
        <f t="shared" ca="1" si="1"/>
        <v/>
      </c>
      <c r="C42" s="106" t="str">
        <f ca="1">IF(B42="","",IF(B42="Totaux",SUM($C$6:C41),SUMPRODUCT((YEAR(INDIRECT("'"&amp;$C$3&amp;"'!$b$17:b100"))=B42)*(INDIRECT("'"&amp;$C$3&amp;"'!$g$17:g100")))))</f>
        <v/>
      </c>
      <c r="H42" s="153">
        <v>2020</v>
      </c>
      <c r="I42" s="153">
        <f ca="1">SUMPRODUCT((YEAR(INDIRECT("'"&amp;RECAP!$A$7&amp;"'!$b$17:b100"))=H42)*(INDIRECT("'"&amp;RECAP!$A$7&amp;"'!$g$17:g100")))+SUMPRODUCT((YEAR(INDIRECT("'"&amp;RECAP!$A$8&amp;"'!$b$17:b100"))=H42)*(INDIRECT("'"&amp;RECAP!$A$8&amp;"'!$g$17:g100")))+SUMPRODUCT((YEAR(INDIRECT("'"&amp;RECAP!$A$9&amp;"'!$b$17:b100"))=H42)*(INDIRECT("'"&amp;RECAP!$A$9&amp;"'!$g$17:g100")))+SUMPRODUCT((YEAR(INDIRECT("'"&amp;RECAP!$A$10&amp;"'!$b$17:b100"))=H42)*(INDIRECT("'"&amp;RECAP!$A$10&amp;"'!$g$17:g100")))+SUMPRODUCT((YEAR(INDIRECT("'"&amp;RECAP!$A$11&amp;"'!$b$17:b100"))=H42)*(INDIRECT("'"&amp;RECAP!$A$11&amp;"'!$g$17:g100")))+SUMPRODUCT((YEAR(INDIRECT("'"&amp;RECAP!$A$12&amp;"'!$b$17:b100"))=H42)*(INDIRECT("'"&amp;RECAP!$A$12&amp;"'!$g$17:g100")))+SUMPRODUCT((YEAR(INDIRECT("'"&amp;RECAP!$A$13&amp;"'!$b$17:b100"))=H42)*(INDIRECT("'"&amp;RECAP!$A$13&amp;"'!$g$17:g100")))+SUMPRODUCT((YEAR(INDIRECT("'"&amp;RECAP!$A$14&amp;"'!$b$17:b100"))=H42)*(INDIRECT("'"&amp;RECAP!$A$14&amp;"'!$g$17:g100")))+SUMPRODUCT((YEAR(INDIRECT("'"&amp;RECAP!$A$15&amp;"'!$b$17:b100"))=H42)*(INDIRECT("'"&amp;RECAP!$A$15&amp;"'!$g$17:g100")))+SUMPRODUCT((YEAR(INDIRECT("'"&amp;RECAP!$A$16&amp;"'!$b$17:b100"))=H42)*(INDIRECT("'"&amp;RECAP!$A$16&amp;"'!$g$17:g100")))+SUMPRODUCT((YEAR(INDIRECT("'"&amp;RECAP!$A$17&amp;"'!$b$17:b100"))=H42)*(INDIRECT("'"&amp;RECAP!$A$17&amp;"'!$g$17:g100")))+SUMPRODUCT((YEAR(INDIRECT("'"&amp;RECAP!$A$18&amp;"'!$b$17:b100"))=H42)*(INDIRECT("'"&amp;RECAP!$A$18&amp;"'!$g$17:g100")))</f>
        <v>0</v>
      </c>
    </row>
    <row r="43" spans="2:9" x14ac:dyDescent="0.25">
      <c r="H43" s="153">
        <v>2021</v>
      </c>
      <c r="I43" s="153">
        <f ca="1">SUMPRODUCT((YEAR(INDIRECT("'"&amp;RECAP!$A$7&amp;"'!$b$17:b100"))=H43)*(INDIRECT("'"&amp;RECAP!$A$7&amp;"'!$g$17:g100")))+SUMPRODUCT((YEAR(INDIRECT("'"&amp;RECAP!$A$8&amp;"'!$b$17:b100"))=H43)*(INDIRECT("'"&amp;RECAP!$A$8&amp;"'!$g$17:g100")))+SUMPRODUCT((YEAR(INDIRECT("'"&amp;RECAP!$A$9&amp;"'!$b$17:b100"))=H43)*(INDIRECT("'"&amp;RECAP!$A$9&amp;"'!$g$17:g100")))+SUMPRODUCT((YEAR(INDIRECT("'"&amp;RECAP!$A$10&amp;"'!$b$17:b100"))=H43)*(INDIRECT("'"&amp;RECAP!$A$10&amp;"'!$g$17:g100")))+SUMPRODUCT((YEAR(INDIRECT("'"&amp;RECAP!$A$11&amp;"'!$b$17:b100"))=H43)*(INDIRECT("'"&amp;RECAP!$A$11&amp;"'!$g$17:g100")))+SUMPRODUCT((YEAR(INDIRECT("'"&amp;RECAP!$A$12&amp;"'!$b$17:b100"))=H43)*(INDIRECT("'"&amp;RECAP!$A$12&amp;"'!$g$17:g100")))+SUMPRODUCT((YEAR(INDIRECT("'"&amp;RECAP!$A$13&amp;"'!$b$17:b100"))=H43)*(INDIRECT("'"&amp;RECAP!$A$13&amp;"'!$g$17:g100")))+SUMPRODUCT((YEAR(INDIRECT("'"&amp;RECAP!$A$14&amp;"'!$b$17:b100"))=H43)*(INDIRECT("'"&amp;RECAP!$A$14&amp;"'!$g$17:g100")))+SUMPRODUCT((YEAR(INDIRECT("'"&amp;RECAP!$A$15&amp;"'!$b$17:b100"))=H43)*(INDIRECT("'"&amp;RECAP!$A$15&amp;"'!$g$17:g100")))+SUMPRODUCT((YEAR(INDIRECT("'"&amp;RECAP!$A$16&amp;"'!$b$17:b100"))=H43)*(INDIRECT("'"&amp;RECAP!$A$16&amp;"'!$g$17:g100")))+SUMPRODUCT((YEAR(INDIRECT("'"&amp;RECAP!$A$17&amp;"'!$b$17:b100"))=H43)*(INDIRECT("'"&amp;RECAP!$A$17&amp;"'!$g$17:g100")))+SUMPRODUCT((YEAR(INDIRECT("'"&amp;RECAP!$A$18&amp;"'!$b$17:b100"))=H43)*(INDIRECT("'"&amp;RECAP!$A$18&amp;"'!$g$17:g100")))</f>
        <v>0</v>
      </c>
    </row>
    <row r="44" spans="2:9" x14ac:dyDescent="0.25">
      <c r="H44" s="153">
        <v>2022</v>
      </c>
      <c r="I44" s="153">
        <f ca="1">SUMPRODUCT((YEAR(INDIRECT("'"&amp;RECAP!$A$7&amp;"'!$b$17:b100"))=H44)*(INDIRECT("'"&amp;RECAP!$A$7&amp;"'!$g$17:g100")))+SUMPRODUCT((YEAR(INDIRECT("'"&amp;RECAP!$A$8&amp;"'!$b$17:b100"))=H44)*(INDIRECT("'"&amp;RECAP!$A$8&amp;"'!$g$17:g100")))+SUMPRODUCT((YEAR(INDIRECT("'"&amp;RECAP!$A$9&amp;"'!$b$17:b100"))=H44)*(INDIRECT("'"&amp;RECAP!$A$9&amp;"'!$g$17:g100")))+SUMPRODUCT((YEAR(INDIRECT("'"&amp;RECAP!$A$10&amp;"'!$b$17:b100"))=H44)*(INDIRECT("'"&amp;RECAP!$A$10&amp;"'!$g$17:g100")))+SUMPRODUCT((YEAR(INDIRECT("'"&amp;RECAP!$A$11&amp;"'!$b$17:b100"))=H44)*(INDIRECT("'"&amp;RECAP!$A$11&amp;"'!$g$17:g100")))+SUMPRODUCT((YEAR(INDIRECT("'"&amp;RECAP!$A$12&amp;"'!$b$17:b100"))=H44)*(INDIRECT("'"&amp;RECAP!$A$12&amp;"'!$g$17:g100")))+SUMPRODUCT((YEAR(INDIRECT("'"&amp;RECAP!$A$13&amp;"'!$b$17:b100"))=H44)*(INDIRECT("'"&amp;RECAP!$A$13&amp;"'!$g$17:g100")))+SUMPRODUCT((YEAR(INDIRECT("'"&amp;RECAP!$A$14&amp;"'!$b$17:b100"))=H44)*(INDIRECT("'"&amp;RECAP!$A$14&amp;"'!$g$17:g100")))+SUMPRODUCT((YEAR(INDIRECT("'"&amp;RECAP!$A$15&amp;"'!$b$17:b100"))=H44)*(INDIRECT("'"&amp;RECAP!$A$15&amp;"'!$g$17:g100")))+SUMPRODUCT((YEAR(INDIRECT("'"&amp;RECAP!$A$16&amp;"'!$b$17:b100"))=H44)*(INDIRECT("'"&amp;RECAP!$A$16&amp;"'!$g$17:g100")))+SUMPRODUCT((YEAR(INDIRECT("'"&amp;RECAP!$A$17&amp;"'!$b$17:b100"))=H44)*(INDIRECT("'"&amp;RECAP!$A$17&amp;"'!$g$17:g100")))+SUMPRODUCT((YEAR(INDIRECT("'"&amp;RECAP!$A$18&amp;"'!$b$17:b100"))=H44)*(INDIRECT("'"&amp;RECAP!$A$18&amp;"'!$g$17:g100")))</f>
        <v>0</v>
      </c>
    </row>
    <row r="45" spans="2:9" x14ac:dyDescent="0.25">
      <c r="H45" s="153">
        <v>2023</v>
      </c>
      <c r="I45" s="153">
        <f ca="1">SUMPRODUCT((YEAR(INDIRECT("'"&amp;RECAP!$A$7&amp;"'!$b$17:b100"))=H45)*(INDIRECT("'"&amp;RECAP!$A$7&amp;"'!$g$17:g100")))+SUMPRODUCT((YEAR(INDIRECT("'"&amp;RECAP!$A$8&amp;"'!$b$17:b100"))=H45)*(INDIRECT("'"&amp;RECAP!$A$8&amp;"'!$g$17:g100")))+SUMPRODUCT((YEAR(INDIRECT("'"&amp;RECAP!$A$9&amp;"'!$b$17:b100"))=H45)*(INDIRECT("'"&amp;RECAP!$A$9&amp;"'!$g$17:g100")))+SUMPRODUCT((YEAR(INDIRECT("'"&amp;RECAP!$A$10&amp;"'!$b$17:b100"))=H45)*(INDIRECT("'"&amp;RECAP!$A$10&amp;"'!$g$17:g100")))+SUMPRODUCT((YEAR(INDIRECT("'"&amp;RECAP!$A$11&amp;"'!$b$17:b100"))=H45)*(INDIRECT("'"&amp;RECAP!$A$11&amp;"'!$g$17:g100")))+SUMPRODUCT((YEAR(INDIRECT("'"&amp;RECAP!$A$12&amp;"'!$b$17:b100"))=H45)*(INDIRECT("'"&amp;RECAP!$A$12&amp;"'!$g$17:g100")))+SUMPRODUCT((YEAR(INDIRECT("'"&amp;RECAP!$A$13&amp;"'!$b$17:b100"))=H45)*(INDIRECT("'"&amp;RECAP!$A$13&amp;"'!$g$17:g100")))+SUMPRODUCT((YEAR(INDIRECT("'"&amp;RECAP!$A$14&amp;"'!$b$17:b100"))=H45)*(INDIRECT("'"&amp;RECAP!$A$14&amp;"'!$g$17:g100")))+SUMPRODUCT((YEAR(INDIRECT("'"&amp;RECAP!$A$15&amp;"'!$b$17:b100"))=H45)*(INDIRECT("'"&amp;RECAP!$A$15&amp;"'!$g$17:g100")))+SUMPRODUCT((YEAR(INDIRECT("'"&amp;RECAP!$A$16&amp;"'!$b$17:b100"))=H45)*(INDIRECT("'"&amp;RECAP!$A$16&amp;"'!$g$17:g100")))+SUMPRODUCT((YEAR(INDIRECT("'"&amp;RECAP!$A$17&amp;"'!$b$17:b100"))=H45)*(INDIRECT("'"&amp;RECAP!$A$17&amp;"'!$g$17:g100")))+SUMPRODUCT((YEAR(INDIRECT("'"&amp;RECAP!$A$18&amp;"'!$b$17:b100"))=H45)*(INDIRECT("'"&amp;RECAP!$A$18&amp;"'!$g$17:g100")))</f>
        <v>0</v>
      </c>
    </row>
    <row r="46" spans="2:9" x14ac:dyDescent="0.25">
      <c r="H46" s="153">
        <v>2024</v>
      </c>
      <c r="I46" s="153">
        <f ca="1">SUMPRODUCT((YEAR(INDIRECT("'"&amp;RECAP!$A$7&amp;"'!$b$17:b100"))=H46)*(INDIRECT("'"&amp;RECAP!$A$7&amp;"'!$g$17:g100")))+SUMPRODUCT((YEAR(INDIRECT("'"&amp;RECAP!$A$8&amp;"'!$b$17:b100"))=H46)*(INDIRECT("'"&amp;RECAP!$A$8&amp;"'!$g$17:g100")))+SUMPRODUCT((YEAR(INDIRECT("'"&amp;RECAP!$A$9&amp;"'!$b$17:b100"))=H46)*(INDIRECT("'"&amp;RECAP!$A$9&amp;"'!$g$17:g100")))+SUMPRODUCT((YEAR(INDIRECT("'"&amp;RECAP!$A$10&amp;"'!$b$17:b100"))=H46)*(INDIRECT("'"&amp;RECAP!$A$10&amp;"'!$g$17:g100")))+SUMPRODUCT((YEAR(INDIRECT("'"&amp;RECAP!$A$11&amp;"'!$b$17:b100"))=H46)*(INDIRECT("'"&amp;RECAP!$A$11&amp;"'!$g$17:g100")))+SUMPRODUCT((YEAR(INDIRECT("'"&amp;RECAP!$A$12&amp;"'!$b$17:b100"))=H46)*(INDIRECT("'"&amp;RECAP!$A$12&amp;"'!$g$17:g100")))+SUMPRODUCT((YEAR(INDIRECT("'"&amp;RECAP!$A$13&amp;"'!$b$17:b100"))=H46)*(INDIRECT("'"&amp;RECAP!$A$13&amp;"'!$g$17:g100")))+SUMPRODUCT((YEAR(INDIRECT("'"&amp;RECAP!$A$14&amp;"'!$b$17:b100"))=H46)*(INDIRECT("'"&amp;RECAP!$A$14&amp;"'!$g$17:g100")))+SUMPRODUCT((YEAR(INDIRECT("'"&amp;RECAP!$A$15&amp;"'!$b$17:b100"))=H46)*(INDIRECT("'"&amp;RECAP!$A$15&amp;"'!$g$17:g100")))+SUMPRODUCT((YEAR(INDIRECT("'"&amp;RECAP!$A$16&amp;"'!$b$17:b100"))=H46)*(INDIRECT("'"&amp;RECAP!$A$16&amp;"'!$g$17:g100")))+SUMPRODUCT((YEAR(INDIRECT("'"&amp;RECAP!$A$17&amp;"'!$b$17:b100"))=H46)*(INDIRECT("'"&amp;RECAP!$A$17&amp;"'!$g$17:g100")))+SUMPRODUCT((YEAR(INDIRECT("'"&amp;RECAP!$A$18&amp;"'!$b$17:b100"))=H46)*(INDIRECT("'"&amp;RECAP!$A$18&amp;"'!$g$17:g100")))</f>
        <v>0</v>
      </c>
    </row>
    <row r="47" spans="2:9" x14ac:dyDescent="0.25">
      <c r="H47" s="153">
        <v>2025</v>
      </c>
      <c r="I47" s="153">
        <f ca="1">SUMPRODUCT((YEAR(INDIRECT("'"&amp;RECAP!$A$7&amp;"'!$b$17:b100"))=H47)*(INDIRECT("'"&amp;RECAP!$A$7&amp;"'!$g$17:g100")))+SUMPRODUCT((YEAR(INDIRECT("'"&amp;RECAP!$A$8&amp;"'!$b$17:b100"))=H47)*(INDIRECT("'"&amp;RECAP!$A$8&amp;"'!$g$17:g100")))+SUMPRODUCT((YEAR(INDIRECT("'"&amp;RECAP!$A$9&amp;"'!$b$17:b100"))=H47)*(INDIRECT("'"&amp;RECAP!$A$9&amp;"'!$g$17:g100")))+SUMPRODUCT((YEAR(INDIRECT("'"&amp;RECAP!$A$10&amp;"'!$b$17:b100"))=H47)*(INDIRECT("'"&amp;RECAP!$A$10&amp;"'!$g$17:g100")))+SUMPRODUCT((YEAR(INDIRECT("'"&amp;RECAP!$A$11&amp;"'!$b$17:b100"))=H47)*(INDIRECT("'"&amp;RECAP!$A$11&amp;"'!$g$17:g100")))+SUMPRODUCT((YEAR(INDIRECT("'"&amp;RECAP!$A$12&amp;"'!$b$17:b100"))=H47)*(INDIRECT("'"&amp;RECAP!$A$12&amp;"'!$g$17:g100")))+SUMPRODUCT((YEAR(INDIRECT("'"&amp;RECAP!$A$13&amp;"'!$b$17:b100"))=H47)*(INDIRECT("'"&amp;RECAP!$A$13&amp;"'!$g$17:g100")))+SUMPRODUCT((YEAR(INDIRECT("'"&amp;RECAP!$A$14&amp;"'!$b$17:b100"))=H47)*(INDIRECT("'"&amp;RECAP!$A$14&amp;"'!$g$17:g100")))+SUMPRODUCT((YEAR(INDIRECT("'"&amp;RECAP!$A$15&amp;"'!$b$17:b100"))=H47)*(INDIRECT("'"&amp;RECAP!$A$15&amp;"'!$g$17:g100")))+SUMPRODUCT((YEAR(INDIRECT("'"&amp;RECAP!$A$16&amp;"'!$b$17:b100"))=H47)*(INDIRECT("'"&amp;RECAP!$A$16&amp;"'!$g$17:g100")))+SUMPRODUCT((YEAR(INDIRECT("'"&amp;RECAP!$A$17&amp;"'!$b$17:b100"))=H47)*(INDIRECT("'"&amp;RECAP!$A$17&amp;"'!$g$17:g100")))+SUMPRODUCT((YEAR(INDIRECT("'"&amp;RECAP!$A$18&amp;"'!$b$17:b100"))=H47)*(INDIRECT("'"&amp;RECAP!$A$18&amp;"'!$g$17:g100")))</f>
        <v>0</v>
      </c>
    </row>
    <row r="48" spans="2:9" x14ac:dyDescent="0.25">
      <c r="H48" s="153">
        <v>2026</v>
      </c>
      <c r="I48" s="153">
        <f ca="1">SUMPRODUCT((YEAR(INDIRECT("'"&amp;RECAP!$A$7&amp;"'!$b$17:b100"))=H48)*(INDIRECT("'"&amp;RECAP!$A$7&amp;"'!$g$17:g100")))+SUMPRODUCT((YEAR(INDIRECT("'"&amp;RECAP!$A$8&amp;"'!$b$17:b100"))=H48)*(INDIRECT("'"&amp;RECAP!$A$8&amp;"'!$g$17:g100")))+SUMPRODUCT((YEAR(INDIRECT("'"&amp;RECAP!$A$9&amp;"'!$b$17:b100"))=H48)*(INDIRECT("'"&amp;RECAP!$A$9&amp;"'!$g$17:g100")))+SUMPRODUCT((YEAR(INDIRECT("'"&amp;RECAP!$A$10&amp;"'!$b$17:b100"))=H48)*(INDIRECT("'"&amp;RECAP!$A$10&amp;"'!$g$17:g100")))+SUMPRODUCT((YEAR(INDIRECT("'"&amp;RECAP!$A$11&amp;"'!$b$17:b100"))=H48)*(INDIRECT("'"&amp;RECAP!$A$11&amp;"'!$g$17:g100")))+SUMPRODUCT((YEAR(INDIRECT("'"&amp;RECAP!$A$12&amp;"'!$b$17:b100"))=H48)*(INDIRECT("'"&amp;RECAP!$A$12&amp;"'!$g$17:g100")))+SUMPRODUCT((YEAR(INDIRECT("'"&amp;RECAP!$A$13&amp;"'!$b$17:b100"))=H48)*(INDIRECT("'"&amp;RECAP!$A$13&amp;"'!$g$17:g100")))+SUMPRODUCT((YEAR(INDIRECT("'"&amp;RECAP!$A$14&amp;"'!$b$17:b100"))=H48)*(INDIRECT("'"&amp;RECAP!$A$14&amp;"'!$g$17:g100")))+SUMPRODUCT((YEAR(INDIRECT("'"&amp;RECAP!$A$15&amp;"'!$b$17:b100"))=H48)*(INDIRECT("'"&amp;RECAP!$A$15&amp;"'!$g$17:g100")))+SUMPRODUCT((YEAR(INDIRECT("'"&amp;RECAP!$A$16&amp;"'!$b$17:b100"))=H48)*(INDIRECT("'"&amp;RECAP!$A$16&amp;"'!$g$17:g100")))+SUMPRODUCT((YEAR(INDIRECT("'"&amp;RECAP!$A$17&amp;"'!$b$17:b100"))=H48)*(INDIRECT("'"&amp;RECAP!$A$17&amp;"'!$g$17:g100")))+SUMPRODUCT((YEAR(INDIRECT("'"&amp;RECAP!$A$18&amp;"'!$b$17:b100"))=H48)*(INDIRECT("'"&amp;RECAP!$A$18&amp;"'!$g$17:g100")))</f>
        <v>0</v>
      </c>
    </row>
    <row r="49" spans="8:9" x14ac:dyDescent="0.25">
      <c r="H49" s="153">
        <v>2027</v>
      </c>
      <c r="I49" s="153">
        <f ca="1">SUMPRODUCT((YEAR(INDIRECT("'"&amp;RECAP!$A$7&amp;"'!$b$17:b100"))=H49)*(INDIRECT("'"&amp;RECAP!$A$7&amp;"'!$g$17:g100")))+SUMPRODUCT((YEAR(INDIRECT("'"&amp;RECAP!$A$8&amp;"'!$b$17:b100"))=H49)*(INDIRECT("'"&amp;RECAP!$A$8&amp;"'!$g$17:g100")))+SUMPRODUCT((YEAR(INDIRECT("'"&amp;RECAP!$A$9&amp;"'!$b$17:b100"))=H49)*(INDIRECT("'"&amp;RECAP!$A$9&amp;"'!$g$17:g100")))+SUMPRODUCT((YEAR(INDIRECT("'"&amp;RECAP!$A$10&amp;"'!$b$17:b100"))=H49)*(INDIRECT("'"&amp;RECAP!$A$10&amp;"'!$g$17:g100")))+SUMPRODUCT((YEAR(INDIRECT("'"&amp;RECAP!$A$11&amp;"'!$b$17:b100"))=H49)*(INDIRECT("'"&amp;RECAP!$A$11&amp;"'!$g$17:g100")))+SUMPRODUCT((YEAR(INDIRECT("'"&amp;RECAP!$A$12&amp;"'!$b$17:b100"))=H49)*(INDIRECT("'"&amp;RECAP!$A$12&amp;"'!$g$17:g100")))+SUMPRODUCT((YEAR(INDIRECT("'"&amp;RECAP!$A$13&amp;"'!$b$17:b100"))=H49)*(INDIRECT("'"&amp;RECAP!$A$13&amp;"'!$g$17:g100")))+SUMPRODUCT((YEAR(INDIRECT("'"&amp;RECAP!$A$14&amp;"'!$b$17:b100"))=H49)*(INDIRECT("'"&amp;RECAP!$A$14&amp;"'!$g$17:g100")))+SUMPRODUCT((YEAR(INDIRECT("'"&amp;RECAP!$A$15&amp;"'!$b$17:b100"))=H49)*(INDIRECT("'"&amp;RECAP!$A$15&amp;"'!$g$17:g100")))+SUMPRODUCT((YEAR(INDIRECT("'"&amp;RECAP!$A$16&amp;"'!$b$17:b100"))=H49)*(INDIRECT("'"&amp;RECAP!$A$16&amp;"'!$g$17:g100")))+SUMPRODUCT((YEAR(INDIRECT("'"&amp;RECAP!$A$17&amp;"'!$b$17:b100"))=H49)*(INDIRECT("'"&amp;RECAP!$A$17&amp;"'!$g$17:g100")))+SUMPRODUCT((YEAR(INDIRECT("'"&amp;RECAP!$A$18&amp;"'!$b$17:b100"))=H49)*(INDIRECT("'"&amp;RECAP!$A$18&amp;"'!$g$17:g100")))</f>
        <v>0</v>
      </c>
    </row>
    <row r="50" spans="8:9" x14ac:dyDescent="0.25">
      <c r="H50" s="153">
        <v>2028</v>
      </c>
      <c r="I50" s="153">
        <f ca="1">SUMPRODUCT((YEAR(INDIRECT("'"&amp;RECAP!$A$7&amp;"'!$b$17:b100"))=H50)*(INDIRECT("'"&amp;RECAP!$A$7&amp;"'!$g$17:g100")))+SUMPRODUCT((YEAR(INDIRECT("'"&amp;RECAP!$A$8&amp;"'!$b$17:b100"))=H50)*(INDIRECT("'"&amp;RECAP!$A$8&amp;"'!$g$17:g100")))+SUMPRODUCT((YEAR(INDIRECT("'"&amp;RECAP!$A$9&amp;"'!$b$17:b100"))=H50)*(INDIRECT("'"&amp;RECAP!$A$9&amp;"'!$g$17:g100")))+SUMPRODUCT((YEAR(INDIRECT("'"&amp;RECAP!$A$10&amp;"'!$b$17:b100"))=H50)*(INDIRECT("'"&amp;RECAP!$A$10&amp;"'!$g$17:g100")))+SUMPRODUCT((YEAR(INDIRECT("'"&amp;RECAP!$A$11&amp;"'!$b$17:b100"))=H50)*(INDIRECT("'"&amp;RECAP!$A$11&amp;"'!$g$17:g100")))+SUMPRODUCT((YEAR(INDIRECT("'"&amp;RECAP!$A$12&amp;"'!$b$17:b100"))=H50)*(INDIRECT("'"&amp;RECAP!$A$12&amp;"'!$g$17:g100")))+SUMPRODUCT((YEAR(INDIRECT("'"&amp;RECAP!$A$13&amp;"'!$b$17:b100"))=H50)*(INDIRECT("'"&amp;RECAP!$A$13&amp;"'!$g$17:g100")))+SUMPRODUCT((YEAR(INDIRECT("'"&amp;RECAP!$A$14&amp;"'!$b$17:b100"))=H50)*(INDIRECT("'"&amp;RECAP!$A$14&amp;"'!$g$17:g100")))+SUMPRODUCT((YEAR(INDIRECT("'"&amp;RECAP!$A$15&amp;"'!$b$17:b100"))=H50)*(INDIRECT("'"&amp;RECAP!$A$15&amp;"'!$g$17:g100")))+SUMPRODUCT((YEAR(INDIRECT("'"&amp;RECAP!$A$16&amp;"'!$b$17:b100"))=H50)*(INDIRECT("'"&amp;RECAP!$A$16&amp;"'!$g$17:g100")))+SUMPRODUCT((YEAR(INDIRECT("'"&amp;RECAP!$A$17&amp;"'!$b$17:b100"))=H50)*(INDIRECT("'"&amp;RECAP!$A$17&amp;"'!$g$17:g100")))+SUMPRODUCT((YEAR(INDIRECT("'"&amp;RECAP!$A$18&amp;"'!$b$17:b100"))=H50)*(INDIRECT("'"&amp;RECAP!$A$18&amp;"'!$g$17:g100")))</f>
        <v>0</v>
      </c>
    </row>
    <row r="51" spans="8:9" x14ac:dyDescent="0.25">
      <c r="H51" s="153">
        <v>2029</v>
      </c>
      <c r="I51" s="153">
        <f ca="1">SUMPRODUCT((YEAR(INDIRECT("'"&amp;RECAP!$A$7&amp;"'!$b$17:b100"))=H51)*(INDIRECT("'"&amp;RECAP!$A$7&amp;"'!$g$17:g100")))+SUMPRODUCT((YEAR(INDIRECT("'"&amp;RECAP!$A$8&amp;"'!$b$17:b100"))=H51)*(INDIRECT("'"&amp;RECAP!$A$8&amp;"'!$g$17:g100")))+SUMPRODUCT((YEAR(INDIRECT("'"&amp;RECAP!$A$9&amp;"'!$b$17:b100"))=H51)*(INDIRECT("'"&amp;RECAP!$A$9&amp;"'!$g$17:g100")))+SUMPRODUCT((YEAR(INDIRECT("'"&amp;RECAP!$A$10&amp;"'!$b$17:b100"))=H51)*(INDIRECT("'"&amp;RECAP!$A$10&amp;"'!$g$17:g100")))+SUMPRODUCT((YEAR(INDIRECT("'"&amp;RECAP!$A$11&amp;"'!$b$17:b100"))=H51)*(INDIRECT("'"&amp;RECAP!$A$11&amp;"'!$g$17:g100")))+SUMPRODUCT((YEAR(INDIRECT("'"&amp;RECAP!$A$12&amp;"'!$b$17:b100"))=H51)*(INDIRECT("'"&amp;RECAP!$A$12&amp;"'!$g$17:g100")))+SUMPRODUCT((YEAR(INDIRECT("'"&amp;RECAP!$A$13&amp;"'!$b$17:b100"))=H51)*(INDIRECT("'"&amp;RECAP!$A$13&amp;"'!$g$17:g100")))+SUMPRODUCT((YEAR(INDIRECT("'"&amp;RECAP!$A$14&amp;"'!$b$17:b100"))=H51)*(INDIRECT("'"&amp;RECAP!$A$14&amp;"'!$g$17:g100")))+SUMPRODUCT((YEAR(INDIRECT("'"&amp;RECAP!$A$15&amp;"'!$b$17:b100"))=H51)*(INDIRECT("'"&amp;RECAP!$A$15&amp;"'!$g$17:g100")))+SUMPRODUCT((YEAR(INDIRECT("'"&amp;RECAP!$A$16&amp;"'!$b$17:b100"))=H51)*(INDIRECT("'"&amp;RECAP!$A$16&amp;"'!$g$17:g100")))+SUMPRODUCT((YEAR(INDIRECT("'"&amp;RECAP!$A$17&amp;"'!$b$17:b100"))=H51)*(INDIRECT("'"&amp;RECAP!$A$17&amp;"'!$g$17:g100")))+SUMPRODUCT((YEAR(INDIRECT("'"&amp;RECAP!$A$18&amp;"'!$b$17:b100"))=H51)*(INDIRECT("'"&amp;RECAP!$A$18&amp;"'!$g$17:g100")))</f>
        <v>0</v>
      </c>
    </row>
    <row r="52" spans="8:9" x14ac:dyDescent="0.25">
      <c r="H52" s="153">
        <v>2030</v>
      </c>
      <c r="I52" s="153">
        <f ca="1">SUMPRODUCT((YEAR(INDIRECT("'"&amp;RECAP!$A$7&amp;"'!$b$17:b100"))=H52)*(INDIRECT("'"&amp;RECAP!$A$7&amp;"'!$g$17:g100")))+SUMPRODUCT((YEAR(INDIRECT("'"&amp;RECAP!$A$8&amp;"'!$b$17:b100"))=H52)*(INDIRECT("'"&amp;RECAP!$A$8&amp;"'!$g$17:g100")))+SUMPRODUCT((YEAR(INDIRECT("'"&amp;RECAP!$A$9&amp;"'!$b$17:b100"))=H52)*(INDIRECT("'"&amp;RECAP!$A$9&amp;"'!$g$17:g100")))+SUMPRODUCT((YEAR(INDIRECT("'"&amp;RECAP!$A$10&amp;"'!$b$17:b100"))=H52)*(INDIRECT("'"&amp;RECAP!$A$10&amp;"'!$g$17:g100")))+SUMPRODUCT((YEAR(INDIRECT("'"&amp;RECAP!$A$11&amp;"'!$b$17:b100"))=H52)*(INDIRECT("'"&amp;RECAP!$A$11&amp;"'!$g$17:g100")))+SUMPRODUCT((YEAR(INDIRECT("'"&amp;RECAP!$A$12&amp;"'!$b$17:b100"))=H52)*(INDIRECT("'"&amp;RECAP!$A$12&amp;"'!$g$17:g100")))+SUMPRODUCT((YEAR(INDIRECT("'"&amp;RECAP!$A$13&amp;"'!$b$17:b100"))=H52)*(INDIRECT("'"&amp;RECAP!$A$13&amp;"'!$g$17:g100")))+SUMPRODUCT((YEAR(INDIRECT("'"&amp;RECAP!$A$14&amp;"'!$b$17:b100"))=H52)*(INDIRECT("'"&amp;RECAP!$A$14&amp;"'!$g$17:g100")))+SUMPRODUCT((YEAR(INDIRECT("'"&amp;RECAP!$A$15&amp;"'!$b$17:b100"))=H52)*(INDIRECT("'"&amp;RECAP!$A$15&amp;"'!$g$17:g100")))+SUMPRODUCT((YEAR(INDIRECT("'"&amp;RECAP!$A$16&amp;"'!$b$17:b100"))=H52)*(INDIRECT("'"&amp;RECAP!$A$16&amp;"'!$g$17:g100")))+SUMPRODUCT((YEAR(INDIRECT("'"&amp;RECAP!$A$17&amp;"'!$b$17:b100"))=H52)*(INDIRECT("'"&amp;RECAP!$A$17&amp;"'!$g$17:g100")))+SUMPRODUCT((YEAR(INDIRECT("'"&amp;RECAP!$A$18&amp;"'!$b$17:b100"))=H52)*(INDIRECT("'"&amp;RECAP!$A$18&amp;"'!$g$17:g100")))</f>
        <v>0</v>
      </c>
    </row>
  </sheetData>
  <mergeCells count="1">
    <mergeCell ref="B1:C1"/>
  </mergeCells>
  <dataValidations count="1">
    <dataValidation type="list" allowBlank="1" showInputMessage="1" showErrorMessage="1" sqref="C3">
      <formula1>IMMAT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H32"/>
  <sheetViews>
    <sheetView workbookViewId="0">
      <selection activeCell="F10" sqref="F10"/>
    </sheetView>
  </sheetViews>
  <sheetFormatPr baseColWidth="10" defaultRowHeight="12.75" x14ac:dyDescent="0.2"/>
  <cols>
    <col min="1" max="1" width="20.7109375" style="45" customWidth="1"/>
    <col min="2" max="2" width="12.7109375" style="45" bestFit="1" customWidth="1"/>
    <col min="3" max="3" width="14" style="45" customWidth="1"/>
    <col min="4" max="4" width="11.7109375" style="45" customWidth="1"/>
    <col min="5" max="5" width="35.7109375" style="45" customWidth="1"/>
    <col min="6" max="6" width="16" style="45" customWidth="1"/>
    <col min="7" max="7" width="17.7109375" style="45" customWidth="1"/>
    <col min="8" max="8" width="2.42578125" style="45" customWidth="1"/>
    <col min="9" max="16384" width="11.42578125" style="2"/>
  </cols>
  <sheetData>
    <row r="1" spans="1:8" ht="54.75" customHeight="1" x14ac:dyDescent="0.25">
      <c r="A1" s="1"/>
      <c r="B1" s="157"/>
      <c r="C1" s="158"/>
      <c r="D1" s="158"/>
      <c r="E1" s="158"/>
      <c r="F1" s="159"/>
      <c r="G1" s="159"/>
      <c r="H1" s="159"/>
    </row>
    <row r="2" spans="1:8" ht="39.950000000000003" customHeight="1" thickBot="1" x14ac:dyDescent="0.3">
      <c r="A2" s="4"/>
      <c r="B2" s="4"/>
      <c r="C2" s="4"/>
      <c r="D2" s="4"/>
      <c r="E2" s="4"/>
      <c r="F2" s="5"/>
      <c r="G2" s="5"/>
      <c r="H2" s="5"/>
    </row>
    <row r="3" spans="1:8" ht="18.75" thickBot="1" x14ac:dyDescent="0.3">
      <c r="A3" s="7"/>
      <c r="B3" s="8"/>
      <c r="C3" s="8"/>
      <c r="D3" s="8"/>
      <c r="E3" s="8"/>
      <c r="F3" s="9"/>
      <c r="G3" s="9"/>
      <c r="H3" s="10"/>
    </row>
    <row r="4" spans="1:8" ht="15.75" thickBot="1" x14ac:dyDescent="0.3">
      <c r="A4" s="11" t="s">
        <v>0</v>
      </c>
      <c r="B4" s="160"/>
      <c r="C4" s="161"/>
      <c r="D4" s="162" t="s">
        <v>1</v>
      </c>
      <c r="E4" s="162"/>
      <c r="F4" s="12">
        <v>36526</v>
      </c>
      <c r="G4" s="13"/>
      <c r="H4" s="14"/>
    </row>
    <row r="5" spans="1:8" ht="15.75" thickBot="1" x14ac:dyDescent="0.3">
      <c r="A5" s="11" t="s">
        <v>2</v>
      </c>
      <c r="B5" s="163"/>
      <c r="C5" s="164"/>
      <c r="D5" s="162" t="s">
        <v>26</v>
      </c>
      <c r="E5" s="162"/>
      <c r="F5" s="69"/>
      <c r="G5" s="16"/>
      <c r="H5" s="14"/>
    </row>
    <row r="6" spans="1:8" ht="15.75" thickBot="1" x14ac:dyDescent="0.3">
      <c r="A6" s="11" t="s">
        <v>3</v>
      </c>
      <c r="B6" s="163" t="s">
        <v>46</v>
      </c>
      <c r="C6" s="164"/>
      <c r="D6" s="162" t="s">
        <v>4</v>
      </c>
      <c r="E6" s="162"/>
      <c r="F6" s="17"/>
      <c r="G6" s="16"/>
      <c r="H6" s="14"/>
    </row>
    <row r="7" spans="1:8" ht="15.75" thickBot="1" x14ac:dyDescent="0.3">
      <c r="A7" s="11" t="s">
        <v>5</v>
      </c>
      <c r="B7" s="163"/>
      <c r="C7" s="165"/>
      <c r="D7" s="166" t="s">
        <v>6</v>
      </c>
      <c r="E7" s="166"/>
      <c r="F7" s="163"/>
      <c r="G7" s="164"/>
      <c r="H7" s="19"/>
    </row>
    <row r="8" spans="1:8" ht="15.75" thickBot="1" x14ac:dyDescent="0.3">
      <c r="A8" s="136" t="s">
        <v>7</v>
      </c>
      <c r="B8" s="137"/>
      <c r="C8" s="138"/>
      <c r="D8" s="20"/>
      <c r="E8" s="20"/>
      <c r="F8" s="20"/>
      <c r="G8" s="20"/>
      <c r="H8" s="21"/>
    </row>
    <row r="9" spans="1:8" ht="15.75" thickBot="1" x14ac:dyDescent="0.3">
      <c r="A9" s="139" t="s">
        <v>8</v>
      </c>
      <c r="B9" s="155"/>
      <c r="C9" s="156"/>
      <c r="D9" s="22"/>
      <c r="E9" s="20"/>
      <c r="F9" s="32" t="s">
        <v>10</v>
      </c>
      <c r="G9" s="33" t="s">
        <v>9</v>
      </c>
      <c r="H9" s="23"/>
    </row>
    <row r="10" spans="1:8" ht="16.5" thickBot="1" x14ac:dyDescent="0.25">
      <c r="A10" s="24"/>
      <c r="B10" s="25"/>
      <c r="C10" s="26"/>
      <c r="D10" s="27"/>
      <c r="E10" s="140" t="s">
        <v>34</v>
      </c>
      <c r="F10" s="141">
        <v>0</v>
      </c>
      <c r="G10" s="142">
        <v>43066</v>
      </c>
      <c r="H10" s="28"/>
    </row>
    <row r="11" spans="1:8" s="35" customFormat="1" ht="13.5" thickBot="1" x14ac:dyDescent="0.25">
      <c r="A11" s="29"/>
      <c r="B11" s="30" t="s">
        <v>9</v>
      </c>
      <c r="C11" s="31"/>
      <c r="D11" s="31"/>
      <c r="E11" s="31"/>
      <c r="F11" s="117">
        <v>40000</v>
      </c>
      <c r="G11" s="118" t="s">
        <v>40</v>
      </c>
      <c r="H11" s="34"/>
    </row>
    <row r="12" spans="1:8" ht="16.5" thickBot="1" x14ac:dyDescent="0.3">
      <c r="A12" s="135" t="s">
        <v>11</v>
      </c>
      <c r="B12" s="148"/>
      <c r="C12" s="36"/>
      <c r="D12" s="31"/>
      <c r="E12" s="143" t="s">
        <v>12</v>
      </c>
      <c r="F12" s="144">
        <f>F10+F11</f>
        <v>40000</v>
      </c>
      <c r="G12" s="145">
        <f>G10+2*365</f>
        <v>43796</v>
      </c>
      <c r="H12" s="39"/>
    </row>
    <row r="13" spans="1:8" ht="16.5" thickBot="1" x14ac:dyDescent="0.3">
      <c r="A13" s="40"/>
      <c r="B13" s="41"/>
      <c r="C13" s="42"/>
      <c r="D13" s="43"/>
      <c r="E13" s="42"/>
      <c r="F13" s="169" t="s">
        <v>13</v>
      </c>
      <c r="G13" s="169"/>
      <c r="H13" s="44"/>
    </row>
    <row r="14" spans="1:8" ht="13.5" thickBot="1" x14ac:dyDescent="0.25"/>
    <row r="15" spans="1:8" ht="13.5" thickBot="1" x14ac:dyDescent="0.25">
      <c r="A15" s="170" t="s">
        <v>14</v>
      </c>
      <c r="B15" s="172" t="s">
        <v>15</v>
      </c>
      <c r="C15" s="173"/>
      <c r="D15" s="173"/>
      <c r="E15" s="172" t="s">
        <v>16</v>
      </c>
      <c r="F15" s="173"/>
      <c r="G15" s="173"/>
      <c r="H15" s="174"/>
    </row>
    <row r="16" spans="1:8" ht="13.5" thickBot="1" x14ac:dyDescent="0.25">
      <c r="A16" s="171"/>
      <c r="B16" s="46" t="s">
        <v>17</v>
      </c>
      <c r="C16" s="47" t="s">
        <v>18</v>
      </c>
      <c r="D16" s="48" t="s">
        <v>19</v>
      </c>
      <c r="E16" s="175" t="s">
        <v>20</v>
      </c>
      <c r="F16" s="176"/>
      <c r="G16" s="177" t="s">
        <v>21</v>
      </c>
      <c r="H16" s="178"/>
    </row>
    <row r="17" spans="1:8" x14ac:dyDescent="0.2">
      <c r="A17" s="115"/>
      <c r="B17" s="49">
        <v>43118</v>
      </c>
      <c r="C17" s="50"/>
      <c r="D17" s="123">
        <v>1582</v>
      </c>
      <c r="E17" s="179"/>
      <c r="F17" s="180"/>
      <c r="G17" s="51">
        <v>0</v>
      </c>
      <c r="H17" s="52"/>
    </row>
    <row r="18" spans="1:8" x14ac:dyDescent="0.2">
      <c r="A18" s="78"/>
      <c r="B18" s="54"/>
      <c r="C18" s="55"/>
      <c r="D18" s="124"/>
      <c r="E18" s="181"/>
      <c r="F18" s="182"/>
      <c r="G18" s="56"/>
      <c r="H18" s="57"/>
    </row>
    <row r="19" spans="1:8" x14ac:dyDescent="0.2">
      <c r="A19" s="78"/>
      <c r="B19" s="54"/>
      <c r="C19" s="55"/>
      <c r="D19" s="124"/>
      <c r="E19" s="181"/>
      <c r="F19" s="182"/>
      <c r="G19" s="56"/>
      <c r="H19" s="57"/>
    </row>
    <row r="20" spans="1:8" x14ac:dyDescent="0.2">
      <c r="A20" s="78"/>
      <c r="B20" s="54"/>
      <c r="C20" s="55"/>
      <c r="D20" s="124"/>
      <c r="E20" s="181"/>
      <c r="F20" s="182"/>
      <c r="G20" s="56"/>
      <c r="H20" s="57"/>
    </row>
    <row r="21" spans="1:8" x14ac:dyDescent="0.2">
      <c r="A21" s="78"/>
      <c r="B21" s="54"/>
      <c r="C21" s="55"/>
      <c r="D21" s="124"/>
      <c r="E21" s="181"/>
      <c r="F21" s="182"/>
      <c r="G21" s="56"/>
      <c r="H21" s="57"/>
    </row>
    <row r="22" spans="1:8" x14ac:dyDescent="0.2">
      <c r="A22" s="78"/>
      <c r="B22" s="54"/>
      <c r="C22" s="55"/>
      <c r="D22" s="124"/>
      <c r="E22" s="167"/>
      <c r="F22" s="168"/>
      <c r="G22" s="56"/>
      <c r="H22" s="57"/>
    </row>
    <row r="23" spans="1:8" x14ac:dyDescent="0.2">
      <c r="A23" s="78"/>
      <c r="B23" s="54"/>
      <c r="C23" s="55"/>
      <c r="D23" s="124"/>
      <c r="E23" s="58"/>
      <c r="F23" s="59"/>
      <c r="G23" s="56"/>
      <c r="H23" s="57"/>
    </row>
    <row r="24" spans="1:8" x14ac:dyDescent="0.2">
      <c r="A24" s="78"/>
      <c r="B24" s="54"/>
      <c r="C24" s="55"/>
      <c r="D24" s="124"/>
      <c r="E24" s="167"/>
      <c r="F24" s="168"/>
      <c r="G24" s="56"/>
      <c r="H24" s="57"/>
    </row>
    <row r="25" spans="1:8" x14ac:dyDescent="0.2">
      <c r="A25" s="78"/>
      <c r="B25" s="54"/>
      <c r="C25" s="55"/>
      <c r="D25" s="124"/>
      <c r="E25" s="167"/>
      <c r="F25" s="168"/>
      <c r="G25" s="56"/>
      <c r="H25" s="57"/>
    </row>
    <row r="26" spans="1:8" x14ac:dyDescent="0.2">
      <c r="A26" s="78"/>
      <c r="B26" s="54"/>
      <c r="C26" s="55"/>
      <c r="D26" s="124"/>
      <c r="E26" s="167"/>
      <c r="F26" s="168"/>
      <c r="G26" s="56"/>
      <c r="H26" s="57"/>
    </row>
    <row r="27" spans="1:8" x14ac:dyDescent="0.2">
      <c r="A27" s="78"/>
      <c r="B27" s="54"/>
      <c r="C27" s="55"/>
      <c r="D27" s="124"/>
      <c r="E27" s="167"/>
      <c r="F27" s="168"/>
      <c r="G27" s="56"/>
      <c r="H27" s="57"/>
    </row>
    <row r="28" spans="1:8" x14ac:dyDescent="0.2">
      <c r="A28" s="78"/>
      <c r="B28" s="54"/>
      <c r="C28" s="55"/>
      <c r="D28" s="124"/>
      <c r="E28" s="167"/>
      <c r="F28" s="168"/>
      <c r="G28" s="56"/>
      <c r="H28" s="57"/>
    </row>
    <row r="29" spans="1:8" x14ac:dyDescent="0.2">
      <c r="A29" s="78"/>
      <c r="B29" s="54"/>
      <c r="C29" s="55"/>
      <c r="D29" s="124"/>
      <c r="E29" s="167"/>
      <c r="F29" s="168"/>
      <c r="G29" s="56"/>
      <c r="H29" s="57"/>
    </row>
    <row r="30" spans="1:8" x14ac:dyDescent="0.2">
      <c r="A30" s="78"/>
      <c r="B30" s="54"/>
      <c r="C30" s="55"/>
      <c r="D30" s="124"/>
      <c r="E30" s="167"/>
      <c r="F30" s="168"/>
      <c r="G30" s="56"/>
      <c r="H30" s="57"/>
    </row>
    <row r="31" spans="1:8" x14ac:dyDescent="0.2">
      <c r="A31" s="78"/>
      <c r="B31" s="54"/>
      <c r="C31" s="55"/>
      <c r="D31" s="124"/>
      <c r="E31" s="167"/>
      <c r="F31" s="168"/>
      <c r="G31" s="56"/>
      <c r="H31" s="57"/>
    </row>
    <row r="32" spans="1:8" ht="13.5" thickBot="1" x14ac:dyDescent="0.25">
      <c r="A32" s="78"/>
      <c r="B32" s="61"/>
      <c r="C32" s="62"/>
      <c r="D32" s="125"/>
      <c r="E32" s="183"/>
      <c r="F32" s="184"/>
      <c r="G32" s="64"/>
      <c r="H32" s="65"/>
    </row>
  </sheetData>
  <mergeCells count="33">
    <mergeCell ref="E30:F30"/>
    <mergeCell ref="E31:F31"/>
    <mergeCell ref="E32:F32"/>
    <mergeCell ref="E24:F24"/>
    <mergeCell ref="E25:F25"/>
    <mergeCell ref="E26:F26"/>
    <mergeCell ref="E27:F27"/>
    <mergeCell ref="E28:F28"/>
    <mergeCell ref="E29:F29"/>
    <mergeCell ref="E22:F22"/>
    <mergeCell ref="F13:G13"/>
    <mergeCell ref="A15:A16"/>
    <mergeCell ref="B15:D15"/>
    <mergeCell ref="E15:H15"/>
    <mergeCell ref="E16:F16"/>
    <mergeCell ref="G16:H16"/>
    <mergeCell ref="E17:F17"/>
    <mergeCell ref="E18:F18"/>
    <mergeCell ref="E19:F19"/>
    <mergeCell ref="E20:F20"/>
    <mergeCell ref="E21:F21"/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'C:\Users\jmcandeille\AppData\Local\Microsoft\Windows\INetCache\Content.Outlook\AM8PQWN7\[Suivi parc véhicules_projet3.xlsm]LÉGENDE'!#REF!</xm:f>
          </x14:formula1>
          <xm:sqref>G5</xm:sqref>
        </x14:dataValidation>
        <x14:dataValidation type="list" allowBlank="1" showInputMessage="1" showErrorMessage="1">
          <x14:formula1>
            <xm:f>'C:\Users\jmcandeille\AppData\Local\Microsoft\Windows\INetCache\Content.Outlook\AM8PQWN7\[Suivi parc véhicules_projet3.xlsm]LÉGENDE'!#REF!</xm:f>
          </x14:formula1>
          <xm:sqref>G6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J32"/>
  <sheetViews>
    <sheetView workbookViewId="0">
      <selection activeCell="F1" sqref="F1:H1"/>
    </sheetView>
  </sheetViews>
  <sheetFormatPr baseColWidth="10" defaultRowHeight="12.75" x14ac:dyDescent="0.2"/>
  <cols>
    <col min="1" max="1" width="20.7109375" style="45" customWidth="1"/>
    <col min="2" max="2" width="12.7109375" style="45" bestFit="1" customWidth="1"/>
    <col min="3" max="3" width="14" style="45" customWidth="1"/>
    <col min="4" max="4" width="11.7109375" style="45" customWidth="1"/>
    <col min="5" max="5" width="35.7109375" style="45" customWidth="1"/>
    <col min="6" max="6" width="16" style="45" customWidth="1"/>
    <col min="7" max="7" width="17.7109375" style="45" customWidth="1"/>
    <col min="8" max="8" width="2.42578125" style="45" customWidth="1"/>
    <col min="9" max="9" width="11.42578125" style="2" customWidth="1"/>
    <col min="10" max="10" width="28.5703125" style="2" customWidth="1"/>
    <col min="11" max="11" width="15.85546875" style="2" customWidth="1"/>
    <col min="12" max="16384" width="11.42578125" style="2"/>
  </cols>
  <sheetData>
    <row r="1" spans="1:10" ht="54.75" customHeight="1" x14ac:dyDescent="0.25">
      <c r="A1" s="1"/>
      <c r="B1" s="157"/>
      <c r="C1" s="158"/>
      <c r="D1" s="158"/>
      <c r="E1" s="158"/>
      <c r="F1" s="159"/>
      <c r="G1" s="159"/>
      <c r="H1" s="159"/>
      <c r="J1" s="3"/>
    </row>
    <row r="2" spans="1:10" ht="39.950000000000003" customHeight="1" thickBot="1" x14ac:dyDescent="0.3">
      <c r="A2" s="4"/>
      <c r="B2" s="4"/>
      <c r="C2" s="4"/>
      <c r="D2" s="4"/>
      <c r="E2" s="4"/>
      <c r="F2" s="5"/>
      <c r="G2" s="5"/>
      <c r="H2" s="5"/>
      <c r="J2" s="6"/>
    </row>
    <row r="3" spans="1:10" ht="18.75" thickBot="1" x14ac:dyDescent="0.3">
      <c r="A3" s="7"/>
      <c r="B3" s="8"/>
      <c r="C3" s="8"/>
      <c r="D3" s="8"/>
      <c r="E3" s="8"/>
      <c r="F3" s="9"/>
      <c r="G3" s="9"/>
      <c r="H3" s="10"/>
      <c r="J3" s="6"/>
    </row>
    <row r="4" spans="1:10" ht="15.75" thickBot="1" x14ac:dyDescent="0.3">
      <c r="A4" s="11" t="s">
        <v>0</v>
      </c>
      <c r="B4" s="160"/>
      <c r="C4" s="161"/>
      <c r="D4" s="162" t="s">
        <v>1</v>
      </c>
      <c r="E4" s="162"/>
      <c r="F4" s="12">
        <v>42005</v>
      </c>
      <c r="G4" s="13"/>
      <c r="H4" s="14"/>
    </row>
    <row r="5" spans="1:10" ht="15.75" thickBot="1" x14ac:dyDescent="0.3">
      <c r="A5" s="11" t="s">
        <v>2</v>
      </c>
      <c r="B5" s="163"/>
      <c r="C5" s="164"/>
      <c r="D5" s="162" t="s">
        <v>26</v>
      </c>
      <c r="E5" s="162"/>
      <c r="F5" s="15"/>
      <c r="G5" s="16"/>
      <c r="H5" s="14"/>
    </row>
    <row r="6" spans="1:10" ht="15.75" thickBot="1" x14ac:dyDescent="0.3">
      <c r="A6" s="11" t="s">
        <v>3</v>
      </c>
      <c r="B6" s="163" t="s">
        <v>47</v>
      </c>
      <c r="C6" s="164"/>
      <c r="D6" s="162" t="s">
        <v>4</v>
      </c>
      <c r="E6" s="162"/>
      <c r="F6" s="17"/>
      <c r="G6" s="16"/>
      <c r="H6" s="14"/>
      <c r="I6" s="18"/>
    </row>
    <row r="7" spans="1:10" ht="15.75" thickBot="1" x14ac:dyDescent="0.3">
      <c r="A7" s="11" t="s">
        <v>5</v>
      </c>
      <c r="B7" s="163"/>
      <c r="C7" s="165"/>
      <c r="D7" s="166" t="s">
        <v>6</v>
      </c>
      <c r="E7" s="166"/>
      <c r="F7" s="163"/>
      <c r="G7" s="164"/>
      <c r="H7" s="19"/>
      <c r="I7" s="18"/>
    </row>
    <row r="8" spans="1:10" ht="15.75" thickBot="1" x14ac:dyDescent="0.3">
      <c r="A8" s="136" t="s">
        <v>7</v>
      </c>
      <c r="B8" s="137"/>
      <c r="C8" s="138"/>
      <c r="D8" s="20"/>
      <c r="E8" s="20"/>
      <c r="F8" s="20"/>
      <c r="G8" s="20"/>
      <c r="H8" s="21"/>
      <c r="I8" s="18"/>
    </row>
    <row r="9" spans="1:10" ht="15.75" thickBot="1" x14ac:dyDescent="0.3">
      <c r="A9" s="139" t="s">
        <v>8</v>
      </c>
      <c r="B9" s="155"/>
      <c r="C9" s="156"/>
      <c r="D9" s="22"/>
      <c r="E9" s="20"/>
      <c r="F9" s="32" t="s">
        <v>10</v>
      </c>
      <c r="G9" s="33" t="s">
        <v>9</v>
      </c>
      <c r="H9" s="23"/>
      <c r="I9" s="18"/>
    </row>
    <row r="10" spans="1:10" ht="16.5" thickBot="1" x14ac:dyDescent="0.25">
      <c r="A10" s="24"/>
      <c r="B10" s="25"/>
      <c r="C10" s="26"/>
      <c r="D10" s="27"/>
      <c r="E10" s="140" t="s">
        <v>34</v>
      </c>
      <c r="F10" s="141"/>
      <c r="G10" s="142"/>
      <c r="H10" s="28"/>
      <c r="I10" s="18"/>
    </row>
    <row r="11" spans="1:10" s="35" customFormat="1" ht="13.5" thickBot="1" x14ac:dyDescent="0.25">
      <c r="A11" s="29"/>
      <c r="B11" s="30" t="s">
        <v>9</v>
      </c>
      <c r="C11" s="31"/>
      <c r="D11" s="31"/>
      <c r="E11" s="31"/>
      <c r="F11" s="117">
        <v>30000</v>
      </c>
      <c r="G11" s="118" t="s">
        <v>41</v>
      </c>
      <c r="H11" s="34"/>
    </row>
    <row r="12" spans="1:10" ht="16.5" thickBot="1" x14ac:dyDescent="0.3">
      <c r="A12" s="135" t="s">
        <v>11</v>
      </c>
      <c r="B12" s="148"/>
      <c r="C12" s="36"/>
      <c r="D12" s="31"/>
      <c r="E12" s="143" t="s">
        <v>12</v>
      </c>
      <c r="F12" s="37"/>
      <c r="G12" s="38"/>
      <c r="H12" s="39"/>
      <c r="I12" s="18"/>
    </row>
    <row r="13" spans="1:10" ht="16.5" thickBot="1" x14ac:dyDescent="0.3">
      <c r="A13" s="40"/>
      <c r="B13" s="41"/>
      <c r="C13" s="42"/>
      <c r="D13" s="43"/>
      <c r="E13" s="42"/>
      <c r="F13" s="169" t="s">
        <v>13</v>
      </c>
      <c r="G13" s="169"/>
      <c r="H13" s="44"/>
      <c r="I13" s="18"/>
    </row>
    <row r="14" spans="1:10" ht="13.5" thickBot="1" x14ac:dyDescent="0.25"/>
    <row r="15" spans="1:10" ht="13.5" thickBot="1" x14ac:dyDescent="0.25">
      <c r="A15" s="170" t="s">
        <v>14</v>
      </c>
      <c r="B15" s="172" t="s">
        <v>15</v>
      </c>
      <c r="C15" s="173"/>
      <c r="D15" s="173"/>
      <c r="E15" s="172" t="s">
        <v>16</v>
      </c>
      <c r="F15" s="173"/>
      <c r="G15" s="173"/>
      <c r="H15" s="174"/>
    </row>
    <row r="16" spans="1:10" ht="13.5" thickBot="1" x14ac:dyDescent="0.25">
      <c r="A16" s="171"/>
      <c r="B16" s="46" t="s">
        <v>17</v>
      </c>
      <c r="C16" s="47" t="s">
        <v>18</v>
      </c>
      <c r="D16" s="48" t="s">
        <v>19</v>
      </c>
      <c r="E16" s="175" t="s">
        <v>20</v>
      </c>
      <c r="F16" s="176"/>
      <c r="G16" s="177" t="s">
        <v>21</v>
      </c>
      <c r="H16" s="178"/>
    </row>
    <row r="17" spans="1:9" x14ac:dyDescent="0.2">
      <c r="A17" s="74">
        <v>471</v>
      </c>
      <c r="B17" s="49">
        <v>42193</v>
      </c>
      <c r="C17" s="50"/>
      <c r="D17" s="123"/>
      <c r="E17" s="179"/>
      <c r="F17" s="180"/>
      <c r="G17" s="75">
        <v>240</v>
      </c>
      <c r="H17" s="52"/>
      <c r="I17" s="104"/>
    </row>
    <row r="18" spans="1:9" x14ac:dyDescent="0.2">
      <c r="A18" s="78">
        <v>718</v>
      </c>
      <c r="B18" s="54">
        <v>42696</v>
      </c>
      <c r="C18" s="55"/>
      <c r="D18" s="124"/>
      <c r="E18" s="181"/>
      <c r="F18" s="182"/>
      <c r="G18" s="76">
        <v>171</v>
      </c>
      <c r="H18" s="57"/>
      <c r="I18" s="104"/>
    </row>
    <row r="19" spans="1:9" x14ac:dyDescent="0.2">
      <c r="A19" s="78">
        <v>217</v>
      </c>
      <c r="B19" s="54">
        <v>42843</v>
      </c>
      <c r="C19" s="55"/>
      <c r="D19" s="124"/>
      <c r="E19" s="181"/>
      <c r="F19" s="182"/>
      <c r="G19" s="76">
        <v>157.66999999999999</v>
      </c>
      <c r="H19" s="57"/>
      <c r="I19" s="104"/>
    </row>
    <row r="20" spans="1:9" x14ac:dyDescent="0.2">
      <c r="A20" s="78">
        <v>638</v>
      </c>
      <c r="B20" s="54">
        <v>43035</v>
      </c>
      <c r="C20" s="55"/>
      <c r="D20" s="124"/>
      <c r="E20" s="181"/>
      <c r="F20" s="182"/>
      <c r="G20" s="76">
        <v>255.6</v>
      </c>
      <c r="H20" s="57"/>
      <c r="I20" s="104"/>
    </row>
    <row r="21" spans="1:9" x14ac:dyDescent="0.2">
      <c r="A21" s="78">
        <v>21</v>
      </c>
      <c r="B21" s="54">
        <v>43115</v>
      </c>
      <c r="C21" s="55"/>
      <c r="D21" s="124"/>
      <c r="E21" s="181"/>
      <c r="F21" s="182"/>
      <c r="G21" s="76">
        <v>2997.85</v>
      </c>
      <c r="H21" s="57"/>
      <c r="I21" s="104"/>
    </row>
    <row r="22" spans="1:9" x14ac:dyDescent="0.2">
      <c r="A22" s="78"/>
      <c r="B22" s="54"/>
      <c r="C22" s="55"/>
      <c r="D22" s="124"/>
      <c r="E22" s="167"/>
      <c r="F22" s="168"/>
      <c r="G22" s="76"/>
      <c r="H22" s="57"/>
    </row>
    <row r="23" spans="1:9" x14ac:dyDescent="0.2">
      <c r="A23" s="78"/>
      <c r="B23" s="54"/>
      <c r="C23" s="55"/>
      <c r="D23" s="124"/>
      <c r="E23" s="58"/>
      <c r="F23" s="59"/>
      <c r="G23" s="76"/>
      <c r="H23" s="57"/>
    </row>
    <row r="24" spans="1:9" x14ac:dyDescent="0.2">
      <c r="A24" s="78"/>
      <c r="B24" s="54"/>
      <c r="C24" s="55"/>
      <c r="D24" s="124"/>
      <c r="E24" s="167"/>
      <c r="F24" s="168"/>
      <c r="G24" s="76"/>
      <c r="H24" s="57"/>
    </row>
    <row r="25" spans="1:9" x14ac:dyDescent="0.2">
      <c r="A25" s="78"/>
      <c r="B25" s="54"/>
      <c r="C25" s="55"/>
      <c r="D25" s="124"/>
      <c r="E25" s="167"/>
      <c r="F25" s="168"/>
      <c r="G25" s="76"/>
      <c r="H25" s="57"/>
    </row>
    <row r="26" spans="1:9" x14ac:dyDescent="0.2">
      <c r="A26" s="78"/>
      <c r="B26" s="54"/>
      <c r="C26" s="55"/>
      <c r="D26" s="124"/>
      <c r="E26" s="167"/>
      <c r="F26" s="168"/>
      <c r="G26" s="76"/>
      <c r="H26" s="57"/>
    </row>
    <row r="27" spans="1:9" x14ac:dyDescent="0.2">
      <c r="A27" s="78"/>
      <c r="B27" s="54"/>
      <c r="C27" s="55"/>
      <c r="D27" s="124"/>
      <c r="E27" s="167"/>
      <c r="F27" s="168"/>
      <c r="G27" s="76"/>
      <c r="H27" s="57"/>
    </row>
    <row r="28" spans="1:9" x14ac:dyDescent="0.2">
      <c r="A28" s="78"/>
      <c r="B28" s="54"/>
      <c r="C28" s="55"/>
      <c r="D28" s="124"/>
      <c r="E28" s="167"/>
      <c r="F28" s="168"/>
      <c r="G28" s="76"/>
      <c r="H28" s="57"/>
    </row>
    <row r="29" spans="1:9" x14ac:dyDescent="0.2">
      <c r="A29" s="78"/>
      <c r="B29" s="54"/>
      <c r="C29" s="55"/>
      <c r="D29" s="124"/>
      <c r="E29" s="167"/>
      <c r="F29" s="168"/>
      <c r="G29" s="76"/>
      <c r="H29" s="57"/>
    </row>
    <row r="30" spans="1:9" x14ac:dyDescent="0.2">
      <c r="A30" s="78"/>
      <c r="B30" s="54"/>
      <c r="C30" s="55"/>
      <c r="D30" s="124"/>
      <c r="E30" s="167"/>
      <c r="F30" s="168"/>
      <c r="G30" s="76"/>
      <c r="H30" s="57"/>
    </row>
    <row r="31" spans="1:9" x14ac:dyDescent="0.2">
      <c r="A31" s="78"/>
      <c r="B31" s="54"/>
      <c r="C31" s="55"/>
      <c r="D31" s="124"/>
      <c r="E31" s="167"/>
      <c r="F31" s="168"/>
      <c r="G31" s="76"/>
      <c r="H31" s="57"/>
    </row>
    <row r="32" spans="1:9" ht="13.5" thickBot="1" x14ac:dyDescent="0.25">
      <c r="A32" s="79"/>
      <c r="B32" s="61"/>
      <c r="C32" s="62"/>
      <c r="D32" s="125"/>
      <c r="E32" s="183"/>
      <c r="F32" s="184"/>
      <c r="G32" s="77"/>
      <c r="H32" s="65"/>
    </row>
  </sheetData>
  <dataConsolidate/>
  <mergeCells count="33"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  <mergeCell ref="E22:F22"/>
    <mergeCell ref="F13:G13"/>
    <mergeCell ref="A15:A16"/>
    <mergeCell ref="B15:D15"/>
    <mergeCell ref="E15:H15"/>
    <mergeCell ref="E16:F16"/>
    <mergeCell ref="G16:H16"/>
    <mergeCell ref="E17:F17"/>
    <mergeCell ref="E18:F18"/>
    <mergeCell ref="E19:F19"/>
    <mergeCell ref="E20:F20"/>
    <mergeCell ref="E21:F21"/>
    <mergeCell ref="E30:F30"/>
    <mergeCell ref="E31:F31"/>
    <mergeCell ref="E32:F32"/>
    <mergeCell ref="E24:F24"/>
    <mergeCell ref="E25:F25"/>
    <mergeCell ref="E26:F26"/>
    <mergeCell ref="E27:F27"/>
    <mergeCell ref="E28:F28"/>
    <mergeCell ref="E29:F29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81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'C:\Users\jmcandeille\AppData\Local\Microsoft\Windows\INetCache\Content.Outlook\AM8PQWN7\[Suivi parc véhicules_projet3.xlsm]LÉGENDE'!#REF!</xm:f>
          </x14:formula1>
          <xm:sqref>G5</xm:sqref>
        </x14:dataValidation>
        <x14:dataValidation type="list" allowBlank="1" showInputMessage="1" showErrorMessage="1">
          <x14:formula1>
            <xm:f>'C:\Users\jmcandeille\AppData\Local\Microsoft\Windows\INetCache\Content.Outlook\AM8PQWN7\[Suivi parc véhicules_projet3.xlsm]LÉGENDE'!#REF!</xm:f>
          </x14:formula1>
          <xm:sqref>G6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J32"/>
  <sheetViews>
    <sheetView workbookViewId="0">
      <selection activeCell="F1" sqref="F1:H1"/>
    </sheetView>
  </sheetViews>
  <sheetFormatPr baseColWidth="10" defaultRowHeight="12.75" x14ac:dyDescent="0.2"/>
  <cols>
    <col min="1" max="1" width="20.7109375" style="45" customWidth="1"/>
    <col min="2" max="2" width="12.7109375" style="45" bestFit="1" customWidth="1"/>
    <col min="3" max="3" width="14" style="45" customWidth="1"/>
    <col min="4" max="4" width="11.7109375" style="45" customWidth="1"/>
    <col min="5" max="5" width="35.7109375" style="45" customWidth="1"/>
    <col min="6" max="6" width="16" style="45" customWidth="1"/>
    <col min="7" max="7" width="17.7109375" style="45" customWidth="1"/>
    <col min="8" max="8" width="2.42578125" style="45" customWidth="1"/>
    <col min="9" max="9" width="11.42578125" style="2" customWidth="1"/>
    <col min="10" max="10" width="28.5703125" style="2" customWidth="1"/>
    <col min="11" max="11" width="15.85546875" style="2" customWidth="1"/>
    <col min="12" max="16384" width="11.42578125" style="2"/>
  </cols>
  <sheetData>
    <row r="1" spans="1:10" ht="54.75" customHeight="1" x14ac:dyDescent="0.25">
      <c r="A1" s="1"/>
      <c r="B1" s="157"/>
      <c r="C1" s="158"/>
      <c r="D1" s="158"/>
      <c r="E1" s="158"/>
      <c r="F1" s="159"/>
      <c r="G1" s="159"/>
      <c r="H1" s="159"/>
      <c r="J1" s="3"/>
    </row>
    <row r="2" spans="1:10" ht="39.950000000000003" customHeight="1" thickBot="1" x14ac:dyDescent="0.3">
      <c r="A2" s="4"/>
      <c r="B2" s="4"/>
      <c r="C2" s="4"/>
      <c r="D2" s="4"/>
      <c r="E2" s="4"/>
      <c r="F2" s="5"/>
      <c r="G2" s="5"/>
      <c r="H2" s="5"/>
      <c r="J2" s="6"/>
    </row>
    <row r="3" spans="1:10" ht="18.75" thickBot="1" x14ac:dyDescent="0.3">
      <c r="A3" s="7"/>
      <c r="B3" s="8"/>
      <c r="C3" s="8"/>
      <c r="D3" s="8"/>
      <c r="E3" s="8"/>
      <c r="F3" s="9"/>
      <c r="G3" s="9"/>
      <c r="H3" s="10"/>
      <c r="J3" s="6"/>
    </row>
    <row r="4" spans="1:10" ht="15.75" thickBot="1" x14ac:dyDescent="0.3">
      <c r="A4" s="11" t="s">
        <v>0</v>
      </c>
      <c r="B4" s="160"/>
      <c r="C4" s="161"/>
      <c r="D4" s="162" t="s">
        <v>1</v>
      </c>
      <c r="E4" s="162"/>
      <c r="F4" s="12">
        <v>41802</v>
      </c>
      <c r="G4" s="13"/>
      <c r="H4" s="14"/>
    </row>
    <row r="5" spans="1:10" ht="15.75" thickBot="1" x14ac:dyDescent="0.3">
      <c r="A5" s="11" t="s">
        <v>2</v>
      </c>
      <c r="B5" s="163"/>
      <c r="C5" s="164"/>
      <c r="D5" s="162" t="s">
        <v>26</v>
      </c>
      <c r="E5" s="162"/>
      <c r="F5" s="15"/>
      <c r="G5" s="16"/>
      <c r="H5" s="14"/>
    </row>
    <row r="6" spans="1:10" ht="15.75" thickBot="1" x14ac:dyDescent="0.3">
      <c r="A6" s="11" t="s">
        <v>3</v>
      </c>
      <c r="B6" s="163" t="s">
        <v>48</v>
      </c>
      <c r="C6" s="164"/>
      <c r="D6" s="162" t="s">
        <v>4</v>
      </c>
      <c r="E6" s="162"/>
      <c r="F6" s="17"/>
      <c r="G6" s="16"/>
      <c r="H6" s="14"/>
      <c r="I6" s="18"/>
    </row>
    <row r="7" spans="1:10" ht="15.75" thickBot="1" x14ac:dyDescent="0.3">
      <c r="A7" s="11" t="s">
        <v>5</v>
      </c>
      <c r="B7" s="163"/>
      <c r="C7" s="165"/>
      <c r="D7" s="166" t="s">
        <v>6</v>
      </c>
      <c r="E7" s="166"/>
      <c r="F7" s="163"/>
      <c r="G7" s="164"/>
      <c r="H7" s="19"/>
      <c r="I7" s="18"/>
    </row>
    <row r="8" spans="1:10" ht="15.75" thickBot="1" x14ac:dyDescent="0.3">
      <c r="A8" s="136" t="s">
        <v>7</v>
      </c>
      <c r="B8" s="137"/>
      <c r="C8" s="138"/>
      <c r="D8" s="20"/>
      <c r="E8" s="20"/>
      <c r="F8" s="20"/>
      <c r="G8" s="20"/>
      <c r="H8" s="21"/>
      <c r="I8" s="18"/>
    </row>
    <row r="9" spans="1:10" ht="15.75" thickBot="1" x14ac:dyDescent="0.3">
      <c r="A9" s="139" t="s">
        <v>8</v>
      </c>
      <c r="B9" s="155"/>
      <c r="C9" s="156"/>
      <c r="D9" s="22"/>
      <c r="E9" s="20"/>
      <c r="F9" s="32" t="s">
        <v>10</v>
      </c>
      <c r="G9" s="33" t="s">
        <v>9</v>
      </c>
      <c r="H9" s="23"/>
      <c r="I9" s="18"/>
    </row>
    <row r="10" spans="1:10" ht="16.5" thickBot="1" x14ac:dyDescent="0.25">
      <c r="A10" s="24"/>
      <c r="B10" s="25"/>
      <c r="C10" s="26"/>
      <c r="D10" s="27"/>
      <c r="E10" s="140" t="s">
        <v>34</v>
      </c>
      <c r="F10" s="141"/>
      <c r="G10" s="142"/>
      <c r="H10" s="28"/>
      <c r="I10" s="18"/>
    </row>
    <row r="11" spans="1:10" s="35" customFormat="1" ht="13.5" thickBot="1" x14ac:dyDescent="0.25">
      <c r="A11" s="29"/>
      <c r="B11" s="30" t="s">
        <v>9</v>
      </c>
      <c r="C11" s="31"/>
      <c r="D11" s="31"/>
      <c r="E11" s="31"/>
      <c r="F11" s="117">
        <v>30000</v>
      </c>
      <c r="G11" s="118" t="s">
        <v>41</v>
      </c>
      <c r="H11" s="34"/>
    </row>
    <row r="12" spans="1:10" ht="16.5" thickBot="1" x14ac:dyDescent="0.3">
      <c r="A12" s="135" t="s">
        <v>11</v>
      </c>
      <c r="B12" s="148"/>
      <c r="C12" s="36"/>
      <c r="D12" s="31"/>
      <c r="E12" s="143" t="s">
        <v>12</v>
      </c>
      <c r="F12" s="37"/>
      <c r="G12" s="38"/>
      <c r="H12" s="39"/>
      <c r="I12" s="18"/>
    </row>
    <row r="13" spans="1:10" ht="16.5" thickBot="1" x14ac:dyDescent="0.3">
      <c r="A13" s="40"/>
      <c r="B13" s="41"/>
      <c r="C13" s="42"/>
      <c r="D13" s="43"/>
      <c r="E13" s="42"/>
      <c r="F13" s="169" t="s">
        <v>13</v>
      </c>
      <c r="G13" s="169"/>
      <c r="H13" s="44"/>
      <c r="I13" s="18"/>
    </row>
    <row r="14" spans="1:10" ht="13.5" thickBot="1" x14ac:dyDescent="0.25"/>
    <row r="15" spans="1:10" ht="13.5" thickBot="1" x14ac:dyDescent="0.25">
      <c r="A15" s="170" t="s">
        <v>14</v>
      </c>
      <c r="B15" s="172" t="s">
        <v>15</v>
      </c>
      <c r="C15" s="173"/>
      <c r="D15" s="173"/>
      <c r="E15" s="172" t="s">
        <v>16</v>
      </c>
      <c r="F15" s="173"/>
      <c r="G15" s="173"/>
      <c r="H15" s="174"/>
    </row>
    <row r="16" spans="1:10" ht="13.5" thickBot="1" x14ac:dyDescent="0.25">
      <c r="A16" s="171"/>
      <c r="B16" s="46" t="s">
        <v>17</v>
      </c>
      <c r="C16" s="47" t="s">
        <v>18</v>
      </c>
      <c r="D16" s="48" t="s">
        <v>19</v>
      </c>
      <c r="E16" s="175" t="s">
        <v>20</v>
      </c>
      <c r="F16" s="176"/>
      <c r="G16" s="177" t="s">
        <v>21</v>
      </c>
      <c r="H16" s="178"/>
    </row>
    <row r="17" spans="1:8" x14ac:dyDescent="0.2">
      <c r="A17" s="74">
        <v>472</v>
      </c>
      <c r="B17" s="49">
        <v>42209</v>
      </c>
      <c r="C17" s="50"/>
      <c r="D17" s="123"/>
      <c r="E17" s="179"/>
      <c r="F17" s="180"/>
      <c r="G17" s="75">
        <v>240</v>
      </c>
      <c r="H17" s="52"/>
    </row>
    <row r="18" spans="1:8" x14ac:dyDescent="0.2">
      <c r="A18" s="78">
        <v>561</v>
      </c>
      <c r="B18" s="54">
        <v>43007</v>
      </c>
      <c r="C18" s="55"/>
      <c r="D18" s="124"/>
      <c r="E18" s="181"/>
      <c r="F18" s="182"/>
      <c r="G18" s="76">
        <v>171</v>
      </c>
      <c r="H18" s="57"/>
    </row>
    <row r="19" spans="1:8" x14ac:dyDescent="0.2">
      <c r="A19" s="78">
        <v>151</v>
      </c>
      <c r="B19" s="54">
        <v>43154</v>
      </c>
      <c r="C19" s="55"/>
      <c r="D19" s="124"/>
      <c r="E19" s="181"/>
      <c r="F19" s="182"/>
      <c r="G19" s="76">
        <v>141.04</v>
      </c>
      <c r="H19" s="57"/>
    </row>
    <row r="20" spans="1:8" x14ac:dyDescent="0.2">
      <c r="A20" s="78">
        <v>113</v>
      </c>
      <c r="B20" s="54">
        <v>43179</v>
      </c>
      <c r="C20" s="55"/>
      <c r="D20" s="124"/>
      <c r="E20" s="181"/>
      <c r="F20" s="182"/>
      <c r="G20" s="76">
        <v>163.65</v>
      </c>
      <c r="H20" s="57"/>
    </row>
    <row r="21" spans="1:8" x14ac:dyDescent="0.2">
      <c r="A21" s="78"/>
      <c r="B21" s="54"/>
      <c r="C21" s="55"/>
      <c r="D21" s="124"/>
      <c r="E21" s="181"/>
      <c r="F21" s="182"/>
      <c r="G21" s="76"/>
      <c r="H21" s="57"/>
    </row>
    <row r="22" spans="1:8" x14ac:dyDescent="0.2">
      <c r="A22" s="78"/>
      <c r="B22" s="54"/>
      <c r="C22" s="55"/>
      <c r="D22" s="124"/>
      <c r="E22" s="167"/>
      <c r="F22" s="168"/>
      <c r="G22" s="76"/>
      <c r="H22" s="57"/>
    </row>
    <row r="23" spans="1:8" x14ac:dyDescent="0.2">
      <c r="A23" s="78"/>
      <c r="B23" s="54"/>
      <c r="C23" s="55"/>
      <c r="D23" s="124"/>
      <c r="E23" s="70"/>
      <c r="F23" s="71"/>
      <c r="G23" s="76"/>
      <c r="H23" s="57"/>
    </row>
    <row r="24" spans="1:8" x14ac:dyDescent="0.2">
      <c r="A24" s="78"/>
      <c r="B24" s="54"/>
      <c r="C24" s="55"/>
      <c r="D24" s="124"/>
      <c r="E24" s="167"/>
      <c r="F24" s="168"/>
      <c r="G24" s="76"/>
      <c r="H24" s="57"/>
    </row>
    <row r="25" spans="1:8" x14ac:dyDescent="0.2">
      <c r="A25" s="78"/>
      <c r="B25" s="54"/>
      <c r="C25" s="55"/>
      <c r="D25" s="124"/>
      <c r="E25" s="167"/>
      <c r="F25" s="168"/>
      <c r="G25" s="76"/>
      <c r="H25" s="57"/>
    </row>
    <row r="26" spans="1:8" x14ac:dyDescent="0.2">
      <c r="A26" s="78"/>
      <c r="B26" s="54"/>
      <c r="C26" s="55"/>
      <c r="D26" s="124"/>
      <c r="E26" s="167"/>
      <c r="F26" s="168"/>
      <c r="G26" s="76"/>
      <c r="H26" s="57"/>
    </row>
    <row r="27" spans="1:8" x14ac:dyDescent="0.2">
      <c r="A27" s="78"/>
      <c r="B27" s="54"/>
      <c r="C27" s="55"/>
      <c r="D27" s="124"/>
      <c r="E27" s="167"/>
      <c r="F27" s="168"/>
      <c r="G27" s="76"/>
      <c r="H27" s="57"/>
    </row>
    <row r="28" spans="1:8" x14ac:dyDescent="0.2">
      <c r="A28" s="78"/>
      <c r="B28" s="54"/>
      <c r="C28" s="55"/>
      <c r="D28" s="124"/>
      <c r="E28" s="167"/>
      <c r="F28" s="168"/>
      <c r="G28" s="76"/>
      <c r="H28" s="57"/>
    </row>
    <row r="29" spans="1:8" x14ac:dyDescent="0.2">
      <c r="A29" s="78"/>
      <c r="B29" s="54"/>
      <c r="C29" s="55"/>
      <c r="D29" s="124"/>
      <c r="E29" s="167"/>
      <c r="F29" s="168"/>
      <c r="G29" s="76"/>
      <c r="H29" s="57"/>
    </row>
    <row r="30" spans="1:8" x14ac:dyDescent="0.2">
      <c r="A30" s="78"/>
      <c r="B30" s="54"/>
      <c r="C30" s="55"/>
      <c r="D30" s="124"/>
      <c r="E30" s="167"/>
      <c r="F30" s="168"/>
      <c r="G30" s="76"/>
      <c r="H30" s="57"/>
    </row>
    <row r="31" spans="1:8" x14ac:dyDescent="0.2">
      <c r="A31" s="78"/>
      <c r="B31" s="54"/>
      <c r="C31" s="55"/>
      <c r="D31" s="124"/>
      <c r="E31" s="167"/>
      <c r="F31" s="168"/>
      <c r="G31" s="76"/>
      <c r="H31" s="57"/>
    </row>
    <row r="32" spans="1:8" ht="13.5" thickBot="1" x14ac:dyDescent="0.25">
      <c r="A32" s="79"/>
      <c r="B32" s="61"/>
      <c r="C32" s="62"/>
      <c r="D32" s="125"/>
      <c r="E32" s="183"/>
      <c r="F32" s="184"/>
      <c r="G32" s="77"/>
      <c r="H32" s="65"/>
    </row>
  </sheetData>
  <mergeCells count="33">
    <mergeCell ref="E30:F30"/>
    <mergeCell ref="E31:F31"/>
    <mergeCell ref="E32:F32"/>
    <mergeCell ref="E24:F24"/>
    <mergeCell ref="E25:F25"/>
    <mergeCell ref="E26:F26"/>
    <mergeCell ref="E27:F27"/>
    <mergeCell ref="E28:F28"/>
    <mergeCell ref="E29:F29"/>
    <mergeCell ref="E22:F22"/>
    <mergeCell ref="F13:G13"/>
    <mergeCell ref="A15:A16"/>
    <mergeCell ref="B15:D15"/>
    <mergeCell ref="E15:H15"/>
    <mergeCell ref="E16:F16"/>
    <mergeCell ref="G16:H16"/>
    <mergeCell ref="E17:F17"/>
    <mergeCell ref="E18:F18"/>
    <mergeCell ref="E19:F19"/>
    <mergeCell ref="E20:F20"/>
    <mergeCell ref="E21:F21"/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81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'C:\Users\jmcandeille\AppData\Local\Microsoft\Windows\INetCache\Content.Outlook\AM8PQWN7\[Suivi parc véhicules_projet3.xlsm]LÉGENDE'!#REF!</xm:f>
          </x14:formula1>
          <xm:sqref>G6</xm:sqref>
        </x14:dataValidation>
        <x14:dataValidation type="list" allowBlank="1" showInputMessage="1" showErrorMessage="1">
          <x14:formula1>
            <xm:f>'C:\Users\jmcandeille\AppData\Local\Microsoft\Windows\INetCache\Content.Outlook\AM8PQWN7\[Suivi parc véhicules_projet3.xlsm]LÉGENDE'!#REF!</xm:f>
          </x14:formula1>
          <xm:sqref>G5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J34"/>
  <sheetViews>
    <sheetView workbookViewId="0">
      <selection activeCell="F1" sqref="F1:H1"/>
    </sheetView>
  </sheetViews>
  <sheetFormatPr baseColWidth="10" defaultRowHeight="12.75" x14ac:dyDescent="0.2"/>
  <cols>
    <col min="1" max="1" width="20.7109375" style="45" customWidth="1"/>
    <col min="2" max="2" width="12.7109375" style="45" bestFit="1" customWidth="1"/>
    <col min="3" max="3" width="14" style="45" customWidth="1"/>
    <col min="4" max="4" width="11.7109375" style="45" customWidth="1"/>
    <col min="5" max="5" width="35.7109375" style="45" customWidth="1"/>
    <col min="6" max="6" width="16" style="45" customWidth="1"/>
    <col min="7" max="7" width="17.7109375" style="45" customWidth="1"/>
    <col min="8" max="8" width="2.42578125" style="45" customWidth="1"/>
    <col min="9" max="9" width="11.42578125" style="2" customWidth="1"/>
    <col min="10" max="10" width="28.5703125" style="2" customWidth="1"/>
    <col min="11" max="11" width="15.85546875" style="2" customWidth="1"/>
    <col min="12" max="16384" width="11.42578125" style="2"/>
  </cols>
  <sheetData>
    <row r="1" spans="1:10" ht="54.75" customHeight="1" x14ac:dyDescent="0.25">
      <c r="A1" s="1"/>
      <c r="B1" s="157"/>
      <c r="C1" s="158"/>
      <c r="D1" s="158"/>
      <c r="E1" s="158"/>
      <c r="F1" s="159"/>
      <c r="G1" s="159"/>
      <c r="H1" s="159"/>
      <c r="J1" s="3"/>
    </row>
    <row r="2" spans="1:10" ht="39.950000000000003" customHeight="1" thickBot="1" x14ac:dyDescent="0.3">
      <c r="A2" s="4"/>
      <c r="B2" s="4"/>
      <c r="C2" s="4"/>
      <c r="D2" s="4"/>
      <c r="E2" s="4"/>
      <c r="F2" s="5"/>
      <c r="G2" s="5"/>
      <c r="H2" s="5"/>
      <c r="J2" s="6"/>
    </row>
    <row r="3" spans="1:10" ht="18.75" thickBot="1" x14ac:dyDescent="0.3">
      <c r="A3" s="7"/>
      <c r="B3" s="8"/>
      <c r="C3" s="8"/>
      <c r="D3" s="8"/>
      <c r="E3" s="8"/>
      <c r="F3" s="9"/>
      <c r="G3" s="9"/>
      <c r="H3" s="10"/>
      <c r="J3" s="6"/>
    </row>
    <row r="4" spans="1:10" ht="15.75" thickBot="1" x14ac:dyDescent="0.3">
      <c r="A4" s="11" t="s">
        <v>0</v>
      </c>
      <c r="B4" s="160"/>
      <c r="C4" s="161"/>
      <c r="D4" s="162" t="s">
        <v>1</v>
      </c>
      <c r="E4" s="162"/>
      <c r="F4" s="12">
        <v>42005</v>
      </c>
      <c r="G4" s="13"/>
      <c r="H4" s="14"/>
    </row>
    <row r="5" spans="1:10" ht="15.75" thickBot="1" x14ac:dyDescent="0.3">
      <c r="A5" s="11" t="s">
        <v>2</v>
      </c>
      <c r="B5" s="163"/>
      <c r="C5" s="164"/>
      <c r="D5" s="162" t="s">
        <v>26</v>
      </c>
      <c r="E5" s="162"/>
      <c r="F5" s="15"/>
      <c r="G5" s="16"/>
      <c r="H5" s="14"/>
    </row>
    <row r="6" spans="1:10" ht="15.75" thickBot="1" x14ac:dyDescent="0.3">
      <c r="A6" s="11" t="s">
        <v>3</v>
      </c>
      <c r="B6" s="163" t="s">
        <v>49</v>
      </c>
      <c r="C6" s="164"/>
      <c r="D6" s="162" t="s">
        <v>4</v>
      </c>
      <c r="E6" s="162"/>
      <c r="F6" s="17"/>
      <c r="G6" s="16"/>
      <c r="H6" s="14"/>
      <c r="I6" s="18"/>
    </row>
    <row r="7" spans="1:10" ht="15.75" thickBot="1" x14ac:dyDescent="0.3">
      <c r="A7" s="11" t="s">
        <v>5</v>
      </c>
      <c r="B7" s="163"/>
      <c r="C7" s="165"/>
      <c r="D7" s="166" t="s">
        <v>6</v>
      </c>
      <c r="E7" s="166"/>
      <c r="F7" s="163"/>
      <c r="G7" s="164"/>
      <c r="H7" s="19"/>
      <c r="I7" s="18"/>
    </row>
    <row r="8" spans="1:10" ht="15.75" thickBot="1" x14ac:dyDescent="0.3">
      <c r="A8" s="136" t="s">
        <v>7</v>
      </c>
      <c r="B8" s="137"/>
      <c r="C8" s="138"/>
      <c r="D8" s="20"/>
      <c r="E8" s="20"/>
      <c r="F8" s="20"/>
      <c r="G8" s="20"/>
      <c r="H8" s="21"/>
      <c r="I8" s="18"/>
    </row>
    <row r="9" spans="1:10" ht="15.75" thickBot="1" x14ac:dyDescent="0.3">
      <c r="A9" s="139" t="s">
        <v>8</v>
      </c>
      <c r="B9" s="155"/>
      <c r="C9" s="156"/>
      <c r="D9" s="22"/>
      <c r="E9" s="20"/>
      <c r="F9" s="32" t="s">
        <v>10</v>
      </c>
      <c r="G9" s="33" t="s">
        <v>9</v>
      </c>
      <c r="H9" s="23"/>
      <c r="I9" s="18"/>
    </row>
    <row r="10" spans="1:10" ht="16.5" thickBot="1" x14ac:dyDescent="0.25">
      <c r="A10" s="24"/>
      <c r="B10" s="25"/>
      <c r="C10" s="26"/>
      <c r="D10" s="27"/>
      <c r="E10" s="140" t="s">
        <v>34</v>
      </c>
      <c r="F10" s="141"/>
      <c r="G10" s="142"/>
      <c r="H10" s="28"/>
      <c r="I10" s="18"/>
    </row>
    <row r="11" spans="1:10" s="35" customFormat="1" ht="13.5" thickBot="1" x14ac:dyDescent="0.25">
      <c r="A11" s="29"/>
      <c r="B11" s="30" t="s">
        <v>9</v>
      </c>
      <c r="C11" s="31"/>
      <c r="D11" s="31"/>
      <c r="E11" s="31"/>
      <c r="F11" s="117">
        <v>20000</v>
      </c>
      <c r="G11" s="118" t="s">
        <v>41</v>
      </c>
      <c r="H11" s="34"/>
    </row>
    <row r="12" spans="1:10" ht="16.5" thickBot="1" x14ac:dyDescent="0.3">
      <c r="A12" s="135" t="s">
        <v>11</v>
      </c>
      <c r="B12" s="148">
        <v>43435</v>
      </c>
      <c r="C12" s="36"/>
      <c r="D12" s="31"/>
      <c r="E12" s="143" t="s">
        <v>12</v>
      </c>
      <c r="F12" s="37"/>
      <c r="G12" s="38"/>
      <c r="H12" s="39"/>
      <c r="I12" s="18"/>
    </row>
    <row r="13" spans="1:10" ht="16.5" thickBot="1" x14ac:dyDescent="0.3">
      <c r="A13" s="40"/>
      <c r="B13" s="41"/>
      <c r="C13" s="42"/>
      <c r="D13" s="43"/>
      <c r="E13" s="42"/>
      <c r="F13" s="169" t="s">
        <v>13</v>
      </c>
      <c r="G13" s="169"/>
      <c r="H13" s="44"/>
      <c r="I13" s="18"/>
    </row>
    <row r="14" spans="1:10" ht="13.5" thickBot="1" x14ac:dyDescent="0.25"/>
    <row r="15" spans="1:10" ht="13.5" thickBot="1" x14ac:dyDescent="0.25">
      <c r="A15" s="170" t="s">
        <v>14</v>
      </c>
      <c r="B15" s="172" t="s">
        <v>15</v>
      </c>
      <c r="C15" s="173"/>
      <c r="D15" s="173"/>
      <c r="E15" s="172" t="s">
        <v>16</v>
      </c>
      <c r="F15" s="173"/>
      <c r="G15" s="173"/>
      <c r="H15" s="174"/>
    </row>
    <row r="16" spans="1:10" ht="13.5" thickBot="1" x14ac:dyDescent="0.25">
      <c r="A16" s="185"/>
      <c r="B16" s="80" t="s">
        <v>17</v>
      </c>
      <c r="C16" s="81" t="s">
        <v>18</v>
      </c>
      <c r="D16" s="82" t="s">
        <v>19</v>
      </c>
      <c r="E16" s="186" t="s">
        <v>20</v>
      </c>
      <c r="F16" s="187"/>
      <c r="G16" s="188" t="s">
        <v>21</v>
      </c>
      <c r="H16" s="189"/>
    </row>
    <row r="17" spans="1:8" x14ac:dyDescent="0.2">
      <c r="A17" s="86">
        <v>263</v>
      </c>
      <c r="B17" s="87">
        <v>42101</v>
      </c>
      <c r="C17" s="50"/>
      <c r="D17" s="123"/>
      <c r="E17" s="180"/>
      <c r="F17" s="180"/>
      <c r="G17" s="88">
        <v>175.5</v>
      </c>
      <c r="H17" s="89"/>
    </row>
    <row r="18" spans="1:8" x14ac:dyDescent="0.2">
      <c r="A18" s="78"/>
      <c r="B18" s="95">
        <v>42202</v>
      </c>
      <c r="C18" s="85"/>
      <c r="D18" s="124"/>
      <c r="E18" s="182"/>
      <c r="F18" s="182"/>
      <c r="G18" s="84">
        <v>58</v>
      </c>
      <c r="H18" s="90"/>
    </row>
    <row r="19" spans="1:8" x14ac:dyDescent="0.2">
      <c r="A19" s="78">
        <v>884</v>
      </c>
      <c r="B19" s="83">
        <v>42355</v>
      </c>
      <c r="C19" s="124"/>
      <c r="D19" s="124"/>
      <c r="E19" s="182"/>
      <c r="F19" s="182"/>
      <c r="G19" s="84">
        <v>1093.75</v>
      </c>
      <c r="H19" s="90"/>
    </row>
    <row r="20" spans="1:8" x14ac:dyDescent="0.2">
      <c r="A20" s="78">
        <v>36</v>
      </c>
      <c r="B20" s="83">
        <v>42397</v>
      </c>
      <c r="C20" s="124"/>
      <c r="D20" s="124"/>
      <c r="E20" s="182"/>
      <c r="F20" s="182"/>
      <c r="G20" s="84">
        <v>98.11</v>
      </c>
      <c r="H20" s="90"/>
    </row>
    <row r="21" spans="1:8" x14ac:dyDescent="0.2">
      <c r="A21" s="78">
        <v>338</v>
      </c>
      <c r="B21" s="83">
        <v>42508</v>
      </c>
      <c r="C21" s="55"/>
      <c r="D21" s="124"/>
      <c r="E21" s="182"/>
      <c r="F21" s="182"/>
      <c r="G21" s="84">
        <v>362.7</v>
      </c>
      <c r="H21" s="90"/>
    </row>
    <row r="22" spans="1:8" x14ac:dyDescent="0.2">
      <c r="A22" s="78">
        <v>527</v>
      </c>
      <c r="B22" s="83">
        <v>42562</v>
      </c>
      <c r="C22" s="55"/>
      <c r="D22" s="124"/>
      <c r="E22" s="182"/>
      <c r="F22" s="182"/>
      <c r="G22" s="84">
        <v>467.84</v>
      </c>
      <c r="H22" s="90"/>
    </row>
    <row r="23" spans="1:8" x14ac:dyDescent="0.2">
      <c r="A23" s="78"/>
      <c r="B23" s="83">
        <v>42562</v>
      </c>
      <c r="C23" s="55"/>
      <c r="D23" s="124"/>
      <c r="E23" s="182"/>
      <c r="F23" s="182"/>
      <c r="G23" s="84">
        <v>58</v>
      </c>
      <c r="H23" s="90"/>
    </row>
    <row r="24" spans="1:8" x14ac:dyDescent="0.2">
      <c r="A24" s="78">
        <v>774</v>
      </c>
      <c r="B24" s="83">
        <v>42696</v>
      </c>
      <c r="C24" s="55"/>
      <c r="D24" s="124"/>
      <c r="E24" s="182"/>
      <c r="F24" s="182"/>
      <c r="G24" s="84">
        <v>241.03</v>
      </c>
      <c r="H24" s="90"/>
    </row>
    <row r="25" spans="1:8" x14ac:dyDescent="0.2">
      <c r="A25" s="78">
        <v>181</v>
      </c>
      <c r="B25" s="83">
        <v>42865</v>
      </c>
      <c r="C25" s="55"/>
      <c r="D25" s="124"/>
      <c r="E25" s="182"/>
      <c r="F25" s="182"/>
      <c r="G25" s="84">
        <v>171.9</v>
      </c>
      <c r="H25" s="90"/>
    </row>
    <row r="26" spans="1:8" x14ac:dyDescent="0.2">
      <c r="A26" s="78">
        <v>613</v>
      </c>
      <c r="B26" s="83">
        <v>43020</v>
      </c>
      <c r="C26" s="55"/>
      <c r="D26" s="124"/>
      <c r="E26" s="182"/>
      <c r="F26" s="182"/>
      <c r="G26" s="84">
        <v>2178.11</v>
      </c>
      <c r="H26" s="90"/>
    </row>
    <row r="27" spans="1:8" x14ac:dyDescent="0.2">
      <c r="A27" s="78">
        <v>562</v>
      </c>
      <c r="B27" s="83">
        <v>43070</v>
      </c>
      <c r="C27" s="55"/>
      <c r="D27" s="124"/>
      <c r="E27" s="182"/>
      <c r="F27" s="182"/>
      <c r="G27" s="84">
        <v>58</v>
      </c>
      <c r="H27" s="90"/>
    </row>
    <row r="28" spans="1:8" x14ac:dyDescent="0.2">
      <c r="A28" s="78">
        <v>758</v>
      </c>
      <c r="B28" s="83">
        <v>43115</v>
      </c>
      <c r="C28" s="55"/>
      <c r="D28" s="124"/>
      <c r="E28" s="182"/>
      <c r="F28" s="182"/>
      <c r="G28" s="84">
        <v>126</v>
      </c>
      <c r="H28" s="90"/>
    </row>
    <row r="29" spans="1:8" x14ac:dyDescent="0.2">
      <c r="A29" s="78">
        <v>238</v>
      </c>
      <c r="B29" s="83">
        <v>43203</v>
      </c>
      <c r="C29" s="55"/>
      <c r="D29" s="124"/>
      <c r="E29" s="182"/>
      <c r="F29" s="182"/>
      <c r="G29" s="84">
        <v>256.10000000000002</v>
      </c>
      <c r="H29" s="90"/>
    </row>
    <row r="30" spans="1:8" x14ac:dyDescent="0.2">
      <c r="A30" s="78"/>
      <c r="B30" s="83">
        <v>43220</v>
      </c>
      <c r="C30" s="55"/>
      <c r="D30" s="124"/>
      <c r="E30" s="182"/>
      <c r="F30" s="182"/>
      <c r="G30" s="84">
        <v>0</v>
      </c>
      <c r="H30" s="90"/>
    </row>
    <row r="31" spans="1:8" x14ac:dyDescent="0.2">
      <c r="A31" s="78"/>
      <c r="B31" s="83"/>
      <c r="C31" s="55"/>
      <c r="D31" s="124"/>
      <c r="E31" s="182"/>
      <c r="F31" s="182"/>
      <c r="G31" s="84"/>
      <c r="H31" s="90"/>
    </row>
    <row r="32" spans="1:8" x14ac:dyDescent="0.2">
      <c r="A32" s="78"/>
      <c r="B32" s="83"/>
      <c r="C32" s="55"/>
      <c r="D32" s="124"/>
      <c r="E32" s="182"/>
      <c r="F32" s="182"/>
      <c r="G32" s="84"/>
      <c r="H32" s="90"/>
    </row>
    <row r="33" spans="1:8" x14ac:dyDescent="0.2">
      <c r="A33" s="78"/>
      <c r="B33" s="83"/>
      <c r="C33" s="55"/>
      <c r="D33" s="124"/>
      <c r="E33" s="182"/>
      <c r="F33" s="182"/>
      <c r="G33" s="84"/>
      <c r="H33" s="90"/>
    </row>
    <row r="34" spans="1:8" ht="13.5" thickBot="1" x14ac:dyDescent="0.25">
      <c r="A34" s="91"/>
      <c r="B34" s="92"/>
      <c r="C34" s="62"/>
      <c r="D34" s="125"/>
      <c r="E34" s="190"/>
      <c r="F34" s="190"/>
      <c r="G34" s="93"/>
      <c r="H34" s="94"/>
    </row>
  </sheetData>
  <mergeCells count="36">
    <mergeCell ref="E25:F25"/>
    <mergeCell ref="E23:F23"/>
    <mergeCell ref="E32:F32"/>
    <mergeCell ref="E33:F33"/>
    <mergeCell ref="E34:F34"/>
    <mergeCell ref="E26:F26"/>
    <mergeCell ref="E27:F27"/>
    <mergeCell ref="E28:F28"/>
    <mergeCell ref="E29:F29"/>
    <mergeCell ref="E30:F30"/>
    <mergeCell ref="E31:F31"/>
    <mergeCell ref="E24:F24"/>
    <mergeCell ref="F13:G13"/>
    <mergeCell ref="A15:A16"/>
    <mergeCell ref="B15:D15"/>
    <mergeCell ref="E15:H15"/>
    <mergeCell ref="E16:F16"/>
    <mergeCell ref="G16:H16"/>
    <mergeCell ref="E19:F19"/>
    <mergeCell ref="E17:F17"/>
    <mergeCell ref="E20:F20"/>
    <mergeCell ref="E21:F21"/>
    <mergeCell ref="E22:F22"/>
    <mergeCell ref="E18:F18"/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81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'C:\Users\jmcandeille\AppData\Local\Microsoft\Windows\INetCache\Content.Outlook\AM8PQWN7\[Suivi parc véhicules_projet3.xlsm]LÉGENDE'!#REF!</xm:f>
          </x14:formula1>
          <xm:sqref>G5:G6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J32"/>
  <sheetViews>
    <sheetView workbookViewId="0">
      <selection activeCell="F1" sqref="F1:H1"/>
    </sheetView>
  </sheetViews>
  <sheetFormatPr baseColWidth="10" defaultRowHeight="12.75" x14ac:dyDescent="0.2"/>
  <cols>
    <col min="1" max="1" width="20.7109375" style="45" customWidth="1"/>
    <col min="2" max="2" width="12.7109375" style="45" bestFit="1" customWidth="1"/>
    <col min="3" max="3" width="14" style="45" customWidth="1"/>
    <col min="4" max="4" width="11.7109375" style="45" customWidth="1"/>
    <col min="5" max="5" width="35.7109375" style="45" customWidth="1"/>
    <col min="6" max="6" width="16" style="45" customWidth="1"/>
    <col min="7" max="7" width="17.7109375" style="45" customWidth="1"/>
    <col min="8" max="8" width="2.42578125" style="45" customWidth="1"/>
    <col min="9" max="9" width="11.42578125" style="2" customWidth="1"/>
    <col min="10" max="10" width="28.5703125" style="2" customWidth="1"/>
    <col min="11" max="11" width="15.85546875" style="2" customWidth="1"/>
    <col min="12" max="16384" width="11.42578125" style="2"/>
  </cols>
  <sheetData>
    <row r="1" spans="1:10" ht="54.75" customHeight="1" x14ac:dyDescent="0.25">
      <c r="A1" s="1"/>
      <c r="B1" s="157"/>
      <c r="C1" s="158"/>
      <c r="D1" s="158"/>
      <c r="E1" s="158"/>
      <c r="F1" s="159"/>
      <c r="G1" s="159"/>
      <c r="H1" s="159"/>
      <c r="J1" s="3"/>
    </row>
    <row r="2" spans="1:10" ht="39.950000000000003" customHeight="1" thickBot="1" x14ac:dyDescent="0.3">
      <c r="A2" s="4"/>
      <c r="B2" s="4"/>
      <c r="C2" s="4"/>
      <c r="D2" s="4"/>
      <c r="E2" s="4"/>
      <c r="F2" s="5"/>
      <c r="G2" s="5"/>
      <c r="H2" s="5"/>
      <c r="J2" s="6"/>
    </row>
    <row r="3" spans="1:10" ht="18.75" thickBot="1" x14ac:dyDescent="0.3">
      <c r="A3" s="7"/>
      <c r="B3" s="8"/>
      <c r="C3" s="8"/>
      <c r="D3" s="8"/>
      <c r="E3" s="8"/>
      <c r="F3" s="9"/>
      <c r="G3" s="9"/>
      <c r="H3" s="10"/>
      <c r="J3" s="6"/>
    </row>
    <row r="4" spans="1:10" ht="15.75" thickBot="1" x14ac:dyDescent="0.3">
      <c r="A4" s="11" t="s">
        <v>0</v>
      </c>
      <c r="B4" s="160"/>
      <c r="C4" s="161"/>
      <c r="D4" s="162" t="s">
        <v>1</v>
      </c>
      <c r="E4" s="162"/>
      <c r="F4" s="12">
        <v>41355</v>
      </c>
      <c r="G4" s="13"/>
      <c r="H4" s="14"/>
    </row>
    <row r="5" spans="1:10" ht="15.75" thickBot="1" x14ac:dyDescent="0.3">
      <c r="A5" s="11" t="s">
        <v>2</v>
      </c>
      <c r="B5" s="163"/>
      <c r="C5" s="164"/>
      <c r="D5" s="162" t="s">
        <v>26</v>
      </c>
      <c r="E5" s="162"/>
      <c r="F5" s="15"/>
      <c r="G5" s="16"/>
      <c r="H5" s="14"/>
    </row>
    <row r="6" spans="1:10" ht="15.75" thickBot="1" x14ac:dyDescent="0.3">
      <c r="A6" s="11" t="s">
        <v>3</v>
      </c>
      <c r="B6" s="163" t="s">
        <v>50</v>
      </c>
      <c r="C6" s="164"/>
      <c r="D6" s="162" t="s">
        <v>4</v>
      </c>
      <c r="E6" s="162"/>
      <c r="F6" s="17"/>
      <c r="G6" s="16"/>
      <c r="H6" s="14"/>
      <c r="I6" s="18"/>
    </row>
    <row r="7" spans="1:10" ht="15.75" thickBot="1" x14ac:dyDescent="0.3">
      <c r="A7" s="11" t="s">
        <v>5</v>
      </c>
      <c r="B7" s="163"/>
      <c r="C7" s="165"/>
      <c r="D7" s="166" t="s">
        <v>6</v>
      </c>
      <c r="E7" s="166"/>
      <c r="F7" s="163"/>
      <c r="G7" s="164"/>
      <c r="H7" s="19"/>
      <c r="I7" s="18"/>
    </row>
    <row r="8" spans="1:10" ht="15.75" thickBot="1" x14ac:dyDescent="0.3">
      <c r="A8" s="136" t="s">
        <v>7</v>
      </c>
      <c r="B8" s="137"/>
      <c r="C8" s="138"/>
      <c r="D8" s="20"/>
      <c r="E8" s="20"/>
      <c r="F8" s="20"/>
      <c r="G8" s="20"/>
      <c r="H8" s="21"/>
      <c r="I8" s="18"/>
    </row>
    <row r="9" spans="1:10" ht="15.75" thickBot="1" x14ac:dyDescent="0.3">
      <c r="A9" s="139" t="s">
        <v>8</v>
      </c>
      <c r="B9" s="155"/>
      <c r="C9" s="156"/>
      <c r="D9" s="22"/>
      <c r="E9" s="20"/>
      <c r="F9" s="32" t="s">
        <v>10</v>
      </c>
      <c r="G9" s="33" t="s">
        <v>9</v>
      </c>
      <c r="H9" s="23"/>
      <c r="I9" s="18"/>
    </row>
    <row r="10" spans="1:10" ht="16.5" thickBot="1" x14ac:dyDescent="0.25">
      <c r="A10" s="24"/>
      <c r="B10" s="25"/>
      <c r="C10" s="26"/>
      <c r="D10" s="27"/>
      <c r="E10" s="140" t="s">
        <v>34</v>
      </c>
      <c r="F10" s="141"/>
      <c r="G10" s="142"/>
      <c r="H10" s="28"/>
      <c r="I10" s="18"/>
    </row>
    <row r="11" spans="1:10" s="35" customFormat="1" ht="13.5" thickBot="1" x14ac:dyDescent="0.25">
      <c r="A11" s="29"/>
      <c r="B11" s="30" t="s">
        <v>9</v>
      </c>
      <c r="C11" s="31"/>
      <c r="D11" s="31"/>
      <c r="E11" s="31"/>
      <c r="F11" s="117">
        <v>30000</v>
      </c>
      <c r="G11" s="118" t="s">
        <v>41</v>
      </c>
      <c r="H11" s="34"/>
    </row>
    <row r="12" spans="1:10" ht="16.5" thickBot="1" x14ac:dyDescent="0.3">
      <c r="A12" s="135" t="s">
        <v>11</v>
      </c>
      <c r="B12" s="148"/>
      <c r="C12" s="36"/>
      <c r="D12" s="31"/>
      <c r="E12" s="143" t="s">
        <v>12</v>
      </c>
      <c r="F12" s="37"/>
      <c r="G12" s="38"/>
      <c r="H12" s="39"/>
      <c r="I12" s="18"/>
    </row>
    <row r="13" spans="1:10" ht="16.5" thickBot="1" x14ac:dyDescent="0.3">
      <c r="A13" s="40"/>
      <c r="B13" s="41"/>
      <c r="C13" s="42"/>
      <c r="D13" s="43"/>
      <c r="E13" s="42"/>
      <c r="F13" s="169" t="s">
        <v>13</v>
      </c>
      <c r="G13" s="169"/>
      <c r="H13" s="44"/>
      <c r="I13" s="18"/>
    </row>
    <row r="14" spans="1:10" ht="13.5" thickBot="1" x14ac:dyDescent="0.25"/>
    <row r="15" spans="1:10" ht="13.5" thickBot="1" x14ac:dyDescent="0.25">
      <c r="A15" s="170" t="s">
        <v>14</v>
      </c>
      <c r="B15" s="172" t="s">
        <v>15</v>
      </c>
      <c r="C15" s="173"/>
      <c r="D15" s="173"/>
      <c r="E15" s="172" t="s">
        <v>16</v>
      </c>
      <c r="F15" s="173"/>
      <c r="G15" s="173"/>
      <c r="H15" s="174"/>
    </row>
    <row r="16" spans="1:10" ht="13.5" thickBot="1" x14ac:dyDescent="0.25">
      <c r="A16" s="171"/>
      <c r="B16" s="46" t="s">
        <v>17</v>
      </c>
      <c r="C16" s="47" t="s">
        <v>18</v>
      </c>
      <c r="D16" s="48" t="s">
        <v>19</v>
      </c>
      <c r="E16" s="175" t="s">
        <v>20</v>
      </c>
      <c r="F16" s="176"/>
      <c r="G16" s="177" t="s">
        <v>21</v>
      </c>
      <c r="H16" s="178"/>
    </row>
    <row r="17" spans="1:9" x14ac:dyDescent="0.2">
      <c r="A17" s="116"/>
      <c r="B17" s="49">
        <v>41732</v>
      </c>
      <c r="C17" s="50"/>
      <c r="D17" s="123"/>
      <c r="E17" s="179"/>
      <c r="F17" s="180"/>
      <c r="G17" s="75">
        <v>129.6</v>
      </c>
      <c r="H17" s="52"/>
      <c r="I17" s="104"/>
    </row>
    <row r="18" spans="1:9" x14ac:dyDescent="0.2">
      <c r="A18" s="78"/>
      <c r="B18" s="54">
        <v>42186</v>
      </c>
      <c r="C18" s="55"/>
      <c r="D18" s="124"/>
      <c r="E18" s="181"/>
      <c r="F18" s="182"/>
      <c r="G18" s="76">
        <v>135</v>
      </c>
      <c r="H18" s="57"/>
      <c r="I18" s="104"/>
    </row>
    <row r="19" spans="1:9" x14ac:dyDescent="0.2">
      <c r="A19" s="78"/>
      <c r="B19" s="54">
        <v>42486</v>
      </c>
      <c r="C19" s="55"/>
      <c r="D19" s="124"/>
      <c r="E19" s="181"/>
      <c r="F19" s="182"/>
      <c r="G19" s="76">
        <v>205.2</v>
      </c>
      <c r="H19" s="57"/>
      <c r="I19" s="104"/>
    </row>
    <row r="20" spans="1:9" x14ac:dyDescent="0.2">
      <c r="A20" s="78"/>
      <c r="B20" s="54">
        <v>42620</v>
      </c>
      <c r="C20" s="55"/>
      <c r="D20" s="124"/>
      <c r="E20" s="181"/>
      <c r="F20" s="182"/>
      <c r="G20" s="76">
        <v>107.1</v>
      </c>
      <c r="H20" s="57"/>
      <c r="I20" s="104"/>
    </row>
    <row r="21" spans="1:9" x14ac:dyDescent="0.2">
      <c r="A21" s="78"/>
      <c r="B21" s="54">
        <v>42657</v>
      </c>
      <c r="C21" s="55"/>
      <c r="D21" s="124"/>
      <c r="E21" s="181"/>
      <c r="F21" s="182"/>
      <c r="G21" s="76">
        <v>58</v>
      </c>
      <c r="H21" s="57"/>
      <c r="I21" s="104"/>
    </row>
    <row r="22" spans="1:9" x14ac:dyDescent="0.2">
      <c r="A22" s="78"/>
      <c r="B22" s="54">
        <v>42706</v>
      </c>
      <c r="C22" s="55"/>
      <c r="D22" s="124"/>
      <c r="E22" s="181"/>
      <c r="F22" s="182"/>
      <c r="G22" s="76">
        <v>219.94</v>
      </c>
      <c r="H22" s="57"/>
      <c r="I22" s="104"/>
    </row>
    <row r="23" spans="1:9" x14ac:dyDescent="0.2">
      <c r="A23" s="78">
        <v>23</v>
      </c>
      <c r="B23" s="54">
        <v>43140</v>
      </c>
      <c r="C23" s="55"/>
      <c r="D23" s="124"/>
      <c r="E23" s="167"/>
      <c r="F23" s="168"/>
      <c r="G23" s="76">
        <v>135</v>
      </c>
      <c r="H23" s="57"/>
    </row>
    <row r="24" spans="1:9" x14ac:dyDescent="0.2">
      <c r="A24" s="78">
        <v>114</v>
      </c>
      <c r="B24" s="54">
        <v>43140</v>
      </c>
      <c r="C24" s="55"/>
      <c r="D24" s="124"/>
      <c r="E24" s="72"/>
      <c r="F24" s="73"/>
      <c r="G24" s="76">
        <v>171.16</v>
      </c>
      <c r="H24" s="57"/>
    </row>
    <row r="25" spans="1:9" x14ac:dyDescent="0.2">
      <c r="A25" s="78">
        <v>194</v>
      </c>
      <c r="B25" s="54">
        <v>43175</v>
      </c>
      <c r="C25" s="55"/>
      <c r="D25" s="124"/>
      <c r="E25" s="167"/>
      <c r="F25" s="168"/>
      <c r="G25" s="76">
        <v>66</v>
      </c>
      <c r="H25" s="57"/>
    </row>
    <row r="26" spans="1:9" x14ac:dyDescent="0.2">
      <c r="A26" s="78"/>
      <c r="B26" s="54"/>
      <c r="C26" s="55"/>
      <c r="D26" s="124"/>
      <c r="E26" s="167"/>
      <c r="F26" s="168"/>
      <c r="G26" s="76"/>
      <c r="H26" s="57"/>
    </row>
    <row r="27" spans="1:9" x14ac:dyDescent="0.2">
      <c r="A27" s="78"/>
      <c r="B27" s="54"/>
      <c r="C27" s="55"/>
      <c r="D27" s="124"/>
      <c r="E27" s="167"/>
      <c r="F27" s="168"/>
      <c r="G27" s="76"/>
      <c r="H27" s="57"/>
    </row>
    <row r="28" spans="1:9" x14ac:dyDescent="0.2">
      <c r="A28" s="78"/>
      <c r="B28" s="54"/>
      <c r="C28" s="55"/>
      <c r="D28" s="124"/>
      <c r="E28" s="167"/>
      <c r="F28" s="168"/>
      <c r="G28" s="76"/>
      <c r="H28" s="57"/>
    </row>
    <row r="29" spans="1:9" x14ac:dyDescent="0.2">
      <c r="A29" s="78"/>
      <c r="B29" s="54"/>
      <c r="C29" s="55"/>
      <c r="D29" s="124"/>
      <c r="E29" s="167"/>
      <c r="F29" s="168"/>
      <c r="G29" s="76"/>
      <c r="H29" s="57"/>
    </row>
    <row r="30" spans="1:9" x14ac:dyDescent="0.2">
      <c r="A30" s="78"/>
      <c r="B30" s="54"/>
      <c r="C30" s="55"/>
      <c r="D30" s="124"/>
      <c r="E30" s="167"/>
      <c r="F30" s="168"/>
      <c r="G30" s="76"/>
      <c r="H30" s="57"/>
    </row>
    <row r="31" spans="1:9" x14ac:dyDescent="0.2">
      <c r="A31" s="78"/>
      <c r="B31" s="54"/>
      <c r="C31" s="55"/>
      <c r="D31" s="124"/>
      <c r="E31" s="167"/>
      <c r="F31" s="168"/>
      <c r="G31" s="76"/>
      <c r="H31" s="57"/>
    </row>
    <row r="32" spans="1:9" ht="13.5" thickBot="1" x14ac:dyDescent="0.25">
      <c r="A32" s="79"/>
      <c r="B32" s="61"/>
      <c r="C32" s="62"/>
      <c r="D32" s="125"/>
      <c r="E32" s="183"/>
      <c r="F32" s="184"/>
      <c r="G32" s="77"/>
      <c r="H32" s="65"/>
    </row>
  </sheetData>
  <mergeCells count="33">
    <mergeCell ref="E30:F30"/>
    <mergeCell ref="E31:F31"/>
    <mergeCell ref="E32:F32"/>
    <mergeCell ref="E25:F25"/>
    <mergeCell ref="E21:F21"/>
    <mergeCell ref="E26:F26"/>
    <mergeCell ref="E27:F27"/>
    <mergeCell ref="E28:F28"/>
    <mergeCell ref="E29:F29"/>
    <mergeCell ref="E23:F23"/>
    <mergeCell ref="F13:G13"/>
    <mergeCell ref="A15:A16"/>
    <mergeCell ref="B15:D15"/>
    <mergeCell ref="E15:H15"/>
    <mergeCell ref="E16:F16"/>
    <mergeCell ref="G16:H16"/>
    <mergeCell ref="E17:F17"/>
    <mergeCell ref="E18:F18"/>
    <mergeCell ref="E19:F19"/>
    <mergeCell ref="E20:F20"/>
    <mergeCell ref="E22:F22"/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81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'C:\Users\jmcandeille\AppData\Local\Microsoft\Windows\INetCache\Content.Outlook\AM8PQWN7\[Suivi parc véhicules_projet3.xlsm]LÉGENDE'!#REF!</xm:f>
          </x14:formula1>
          <xm:sqref>G5:G6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J35"/>
  <sheetViews>
    <sheetView workbookViewId="0">
      <selection activeCell="F1" sqref="F1:H1"/>
    </sheetView>
  </sheetViews>
  <sheetFormatPr baseColWidth="10" defaultRowHeight="12.75" x14ac:dyDescent="0.2"/>
  <cols>
    <col min="1" max="1" width="20.7109375" style="45" customWidth="1"/>
    <col min="2" max="2" width="12.7109375" style="45" bestFit="1" customWidth="1"/>
    <col min="3" max="3" width="14" style="45" customWidth="1"/>
    <col min="4" max="4" width="11.7109375" style="45" customWidth="1"/>
    <col min="5" max="5" width="35.7109375" style="45" customWidth="1"/>
    <col min="6" max="6" width="16" style="45" customWidth="1"/>
    <col min="7" max="7" width="17.7109375" style="45" customWidth="1"/>
    <col min="8" max="8" width="2.42578125" style="45" customWidth="1"/>
    <col min="9" max="9" width="11.42578125" style="2" customWidth="1"/>
    <col min="10" max="10" width="28.5703125" style="2" customWidth="1"/>
    <col min="11" max="11" width="15.85546875" style="2" customWidth="1"/>
    <col min="12" max="16384" width="11.42578125" style="2"/>
  </cols>
  <sheetData>
    <row r="1" spans="1:10" ht="54.75" customHeight="1" x14ac:dyDescent="0.25">
      <c r="A1" s="1"/>
      <c r="B1" s="157"/>
      <c r="C1" s="158"/>
      <c r="D1" s="158"/>
      <c r="E1" s="158"/>
      <c r="F1" s="159"/>
      <c r="G1" s="159"/>
      <c r="H1" s="159"/>
      <c r="J1" s="3"/>
    </row>
    <row r="2" spans="1:10" ht="39.950000000000003" customHeight="1" thickBot="1" x14ac:dyDescent="0.3">
      <c r="A2" s="4"/>
      <c r="B2" s="4"/>
      <c r="C2" s="4"/>
      <c r="D2" s="4"/>
      <c r="E2" s="4"/>
      <c r="F2" s="5"/>
      <c r="G2" s="5"/>
      <c r="H2" s="5"/>
      <c r="J2" s="6"/>
    </row>
    <row r="3" spans="1:10" ht="18.75" thickBot="1" x14ac:dyDescent="0.3">
      <c r="A3" s="7"/>
      <c r="B3" s="8"/>
      <c r="C3" s="8"/>
      <c r="D3" s="8"/>
      <c r="E3" s="8"/>
      <c r="F3" s="9"/>
      <c r="G3" s="9"/>
      <c r="H3" s="10"/>
      <c r="J3" s="6"/>
    </row>
    <row r="4" spans="1:10" ht="15.75" thickBot="1" x14ac:dyDescent="0.3">
      <c r="A4" s="11" t="s">
        <v>0</v>
      </c>
      <c r="B4" s="160"/>
      <c r="C4" s="161"/>
      <c r="D4" s="162" t="s">
        <v>1</v>
      </c>
      <c r="E4" s="162"/>
      <c r="F4" s="12">
        <v>40785</v>
      </c>
      <c r="G4" s="13"/>
      <c r="H4" s="14"/>
    </row>
    <row r="5" spans="1:10" ht="15.75" thickBot="1" x14ac:dyDescent="0.3">
      <c r="A5" s="11" t="s">
        <v>2</v>
      </c>
      <c r="B5" s="163"/>
      <c r="C5" s="164"/>
      <c r="D5" s="162" t="s">
        <v>26</v>
      </c>
      <c r="E5" s="162"/>
      <c r="F5" s="15"/>
      <c r="G5" s="16"/>
      <c r="H5" s="14"/>
    </row>
    <row r="6" spans="1:10" ht="15.75" thickBot="1" x14ac:dyDescent="0.3">
      <c r="A6" s="11" t="s">
        <v>3</v>
      </c>
      <c r="B6" s="163" t="s">
        <v>51</v>
      </c>
      <c r="C6" s="164"/>
      <c r="D6" s="162" t="s">
        <v>4</v>
      </c>
      <c r="E6" s="162"/>
      <c r="F6" s="17"/>
      <c r="G6" s="16"/>
      <c r="H6" s="14"/>
      <c r="I6" s="18"/>
    </row>
    <row r="7" spans="1:10" ht="15.75" thickBot="1" x14ac:dyDescent="0.3">
      <c r="A7" s="11" t="s">
        <v>5</v>
      </c>
      <c r="B7" s="163"/>
      <c r="C7" s="165"/>
      <c r="D7" s="166" t="s">
        <v>6</v>
      </c>
      <c r="E7" s="166"/>
      <c r="F7" s="163"/>
      <c r="G7" s="164"/>
      <c r="H7" s="19"/>
      <c r="I7" s="18"/>
    </row>
    <row r="8" spans="1:10" ht="15.75" thickBot="1" x14ac:dyDescent="0.3">
      <c r="A8" s="136" t="s">
        <v>7</v>
      </c>
      <c r="B8" s="137"/>
      <c r="C8" s="138"/>
      <c r="D8" s="20"/>
      <c r="E8" s="20"/>
      <c r="F8" s="20"/>
      <c r="G8" s="20"/>
      <c r="H8" s="21"/>
      <c r="I8" s="18"/>
    </row>
    <row r="9" spans="1:10" ht="15.75" thickBot="1" x14ac:dyDescent="0.3">
      <c r="A9" s="139" t="s">
        <v>8</v>
      </c>
      <c r="B9" s="155"/>
      <c r="C9" s="156"/>
      <c r="D9" s="22"/>
      <c r="E9" s="20"/>
      <c r="F9" s="32" t="s">
        <v>10</v>
      </c>
      <c r="G9" s="33" t="s">
        <v>9</v>
      </c>
      <c r="H9" s="23"/>
      <c r="I9" s="18"/>
    </row>
    <row r="10" spans="1:10" ht="16.5" thickBot="1" x14ac:dyDescent="0.25">
      <c r="A10" s="24"/>
      <c r="B10" s="25"/>
      <c r="C10" s="26"/>
      <c r="D10" s="27"/>
      <c r="E10" s="140" t="s">
        <v>34</v>
      </c>
      <c r="F10" s="141"/>
      <c r="G10" s="142"/>
      <c r="H10" s="28"/>
      <c r="I10" s="18"/>
    </row>
    <row r="11" spans="1:10" s="35" customFormat="1" ht="13.5" thickBot="1" x14ac:dyDescent="0.25">
      <c r="A11" s="29"/>
      <c r="B11" s="30" t="s">
        <v>9</v>
      </c>
      <c r="C11" s="31"/>
      <c r="D11" s="31"/>
      <c r="E11" s="31"/>
      <c r="F11" s="117">
        <v>30000</v>
      </c>
      <c r="G11" s="118" t="s">
        <v>41</v>
      </c>
      <c r="H11" s="34"/>
    </row>
    <row r="12" spans="1:10" ht="16.5" thickBot="1" x14ac:dyDescent="0.3">
      <c r="A12" s="135" t="s">
        <v>11</v>
      </c>
      <c r="B12" s="148"/>
      <c r="C12" s="36"/>
      <c r="D12" s="31"/>
      <c r="E12" s="143" t="s">
        <v>12</v>
      </c>
      <c r="F12" s="37"/>
      <c r="G12" s="38"/>
      <c r="H12" s="39"/>
      <c r="I12" s="18"/>
    </row>
    <row r="13" spans="1:10" ht="16.5" thickBot="1" x14ac:dyDescent="0.3">
      <c r="A13" s="40"/>
      <c r="B13" s="41"/>
      <c r="C13" s="42"/>
      <c r="D13" s="43"/>
      <c r="E13" s="42"/>
      <c r="F13" s="169"/>
      <c r="G13" s="169"/>
      <c r="H13" s="44"/>
      <c r="I13" s="18"/>
    </row>
    <row r="14" spans="1:10" ht="13.5" thickBot="1" x14ac:dyDescent="0.25"/>
    <row r="15" spans="1:10" ht="13.5" thickBot="1" x14ac:dyDescent="0.25">
      <c r="A15" s="170" t="s">
        <v>14</v>
      </c>
      <c r="B15" s="172" t="s">
        <v>15</v>
      </c>
      <c r="C15" s="173"/>
      <c r="D15" s="173"/>
      <c r="E15" s="172" t="s">
        <v>16</v>
      </c>
      <c r="F15" s="173"/>
      <c r="G15" s="173"/>
      <c r="H15" s="174"/>
    </row>
    <row r="16" spans="1:10" ht="13.5" thickBot="1" x14ac:dyDescent="0.25">
      <c r="A16" s="171"/>
      <c r="B16" s="46" t="s">
        <v>17</v>
      </c>
      <c r="C16" s="47" t="s">
        <v>18</v>
      </c>
      <c r="D16" s="48" t="s">
        <v>19</v>
      </c>
      <c r="E16" s="175" t="s">
        <v>20</v>
      </c>
      <c r="F16" s="176"/>
      <c r="G16" s="177" t="s">
        <v>21</v>
      </c>
      <c r="H16" s="178"/>
    </row>
    <row r="17" spans="1:8" x14ac:dyDescent="0.2">
      <c r="A17" s="78"/>
      <c r="B17" s="54">
        <v>42213</v>
      </c>
      <c r="C17" s="55"/>
      <c r="D17" s="123"/>
      <c r="E17" s="181"/>
      <c r="F17" s="182"/>
      <c r="G17" s="76">
        <v>58</v>
      </c>
      <c r="H17" s="57"/>
    </row>
    <row r="18" spans="1:8" x14ac:dyDescent="0.2">
      <c r="A18" s="78">
        <v>33</v>
      </c>
      <c r="B18" s="54">
        <v>42397</v>
      </c>
      <c r="C18" s="55"/>
      <c r="D18" s="124"/>
      <c r="E18" s="181"/>
      <c r="F18" s="182"/>
      <c r="G18" s="76">
        <v>272.75</v>
      </c>
      <c r="H18" s="57"/>
    </row>
    <row r="19" spans="1:8" x14ac:dyDescent="0.2">
      <c r="A19" s="78">
        <v>3</v>
      </c>
      <c r="B19" s="54">
        <v>42740</v>
      </c>
      <c r="C19" s="55"/>
      <c r="D19" s="124"/>
      <c r="E19" s="181"/>
      <c r="F19" s="182"/>
      <c r="G19" s="76">
        <v>135</v>
      </c>
      <c r="H19" s="57"/>
    </row>
    <row r="20" spans="1:8" x14ac:dyDescent="0.2">
      <c r="A20" s="78">
        <v>112</v>
      </c>
      <c r="B20" s="54">
        <v>42832</v>
      </c>
      <c r="C20" s="55"/>
      <c r="D20" s="124"/>
      <c r="E20" s="167"/>
      <c r="F20" s="168"/>
      <c r="G20" s="76">
        <v>150.35</v>
      </c>
      <c r="H20" s="57"/>
    </row>
    <row r="21" spans="1:8" x14ac:dyDescent="0.2">
      <c r="A21" s="78"/>
      <c r="B21" s="54">
        <v>42943</v>
      </c>
      <c r="C21" s="55"/>
      <c r="D21" s="124"/>
      <c r="E21" s="70"/>
      <c r="F21" s="71"/>
      <c r="G21" s="76">
        <v>58</v>
      </c>
      <c r="H21" s="57"/>
    </row>
    <row r="22" spans="1:8" x14ac:dyDescent="0.2">
      <c r="A22" s="78">
        <v>530</v>
      </c>
      <c r="B22" s="54">
        <v>42983</v>
      </c>
      <c r="C22" s="55"/>
      <c r="D22" s="124"/>
      <c r="E22" s="167"/>
      <c r="F22" s="168"/>
      <c r="G22" s="76">
        <v>291.86</v>
      </c>
      <c r="H22" s="57"/>
    </row>
    <row r="23" spans="1:8" x14ac:dyDescent="0.2">
      <c r="A23" s="78"/>
      <c r="B23" s="54"/>
      <c r="C23" s="55"/>
      <c r="D23" s="124"/>
      <c r="E23" s="167"/>
      <c r="F23" s="168"/>
      <c r="G23" s="76"/>
      <c r="H23" s="57"/>
    </row>
    <row r="24" spans="1:8" x14ac:dyDescent="0.2">
      <c r="A24" s="78"/>
      <c r="B24" s="54"/>
      <c r="C24" s="55"/>
      <c r="D24" s="124"/>
      <c r="E24" s="167"/>
      <c r="F24" s="168"/>
      <c r="G24" s="76"/>
      <c r="H24" s="57"/>
    </row>
    <row r="25" spans="1:8" x14ac:dyDescent="0.2">
      <c r="A25" s="78"/>
      <c r="B25" s="54"/>
      <c r="C25" s="55"/>
      <c r="D25" s="124"/>
      <c r="E25" s="167"/>
      <c r="F25" s="168"/>
      <c r="G25" s="76"/>
      <c r="H25" s="57"/>
    </row>
    <row r="26" spans="1:8" x14ac:dyDescent="0.2">
      <c r="A26" s="78"/>
      <c r="B26" s="54"/>
      <c r="C26" s="55"/>
      <c r="D26" s="124"/>
      <c r="E26" s="121"/>
      <c r="F26" s="122"/>
      <c r="G26" s="76"/>
      <c r="H26" s="57"/>
    </row>
    <row r="27" spans="1:8" x14ac:dyDescent="0.2">
      <c r="A27" s="78"/>
      <c r="B27" s="54"/>
      <c r="C27" s="55"/>
      <c r="D27" s="124"/>
      <c r="E27" s="121"/>
      <c r="F27" s="122"/>
      <c r="G27" s="76"/>
      <c r="H27" s="57"/>
    </row>
    <row r="28" spans="1:8" x14ac:dyDescent="0.2">
      <c r="A28" s="78"/>
      <c r="B28" s="54"/>
      <c r="C28" s="55"/>
      <c r="D28" s="124"/>
      <c r="E28" s="121"/>
      <c r="F28" s="122"/>
      <c r="G28" s="76"/>
      <c r="H28" s="57"/>
    </row>
    <row r="29" spans="1:8" x14ac:dyDescent="0.2">
      <c r="A29" s="78"/>
      <c r="B29" s="54"/>
      <c r="C29" s="55"/>
      <c r="D29" s="124"/>
      <c r="E29" s="121"/>
      <c r="F29" s="122"/>
      <c r="G29" s="76"/>
      <c r="H29" s="57"/>
    </row>
    <row r="30" spans="1:8" x14ac:dyDescent="0.2">
      <c r="A30" s="78"/>
      <c r="B30" s="54"/>
      <c r="C30" s="55"/>
      <c r="D30" s="124"/>
      <c r="E30" s="167"/>
      <c r="F30" s="168"/>
      <c r="G30" s="76"/>
      <c r="H30" s="57"/>
    </row>
    <row r="31" spans="1:8" x14ac:dyDescent="0.2">
      <c r="A31" s="78"/>
      <c r="B31" s="54"/>
      <c r="C31" s="55"/>
      <c r="D31" s="124"/>
      <c r="E31" s="167"/>
      <c r="F31" s="168"/>
      <c r="G31" s="76"/>
      <c r="H31" s="57"/>
    </row>
    <row r="32" spans="1:8" x14ac:dyDescent="0.2">
      <c r="A32" s="78"/>
      <c r="B32" s="54"/>
      <c r="C32" s="55"/>
      <c r="D32" s="124"/>
      <c r="E32" s="167"/>
      <c r="F32" s="168"/>
      <c r="G32" s="76"/>
      <c r="H32" s="57"/>
    </row>
    <row r="33" spans="1:8" x14ac:dyDescent="0.2">
      <c r="A33" s="78"/>
      <c r="B33" s="54"/>
      <c r="C33" s="55"/>
      <c r="D33" s="124"/>
      <c r="E33" s="121"/>
      <c r="F33" s="122"/>
      <c r="G33" s="76"/>
      <c r="H33" s="57"/>
    </row>
    <row r="34" spans="1:8" x14ac:dyDescent="0.2">
      <c r="A34" s="78"/>
      <c r="B34" s="54"/>
      <c r="C34" s="55"/>
      <c r="D34" s="124"/>
      <c r="E34" s="167"/>
      <c r="F34" s="168"/>
      <c r="G34" s="76"/>
      <c r="H34" s="57"/>
    </row>
    <row r="35" spans="1:8" ht="13.5" thickBot="1" x14ac:dyDescent="0.25">
      <c r="A35" s="79"/>
      <c r="B35" s="61"/>
      <c r="C35" s="62"/>
      <c r="D35" s="124"/>
      <c r="E35" s="183"/>
      <c r="F35" s="184"/>
      <c r="G35" s="77"/>
      <c r="H35" s="65"/>
    </row>
  </sheetData>
  <mergeCells count="31">
    <mergeCell ref="E32:F32"/>
    <mergeCell ref="E34:F34"/>
    <mergeCell ref="E35:F35"/>
    <mergeCell ref="E22:F22"/>
    <mergeCell ref="E23:F23"/>
    <mergeCell ref="E24:F24"/>
    <mergeCell ref="E25:F25"/>
    <mergeCell ref="E30:F30"/>
    <mergeCell ref="E31:F31"/>
    <mergeCell ref="E20:F20"/>
    <mergeCell ref="F13:G13"/>
    <mergeCell ref="A15:A16"/>
    <mergeCell ref="B15:D15"/>
    <mergeCell ref="E15:H15"/>
    <mergeCell ref="E16:F16"/>
    <mergeCell ref="G16:H16"/>
    <mergeCell ref="E17:F17"/>
    <mergeCell ref="E18:F18"/>
    <mergeCell ref="E19:F19"/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81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'C:\Users\jmcandeille\AppData\Local\Microsoft\Windows\INetCache\Content.Outlook\AM8PQWN7\[Suivi parc véhicules_projet3.xlsm]LÉGENDE'!#REF!</xm:f>
          </x14:formula1>
          <xm:sqref>G5:G6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J33"/>
  <sheetViews>
    <sheetView workbookViewId="0">
      <selection activeCell="F1" sqref="F1:H1"/>
    </sheetView>
  </sheetViews>
  <sheetFormatPr baseColWidth="10" defaultRowHeight="12.75" x14ac:dyDescent="0.2"/>
  <cols>
    <col min="1" max="1" width="20.7109375" style="45" customWidth="1"/>
    <col min="2" max="2" width="12.7109375" style="45" bestFit="1" customWidth="1"/>
    <col min="3" max="3" width="14" style="45" customWidth="1"/>
    <col min="4" max="4" width="11.7109375" style="45" customWidth="1"/>
    <col min="5" max="5" width="35.7109375" style="45" customWidth="1"/>
    <col min="6" max="6" width="16" style="45" customWidth="1"/>
    <col min="7" max="7" width="17.7109375" style="45" customWidth="1"/>
    <col min="8" max="8" width="2.42578125" style="45" customWidth="1"/>
    <col min="9" max="9" width="11.42578125" style="2" customWidth="1"/>
    <col min="10" max="10" width="28.5703125" style="2" customWidth="1"/>
    <col min="11" max="11" width="15.85546875" style="2" customWidth="1"/>
    <col min="12" max="16384" width="11.42578125" style="2"/>
  </cols>
  <sheetData>
    <row r="1" spans="1:10" ht="54.75" customHeight="1" x14ac:dyDescent="0.25">
      <c r="A1" s="1"/>
      <c r="B1" s="157"/>
      <c r="C1" s="158"/>
      <c r="D1" s="158"/>
      <c r="E1" s="158"/>
      <c r="F1" s="159"/>
      <c r="G1" s="159"/>
      <c r="H1" s="159"/>
      <c r="J1" s="3"/>
    </row>
    <row r="2" spans="1:10" ht="39.950000000000003" customHeight="1" thickBot="1" x14ac:dyDescent="0.3">
      <c r="A2" s="4"/>
      <c r="B2" s="4"/>
      <c r="C2" s="4"/>
      <c r="D2" s="4"/>
      <c r="E2" s="4"/>
      <c r="F2" s="5"/>
      <c r="G2" s="5"/>
      <c r="H2" s="5"/>
      <c r="J2" s="6"/>
    </row>
    <row r="3" spans="1:10" ht="18.75" thickBot="1" x14ac:dyDescent="0.3">
      <c r="A3" s="7"/>
      <c r="B3" s="8"/>
      <c r="C3" s="8"/>
      <c r="D3" s="8"/>
      <c r="E3" s="8"/>
      <c r="F3" s="9"/>
      <c r="G3" s="9"/>
      <c r="H3" s="10"/>
      <c r="J3" s="6"/>
    </row>
    <row r="4" spans="1:10" ht="15.75" thickBot="1" x14ac:dyDescent="0.3">
      <c r="A4" s="11" t="s">
        <v>0</v>
      </c>
      <c r="B4" s="160"/>
      <c r="C4" s="161"/>
      <c r="D4" s="162" t="s">
        <v>1</v>
      </c>
      <c r="E4" s="162"/>
      <c r="F4" s="12">
        <v>41445</v>
      </c>
      <c r="G4" s="13"/>
      <c r="H4" s="14"/>
    </row>
    <row r="5" spans="1:10" ht="15.75" thickBot="1" x14ac:dyDescent="0.3">
      <c r="A5" s="11" t="s">
        <v>2</v>
      </c>
      <c r="B5" s="163"/>
      <c r="C5" s="164"/>
      <c r="D5" s="162" t="s">
        <v>26</v>
      </c>
      <c r="E5" s="162"/>
      <c r="F5" s="15"/>
      <c r="G5" s="16"/>
      <c r="H5" s="14"/>
    </row>
    <row r="6" spans="1:10" ht="15.75" thickBot="1" x14ac:dyDescent="0.3">
      <c r="A6" s="11" t="s">
        <v>3</v>
      </c>
      <c r="B6" s="163" t="s">
        <v>52</v>
      </c>
      <c r="C6" s="164"/>
      <c r="D6" s="162" t="s">
        <v>4</v>
      </c>
      <c r="E6" s="162"/>
      <c r="F6" s="17"/>
      <c r="G6" s="16"/>
      <c r="H6" s="14"/>
      <c r="I6" s="18"/>
    </row>
    <row r="7" spans="1:10" ht="15.75" thickBot="1" x14ac:dyDescent="0.3">
      <c r="A7" s="11" t="s">
        <v>5</v>
      </c>
      <c r="B7" s="163"/>
      <c r="C7" s="165"/>
      <c r="D7" s="166" t="s">
        <v>6</v>
      </c>
      <c r="E7" s="166"/>
      <c r="F7" s="163"/>
      <c r="G7" s="164"/>
      <c r="H7" s="19"/>
      <c r="I7" s="18"/>
    </row>
    <row r="8" spans="1:10" ht="15.75" thickBot="1" x14ac:dyDescent="0.3">
      <c r="A8" s="136" t="s">
        <v>7</v>
      </c>
      <c r="B8" s="137"/>
      <c r="C8" s="138"/>
      <c r="D8" s="20"/>
      <c r="E8" s="20"/>
      <c r="F8" s="20"/>
      <c r="G8" s="20"/>
      <c r="H8" s="21"/>
      <c r="I8" s="18"/>
    </row>
    <row r="9" spans="1:10" ht="15.75" thickBot="1" x14ac:dyDescent="0.3">
      <c r="A9" s="139" t="s">
        <v>8</v>
      </c>
      <c r="B9" s="155"/>
      <c r="C9" s="156"/>
      <c r="D9" s="22"/>
      <c r="E9" s="20"/>
      <c r="F9" s="32" t="s">
        <v>10</v>
      </c>
      <c r="G9" s="33" t="s">
        <v>9</v>
      </c>
      <c r="H9" s="23"/>
      <c r="I9" s="18"/>
    </row>
    <row r="10" spans="1:10" ht="16.5" thickBot="1" x14ac:dyDescent="0.25">
      <c r="A10" s="24"/>
      <c r="B10" s="25"/>
      <c r="C10" s="26"/>
      <c r="D10" s="27"/>
      <c r="E10" s="140" t="s">
        <v>34</v>
      </c>
      <c r="F10" s="141"/>
      <c r="G10" s="142"/>
      <c r="H10" s="28"/>
      <c r="I10" s="18"/>
    </row>
    <row r="11" spans="1:10" s="35" customFormat="1" ht="13.5" thickBot="1" x14ac:dyDescent="0.25">
      <c r="A11" s="29"/>
      <c r="B11" s="30" t="s">
        <v>9</v>
      </c>
      <c r="C11" s="31"/>
      <c r="D11" s="31"/>
      <c r="E11" s="31"/>
      <c r="F11" s="117">
        <v>30000</v>
      </c>
      <c r="G11" s="118" t="s">
        <v>41</v>
      </c>
      <c r="H11" s="34"/>
    </row>
    <row r="12" spans="1:10" ht="16.5" thickBot="1" x14ac:dyDescent="0.3">
      <c r="A12" s="135" t="s">
        <v>11</v>
      </c>
      <c r="B12" s="148"/>
      <c r="C12" s="36"/>
      <c r="D12" s="31"/>
      <c r="E12" s="143" t="s">
        <v>12</v>
      </c>
      <c r="F12" s="37"/>
      <c r="G12" s="38"/>
      <c r="H12" s="39"/>
      <c r="I12" s="18"/>
    </row>
    <row r="13" spans="1:10" ht="16.5" thickBot="1" x14ac:dyDescent="0.3">
      <c r="A13" s="40"/>
      <c r="B13" s="41"/>
      <c r="C13" s="42"/>
      <c r="D13" s="43"/>
      <c r="E13" s="42"/>
      <c r="F13" s="169" t="s">
        <v>13</v>
      </c>
      <c r="G13" s="169"/>
      <c r="H13" s="44"/>
      <c r="I13" s="18"/>
    </row>
    <row r="14" spans="1:10" ht="13.5" thickBot="1" x14ac:dyDescent="0.25"/>
    <row r="15" spans="1:10" ht="13.5" thickBot="1" x14ac:dyDescent="0.25">
      <c r="A15" s="170" t="s">
        <v>14</v>
      </c>
      <c r="B15" s="172" t="s">
        <v>15</v>
      </c>
      <c r="C15" s="173"/>
      <c r="D15" s="173"/>
      <c r="E15" s="172" t="s">
        <v>16</v>
      </c>
      <c r="F15" s="173"/>
      <c r="G15" s="173"/>
      <c r="H15" s="174"/>
    </row>
    <row r="16" spans="1:10" ht="13.5" thickBot="1" x14ac:dyDescent="0.25">
      <c r="A16" s="171"/>
      <c r="B16" s="46" t="s">
        <v>17</v>
      </c>
      <c r="C16" s="47" t="s">
        <v>18</v>
      </c>
      <c r="D16" s="48" t="s">
        <v>19</v>
      </c>
      <c r="E16" s="175" t="s">
        <v>20</v>
      </c>
      <c r="F16" s="176"/>
      <c r="G16" s="177" t="s">
        <v>21</v>
      </c>
      <c r="H16" s="178"/>
    </row>
    <row r="17" spans="1:8" x14ac:dyDescent="0.2">
      <c r="A17" s="74"/>
      <c r="B17" s="49">
        <v>41732</v>
      </c>
      <c r="C17" s="50"/>
      <c r="D17" s="123"/>
      <c r="E17" s="179"/>
      <c r="F17" s="180"/>
      <c r="G17" s="75">
        <v>129.6</v>
      </c>
      <c r="H17" s="52"/>
    </row>
    <row r="18" spans="1:8" x14ac:dyDescent="0.2">
      <c r="A18" s="78"/>
      <c r="B18" s="54">
        <v>41949</v>
      </c>
      <c r="C18" s="55"/>
      <c r="D18" s="124"/>
      <c r="E18" s="181"/>
      <c r="F18" s="182"/>
      <c r="G18" s="76">
        <v>1163.7</v>
      </c>
      <c r="H18" s="57"/>
    </row>
    <row r="19" spans="1:8" x14ac:dyDescent="0.2">
      <c r="A19" s="78">
        <v>317</v>
      </c>
      <c r="B19" s="54">
        <v>42144</v>
      </c>
      <c r="C19" s="55"/>
      <c r="D19" s="124"/>
      <c r="E19" s="181"/>
      <c r="F19" s="182"/>
      <c r="G19" s="76">
        <v>300</v>
      </c>
      <c r="H19" s="57"/>
    </row>
    <row r="20" spans="1:8" x14ac:dyDescent="0.2">
      <c r="A20" s="78">
        <v>337</v>
      </c>
      <c r="B20" s="54">
        <v>42507</v>
      </c>
      <c r="C20" s="55"/>
      <c r="D20" s="124"/>
      <c r="E20" s="181"/>
      <c r="F20" s="182"/>
      <c r="G20" s="76">
        <v>273.60000000000002</v>
      </c>
      <c r="H20" s="57"/>
    </row>
    <row r="21" spans="1:8" x14ac:dyDescent="0.2">
      <c r="A21" s="78">
        <v>681</v>
      </c>
      <c r="B21" s="54">
        <v>42625</v>
      </c>
      <c r="C21" s="55"/>
      <c r="D21" s="124"/>
      <c r="E21" s="181"/>
      <c r="F21" s="182"/>
      <c r="G21" s="76">
        <v>487.28</v>
      </c>
      <c r="H21" s="57"/>
    </row>
    <row r="22" spans="1:8" x14ac:dyDescent="0.2">
      <c r="A22" s="78">
        <v>124</v>
      </c>
      <c r="B22" s="54">
        <v>42796</v>
      </c>
      <c r="C22" s="55"/>
      <c r="D22" s="124"/>
      <c r="E22" s="167"/>
      <c r="F22" s="168"/>
      <c r="G22" s="76">
        <v>34.64</v>
      </c>
      <c r="H22" s="57"/>
    </row>
    <row r="23" spans="1:8" x14ac:dyDescent="0.2">
      <c r="A23" s="78">
        <v>371</v>
      </c>
      <c r="B23" s="54">
        <v>42895</v>
      </c>
      <c r="C23" s="55"/>
      <c r="D23" s="124"/>
      <c r="E23" s="72"/>
      <c r="F23" s="73"/>
      <c r="G23" s="76">
        <v>259.81</v>
      </c>
      <c r="H23" s="57"/>
    </row>
    <row r="24" spans="1:8" x14ac:dyDescent="0.2">
      <c r="A24" s="78"/>
      <c r="B24" s="54">
        <v>42905</v>
      </c>
      <c r="C24" s="55"/>
      <c r="D24" s="124"/>
      <c r="E24" s="167"/>
      <c r="F24" s="168"/>
      <c r="G24" s="76">
        <v>58</v>
      </c>
      <c r="H24" s="57"/>
    </row>
    <row r="25" spans="1:8" x14ac:dyDescent="0.2">
      <c r="A25" s="78">
        <v>488</v>
      </c>
      <c r="B25" s="54">
        <v>42943</v>
      </c>
      <c r="C25" s="55"/>
      <c r="D25" s="124"/>
      <c r="E25" s="167"/>
      <c r="F25" s="168"/>
      <c r="G25" s="76">
        <v>413.24</v>
      </c>
      <c r="H25" s="57"/>
    </row>
    <row r="26" spans="1:8" x14ac:dyDescent="0.2">
      <c r="A26" s="78">
        <v>538</v>
      </c>
      <c r="B26" s="54">
        <v>42989</v>
      </c>
      <c r="C26" s="55"/>
      <c r="D26" s="124"/>
      <c r="E26" s="167"/>
      <c r="F26" s="168"/>
      <c r="G26" s="76">
        <v>16</v>
      </c>
      <c r="H26" s="57"/>
    </row>
    <row r="27" spans="1:8" x14ac:dyDescent="0.2">
      <c r="A27" s="78">
        <v>695</v>
      </c>
      <c r="B27" s="54">
        <v>43066</v>
      </c>
      <c r="C27" s="55"/>
      <c r="D27" s="124"/>
      <c r="E27" s="167"/>
      <c r="F27" s="168"/>
      <c r="G27" s="76">
        <v>310.70999999999998</v>
      </c>
      <c r="H27" s="57"/>
    </row>
    <row r="28" spans="1:8" x14ac:dyDescent="0.2">
      <c r="A28" s="78">
        <v>114</v>
      </c>
      <c r="B28" s="54">
        <v>42830</v>
      </c>
      <c r="C28" s="55"/>
      <c r="D28" s="124"/>
      <c r="E28" s="167"/>
      <c r="F28" s="168"/>
      <c r="G28" s="76">
        <v>135</v>
      </c>
      <c r="H28" s="57"/>
    </row>
    <row r="29" spans="1:8" x14ac:dyDescent="0.2">
      <c r="A29" s="78"/>
      <c r="B29" s="54"/>
      <c r="C29" s="55"/>
      <c r="D29" s="124"/>
      <c r="E29" s="167"/>
      <c r="F29" s="168"/>
      <c r="G29" s="76"/>
      <c r="H29" s="57"/>
    </row>
    <row r="30" spans="1:8" x14ac:dyDescent="0.2">
      <c r="A30" s="78"/>
      <c r="B30" s="54"/>
      <c r="C30" s="55"/>
      <c r="D30" s="124"/>
      <c r="E30" s="167"/>
      <c r="F30" s="168"/>
      <c r="G30" s="76"/>
      <c r="H30" s="57"/>
    </row>
    <row r="31" spans="1:8" x14ac:dyDescent="0.2">
      <c r="A31" s="78"/>
      <c r="B31" s="54"/>
      <c r="C31" s="55"/>
      <c r="D31" s="124"/>
      <c r="E31" s="167"/>
      <c r="F31" s="168"/>
      <c r="G31" s="76"/>
      <c r="H31" s="57"/>
    </row>
    <row r="32" spans="1:8" ht="13.5" thickBot="1" x14ac:dyDescent="0.25">
      <c r="A32" s="78"/>
      <c r="B32" s="54"/>
      <c r="C32" s="55"/>
      <c r="D32" s="125"/>
      <c r="E32" s="167"/>
      <c r="F32" s="168"/>
      <c r="G32" s="76"/>
      <c r="H32" s="57"/>
    </row>
    <row r="33" spans="1:8" ht="13.5" thickBot="1" x14ac:dyDescent="0.25">
      <c r="A33" s="79"/>
      <c r="B33" s="61"/>
      <c r="C33" s="62"/>
      <c r="D33" s="63"/>
      <c r="E33" s="183"/>
      <c r="F33" s="184"/>
      <c r="G33" s="77"/>
      <c r="H33" s="65"/>
    </row>
  </sheetData>
  <mergeCells count="34">
    <mergeCell ref="E32:F32"/>
    <mergeCell ref="E33:F33"/>
    <mergeCell ref="E25:F25"/>
    <mergeCell ref="E26:F26"/>
    <mergeCell ref="E27:F27"/>
    <mergeCell ref="E28:F28"/>
    <mergeCell ref="E29:F29"/>
    <mergeCell ref="E30:F30"/>
    <mergeCell ref="E18:F18"/>
    <mergeCell ref="E19:F19"/>
    <mergeCell ref="E20:F20"/>
    <mergeCell ref="E21:F21"/>
    <mergeCell ref="E31:F31"/>
    <mergeCell ref="E24:F24"/>
    <mergeCell ref="E22:F22"/>
    <mergeCell ref="A15:A16"/>
    <mergeCell ref="B15:D15"/>
    <mergeCell ref="E15:H15"/>
    <mergeCell ref="E16:F16"/>
    <mergeCell ref="G16:H16"/>
    <mergeCell ref="F13:G13"/>
    <mergeCell ref="E17:F17"/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</mergeCells>
  <pageMargins left="0.39370078740157483" right="0.39370078740157483" top="0.39370078740157483" bottom="0.39370078740157483" header="0.31496062992125984" footer="0.31496062992125984"/>
  <pageSetup paperSize="9" scale="81" orientation="landscape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'C:\Users\jmcandeille\AppData\Local\Microsoft\Windows\INetCache\Content.Outlook\AM8PQWN7\[Suivi parc véhicules_projet3.xlsm]LÉGENDE'!#REF!</xm:f>
          </x14:formula1>
          <xm:sqref>G5:G6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J36"/>
  <sheetViews>
    <sheetView workbookViewId="0">
      <selection activeCell="G35" sqref="G35"/>
    </sheetView>
  </sheetViews>
  <sheetFormatPr baseColWidth="10" defaultRowHeight="12.75" x14ac:dyDescent="0.2"/>
  <cols>
    <col min="1" max="1" width="20.7109375" style="45" customWidth="1"/>
    <col min="2" max="2" width="12.7109375" style="45" bestFit="1" customWidth="1"/>
    <col min="3" max="3" width="14" style="45" customWidth="1"/>
    <col min="4" max="4" width="11.7109375" style="45" customWidth="1"/>
    <col min="5" max="5" width="35.7109375" style="45" customWidth="1"/>
    <col min="6" max="6" width="16" style="45" customWidth="1"/>
    <col min="7" max="7" width="17.7109375" style="45" customWidth="1"/>
    <col min="8" max="8" width="2.42578125" style="45" customWidth="1"/>
    <col min="9" max="9" width="11.42578125" style="2" customWidth="1"/>
    <col min="10" max="10" width="28.5703125" style="2" customWidth="1"/>
    <col min="11" max="11" width="15.85546875" style="2" customWidth="1"/>
    <col min="12" max="16384" width="11.42578125" style="2"/>
  </cols>
  <sheetData>
    <row r="1" spans="1:10" ht="54.75" customHeight="1" x14ac:dyDescent="0.25">
      <c r="A1" s="1"/>
      <c r="B1" s="157"/>
      <c r="C1" s="158"/>
      <c r="D1" s="158"/>
      <c r="E1" s="158"/>
      <c r="F1" s="159"/>
      <c r="G1" s="159"/>
      <c r="H1" s="159"/>
      <c r="J1" s="3"/>
    </row>
    <row r="2" spans="1:10" ht="39.950000000000003" customHeight="1" thickBot="1" x14ac:dyDescent="0.3">
      <c r="A2" s="4"/>
      <c r="B2" s="4"/>
      <c r="C2" s="4"/>
      <c r="D2" s="4"/>
      <c r="E2" s="4"/>
      <c r="F2" s="5"/>
      <c r="G2" s="5"/>
      <c r="H2" s="5"/>
      <c r="J2" s="6"/>
    </row>
    <row r="3" spans="1:10" ht="18.75" thickBot="1" x14ac:dyDescent="0.3">
      <c r="A3" s="7"/>
      <c r="B3" s="8"/>
      <c r="C3" s="8"/>
      <c r="D3" s="8"/>
      <c r="E3" s="8"/>
      <c r="F3" s="9"/>
      <c r="G3" s="9"/>
      <c r="H3" s="10"/>
      <c r="J3" s="6"/>
    </row>
    <row r="4" spans="1:10" ht="15.75" thickBot="1" x14ac:dyDescent="0.3">
      <c r="A4" s="11" t="s">
        <v>0</v>
      </c>
      <c r="B4" s="160"/>
      <c r="C4" s="161"/>
      <c r="D4" s="162" t="s">
        <v>1</v>
      </c>
      <c r="E4" s="162"/>
      <c r="F4" s="12">
        <v>40148</v>
      </c>
      <c r="G4" s="13"/>
      <c r="H4" s="14"/>
    </row>
    <row r="5" spans="1:10" ht="15.75" thickBot="1" x14ac:dyDescent="0.3">
      <c r="A5" s="11" t="s">
        <v>2</v>
      </c>
      <c r="B5" s="163"/>
      <c r="C5" s="164"/>
      <c r="D5" s="162" t="s">
        <v>26</v>
      </c>
      <c r="E5" s="162"/>
      <c r="F5" s="15"/>
      <c r="G5" s="16"/>
      <c r="H5" s="14"/>
    </row>
    <row r="6" spans="1:10" ht="15.75" thickBot="1" x14ac:dyDescent="0.3">
      <c r="A6" s="11" t="s">
        <v>3</v>
      </c>
      <c r="B6" s="163" t="s">
        <v>53</v>
      </c>
      <c r="C6" s="164"/>
      <c r="D6" s="162" t="s">
        <v>4</v>
      </c>
      <c r="E6" s="162"/>
      <c r="F6" s="17"/>
      <c r="G6" s="16"/>
      <c r="H6" s="14"/>
      <c r="I6" s="18"/>
    </row>
    <row r="7" spans="1:10" ht="15.75" thickBot="1" x14ac:dyDescent="0.3">
      <c r="A7" s="11" t="s">
        <v>5</v>
      </c>
      <c r="B7" s="163"/>
      <c r="C7" s="165"/>
      <c r="D7" s="166" t="s">
        <v>6</v>
      </c>
      <c r="E7" s="166"/>
      <c r="F7" s="163"/>
      <c r="G7" s="164"/>
      <c r="H7" s="19"/>
      <c r="I7" s="18"/>
    </row>
    <row r="8" spans="1:10" ht="15.75" thickBot="1" x14ac:dyDescent="0.3">
      <c r="A8" s="136" t="s">
        <v>7</v>
      </c>
      <c r="B8" s="137"/>
      <c r="C8" s="138"/>
      <c r="D8" s="20"/>
      <c r="E8" s="20"/>
      <c r="F8" s="20"/>
      <c r="G8" s="20"/>
      <c r="H8" s="21"/>
      <c r="I8" s="18"/>
    </row>
    <row r="9" spans="1:10" ht="15.75" thickBot="1" x14ac:dyDescent="0.3">
      <c r="A9" s="139" t="s">
        <v>8</v>
      </c>
      <c r="B9" s="155"/>
      <c r="C9" s="156"/>
      <c r="D9" s="22"/>
      <c r="E9" s="20"/>
      <c r="F9" s="32" t="s">
        <v>10</v>
      </c>
      <c r="G9" s="33" t="s">
        <v>9</v>
      </c>
      <c r="H9" s="23"/>
      <c r="I9" s="18"/>
    </row>
    <row r="10" spans="1:10" ht="16.5" thickBot="1" x14ac:dyDescent="0.25">
      <c r="A10" s="24"/>
      <c r="B10" s="25"/>
      <c r="C10" s="26"/>
      <c r="D10" s="27"/>
      <c r="E10" s="140" t="s">
        <v>34</v>
      </c>
      <c r="F10" s="141"/>
      <c r="G10" s="142"/>
      <c r="H10" s="28"/>
      <c r="I10" s="18"/>
    </row>
    <row r="11" spans="1:10" s="35" customFormat="1" ht="13.5" thickBot="1" x14ac:dyDescent="0.25">
      <c r="A11" s="29"/>
      <c r="B11" s="30" t="s">
        <v>9</v>
      </c>
      <c r="C11" s="31"/>
      <c r="D11" s="31"/>
      <c r="E11" s="31"/>
      <c r="F11" s="117">
        <v>30000</v>
      </c>
      <c r="G11" s="118" t="s">
        <v>41</v>
      </c>
      <c r="H11" s="34"/>
    </row>
    <row r="12" spans="1:10" ht="16.5" thickBot="1" x14ac:dyDescent="0.3">
      <c r="A12" s="135" t="s">
        <v>11</v>
      </c>
      <c r="B12" s="148"/>
      <c r="C12" s="36"/>
      <c r="D12" s="31"/>
      <c r="E12" s="143" t="s">
        <v>12</v>
      </c>
      <c r="F12" s="37"/>
      <c r="G12" s="38"/>
      <c r="H12" s="39"/>
      <c r="I12" s="18"/>
    </row>
    <row r="13" spans="1:10" ht="16.5" thickBot="1" x14ac:dyDescent="0.3">
      <c r="A13" s="40"/>
      <c r="B13" s="41"/>
      <c r="C13" s="42"/>
      <c r="D13" s="43"/>
      <c r="E13" s="42"/>
      <c r="F13" s="169" t="s">
        <v>13</v>
      </c>
      <c r="G13" s="169"/>
      <c r="H13" s="44"/>
      <c r="I13" s="18"/>
    </row>
    <row r="14" spans="1:10" ht="13.5" thickBot="1" x14ac:dyDescent="0.25"/>
    <row r="15" spans="1:10" ht="13.5" thickBot="1" x14ac:dyDescent="0.25">
      <c r="A15" s="170" t="s">
        <v>14</v>
      </c>
      <c r="B15" s="172" t="s">
        <v>15</v>
      </c>
      <c r="C15" s="173"/>
      <c r="D15" s="173"/>
      <c r="E15" s="172" t="s">
        <v>16</v>
      </c>
      <c r="F15" s="173"/>
      <c r="G15" s="173"/>
      <c r="H15" s="174"/>
    </row>
    <row r="16" spans="1:10" ht="13.5" thickBot="1" x14ac:dyDescent="0.25">
      <c r="A16" s="171"/>
      <c r="B16" s="46" t="s">
        <v>17</v>
      </c>
      <c r="C16" s="47" t="s">
        <v>18</v>
      </c>
      <c r="D16" s="48" t="s">
        <v>19</v>
      </c>
      <c r="E16" s="175" t="s">
        <v>20</v>
      </c>
      <c r="F16" s="176"/>
      <c r="G16" s="177" t="s">
        <v>21</v>
      </c>
      <c r="H16" s="178"/>
    </row>
    <row r="17" spans="1:8" x14ac:dyDescent="0.2">
      <c r="A17" s="78"/>
      <c r="B17" s="54">
        <v>41607</v>
      </c>
      <c r="C17" s="55"/>
      <c r="D17" s="123"/>
      <c r="E17" s="181"/>
      <c r="F17" s="182"/>
      <c r="G17" s="76">
        <v>58</v>
      </c>
      <c r="H17" s="57"/>
    </row>
    <row r="18" spans="1:8" x14ac:dyDescent="0.2">
      <c r="A18" s="78">
        <v>316</v>
      </c>
      <c r="B18" s="54">
        <v>42144</v>
      </c>
      <c r="C18" s="55"/>
      <c r="D18" s="124"/>
      <c r="E18" s="167"/>
      <c r="F18" s="168"/>
      <c r="G18" s="76">
        <v>240</v>
      </c>
      <c r="H18" s="57"/>
    </row>
    <row r="19" spans="1:8" x14ac:dyDescent="0.2">
      <c r="A19" s="78">
        <v>747</v>
      </c>
      <c r="B19" s="54">
        <v>42312</v>
      </c>
      <c r="C19" s="55"/>
      <c r="D19" s="124"/>
      <c r="E19" s="70"/>
      <c r="F19" s="71"/>
      <c r="G19" s="76">
        <v>371.42</v>
      </c>
      <c r="H19" s="57"/>
    </row>
    <row r="20" spans="1:8" x14ac:dyDescent="0.2">
      <c r="A20" s="78"/>
      <c r="B20" s="54">
        <v>42335</v>
      </c>
      <c r="C20" s="55"/>
      <c r="D20" s="124"/>
      <c r="E20" s="70"/>
      <c r="F20" s="71"/>
      <c r="G20" s="76">
        <v>58</v>
      </c>
      <c r="H20" s="57"/>
    </row>
    <row r="21" spans="1:8" x14ac:dyDescent="0.2">
      <c r="A21" s="78">
        <v>290</v>
      </c>
      <c r="B21" s="54">
        <v>42486</v>
      </c>
      <c r="C21" s="55"/>
      <c r="D21" s="124"/>
      <c r="E21" s="167"/>
      <c r="F21" s="168"/>
      <c r="G21" s="76">
        <v>374.16</v>
      </c>
      <c r="H21" s="57"/>
    </row>
    <row r="22" spans="1:8" x14ac:dyDescent="0.2">
      <c r="A22" s="78"/>
      <c r="B22" s="54">
        <v>42699</v>
      </c>
      <c r="C22" s="55"/>
      <c r="D22" s="124"/>
      <c r="E22" s="167"/>
      <c r="F22" s="168"/>
      <c r="G22" s="76">
        <v>58</v>
      </c>
      <c r="H22" s="57"/>
    </row>
    <row r="23" spans="1:8" x14ac:dyDescent="0.2">
      <c r="A23" s="78">
        <v>201</v>
      </c>
      <c r="B23" s="54">
        <v>42830</v>
      </c>
      <c r="C23" s="55"/>
      <c r="D23" s="124"/>
      <c r="E23" s="167"/>
      <c r="F23" s="168"/>
      <c r="G23" s="76">
        <v>522.19000000000005</v>
      </c>
      <c r="H23" s="57"/>
    </row>
    <row r="24" spans="1:8" x14ac:dyDescent="0.2">
      <c r="A24" s="78">
        <v>383</v>
      </c>
      <c r="B24" s="54">
        <v>42900</v>
      </c>
      <c r="C24" s="55"/>
      <c r="D24" s="124"/>
      <c r="E24" s="167"/>
      <c r="F24" s="168"/>
      <c r="G24" s="76">
        <v>334.09</v>
      </c>
      <c r="H24" s="57"/>
    </row>
    <row r="25" spans="1:8" x14ac:dyDescent="0.2">
      <c r="A25" s="78"/>
      <c r="B25" s="54">
        <v>43063</v>
      </c>
      <c r="C25" s="55"/>
      <c r="D25" s="124"/>
      <c r="E25" s="167"/>
      <c r="F25" s="168"/>
      <c r="G25" s="76">
        <v>58</v>
      </c>
      <c r="H25" s="57"/>
    </row>
    <row r="26" spans="1:8" x14ac:dyDescent="0.2">
      <c r="A26" s="78">
        <v>732</v>
      </c>
      <c r="B26" s="54">
        <v>43069</v>
      </c>
      <c r="C26" s="55"/>
      <c r="D26" s="124"/>
      <c r="E26" s="167"/>
      <c r="F26" s="168"/>
      <c r="G26" s="76">
        <v>71.52</v>
      </c>
      <c r="H26" s="57"/>
    </row>
    <row r="27" spans="1:8" x14ac:dyDescent="0.2">
      <c r="A27" s="78">
        <v>749</v>
      </c>
      <c r="B27" s="96">
        <v>43070</v>
      </c>
      <c r="C27" s="97"/>
      <c r="D27" s="124"/>
      <c r="E27" s="98"/>
      <c r="F27" s="99"/>
      <c r="G27" s="101">
        <v>15.82</v>
      </c>
      <c r="H27" s="100"/>
    </row>
    <row r="28" spans="1:8" x14ac:dyDescent="0.2">
      <c r="A28" s="78">
        <v>759</v>
      </c>
      <c r="B28" s="96">
        <v>43112</v>
      </c>
      <c r="C28" s="97"/>
      <c r="D28" s="124"/>
      <c r="E28" s="98"/>
      <c r="F28" s="99"/>
      <c r="G28" s="101">
        <v>425.06</v>
      </c>
      <c r="H28" s="100"/>
    </row>
    <row r="29" spans="1:8" x14ac:dyDescent="0.2">
      <c r="A29" s="78">
        <v>26</v>
      </c>
      <c r="B29" s="96">
        <v>42830</v>
      </c>
      <c r="C29" s="97"/>
      <c r="D29" s="124"/>
      <c r="E29" s="98"/>
      <c r="F29" s="99"/>
      <c r="G29" s="101">
        <v>171</v>
      </c>
      <c r="H29" s="100"/>
    </row>
    <row r="30" spans="1:8" x14ac:dyDescent="0.2">
      <c r="A30" s="78">
        <v>112</v>
      </c>
      <c r="B30" s="96">
        <v>43151</v>
      </c>
      <c r="C30" s="97"/>
      <c r="D30" s="124"/>
      <c r="E30" s="98"/>
      <c r="F30" s="99"/>
      <c r="G30" s="101">
        <v>526.79999999999995</v>
      </c>
      <c r="H30" s="100"/>
    </row>
    <row r="31" spans="1:8" x14ac:dyDescent="0.2">
      <c r="A31" s="78"/>
      <c r="B31" s="96"/>
      <c r="C31" s="97"/>
      <c r="D31" s="124"/>
      <c r="E31" s="98"/>
      <c r="F31" s="99"/>
      <c r="G31" s="101"/>
      <c r="H31" s="100"/>
    </row>
    <row r="32" spans="1:8" x14ac:dyDescent="0.2">
      <c r="A32" s="78"/>
      <c r="B32" s="96"/>
      <c r="C32" s="97"/>
      <c r="D32" s="124"/>
      <c r="E32" s="98"/>
      <c r="F32" s="99"/>
      <c r="G32" s="101"/>
      <c r="H32" s="100"/>
    </row>
    <row r="33" spans="1:8" x14ac:dyDescent="0.2">
      <c r="A33" s="78"/>
      <c r="B33" s="96"/>
      <c r="C33" s="97"/>
      <c r="D33" s="124"/>
      <c r="E33" s="98"/>
      <c r="F33" s="99"/>
      <c r="G33" s="101"/>
      <c r="H33" s="100"/>
    </row>
    <row r="34" spans="1:8" x14ac:dyDescent="0.2">
      <c r="A34" s="78"/>
      <c r="B34" s="96"/>
      <c r="C34" s="97"/>
      <c r="D34" s="124"/>
      <c r="E34" s="98"/>
      <c r="F34" s="99"/>
      <c r="G34" s="101"/>
      <c r="H34" s="100"/>
    </row>
    <row r="35" spans="1:8" x14ac:dyDescent="0.2">
      <c r="A35" s="102"/>
      <c r="B35" s="96"/>
      <c r="C35" s="97"/>
      <c r="D35" s="124"/>
      <c r="E35" s="98"/>
      <c r="F35" s="99"/>
      <c r="G35" s="101"/>
      <c r="H35" s="100"/>
    </row>
    <row r="36" spans="1:8" ht="13.5" thickBot="1" x14ac:dyDescent="0.25">
      <c r="A36" s="79"/>
      <c r="B36" s="61"/>
      <c r="C36" s="62"/>
      <c r="D36" s="63"/>
      <c r="E36" s="183"/>
      <c r="F36" s="184"/>
      <c r="G36" s="77"/>
      <c r="H36" s="65"/>
    </row>
  </sheetData>
  <mergeCells count="27">
    <mergeCell ref="E25:F25"/>
    <mergeCell ref="E26:F26"/>
    <mergeCell ref="E36:F36"/>
    <mergeCell ref="E21:F21"/>
    <mergeCell ref="E22:F22"/>
    <mergeCell ref="E23:F23"/>
    <mergeCell ref="E24:F24"/>
    <mergeCell ref="E18:F18"/>
    <mergeCell ref="F13:G13"/>
    <mergeCell ref="A15:A16"/>
    <mergeCell ref="B15:D15"/>
    <mergeCell ref="E15:H15"/>
    <mergeCell ref="E16:F16"/>
    <mergeCell ref="G16:H16"/>
    <mergeCell ref="E17:F17"/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81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'C:\Users\jmcandeille\AppData\Local\Microsoft\Windows\INetCache\Content.Outlook\AM8PQWN7\[Suivi parc véhicules_projet3.xlsm]LÉGENDE'!#REF!</xm:f>
          </x14:formula1>
          <xm:sqref>G5:G6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J32"/>
  <sheetViews>
    <sheetView workbookViewId="0">
      <selection activeCell="G35" sqref="G35"/>
    </sheetView>
  </sheetViews>
  <sheetFormatPr baseColWidth="10" defaultRowHeight="12.75" x14ac:dyDescent="0.2"/>
  <cols>
    <col min="1" max="1" width="20.7109375" style="45" customWidth="1"/>
    <col min="2" max="2" width="12.7109375" style="45" bestFit="1" customWidth="1"/>
    <col min="3" max="3" width="14" style="45" customWidth="1"/>
    <col min="4" max="4" width="11.7109375" style="45" customWidth="1"/>
    <col min="5" max="5" width="35.7109375" style="45" customWidth="1"/>
    <col min="6" max="6" width="16" style="45" customWidth="1"/>
    <col min="7" max="7" width="17.7109375" style="45" customWidth="1"/>
    <col min="8" max="8" width="2.42578125" style="45" customWidth="1"/>
    <col min="9" max="9" width="11.42578125" style="2" customWidth="1"/>
    <col min="10" max="10" width="28.5703125" style="2" customWidth="1"/>
    <col min="11" max="11" width="15.85546875" style="2" customWidth="1"/>
    <col min="12" max="16384" width="11.42578125" style="2"/>
  </cols>
  <sheetData>
    <row r="1" spans="1:10" ht="54.75" customHeight="1" x14ac:dyDescent="0.25">
      <c r="A1" s="1"/>
      <c r="B1" s="157"/>
      <c r="C1" s="158"/>
      <c r="D1" s="158"/>
      <c r="E1" s="158"/>
      <c r="F1" s="159"/>
      <c r="G1" s="159"/>
      <c r="H1" s="159"/>
      <c r="J1" s="3"/>
    </row>
    <row r="2" spans="1:10" ht="39.950000000000003" customHeight="1" thickBot="1" x14ac:dyDescent="0.3">
      <c r="A2" s="4"/>
      <c r="B2" s="4"/>
      <c r="C2" s="4"/>
      <c r="D2" s="4"/>
      <c r="E2" s="4"/>
      <c r="F2" s="5"/>
      <c r="G2" s="5"/>
      <c r="H2" s="5"/>
      <c r="J2" s="6"/>
    </row>
    <row r="3" spans="1:10" ht="18.75" thickBot="1" x14ac:dyDescent="0.3">
      <c r="A3" s="7"/>
      <c r="B3" s="8"/>
      <c r="C3" s="8"/>
      <c r="D3" s="8"/>
      <c r="E3" s="8"/>
      <c r="F3" s="9"/>
      <c r="G3" s="9"/>
      <c r="H3" s="10"/>
      <c r="J3" s="6"/>
    </row>
    <row r="4" spans="1:10" ht="15.75" thickBot="1" x14ac:dyDescent="0.3">
      <c r="A4" s="11" t="s">
        <v>0</v>
      </c>
      <c r="B4" s="160"/>
      <c r="C4" s="161"/>
      <c r="D4" s="162" t="s">
        <v>1</v>
      </c>
      <c r="E4" s="162"/>
      <c r="F4" s="12">
        <v>42123</v>
      </c>
      <c r="G4" s="13"/>
      <c r="H4" s="14"/>
    </row>
    <row r="5" spans="1:10" ht="15.75" thickBot="1" x14ac:dyDescent="0.3">
      <c r="A5" s="11" t="s">
        <v>2</v>
      </c>
      <c r="B5" s="163"/>
      <c r="C5" s="164"/>
      <c r="D5" s="162" t="s">
        <v>26</v>
      </c>
      <c r="E5" s="162"/>
      <c r="F5" s="15"/>
      <c r="G5" s="16"/>
      <c r="H5" s="14"/>
    </row>
    <row r="6" spans="1:10" ht="15.75" thickBot="1" x14ac:dyDescent="0.3">
      <c r="A6" s="11" t="s">
        <v>3</v>
      </c>
      <c r="B6" s="163" t="s">
        <v>54</v>
      </c>
      <c r="C6" s="164"/>
      <c r="D6" s="162" t="s">
        <v>4</v>
      </c>
      <c r="E6" s="162"/>
      <c r="F6" s="17"/>
      <c r="G6" s="16"/>
      <c r="H6" s="14"/>
      <c r="I6" s="18"/>
    </row>
    <row r="7" spans="1:10" ht="15.75" thickBot="1" x14ac:dyDescent="0.3">
      <c r="A7" s="11" t="s">
        <v>5</v>
      </c>
      <c r="B7" s="163"/>
      <c r="C7" s="165"/>
      <c r="D7" s="166" t="s">
        <v>6</v>
      </c>
      <c r="E7" s="166"/>
      <c r="F7" s="163"/>
      <c r="G7" s="164"/>
      <c r="H7" s="19"/>
      <c r="I7" s="18"/>
    </row>
    <row r="8" spans="1:10" ht="15.75" thickBot="1" x14ac:dyDescent="0.3">
      <c r="A8" s="136" t="s">
        <v>7</v>
      </c>
      <c r="B8" s="137"/>
      <c r="C8" s="138"/>
      <c r="D8" s="20"/>
      <c r="E8" s="20"/>
      <c r="F8" s="20"/>
      <c r="G8" s="20"/>
      <c r="H8" s="21"/>
      <c r="I8" s="18"/>
    </row>
    <row r="9" spans="1:10" ht="15.75" thickBot="1" x14ac:dyDescent="0.3">
      <c r="A9" s="139" t="s">
        <v>8</v>
      </c>
      <c r="B9" s="155"/>
      <c r="C9" s="156"/>
      <c r="D9" s="22"/>
      <c r="E9" s="20"/>
      <c r="F9" s="32" t="s">
        <v>10</v>
      </c>
      <c r="G9" s="33" t="s">
        <v>9</v>
      </c>
      <c r="H9" s="23"/>
      <c r="I9" s="18"/>
    </row>
    <row r="10" spans="1:10" ht="16.5" thickBot="1" x14ac:dyDescent="0.25">
      <c r="A10" s="24"/>
      <c r="B10" s="25"/>
      <c r="C10" s="26"/>
      <c r="D10" s="27"/>
      <c r="E10" s="140" t="s">
        <v>34</v>
      </c>
      <c r="F10" s="141"/>
      <c r="G10" s="142"/>
      <c r="H10" s="28"/>
      <c r="I10" s="18"/>
    </row>
    <row r="11" spans="1:10" s="35" customFormat="1" ht="13.5" thickBot="1" x14ac:dyDescent="0.25">
      <c r="A11" s="29"/>
      <c r="B11" s="30" t="s">
        <v>9</v>
      </c>
      <c r="C11" s="31"/>
      <c r="D11" s="31"/>
      <c r="E11" s="31"/>
      <c r="F11" s="117">
        <v>30000</v>
      </c>
      <c r="G11" s="118" t="s">
        <v>41</v>
      </c>
      <c r="H11" s="34"/>
    </row>
    <row r="12" spans="1:10" ht="16.5" thickBot="1" x14ac:dyDescent="0.3">
      <c r="A12" s="135" t="s">
        <v>11</v>
      </c>
      <c r="B12" s="148"/>
      <c r="C12" s="36"/>
      <c r="D12" s="31"/>
      <c r="E12" s="143" t="s">
        <v>12</v>
      </c>
      <c r="F12" s="37"/>
      <c r="G12" s="38"/>
      <c r="H12" s="39"/>
      <c r="I12" s="18"/>
    </row>
    <row r="13" spans="1:10" ht="16.5" thickBot="1" x14ac:dyDescent="0.3">
      <c r="A13" s="40"/>
      <c r="B13" s="41"/>
      <c r="C13" s="42"/>
      <c r="D13" s="43"/>
      <c r="E13" s="42"/>
      <c r="F13" s="169" t="s">
        <v>13</v>
      </c>
      <c r="G13" s="169"/>
      <c r="H13" s="44"/>
      <c r="I13" s="18"/>
    </row>
    <row r="14" spans="1:10" ht="13.5" thickBot="1" x14ac:dyDescent="0.25"/>
    <row r="15" spans="1:10" ht="13.5" thickBot="1" x14ac:dyDescent="0.25">
      <c r="A15" s="170" t="s">
        <v>14</v>
      </c>
      <c r="B15" s="172" t="s">
        <v>15</v>
      </c>
      <c r="C15" s="173"/>
      <c r="D15" s="173"/>
      <c r="E15" s="172" t="s">
        <v>16</v>
      </c>
      <c r="F15" s="173"/>
      <c r="G15" s="173"/>
      <c r="H15" s="174"/>
    </row>
    <row r="16" spans="1:10" ht="13.5" thickBot="1" x14ac:dyDescent="0.25">
      <c r="A16" s="171"/>
      <c r="B16" s="46" t="s">
        <v>17</v>
      </c>
      <c r="C16" s="47" t="s">
        <v>18</v>
      </c>
      <c r="D16" s="48" t="s">
        <v>19</v>
      </c>
      <c r="E16" s="175" t="s">
        <v>20</v>
      </c>
      <c r="F16" s="176"/>
      <c r="G16" s="177" t="s">
        <v>21</v>
      </c>
      <c r="H16" s="178"/>
    </row>
    <row r="17" spans="1:8" x14ac:dyDescent="0.2">
      <c r="A17" s="74">
        <v>157</v>
      </c>
      <c r="B17" s="49">
        <v>42440</v>
      </c>
      <c r="C17" s="50"/>
      <c r="D17" s="123"/>
      <c r="E17" s="179"/>
      <c r="F17" s="180"/>
      <c r="G17" s="75">
        <v>316.14999999999998</v>
      </c>
      <c r="H17" s="52"/>
    </row>
    <row r="18" spans="1:8" x14ac:dyDescent="0.2">
      <c r="A18" s="78">
        <v>318</v>
      </c>
      <c r="B18" s="54">
        <v>42502</v>
      </c>
      <c r="C18" s="55"/>
      <c r="D18" s="124"/>
      <c r="E18" s="181"/>
      <c r="F18" s="182"/>
      <c r="G18" s="76">
        <v>135</v>
      </c>
      <c r="H18" s="57"/>
    </row>
    <row r="19" spans="1:8" x14ac:dyDescent="0.2">
      <c r="A19" s="78">
        <v>202</v>
      </c>
      <c r="B19" s="54">
        <v>42830</v>
      </c>
      <c r="C19" s="55"/>
      <c r="D19" s="124"/>
      <c r="E19" s="181"/>
      <c r="F19" s="182"/>
      <c r="G19" s="76">
        <v>494.82</v>
      </c>
      <c r="H19" s="57"/>
    </row>
    <row r="20" spans="1:8" x14ac:dyDescent="0.2">
      <c r="A20" s="78">
        <v>654</v>
      </c>
      <c r="B20" s="54">
        <v>43047</v>
      </c>
      <c r="C20" s="55"/>
      <c r="D20" s="124"/>
      <c r="E20" s="181"/>
      <c r="F20" s="182"/>
      <c r="G20" s="76">
        <v>62</v>
      </c>
      <c r="H20" s="57"/>
    </row>
    <row r="21" spans="1:8" x14ac:dyDescent="0.2">
      <c r="A21" s="78">
        <v>696</v>
      </c>
      <c r="B21" s="54">
        <v>43070</v>
      </c>
      <c r="C21" s="55"/>
      <c r="D21" s="124"/>
      <c r="E21" s="181"/>
      <c r="F21" s="182"/>
      <c r="G21" s="76">
        <v>327.77</v>
      </c>
      <c r="H21" s="57"/>
    </row>
    <row r="22" spans="1:8" x14ac:dyDescent="0.2">
      <c r="A22" s="78">
        <v>43</v>
      </c>
      <c r="B22" s="54">
        <v>43126</v>
      </c>
      <c r="C22" s="55"/>
      <c r="D22" s="124"/>
      <c r="E22" s="167"/>
      <c r="F22" s="168"/>
      <c r="G22" s="76">
        <v>234.82</v>
      </c>
      <c r="H22" s="57"/>
    </row>
    <row r="23" spans="1:8" x14ac:dyDescent="0.2">
      <c r="A23" s="78">
        <v>113</v>
      </c>
      <c r="B23" s="54">
        <v>42830</v>
      </c>
      <c r="C23" s="55"/>
      <c r="D23" s="124"/>
      <c r="E23" s="58"/>
      <c r="F23" s="59"/>
      <c r="G23" s="76">
        <v>171</v>
      </c>
      <c r="H23" s="57"/>
    </row>
    <row r="24" spans="1:8" x14ac:dyDescent="0.2">
      <c r="A24" s="78">
        <v>65</v>
      </c>
      <c r="B24" s="54">
        <v>43173</v>
      </c>
      <c r="C24" s="55"/>
      <c r="D24" s="124"/>
      <c r="E24" s="167"/>
      <c r="F24" s="168"/>
      <c r="G24" s="76">
        <v>231.3</v>
      </c>
      <c r="H24" s="57"/>
    </row>
    <row r="25" spans="1:8" x14ac:dyDescent="0.2">
      <c r="A25" s="78"/>
      <c r="B25" s="54"/>
      <c r="C25" s="55"/>
      <c r="D25" s="124"/>
      <c r="E25" s="167"/>
      <c r="F25" s="168"/>
      <c r="G25" s="76"/>
      <c r="H25" s="57"/>
    </row>
    <row r="26" spans="1:8" x14ac:dyDescent="0.2">
      <c r="A26" s="78"/>
      <c r="B26" s="54"/>
      <c r="C26" s="55"/>
      <c r="D26" s="124"/>
      <c r="E26" s="167"/>
      <c r="F26" s="168"/>
      <c r="G26" s="76"/>
      <c r="H26" s="57"/>
    </row>
    <row r="27" spans="1:8" x14ac:dyDescent="0.2">
      <c r="A27" s="78"/>
      <c r="B27" s="54"/>
      <c r="C27" s="55"/>
      <c r="D27" s="124"/>
      <c r="E27" s="167"/>
      <c r="F27" s="168"/>
      <c r="G27" s="76"/>
      <c r="H27" s="57"/>
    </row>
    <row r="28" spans="1:8" x14ac:dyDescent="0.2">
      <c r="A28" s="78"/>
      <c r="B28" s="54"/>
      <c r="C28" s="55"/>
      <c r="D28" s="124"/>
      <c r="E28" s="167"/>
      <c r="F28" s="168"/>
      <c r="G28" s="76"/>
      <c r="H28" s="57"/>
    </row>
    <row r="29" spans="1:8" x14ac:dyDescent="0.2">
      <c r="A29" s="78"/>
      <c r="B29" s="54"/>
      <c r="C29" s="55"/>
      <c r="D29" s="124"/>
      <c r="E29" s="167"/>
      <c r="F29" s="168"/>
      <c r="G29" s="76"/>
      <c r="H29" s="57"/>
    </row>
    <row r="30" spans="1:8" x14ac:dyDescent="0.2">
      <c r="A30" s="78"/>
      <c r="B30" s="54"/>
      <c r="C30" s="55"/>
      <c r="D30" s="124"/>
      <c r="E30" s="167"/>
      <c r="F30" s="168"/>
      <c r="G30" s="76"/>
      <c r="H30" s="57"/>
    </row>
    <row r="31" spans="1:8" x14ac:dyDescent="0.2">
      <c r="A31" s="78"/>
      <c r="B31" s="54"/>
      <c r="C31" s="55"/>
      <c r="D31" s="124"/>
      <c r="E31" s="167"/>
      <c r="F31" s="168"/>
      <c r="G31" s="76"/>
      <c r="H31" s="57"/>
    </row>
    <row r="32" spans="1:8" ht="13.5" thickBot="1" x14ac:dyDescent="0.25">
      <c r="A32" s="79"/>
      <c r="B32" s="61"/>
      <c r="C32" s="62"/>
      <c r="D32" s="125"/>
      <c r="E32" s="183"/>
      <c r="F32" s="184"/>
      <c r="G32" s="77"/>
      <c r="H32" s="65"/>
    </row>
  </sheetData>
  <mergeCells count="33">
    <mergeCell ref="E30:F30"/>
    <mergeCell ref="E31:F31"/>
    <mergeCell ref="E32:F32"/>
    <mergeCell ref="E24:F24"/>
    <mergeCell ref="E25:F25"/>
    <mergeCell ref="E26:F26"/>
    <mergeCell ref="E27:F27"/>
    <mergeCell ref="E28:F28"/>
    <mergeCell ref="E29:F29"/>
    <mergeCell ref="E22:F22"/>
    <mergeCell ref="F13:G13"/>
    <mergeCell ref="A15:A16"/>
    <mergeCell ref="B15:D15"/>
    <mergeCell ref="E15:H15"/>
    <mergeCell ref="E16:F16"/>
    <mergeCell ref="G16:H16"/>
    <mergeCell ref="E17:F17"/>
    <mergeCell ref="E18:F18"/>
    <mergeCell ref="E19:F19"/>
    <mergeCell ref="E20:F20"/>
    <mergeCell ref="E21:F21"/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81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'C:\Users\jmcandeille\AppData\Local\Microsoft\Windows\INetCache\Content.Outlook\AM8PQWN7\[Suivi parc véhicules_projet3.xlsm]LÉGENDE'!#REF!</xm:f>
          </x14:formula1>
          <xm:sqref>G6</xm:sqref>
        </x14:dataValidation>
        <x14:dataValidation type="list" allowBlank="1" showInputMessage="1" showErrorMessage="1">
          <x14:formula1>
            <xm:f>'C:\Users\jmcandeille\AppData\Local\Microsoft\Windows\INetCache\Content.Outlook\AM8PQWN7\[Suivi parc véhicules_projet3.xlsm]LÉGENDE'!#REF!</xm:f>
          </x14:formula1>
          <xm:sqref>G5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H32"/>
  <sheetViews>
    <sheetView workbookViewId="0">
      <selection activeCell="G35" sqref="G35"/>
    </sheetView>
  </sheetViews>
  <sheetFormatPr baseColWidth="10" defaultRowHeight="12.75" x14ac:dyDescent="0.2"/>
  <cols>
    <col min="1" max="1" width="20.7109375" style="45" customWidth="1"/>
    <col min="2" max="2" width="12.7109375" style="45" bestFit="1" customWidth="1"/>
    <col min="3" max="3" width="14" style="45" customWidth="1"/>
    <col min="4" max="4" width="11.7109375" style="45" customWidth="1"/>
    <col min="5" max="5" width="35.7109375" style="45" customWidth="1"/>
    <col min="6" max="6" width="16" style="45" customWidth="1"/>
    <col min="7" max="7" width="17.7109375" style="45" customWidth="1"/>
    <col min="8" max="8" width="2.42578125" style="45" customWidth="1"/>
    <col min="9" max="16384" width="11.42578125" style="2"/>
  </cols>
  <sheetData>
    <row r="1" spans="1:8" ht="54.75" customHeight="1" x14ac:dyDescent="0.25">
      <c r="A1" s="1"/>
      <c r="B1" s="157"/>
      <c r="C1" s="158"/>
      <c r="D1" s="158"/>
      <c r="E1" s="158"/>
      <c r="F1" s="159"/>
      <c r="G1" s="159"/>
      <c r="H1" s="159"/>
    </row>
    <row r="2" spans="1:8" ht="39.950000000000003" customHeight="1" thickBot="1" x14ac:dyDescent="0.3">
      <c r="A2" s="4"/>
      <c r="B2" s="4"/>
      <c r="C2" s="4"/>
      <c r="D2" s="4"/>
      <c r="E2" s="4"/>
      <c r="F2" s="5"/>
      <c r="G2" s="5"/>
      <c r="H2" s="5"/>
    </row>
    <row r="3" spans="1:8" ht="18.75" thickBot="1" x14ac:dyDescent="0.3">
      <c r="A3" s="7"/>
      <c r="B3" s="8"/>
      <c r="C3" s="8"/>
      <c r="D3" s="8"/>
      <c r="E3" s="8"/>
      <c r="F3" s="9"/>
      <c r="G3" s="9"/>
      <c r="H3" s="10"/>
    </row>
    <row r="4" spans="1:8" ht="15.75" thickBot="1" x14ac:dyDescent="0.3">
      <c r="A4" s="11" t="s">
        <v>0</v>
      </c>
      <c r="B4" s="160"/>
      <c r="C4" s="161"/>
      <c r="D4" s="162" t="s">
        <v>1</v>
      </c>
      <c r="E4" s="162"/>
      <c r="F4" s="12">
        <v>40541</v>
      </c>
      <c r="G4" s="13"/>
      <c r="H4" s="14"/>
    </row>
    <row r="5" spans="1:8" ht="15.75" thickBot="1" x14ac:dyDescent="0.3">
      <c r="A5" s="11" t="s">
        <v>2</v>
      </c>
      <c r="B5" s="163"/>
      <c r="C5" s="164"/>
      <c r="D5" s="162" t="s">
        <v>26</v>
      </c>
      <c r="E5" s="162"/>
      <c r="F5" s="69"/>
      <c r="G5" s="16"/>
      <c r="H5" s="14"/>
    </row>
    <row r="6" spans="1:8" ht="15.75" thickBot="1" x14ac:dyDescent="0.3">
      <c r="A6" s="11" t="s">
        <v>3</v>
      </c>
      <c r="B6" s="163" t="s">
        <v>55</v>
      </c>
      <c r="C6" s="164"/>
      <c r="D6" s="162" t="s">
        <v>4</v>
      </c>
      <c r="E6" s="162"/>
      <c r="F6" s="17"/>
      <c r="G6" s="16"/>
      <c r="H6" s="14"/>
    </row>
    <row r="7" spans="1:8" ht="15.75" thickBot="1" x14ac:dyDescent="0.3">
      <c r="A7" s="11" t="s">
        <v>5</v>
      </c>
      <c r="B7" s="163"/>
      <c r="C7" s="165"/>
      <c r="D7" s="166" t="s">
        <v>6</v>
      </c>
      <c r="E7" s="166"/>
      <c r="F7" s="163"/>
      <c r="G7" s="164"/>
      <c r="H7" s="19"/>
    </row>
    <row r="8" spans="1:8" ht="15.75" thickBot="1" x14ac:dyDescent="0.3">
      <c r="A8" s="136" t="s">
        <v>7</v>
      </c>
      <c r="B8" s="137"/>
      <c r="C8" s="138"/>
      <c r="D8" s="20"/>
      <c r="E8" s="20"/>
      <c r="F8" s="20"/>
      <c r="G8" s="20"/>
      <c r="H8" s="21"/>
    </row>
    <row r="9" spans="1:8" ht="15.75" thickBot="1" x14ac:dyDescent="0.3">
      <c r="A9" s="139" t="s">
        <v>8</v>
      </c>
      <c r="B9" s="155"/>
      <c r="C9" s="156"/>
      <c r="D9" s="22"/>
      <c r="E9" s="20"/>
      <c r="F9" s="32" t="s">
        <v>10</v>
      </c>
      <c r="G9" s="33" t="s">
        <v>9</v>
      </c>
      <c r="H9" s="23"/>
    </row>
    <row r="10" spans="1:8" ht="16.5" thickBot="1" x14ac:dyDescent="0.25">
      <c r="A10" s="24"/>
      <c r="B10" s="25"/>
      <c r="C10" s="26"/>
      <c r="D10" s="27"/>
      <c r="E10" s="140" t="s">
        <v>34</v>
      </c>
      <c r="F10" s="141"/>
      <c r="G10" s="142"/>
      <c r="H10" s="28"/>
    </row>
    <row r="11" spans="1:8" s="35" customFormat="1" ht="13.5" thickBot="1" x14ac:dyDescent="0.25">
      <c r="A11" s="29"/>
      <c r="B11" s="30" t="s">
        <v>9</v>
      </c>
      <c r="C11" s="31"/>
      <c r="D11" s="31"/>
      <c r="E11" s="31"/>
      <c r="F11" s="117">
        <v>30000</v>
      </c>
      <c r="G11" s="118" t="s">
        <v>41</v>
      </c>
      <c r="H11" s="34"/>
    </row>
    <row r="12" spans="1:8" ht="16.5" thickBot="1" x14ac:dyDescent="0.3">
      <c r="A12" s="135" t="s">
        <v>11</v>
      </c>
      <c r="B12" s="148"/>
      <c r="C12" s="36"/>
      <c r="D12" s="31"/>
      <c r="E12" s="143" t="s">
        <v>12</v>
      </c>
      <c r="F12" s="37"/>
      <c r="G12" s="38"/>
      <c r="H12" s="39"/>
    </row>
    <row r="13" spans="1:8" ht="16.5" thickBot="1" x14ac:dyDescent="0.3">
      <c r="A13" s="40"/>
      <c r="B13" s="41"/>
      <c r="C13" s="42"/>
      <c r="D13" s="43"/>
      <c r="E13" s="42"/>
      <c r="F13" s="169" t="s">
        <v>13</v>
      </c>
      <c r="G13" s="169"/>
      <c r="H13" s="44"/>
    </row>
    <row r="14" spans="1:8" ht="13.5" thickBot="1" x14ac:dyDescent="0.25"/>
    <row r="15" spans="1:8" ht="13.5" thickBot="1" x14ac:dyDescent="0.25">
      <c r="A15" s="170" t="s">
        <v>14</v>
      </c>
      <c r="B15" s="172" t="s">
        <v>15</v>
      </c>
      <c r="C15" s="173"/>
      <c r="D15" s="173"/>
      <c r="E15" s="172" t="s">
        <v>16</v>
      </c>
      <c r="F15" s="173"/>
      <c r="G15" s="173"/>
      <c r="H15" s="174"/>
    </row>
    <row r="16" spans="1:8" ht="13.5" thickBot="1" x14ac:dyDescent="0.25">
      <c r="A16" s="185"/>
      <c r="B16" s="80" t="s">
        <v>17</v>
      </c>
      <c r="C16" s="81" t="s">
        <v>18</v>
      </c>
      <c r="D16" s="82" t="s">
        <v>19</v>
      </c>
      <c r="E16" s="186" t="s">
        <v>20</v>
      </c>
      <c r="F16" s="187"/>
      <c r="G16" s="188" t="s">
        <v>21</v>
      </c>
      <c r="H16" s="189"/>
    </row>
    <row r="17" spans="1:8" x14ac:dyDescent="0.2">
      <c r="A17" s="129"/>
      <c r="B17" s="49">
        <v>41811</v>
      </c>
      <c r="C17" s="50"/>
      <c r="D17" s="132"/>
      <c r="E17" s="191"/>
      <c r="F17" s="180"/>
      <c r="G17" s="88">
        <v>58</v>
      </c>
      <c r="H17" s="89"/>
    </row>
    <row r="18" spans="1:8" x14ac:dyDescent="0.2">
      <c r="A18" s="130">
        <v>424</v>
      </c>
      <c r="B18" s="54">
        <v>42172</v>
      </c>
      <c r="C18" s="55"/>
      <c r="D18" s="133"/>
      <c r="E18" s="168"/>
      <c r="F18" s="182"/>
      <c r="G18" s="84">
        <v>798</v>
      </c>
      <c r="H18" s="90"/>
    </row>
    <row r="19" spans="1:8" x14ac:dyDescent="0.2">
      <c r="A19" s="130"/>
      <c r="B19" s="54">
        <v>42174</v>
      </c>
      <c r="C19" s="55"/>
      <c r="D19" s="133"/>
      <c r="E19" s="167"/>
      <c r="F19" s="168"/>
      <c r="G19" s="84">
        <v>58</v>
      </c>
      <c r="H19" s="90"/>
    </row>
    <row r="20" spans="1:8" x14ac:dyDescent="0.2">
      <c r="A20" s="130">
        <v>142</v>
      </c>
      <c r="B20" s="54">
        <v>42432</v>
      </c>
      <c r="C20" s="55"/>
      <c r="D20" s="133"/>
      <c r="E20" s="168"/>
      <c r="F20" s="182"/>
      <c r="G20" s="84">
        <v>445.16</v>
      </c>
      <c r="H20" s="90"/>
    </row>
    <row r="21" spans="1:8" x14ac:dyDescent="0.2">
      <c r="A21" s="130">
        <v>259</v>
      </c>
      <c r="B21" s="54">
        <v>42481</v>
      </c>
      <c r="C21" s="55"/>
      <c r="D21" s="133"/>
      <c r="E21" s="167"/>
      <c r="F21" s="168"/>
      <c r="G21" s="84">
        <v>232.2</v>
      </c>
      <c r="H21" s="90"/>
    </row>
    <row r="22" spans="1:8" x14ac:dyDescent="0.2">
      <c r="A22" s="130">
        <v>289</v>
      </c>
      <c r="B22" s="54">
        <v>42486</v>
      </c>
      <c r="C22" s="55"/>
      <c r="D22" s="133"/>
      <c r="E22" s="167"/>
      <c r="F22" s="168"/>
      <c r="G22" s="84">
        <v>323.45999999999998</v>
      </c>
      <c r="H22" s="90"/>
    </row>
    <row r="23" spans="1:8" x14ac:dyDescent="0.2">
      <c r="A23" s="130"/>
      <c r="B23" s="54">
        <v>42537</v>
      </c>
      <c r="C23" s="55"/>
      <c r="D23" s="133"/>
      <c r="E23" s="168"/>
      <c r="F23" s="182"/>
      <c r="G23" s="84">
        <v>58</v>
      </c>
      <c r="H23" s="90"/>
    </row>
    <row r="24" spans="1:8" x14ac:dyDescent="0.2">
      <c r="A24" s="130">
        <v>430</v>
      </c>
      <c r="B24" s="54">
        <v>42538</v>
      </c>
      <c r="C24" s="55"/>
      <c r="D24" s="133"/>
      <c r="E24" s="167"/>
      <c r="F24" s="168"/>
      <c r="G24" s="84">
        <v>205.76</v>
      </c>
      <c r="H24" s="90"/>
    </row>
    <row r="25" spans="1:8" x14ac:dyDescent="0.2">
      <c r="A25" s="130">
        <v>297</v>
      </c>
      <c r="B25" s="54">
        <v>42892</v>
      </c>
      <c r="C25" s="55"/>
      <c r="D25" s="133"/>
      <c r="E25" s="168"/>
      <c r="F25" s="182"/>
      <c r="G25" s="84">
        <v>394.68</v>
      </c>
      <c r="H25" s="90"/>
    </row>
    <row r="26" spans="1:8" x14ac:dyDescent="0.2">
      <c r="A26" s="130">
        <v>382</v>
      </c>
      <c r="B26" s="54">
        <v>42900</v>
      </c>
      <c r="C26" s="55"/>
      <c r="D26" s="133"/>
      <c r="E26" s="167"/>
      <c r="F26" s="168"/>
      <c r="G26" s="84">
        <v>168</v>
      </c>
      <c r="H26" s="90"/>
    </row>
    <row r="27" spans="1:8" x14ac:dyDescent="0.2">
      <c r="A27" s="130"/>
      <c r="B27" s="54">
        <v>42902</v>
      </c>
      <c r="C27" s="55"/>
      <c r="D27" s="133"/>
      <c r="E27" s="168"/>
      <c r="F27" s="182"/>
      <c r="G27" s="84">
        <v>58</v>
      </c>
      <c r="H27" s="90"/>
    </row>
    <row r="28" spans="1:8" x14ac:dyDescent="0.2">
      <c r="A28" s="130">
        <v>580</v>
      </c>
      <c r="B28" s="54">
        <v>43004</v>
      </c>
      <c r="C28" s="55"/>
      <c r="D28" s="133"/>
      <c r="E28" s="168"/>
      <c r="F28" s="182"/>
      <c r="G28" s="84">
        <v>321.3</v>
      </c>
      <c r="H28" s="90"/>
    </row>
    <row r="29" spans="1:8" x14ac:dyDescent="0.2">
      <c r="A29" s="130">
        <v>115</v>
      </c>
      <c r="B29" s="54">
        <v>42830</v>
      </c>
      <c r="C29" s="55"/>
      <c r="D29" s="133"/>
      <c r="E29" s="168"/>
      <c r="F29" s="182"/>
      <c r="G29" s="84">
        <v>126</v>
      </c>
      <c r="H29" s="90"/>
    </row>
    <row r="30" spans="1:8" x14ac:dyDescent="0.2">
      <c r="A30" s="130">
        <v>193</v>
      </c>
      <c r="B30" s="54">
        <v>43164</v>
      </c>
      <c r="C30" s="55"/>
      <c r="D30" s="133"/>
      <c r="E30" s="168"/>
      <c r="F30" s="182"/>
      <c r="G30" s="84">
        <v>98.1</v>
      </c>
      <c r="H30" s="90"/>
    </row>
    <row r="31" spans="1:8" x14ac:dyDescent="0.2">
      <c r="A31" s="130"/>
      <c r="B31" s="54"/>
      <c r="C31" s="55"/>
      <c r="D31" s="133"/>
      <c r="E31" s="168"/>
      <c r="F31" s="182"/>
      <c r="G31" s="84"/>
      <c r="H31" s="90"/>
    </row>
    <row r="32" spans="1:8" ht="15.75" customHeight="1" thickBot="1" x14ac:dyDescent="0.25">
      <c r="A32" s="131"/>
      <c r="B32" s="126"/>
      <c r="C32" s="127"/>
      <c r="D32" s="134"/>
      <c r="E32" s="192"/>
      <c r="F32" s="193"/>
      <c r="G32" s="127"/>
      <c r="H32" s="128"/>
    </row>
  </sheetData>
  <mergeCells count="34">
    <mergeCell ref="E32:F32"/>
    <mergeCell ref="E29:F29"/>
    <mergeCell ref="E30:F30"/>
    <mergeCell ref="E31:F31"/>
    <mergeCell ref="E20:F20"/>
    <mergeCell ref="E23:F23"/>
    <mergeCell ref="E25:F25"/>
    <mergeCell ref="E27:F27"/>
    <mergeCell ref="E28:F28"/>
    <mergeCell ref="E18:F18"/>
    <mergeCell ref="F13:G13"/>
    <mergeCell ref="A15:A16"/>
    <mergeCell ref="B15:D15"/>
    <mergeCell ref="E15:H15"/>
    <mergeCell ref="E16:F16"/>
    <mergeCell ref="G16:H16"/>
    <mergeCell ref="E17:F17"/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  <mergeCell ref="E19:F19"/>
    <mergeCell ref="E21:F21"/>
    <mergeCell ref="E22:F22"/>
    <mergeCell ref="E24:F24"/>
    <mergeCell ref="E26:F26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'C:\Users\jmcandeille\AppData\Local\Microsoft\Windows\INetCache\Content.Outlook\AM8PQWN7\[Suivi parc véhicules_projet3.xlsm]LÉGENDE'!#REF!</xm:f>
          </x14:formula1>
          <xm:sqref>G5:G6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H32"/>
  <sheetViews>
    <sheetView workbookViewId="0">
      <selection activeCell="G35" sqref="G35"/>
    </sheetView>
  </sheetViews>
  <sheetFormatPr baseColWidth="10" defaultRowHeight="12.75" x14ac:dyDescent="0.2"/>
  <cols>
    <col min="1" max="1" width="20.7109375" style="45" customWidth="1"/>
    <col min="2" max="2" width="12.7109375" style="45" bestFit="1" customWidth="1"/>
    <col min="3" max="3" width="14" style="45" customWidth="1"/>
    <col min="4" max="4" width="11.7109375" style="45" customWidth="1"/>
    <col min="5" max="5" width="35.7109375" style="45" customWidth="1"/>
    <col min="6" max="6" width="16" style="45" customWidth="1"/>
    <col min="7" max="7" width="17.7109375" style="45" customWidth="1"/>
    <col min="8" max="8" width="2.42578125" style="45" customWidth="1"/>
    <col min="9" max="16384" width="11.42578125" style="2"/>
  </cols>
  <sheetData>
    <row r="1" spans="1:8" ht="54.75" customHeight="1" x14ac:dyDescent="0.25">
      <c r="A1" s="1"/>
      <c r="B1" s="157"/>
      <c r="C1" s="158"/>
      <c r="D1" s="158"/>
      <c r="E1" s="158"/>
      <c r="F1" s="159"/>
      <c r="G1" s="159"/>
      <c r="H1" s="159"/>
    </row>
    <row r="2" spans="1:8" ht="39.950000000000003" customHeight="1" thickBot="1" x14ac:dyDescent="0.3">
      <c r="A2" s="4"/>
      <c r="B2" s="4"/>
      <c r="C2" s="4"/>
      <c r="D2" s="4"/>
      <c r="E2" s="4"/>
      <c r="F2" s="5"/>
      <c r="G2" s="5"/>
      <c r="H2" s="5"/>
    </row>
    <row r="3" spans="1:8" ht="18.75" thickBot="1" x14ac:dyDescent="0.3">
      <c r="A3" s="7"/>
      <c r="B3" s="8"/>
      <c r="C3" s="8"/>
      <c r="D3" s="8"/>
      <c r="E3" s="8"/>
      <c r="F3" s="9"/>
      <c r="G3" s="9"/>
      <c r="H3" s="10"/>
    </row>
    <row r="4" spans="1:8" ht="15.75" thickBot="1" x14ac:dyDescent="0.3">
      <c r="A4" s="11" t="s">
        <v>0</v>
      </c>
      <c r="B4" s="160"/>
      <c r="C4" s="161"/>
      <c r="D4" s="162" t="s">
        <v>1</v>
      </c>
      <c r="E4" s="162"/>
      <c r="F4" s="12">
        <v>36920</v>
      </c>
      <c r="G4" s="13"/>
      <c r="H4" s="14"/>
    </row>
    <row r="5" spans="1:8" ht="15.75" thickBot="1" x14ac:dyDescent="0.3">
      <c r="A5" s="11" t="s">
        <v>2</v>
      </c>
      <c r="B5" s="163"/>
      <c r="C5" s="164"/>
      <c r="D5" s="162" t="s">
        <v>26</v>
      </c>
      <c r="E5" s="162"/>
      <c r="F5" s="69"/>
      <c r="G5" s="16"/>
      <c r="H5" s="14"/>
    </row>
    <row r="6" spans="1:8" ht="15.75" thickBot="1" x14ac:dyDescent="0.3">
      <c r="A6" s="11" t="s">
        <v>3</v>
      </c>
      <c r="B6" s="163" t="s">
        <v>42</v>
      </c>
      <c r="C6" s="164"/>
      <c r="D6" s="150"/>
      <c r="E6" s="146" t="s">
        <v>4</v>
      </c>
      <c r="F6" s="17"/>
      <c r="G6" s="16"/>
      <c r="H6" s="14"/>
    </row>
    <row r="7" spans="1:8" ht="15.75" thickBot="1" x14ac:dyDescent="0.3">
      <c r="A7" s="11" t="s">
        <v>5</v>
      </c>
      <c r="B7" s="163"/>
      <c r="C7" s="165"/>
      <c r="D7" s="149"/>
      <c r="E7" s="147" t="s">
        <v>6</v>
      </c>
      <c r="F7" s="163"/>
      <c r="G7" s="164"/>
      <c r="H7" s="19"/>
    </row>
    <row r="8" spans="1:8" ht="15.75" thickBot="1" x14ac:dyDescent="0.3">
      <c r="A8" s="136" t="s">
        <v>7</v>
      </c>
      <c r="B8" s="137"/>
      <c r="C8" s="138"/>
      <c r="D8" s="20"/>
      <c r="E8" s="20"/>
      <c r="F8" s="20"/>
      <c r="G8" s="20"/>
      <c r="H8" s="21"/>
    </row>
    <row r="9" spans="1:8" ht="15.75" thickBot="1" x14ac:dyDescent="0.3">
      <c r="A9" s="139" t="s">
        <v>8</v>
      </c>
      <c r="B9" s="155"/>
      <c r="C9" s="156"/>
      <c r="D9" s="22"/>
      <c r="E9" s="20"/>
      <c r="F9" s="32" t="s">
        <v>10</v>
      </c>
      <c r="G9" s="33" t="s">
        <v>9</v>
      </c>
      <c r="H9" s="23"/>
    </row>
    <row r="10" spans="1:8" ht="16.5" thickBot="1" x14ac:dyDescent="0.25">
      <c r="A10" s="24"/>
      <c r="B10" s="25"/>
      <c r="C10" s="26"/>
      <c r="D10" s="27"/>
      <c r="E10" s="140" t="s">
        <v>34</v>
      </c>
      <c r="F10" s="141"/>
      <c r="G10" s="142"/>
      <c r="H10" s="28"/>
    </row>
    <row r="11" spans="1:8" s="35" customFormat="1" ht="13.5" thickBot="1" x14ac:dyDescent="0.25">
      <c r="A11" s="29"/>
      <c r="B11" s="30" t="s">
        <v>9</v>
      </c>
      <c r="C11" s="31"/>
      <c r="D11" s="31"/>
      <c r="E11" s="31"/>
      <c r="F11" s="117">
        <v>1</v>
      </c>
      <c r="G11" s="118" t="s">
        <v>35</v>
      </c>
      <c r="H11" s="34"/>
    </row>
    <row r="12" spans="1:8" ht="16.5" thickBot="1" x14ac:dyDescent="0.3">
      <c r="A12" s="135" t="s">
        <v>11</v>
      </c>
      <c r="B12" s="148"/>
      <c r="C12" s="36"/>
      <c r="D12" s="31"/>
      <c r="E12" s="143" t="s">
        <v>12</v>
      </c>
      <c r="F12" s="37"/>
      <c r="G12" s="38"/>
      <c r="H12" s="39"/>
    </row>
    <row r="13" spans="1:8" ht="16.5" thickBot="1" x14ac:dyDescent="0.3">
      <c r="A13" s="40"/>
      <c r="B13" s="41"/>
      <c r="C13" s="42"/>
      <c r="D13" s="43"/>
      <c r="E13" s="42"/>
      <c r="F13" s="169" t="s">
        <v>13</v>
      </c>
      <c r="G13" s="169"/>
      <c r="H13" s="44"/>
    </row>
    <row r="14" spans="1:8" ht="13.5" thickBot="1" x14ac:dyDescent="0.25"/>
    <row r="15" spans="1:8" ht="13.5" thickBot="1" x14ac:dyDescent="0.25">
      <c r="A15" s="170" t="s">
        <v>14</v>
      </c>
      <c r="B15" s="172" t="s">
        <v>15</v>
      </c>
      <c r="C15" s="173"/>
      <c r="D15" s="173"/>
      <c r="E15" s="172" t="s">
        <v>16</v>
      </c>
      <c r="F15" s="173"/>
      <c r="G15" s="173"/>
      <c r="H15" s="174"/>
    </row>
    <row r="16" spans="1:8" ht="13.5" thickBot="1" x14ac:dyDescent="0.25">
      <c r="A16" s="171"/>
      <c r="B16" s="46" t="s">
        <v>17</v>
      </c>
      <c r="C16" s="47" t="s">
        <v>18</v>
      </c>
      <c r="D16" s="48" t="s">
        <v>19</v>
      </c>
      <c r="E16" s="175" t="s">
        <v>20</v>
      </c>
      <c r="F16" s="176"/>
      <c r="G16" s="177" t="s">
        <v>21</v>
      </c>
      <c r="H16" s="178"/>
    </row>
    <row r="17" spans="1:8" x14ac:dyDescent="0.2">
      <c r="A17" s="116"/>
      <c r="B17" s="49"/>
      <c r="C17" s="50"/>
      <c r="D17" s="123"/>
      <c r="E17" s="179"/>
      <c r="F17" s="180"/>
      <c r="G17" s="51"/>
      <c r="H17" s="52"/>
    </row>
    <row r="18" spans="1:8" x14ac:dyDescent="0.2">
      <c r="A18" s="119"/>
      <c r="B18" s="54">
        <v>42023</v>
      </c>
      <c r="C18" s="55"/>
      <c r="D18" s="124"/>
      <c r="E18" s="167"/>
      <c r="F18" s="168"/>
      <c r="G18" s="56">
        <v>58</v>
      </c>
      <c r="H18" s="57"/>
    </row>
    <row r="19" spans="1:8" x14ac:dyDescent="0.2">
      <c r="A19" s="119"/>
      <c r="B19" s="54">
        <v>42754</v>
      </c>
      <c r="C19" s="55"/>
      <c r="D19" s="124"/>
      <c r="E19" s="167"/>
      <c r="F19" s="168"/>
      <c r="G19" s="56">
        <v>58</v>
      </c>
      <c r="H19" s="57"/>
    </row>
    <row r="20" spans="1:8" x14ac:dyDescent="0.2">
      <c r="A20" s="119">
        <v>19</v>
      </c>
      <c r="B20" s="54">
        <v>43119</v>
      </c>
      <c r="C20" s="55"/>
      <c r="D20" s="124"/>
      <c r="E20" s="167"/>
      <c r="F20" s="168"/>
      <c r="G20" s="56">
        <v>66</v>
      </c>
      <c r="H20" s="57"/>
    </row>
    <row r="21" spans="1:8" x14ac:dyDescent="0.2">
      <c r="A21" s="119">
        <v>46</v>
      </c>
      <c r="B21" s="54">
        <v>43119</v>
      </c>
      <c r="C21" s="55"/>
      <c r="D21" s="124"/>
      <c r="E21" s="167"/>
      <c r="F21" s="168"/>
      <c r="G21" s="56">
        <v>98.8</v>
      </c>
      <c r="H21" s="57"/>
    </row>
    <row r="22" spans="1:8" x14ac:dyDescent="0.2">
      <c r="A22" s="119">
        <v>109</v>
      </c>
      <c r="B22" s="54">
        <v>42804</v>
      </c>
      <c r="C22" s="55"/>
      <c r="D22" s="124"/>
      <c r="E22" s="167"/>
      <c r="F22" s="168"/>
      <c r="G22" s="56">
        <v>126</v>
      </c>
      <c r="H22" s="57"/>
    </row>
    <row r="23" spans="1:8" x14ac:dyDescent="0.2">
      <c r="A23" s="119">
        <v>110</v>
      </c>
      <c r="B23" s="54">
        <v>43151</v>
      </c>
      <c r="C23" s="55"/>
      <c r="D23" s="124"/>
      <c r="E23" s="58"/>
      <c r="F23" s="59"/>
      <c r="G23" s="56">
        <v>280.54000000000002</v>
      </c>
      <c r="H23" s="57"/>
    </row>
    <row r="24" spans="1:8" x14ac:dyDescent="0.2">
      <c r="A24" s="119">
        <v>481</v>
      </c>
      <c r="B24" s="54">
        <v>42941</v>
      </c>
      <c r="C24" s="55"/>
      <c r="D24" s="124"/>
      <c r="E24" s="167"/>
      <c r="F24" s="168"/>
      <c r="G24" s="56">
        <v>30.11</v>
      </c>
      <c r="H24" s="57"/>
    </row>
    <row r="25" spans="1:8" x14ac:dyDescent="0.2">
      <c r="A25" s="119">
        <v>296</v>
      </c>
      <c r="B25" s="54">
        <v>42902</v>
      </c>
      <c r="C25" s="55"/>
      <c r="D25" s="124"/>
      <c r="E25" s="167"/>
      <c r="F25" s="168"/>
      <c r="G25" s="56">
        <v>484.75</v>
      </c>
      <c r="H25" s="57"/>
    </row>
    <row r="26" spans="1:8" x14ac:dyDescent="0.2">
      <c r="A26" s="119">
        <v>216</v>
      </c>
      <c r="B26" s="54">
        <v>42831</v>
      </c>
      <c r="C26" s="55"/>
      <c r="D26" s="124"/>
      <c r="E26" s="167"/>
      <c r="F26" s="168"/>
      <c r="G26" s="56">
        <v>116.23</v>
      </c>
      <c r="H26" s="57"/>
    </row>
    <row r="27" spans="1:8" x14ac:dyDescent="0.2">
      <c r="A27" s="119">
        <v>192</v>
      </c>
      <c r="B27" s="54">
        <v>43182</v>
      </c>
      <c r="C27" s="55"/>
      <c r="D27" s="124"/>
      <c r="E27" s="167"/>
      <c r="F27" s="168"/>
      <c r="G27" s="56">
        <v>126</v>
      </c>
      <c r="H27" s="57"/>
    </row>
    <row r="28" spans="1:8" x14ac:dyDescent="0.2">
      <c r="A28" s="119">
        <v>214</v>
      </c>
      <c r="B28" s="54">
        <v>43217</v>
      </c>
      <c r="C28" s="55"/>
      <c r="D28" s="124"/>
      <c r="E28" s="167"/>
      <c r="F28" s="168"/>
      <c r="G28" s="56">
        <v>21.82</v>
      </c>
      <c r="H28" s="57"/>
    </row>
    <row r="29" spans="1:8" x14ac:dyDescent="0.2">
      <c r="A29" s="119">
        <v>209</v>
      </c>
      <c r="B29" s="54">
        <v>43217</v>
      </c>
      <c r="C29" s="55"/>
      <c r="D29" s="124"/>
      <c r="E29" s="167"/>
      <c r="F29" s="168"/>
      <c r="G29" s="56">
        <v>103.8</v>
      </c>
      <c r="H29" s="57"/>
    </row>
    <row r="30" spans="1:8" x14ac:dyDescent="0.2">
      <c r="A30" s="119">
        <v>234</v>
      </c>
      <c r="B30" s="54">
        <v>43206</v>
      </c>
      <c r="C30" s="55"/>
      <c r="D30" s="124"/>
      <c r="E30" s="167"/>
      <c r="F30" s="168"/>
      <c r="G30" s="56">
        <v>80.81</v>
      </c>
      <c r="H30" s="57"/>
    </row>
    <row r="31" spans="1:8" x14ac:dyDescent="0.2">
      <c r="A31" s="119"/>
      <c r="B31" s="54"/>
      <c r="C31" s="55"/>
      <c r="D31" s="124"/>
      <c r="E31" s="167"/>
      <c r="F31" s="168"/>
      <c r="G31" s="56"/>
      <c r="H31" s="57"/>
    </row>
    <row r="32" spans="1:8" ht="13.5" thickBot="1" x14ac:dyDescent="0.25">
      <c r="A32" s="120"/>
      <c r="B32" s="61"/>
      <c r="C32" s="62"/>
      <c r="D32" s="125"/>
      <c r="E32" s="183"/>
      <c r="F32" s="184"/>
      <c r="G32" s="64"/>
      <c r="H32" s="65"/>
    </row>
  </sheetData>
  <mergeCells count="31">
    <mergeCell ref="E30:F30"/>
    <mergeCell ref="E31:F31"/>
    <mergeCell ref="E32:F32"/>
    <mergeCell ref="E24:F24"/>
    <mergeCell ref="E25:F25"/>
    <mergeCell ref="E26:F26"/>
    <mergeCell ref="E27:F27"/>
    <mergeCell ref="E28:F28"/>
    <mergeCell ref="E29:F29"/>
    <mergeCell ref="E22:F22"/>
    <mergeCell ref="F13:G13"/>
    <mergeCell ref="A15:A16"/>
    <mergeCell ref="B15:D15"/>
    <mergeCell ref="E15:H15"/>
    <mergeCell ref="E16:F16"/>
    <mergeCell ref="G16:H16"/>
    <mergeCell ref="E17:F17"/>
    <mergeCell ref="E18:F18"/>
    <mergeCell ref="E19:F19"/>
    <mergeCell ref="E20:F20"/>
    <mergeCell ref="E21:F21"/>
    <mergeCell ref="B9:C9"/>
    <mergeCell ref="B1:E1"/>
    <mergeCell ref="F1:H1"/>
    <mergeCell ref="B4:C4"/>
    <mergeCell ref="D4:E4"/>
    <mergeCell ref="B5:C5"/>
    <mergeCell ref="D5:E5"/>
    <mergeCell ref="B6:C6"/>
    <mergeCell ref="B7:C7"/>
    <mergeCell ref="F7:G7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'C:\Users\jmcandeille\AppData\Local\Microsoft\Windows\INetCache\Content.Outlook\AM8PQWN7\[Suivi parc véhicules_projet3.xlsm]LÉGENDE'!#REF!</xm:f>
          </x14:formula1>
          <xm:sqref>G5</xm:sqref>
        </x14:dataValidation>
        <x14:dataValidation type="list" allowBlank="1" showInputMessage="1" showErrorMessage="1">
          <x14:formula1>
            <xm:f>'C:\Users\jmcandeille\AppData\Local\Microsoft\Windows\INetCache\Content.Outlook\AM8PQWN7\[Suivi parc véhicules_projet3.xlsm]LÉGENDE'!#REF!</xm:f>
          </x14:formula1>
          <xm:sqref>G6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H32"/>
  <sheetViews>
    <sheetView workbookViewId="0">
      <selection activeCell="F5" sqref="F5"/>
    </sheetView>
  </sheetViews>
  <sheetFormatPr baseColWidth="10" defaultRowHeight="12.75" x14ac:dyDescent="0.2"/>
  <cols>
    <col min="1" max="1" width="20.7109375" style="45" customWidth="1"/>
    <col min="2" max="2" width="12.7109375" style="45" bestFit="1" customWidth="1"/>
    <col min="3" max="3" width="14" style="45" customWidth="1"/>
    <col min="4" max="4" width="11.7109375" style="45" customWidth="1"/>
    <col min="5" max="5" width="35.7109375" style="45" customWidth="1"/>
    <col min="6" max="6" width="16" style="45" customWidth="1"/>
    <col min="7" max="7" width="17.7109375" style="45" customWidth="1"/>
    <col min="8" max="8" width="2.42578125" style="45" customWidth="1"/>
    <col min="9" max="16384" width="11.42578125" style="2"/>
  </cols>
  <sheetData>
    <row r="1" spans="1:8" ht="54.75" customHeight="1" x14ac:dyDescent="0.25">
      <c r="A1" s="1"/>
      <c r="B1" s="157"/>
      <c r="C1" s="158"/>
      <c r="D1" s="158"/>
      <c r="E1" s="158"/>
      <c r="F1" s="159"/>
      <c r="G1" s="159"/>
      <c r="H1" s="159"/>
    </row>
    <row r="2" spans="1:8" ht="39.950000000000003" customHeight="1" thickBot="1" x14ac:dyDescent="0.3">
      <c r="A2" s="4"/>
      <c r="B2" s="4"/>
      <c r="C2" s="4"/>
      <c r="D2" s="4"/>
      <c r="E2" s="4"/>
      <c r="F2" s="5"/>
      <c r="G2" s="5"/>
      <c r="H2" s="5"/>
    </row>
    <row r="3" spans="1:8" ht="18.75" thickBot="1" x14ac:dyDescent="0.3">
      <c r="A3" s="7"/>
      <c r="B3" s="8"/>
      <c r="C3" s="8"/>
      <c r="D3" s="8"/>
      <c r="E3" s="8"/>
      <c r="F3" s="9"/>
      <c r="G3" s="9"/>
      <c r="H3" s="10"/>
    </row>
    <row r="4" spans="1:8" ht="15.75" thickBot="1" x14ac:dyDescent="0.3">
      <c r="A4" s="11" t="s">
        <v>0</v>
      </c>
      <c r="B4" s="160"/>
      <c r="C4" s="161"/>
      <c r="D4" s="162" t="s">
        <v>1</v>
      </c>
      <c r="E4" s="162"/>
      <c r="F4" s="12">
        <v>33204</v>
      </c>
      <c r="G4" s="13"/>
      <c r="H4" s="14"/>
    </row>
    <row r="5" spans="1:8" ht="15.75" thickBot="1" x14ac:dyDescent="0.3">
      <c r="A5" s="11" t="s">
        <v>2</v>
      </c>
      <c r="B5" s="163"/>
      <c r="C5" s="164"/>
      <c r="D5" s="162" t="s">
        <v>26</v>
      </c>
      <c r="E5" s="162"/>
      <c r="F5" s="69"/>
      <c r="G5" s="16"/>
      <c r="H5" s="14"/>
    </row>
    <row r="6" spans="1:8" ht="15.75" thickBot="1" x14ac:dyDescent="0.3">
      <c r="A6" s="11" t="s">
        <v>3</v>
      </c>
      <c r="B6" s="163" t="s">
        <v>56</v>
      </c>
      <c r="C6" s="164"/>
      <c r="D6" s="162" t="s">
        <v>4</v>
      </c>
      <c r="E6" s="162"/>
      <c r="F6" s="17"/>
      <c r="G6" s="16"/>
      <c r="H6" s="14"/>
    </row>
    <row r="7" spans="1:8" ht="15.75" thickBot="1" x14ac:dyDescent="0.3">
      <c r="A7" s="11" t="s">
        <v>5</v>
      </c>
      <c r="B7" s="163"/>
      <c r="C7" s="165"/>
      <c r="D7" s="166" t="s">
        <v>6</v>
      </c>
      <c r="E7" s="166"/>
      <c r="F7" s="163"/>
      <c r="G7" s="164"/>
      <c r="H7" s="19"/>
    </row>
    <row r="8" spans="1:8" ht="15.75" thickBot="1" x14ac:dyDescent="0.3">
      <c r="A8" s="136" t="s">
        <v>7</v>
      </c>
      <c r="B8" s="137"/>
      <c r="C8" s="138"/>
      <c r="D8" s="20"/>
      <c r="E8" s="20"/>
      <c r="F8" s="20"/>
      <c r="G8" s="20"/>
      <c r="H8" s="21"/>
    </row>
    <row r="9" spans="1:8" ht="15.75" thickBot="1" x14ac:dyDescent="0.3">
      <c r="A9" s="139" t="s">
        <v>8</v>
      </c>
      <c r="B9" s="155"/>
      <c r="C9" s="156"/>
      <c r="D9" s="22"/>
      <c r="E9" s="20"/>
      <c r="F9" s="32" t="s">
        <v>10</v>
      </c>
      <c r="G9" s="33" t="s">
        <v>9</v>
      </c>
      <c r="H9" s="23"/>
    </row>
    <row r="10" spans="1:8" ht="16.5" thickBot="1" x14ac:dyDescent="0.25">
      <c r="A10" s="24"/>
      <c r="B10" s="25"/>
      <c r="C10" s="26"/>
      <c r="D10" s="27"/>
      <c r="E10" s="140" t="s">
        <v>34</v>
      </c>
      <c r="F10" s="141"/>
      <c r="G10" s="142"/>
      <c r="H10" s="28"/>
    </row>
    <row r="11" spans="1:8" s="35" customFormat="1" ht="13.5" thickBot="1" x14ac:dyDescent="0.25">
      <c r="A11" s="29"/>
      <c r="B11" s="30" t="s">
        <v>9</v>
      </c>
      <c r="C11" s="31"/>
      <c r="D11" s="31"/>
      <c r="E11" s="31"/>
      <c r="F11" s="117">
        <v>10000</v>
      </c>
      <c r="G11" s="118" t="s">
        <v>35</v>
      </c>
      <c r="H11" s="34"/>
    </row>
    <row r="12" spans="1:8" ht="16.5" thickBot="1" x14ac:dyDescent="0.3">
      <c r="A12" s="135" t="s">
        <v>11</v>
      </c>
      <c r="B12" s="148"/>
      <c r="C12" s="36"/>
      <c r="D12" s="31"/>
      <c r="E12" s="143" t="s">
        <v>12</v>
      </c>
      <c r="F12" s="37"/>
      <c r="G12" s="38"/>
      <c r="H12" s="39"/>
    </row>
    <row r="13" spans="1:8" ht="16.5" thickBot="1" x14ac:dyDescent="0.3">
      <c r="A13" s="40"/>
      <c r="B13" s="41"/>
      <c r="C13" s="42"/>
      <c r="D13" s="43"/>
      <c r="E13" s="42"/>
      <c r="F13" s="169" t="s">
        <v>13</v>
      </c>
      <c r="G13" s="169"/>
      <c r="H13" s="44"/>
    </row>
    <row r="14" spans="1:8" ht="13.5" thickBot="1" x14ac:dyDescent="0.25"/>
    <row r="15" spans="1:8" ht="13.5" thickBot="1" x14ac:dyDescent="0.25">
      <c r="A15" s="170" t="s">
        <v>14</v>
      </c>
      <c r="B15" s="172" t="s">
        <v>15</v>
      </c>
      <c r="C15" s="173"/>
      <c r="D15" s="173"/>
      <c r="E15" s="172" t="s">
        <v>16</v>
      </c>
      <c r="F15" s="173"/>
      <c r="G15" s="173"/>
      <c r="H15" s="174"/>
    </row>
    <row r="16" spans="1:8" ht="13.5" thickBot="1" x14ac:dyDescent="0.25">
      <c r="A16" s="171"/>
      <c r="B16" s="46" t="s">
        <v>17</v>
      </c>
      <c r="C16" s="47" t="s">
        <v>18</v>
      </c>
      <c r="D16" s="48" t="s">
        <v>19</v>
      </c>
      <c r="E16" s="175" t="s">
        <v>20</v>
      </c>
      <c r="F16" s="176"/>
      <c r="G16" s="177" t="s">
        <v>21</v>
      </c>
      <c r="H16" s="178"/>
    </row>
    <row r="17" spans="1:8" x14ac:dyDescent="0.2">
      <c r="A17" s="78">
        <v>288</v>
      </c>
      <c r="B17" s="49">
        <v>42118</v>
      </c>
      <c r="C17" s="50"/>
      <c r="D17" s="123"/>
      <c r="E17" s="179"/>
      <c r="F17" s="180"/>
      <c r="G17" s="51">
        <v>374.9</v>
      </c>
      <c r="H17" s="52"/>
    </row>
    <row r="18" spans="1:8" x14ac:dyDescent="0.2">
      <c r="A18" s="78"/>
      <c r="B18" s="54">
        <v>42716</v>
      </c>
      <c r="C18" s="55"/>
      <c r="D18" s="124"/>
      <c r="E18" s="181"/>
      <c r="F18" s="182"/>
      <c r="G18" s="56">
        <v>62</v>
      </c>
      <c r="H18" s="57"/>
    </row>
    <row r="19" spans="1:8" x14ac:dyDescent="0.2">
      <c r="A19" s="78">
        <v>736</v>
      </c>
      <c r="B19" s="54">
        <v>42748</v>
      </c>
      <c r="C19" s="55"/>
      <c r="D19" s="124"/>
      <c r="E19" s="167"/>
      <c r="F19" s="168"/>
      <c r="G19" s="56">
        <v>108</v>
      </c>
      <c r="H19" s="57"/>
    </row>
    <row r="20" spans="1:8" x14ac:dyDescent="0.2">
      <c r="A20" s="78">
        <v>291</v>
      </c>
      <c r="B20" s="54">
        <v>42860</v>
      </c>
      <c r="C20" s="55"/>
      <c r="D20" s="124"/>
      <c r="E20" s="181"/>
      <c r="F20" s="182"/>
      <c r="G20" s="56">
        <v>295.85000000000002</v>
      </c>
      <c r="H20" s="57"/>
    </row>
    <row r="21" spans="1:8" x14ac:dyDescent="0.2">
      <c r="A21" s="78">
        <v>612</v>
      </c>
      <c r="B21" s="54">
        <v>43048</v>
      </c>
      <c r="C21" s="55"/>
      <c r="D21" s="124"/>
      <c r="E21" s="181"/>
      <c r="F21" s="182"/>
      <c r="G21" s="56">
        <v>52.68</v>
      </c>
      <c r="H21" s="57"/>
    </row>
    <row r="22" spans="1:8" x14ac:dyDescent="0.2">
      <c r="A22" s="78">
        <v>111</v>
      </c>
      <c r="B22" s="54">
        <v>43150</v>
      </c>
      <c r="C22" s="55"/>
      <c r="D22" s="124"/>
      <c r="E22" s="167"/>
      <c r="F22" s="168"/>
      <c r="G22" s="56">
        <v>172.38</v>
      </c>
      <c r="H22" s="57"/>
    </row>
    <row r="23" spans="1:8" x14ac:dyDescent="0.2">
      <c r="A23" s="78"/>
      <c r="B23" s="54"/>
      <c r="C23" s="55"/>
      <c r="D23" s="124"/>
      <c r="E23" s="58"/>
      <c r="F23" s="59"/>
      <c r="G23" s="56"/>
      <c r="H23" s="57"/>
    </row>
    <row r="24" spans="1:8" x14ac:dyDescent="0.2">
      <c r="A24" s="78"/>
      <c r="B24" s="54"/>
      <c r="C24" s="55"/>
      <c r="D24" s="124"/>
      <c r="E24" s="167"/>
      <c r="F24" s="168"/>
      <c r="G24" s="56"/>
      <c r="H24" s="57"/>
    </row>
    <row r="25" spans="1:8" x14ac:dyDescent="0.2">
      <c r="A25" s="78"/>
      <c r="B25" s="54"/>
      <c r="C25" s="55"/>
      <c r="D25" s="124"/>
      <c r="E25" s="167"/>
      <c r="F25" s="168"/>
      <c r="G25" s="56"/>
      <c r="H25" s="57"/>
    </row>
    <row r="26" spans="1:8" x14ac:dyDescent="0.2">
      <c r="A26" s="78"/>
      <c r="B26" s="54"/>
      <c r="C26" s="55"/>
      <c r="D26" s="124"/>
      <c r="E26" s="167"/>
      <c r="F26" s="168"/>
      <c r="G26" s="56"/>
      <c r="H26" s="57"/>
    </row>
    <row r="27" spans="1:8" x14ac:dyDescent="0.2">
      <c r="A27" s="78"/>
      <c r="B27" s="54"/>
      <c r="C27" s="55"/>
      <c r="D27" s="124"/>
      <c r="E27" s="167"/>
      <c r="F27" s="168"/>
      <c r="G27" s="56"/>
      <c r="H27" s="57"/>
    </row>
    <row r="28" spans="1:8" x14ac:dyDescent="0.2">
      <c r="A28" s="78"/>
      <c r="B28" s="54"/>
      <c r="C28" s="55"/>
      <c r="D28" s="124"/>
      <c r="E28" s="167"/>
      <c r="F28" s="168"/>
      <c r="G28" s="56"/>
      <c r="H28" s="57"/>
    </row>
    <row r="29" spans="1:8" x14ac:dyDescent="0.2">
      <c r="A29" s="78"/>
      <c r="B29" s="54"/>
      <c r="C29" s="55"/>
      <c r="D29" s="124"/>
      <c r="E29" s="167"/>
      <c r="F29" s="168"/>
      <c r="G29" s="56"/>
      <c r="H29" s="57"/>
    </row>
    <row r="30" spans="1:8" x14ac:dyDescent="0.2">
      <c r="A30" s="78"/>
      <c r="B30" s="54"/>
      <c r="C30" s="55"/>
      <c r="D30" s="124"/>
      <c r="E30" s="167"/>
      <c r="F30" s="168"/>
      <c r="G30" s="56"/>
      <c r="H30" s="57"/>
    </row>
    <row r="31" spans="1:8" x14ac:dyDescent="0.2">
      <c r="A31" s="53"/>
      <c r="B31" s="54"/>
      <c r="C31" s="55"/>
      <c r="D31" s="124"/>
      <c r="E31" s="167"/>
      <c r="F31" s="168"/>
      <c r="G31" s="56"/>
      <c r="H31" s="57"/>
    </row>
    <row r="32" spans="1:8" ht="13.5" thickBot="1" x14ac:dyDescent="0.25">
      <c r="A32" s="60"/>
      <c r="B32" s="61"/>
      <c r="C32" s="62"/>
      <c r="D32" s="125"/>
      <c r="E32" s="183"/>
      <c r="F32" s="184"/>
      <c r="G32" s="64"/>
      <c r="H32" s="65"/>
    </row>
  </sheetData>
  <mergeCells count="33">
    <mergeCell ref="E30:F30"/>
    <mergeCell ref="E31:F31"/>
    <mergeCell ref="E32:F32"/>
    <mergeCell ref="E24:F24"/>
    <mergeCell ref="E25:F25"/>
    <mergeCell ref="E26:F26"/>
    <mergeCell ref="E27:F27"/>
    <mergeCell ref="E28:F28"/>
    <mergeCell ref="E29:F29"/>
    <mergeCell ref="E22:F22"/>
    <mergeCell ref="F13:G13"/>
    <mergeCell ref="A15:A16"/>
    <mergeCell ref="B15:D15"/>
    <mergeCell ref="E15:H15"/>
    <mergeCell ref="E16:F16"/>
    <mergeCell ref="G16:H16"/>
    <mergeCell ref="E17:F17"/>
    <mergeCell ref="E18:F18"/>
    <mergeCell ref="E19:F19"/>
    <mergeCell ref="E20:F20"/>
    <mergeCell ref="E21:F21"/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'C:\Users\jmcandeille\AppData\Local\Microsoft\Windows\INetCache\Content.Outlook\AM8PQWN7\[Suivi parc véhicules_projet3.xlsm]LÉGENDE'!#REF!</xm:f>
          </x14:formula1>
          <xm:sqref>G5</xm:sqref>
        </x14:dataValidation>
        <x14:dataValidation type="list" allowBlank="1" showInputMessage="1" showErrorMessage="1">
          <x14:formula1>
            <xm:f>'C:\Users\jmcandeille\AppData\Local\Microsoft\Windows\INetCache\Content.Outlook\AM8PQWN7\[Suivi parc véhicules_projet3.xlsm]LÉGENDE'!#REF!</xm:f>
          </x14:formula1>
          <xm:sqref>G6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RECAP</vt:lpstr>
      <vt:lpstr>RECAP COUT VEHICULE</vt:lpstr>
      <vt:lpstr>AA-111-ZZ</vt:lpstr>
      <vt:lpstr>AB-112-ZZ</vt:lpstr>
      <vt:lpstr>AC-113-ZZ</vt:lpstr>
      <vt:lpstr>AE-115-ZZ</vt:lpstr>
      <vt:lpstr>AF-116-ZZ</vt:lpstr>
      <vt:lpstr>AG-117-ZZ</vt:lpstr>
      <vt:lpstr>AH-118-ZZ</vt:lpstr>
      <vt:lpstr>AI-119-ZZ</vt:lpstr>
      <vt:lpstr>AJ-120-ZZ</vt:lpstr>
      <vt:lpstr>AK-121-ZZ</vt:lpstr>
      <vt:lpstr>EV-350-ZP</vt:lpstr>
      <vt:lpstr>1300 YZ 62</vt:lpstr>
      <vt:lpstr>'RECAP COUT VEHICULE'!Zone_d_impression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 Candeille</dc:creator>
  <cp:lastModifiedBy>Administrateur APEI</cp:lastModifiedBy>
  <cp:lastPrinted>2018-03-30T13:18:08Z</cp:lastPrinted>
  <dcterms:created xsi:type="dcterms:W3CDTF">2017-12-14T12:50:38Z</dcterms:created>
  <dcterms:modified xsi:type="dcterms:W3CDTF">2018-05-29T07:25:53Z</dcterms:modified>
</cp:coreProperties>
</file>