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9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24000" windowHeight="9510" firstSheet="1" activeTab="4"/>
  </bookViews>
  <sheets>
    <sheet name="Sélection véhicule" sheetId="1" r:id="rId1"/>
    <sheet name="Sélection options" sheetId="2" r:id="rId2"/>
    <sheet name="Total et résumé" sheetId="3" r:id="rId3"/>
    <sheet name="Paramètre Données Options" sheetId="4" r:id="rId4"/>
    <sheet name="Paramètre Données Constructeurs" sheetId="5" r:id="rId5"/>
    <sheet name="Paramètre calcul" sheetId="6" r:id="rId6"/>
  </sheets>
  <calcPr calcId="162913"/>
</workbook>
</file>

<file path=xl/calcChain.xml><?xml version="1.0" encoding="utf-8"?>
<calcChain xmlns="http://schemas.openxmlformats.org/spreadsheetml/2006/main">
  <c r="B3" i="3" l="1"/>
  <c r="I73" i="2"/>
  <c r="G73" i="2"/>
  <c r="D73" i="2"/>
  <c r="I72" i="2"/>
  <c r="G72" i="2"/>
  <c r="D72" i="2"/>
  <c r="I71" i="2"/>
  <c r="G71" i="2"/>
  <c r="D71" i="2"/>
  <c r="I70" i="2"/>
  <c r="G70" i="2"/>
  <c r="D70" i="2"/>
  <c r="I69" i="2"/>
  <c r="G69" i="2"/>
  <c r="D69" i="2"/>
  <c r="I68" i="2"/>
  <c r="G68" i="2"/>
  <c r="D68" i="2"/>
  <c r="I67" i="2"/>
  <c r="G67" i="2"/>
  <c r="D67" i="2"/>
  <c r="I66" i="2"/>
  <c r="G66" i="2"/>
  <c r="D66" i="2"/>
  <c r="I65" i="2"/>
  <c r="G65" i="2"/>
  <c r="D65" i="2"/>
  <c r="I64" i="2"/>
  <c r="G64" i="2"/>
  <c r="D64" i="2"/>
  <c r="I63" i="2"/>
  <c r="G63" i="2"/>
  <c r="D63" i="2"/>
  <c r="I62" i="2"/>
  <c r="G62" i="2"/>
  <c r="D62" i="2"/>
  <c r="I61" i="2"/>
  <c r="G61" i="2"/>
  <c r="D61" i="2"/>
  <c r="I60" i="2"/>
  <c r="G60" i="2"/>
  <c r="D60" i="2"/>
  <c r="I59" i="2"/>
  <c r="G59" i="2"/>
  <c r="D59" i="2"/>
  <c r="I58" i="2"/>
  <c r="G58" i="2"/>
  <c r="D58" i="2"/>
  <c r="I57" i="2"/>
  <c r="G57" i="2"/>
  <c r="D57" i="2"/>
  <c r="I56" i="2"/>
  <c r="G56" i="2"/>
  <c r="D56" i="2"/>
  <c r="I55" i="2"/>
  <c r="G55" i="2"/>
  <c r="D55" i="2"/>
  <c r="I54" i="2"/>
  <c r="G54" i="2"/>
  <c r="D54" i="2"/>
  <c r="I53" i="2"/>
  <c r="G53" i="2"/>
  <c r="D53" i="2"/>
  <c r="I52" i="2"/>
  <c r="G52" i="2"/>
  <c r="D52" i="2"/>
  <c r="I51" i="2"/>
  <c r="G51" i="2"/>
  <c r="D51" i="2"/>
  <c r="I50" i="2"/>
  <c r="G50" i="2"/>
  <c r="D50" i="2"/>
  <c r="I49" i="2"/>
  <c r="G49" i="2"/>
  <c r="D49" i="2"/>
  <c r="I48" i="2"/>
  <c r="G48" i="2"/>
  <c r="D48" i="2"/>
  <c r="I47" i="2"/>
  <c r="G47" i="2"/>
  <c r="D47" i="2"/>
  <c r="I46" i="2"/>
  <c r="G46" i="2"/>
  <c r="D46" i="2"/>
  <c r="I45" i="2"/>
  <c r="G45" i="2"/>
  <c r="D45" i="2"/>
  <c r="I44" i="2"/>
  <c r="G44" i="2"/>
  <c r="D44" i="2"/>
  <c r="I43" i="2"/>
  <c r="G43" i="2"/>
  <c r="D43" i="2"/>
  <c r="I42" i="2"/>
  <c r="G42" i="2"/>
  <c r="D42" i="2"/>
  <c r="I41" i="2"/>
  <c r="G41" i="2"/>
  <c r="D41" i="2"/>
  <c r="I40" i="2"/>
  <c r="G40" i="2"/>
  <c r="D40" i="2"/>
  <c r="I39" i="2"/>
  <c r="G39" i="2"/>
  <c r="D39" i="2"/>
  <c r="I38" i="2"/>
  <c r="G38" i="2"/>
  <c r="D38" i="2"/>
  <c r="I37" i="2"/>
  <c r="G37" i="2"/>
  <c r="D37" i="2"/>
  <c r="I36" i="2"/>
  <c r="G36" i="2"/>
  <c r="D36" i="2"/>
  <c r="I35" i="2"/>
  <c r="G35" i="2"/>
  <c r="D35" i="2"/>
  <c r="I34" i="2"/>
  <c r="G34" i="2"/>
  <c r="D34" i="2"/>
  <c r="I33" i="2"/>
  <c r="G33" i="2"/>
  <c r="D33" i="2"/>
  <c r="I32" i="2"/>
  <c r="G32" i="2"/>
  <c r="D32" i="2"/>
  <c r="I31" i="2"/>
  <c r="G31" i="2"/>
  <c r="D31" i="2"/>
  <c r="I30" i="2"/>
  <c r="G30" i="2"/>
  <c r="D30" i="2"/>
  <c r="I29" i="2"/>
  <c r="G29" i="2"/>
  <c r="D29" i="2"/>
  <c r="I28" i="2"/>
  <c r="G28" i="2"/>
  <c r="D28" i="2"/>
  <c r="I27" i="2"/>
  <c r="G27" i="2"/>
  <c r="D27" i="2"/>
  <c r="I26" i="2"/>
  <c r="G26" i="2"/>
  <c r="D26" i="2"/>
  <c r="I25" i="2"/>
  <c r="G25" i="2"/>
  <c r="D25" i="2"/>
  <c r="I24" i="2"/>
  <c r="G24" i="2"/>
  <c r="D24" i="2"/>
  <c r="I23" i="2"/>
  <c r="G23" i="2"/>
  <c r="D23" i="2"/>
  <c r="I22" i="2"/>
  <c r="G22" i="2"/>
  <c r="D22" i="2"/>
  <c r="I21" i="2"/>
  <c r="G21" i="2"/>
  <c r="D21" i="2"/>
  <c r="I20" i="2"/>
  <c r="G20" i="2"/>
  <c r="D20" i="2"/>
  <c r="I19" i="2"/>
  <c r="G19" i="2"/>
  <c r="D19" i="2"/>
  <c r="I18" i="2"/>
  <c r="G18" i="2"/>
  <c r="D18" i="2"/>
  <c r="I17" i="2"/>
  <c r="G17" i="2"/>
  <c r="D17" i="2"/>
  <c r="I16" i="2"/>
  <c r="G16" i="2"/>
  <c r="D16" i="2"/>
  <c r="I15" i="2"/>
  <c r="G15" i="2"/>
  <c r="D15" i="2"/>
  <c r="I14" i="2"/>
  <c r="G14" i="2"/>
  <c r="D14" i="2"/>
  <c r="I13" i="2"/>
  <c r="G13" i="2"/>
  <c r="D13" i="2"/>
  <c r="I12" i="2"/>
  <c r="G12" i="2"/>
  <c r="D12" i="2"/>
  <c r="I11" i="2"/>
  <c r="G11" i="2"/>
  <c r="D11" i="2"/>
  <c r="I10" i="2"/>
  <c r="G10" i="2"/>
  <c r="D10" i="2"/>
  <c r="I9" i="2"/>
  <c r="G9" i="2"/>
  <c r="D9" i="2"/>
  <c r="I8" i="2"/>
  <c r="G8" i="2"/>
  <c r="D8" i="2"/>
  <c r="F3" i="6"/>
  <c r="B3" i="6"/>
  <c r="E3" i="6"/>
  <c r="E7" i="3"/>
  <c r="F7" i="2"/>
  <c r="D3" i="6"/>
  <c r="B7" i="3"/>
  <c r="C3" i="6"/>
  <c r="B7" i="2"/>
  <c r="H10" i="1"/>
  <c r="I74" i="2" l="1"/>
  <c r="M4" i="3" s="1"/>
  <c r="B3" i="2"/>
  <c r="M3" i="3"/>
  <c r="D7" i="2"/>
  <c r="C74" i="2" s="1"/>
  <c r="G7" i="2"/>
  <c r="G74" i="2" s="1"/>
  <c r="M5" i="3" l="1"/>
</calcChain>
</file>

<file path=xl/sharedStrings.xml><?xml version="1.0" encoding="utf-8"?>
<sst xmlns="http://schemas.openxmlformats.org/spreadsheetml/2006/main" count="3340" uniqueCount="161">
  <si>
    <t>CALCUL DEVIS : SELECTION DU VEHICULE</t>
  </si>
  <si>
    <t xml:space="preserve">Constructeur : </t>
  </si>
  <si>
    <t xml:space="preserve">RAPPEL VEHICULE SELECTIONNE : </t>
  </si>
  <si>
    <t>Véhicule</t>
  </si>
  <si>
    <t>Silhouette</t>
  </si>
  <si>
    <t>Pack de base :</t>
  </si>
  <si>
    <t>Puissance moteur</t>
  </si>
  <si>
    <t>Moteurs</t>
  </si>
  <si>
    <t xml:space="preserve">Prix de base : </t>
  </si>
  <si>
    <t>Peugeot</t>
  </si>
  <si>
    <t>Nouvel Expert</t>
  </si>
  <si>
    <t>Long</t>
  </si>
  <si>
    <t>Nouvel Expert Pro</t>
  </si>
  <si>
    <t>120 CV</t>
  </si>
  <si>
    <t>2.0L BlueHDI SES BVM6</t>
  </si>
  <si>
    <t>COUT DU VEHICULE :</t>
  </si>
  <si>
    <t>LEGENDE</t>
  </si>
  <si>
    <t xml:space="preserve">Prix du véhicule de base : </t>
  </si>
  <si>
    <t>Attention moteur :</t>
  </si>
  <si>
    <t>Prix des différentes options :</t>
  </si>
  <si>
    <t xml:space="preserve">RAPPEL OPTION(S) SELECTIONNE(S) : </t>
  </si>
  <si>
    <t>CALCUL DEVIS : SELECTION DES OPTIONS</t>
  </si>
  <si>
    <t xml:space="preserve">PRIX TOTAL : </t>
  </si>
  <si>
    <t>Implique autre option :</t>
  </si>
  <si>
    <t xml:space="preserve">Option(s) incluse(s) : </t>
  </si>
  <si>
    <t>Prix de l'option :</t>
  </si>
  <si>
    <t xml:space="preserve">Options selectionnées : </t>
  </si>
  <si>
    <t>Option(s) supplémentaire(s) possible(s) :</t>
  </si>
  <si>
    <t>Prix :</t>
  </si>
  <si>
    <t>Choix :</t>
  </si>
  <si>
    <t>Cout :</t>
  </si>
  <si>
    <t>Option</t>
  </si>
  <si>
    <t xml:space="preserve">Options incluses : </t>
  </si>
  <si>
    <t>Prix</t>
  </si>
  <si>
    <t>Constructeur</t>
  </si>
  <si>
    <t>Pack de série</t>
  </si>
  <si>
    <t>Pack en option</t>
  </si>
  <si>
    <t>2 portes latérales coulissantes droites et gauches motorisées</t>
  </si>
  <si>
    <t>/</t>
  </si>
  <si>
    <t>Nouvel Expert Premium</t>
  </si>
  <si>
    <t>Standard</t>
  </si>
  <si>
    <t>Nouvel Expert Premium Pack</t>
  </si>
  <si>
    <t>ABS ESC</t>
  </si>
  <si>
    <t>Nouvel expert pro</t>
  </si>
  <si>
    <t>Incluse</t>
  </si>
  <si>
    <t>Accès et démarrage mains libres</t>
  </si>
  <si>
    <t>Aide au démarrage en côte</t>
  </si>
  <si>
    <t>Airbags conducteur et passager</t>
  </si>
  <si>
    <t>Boucliers avant et arrière noirs teintés masse</t>
  </si>
  <si>
    <t>Aide au stationnement arrière</t>
  </si>
  <si>
    <t>Charge utile majorée sur silhouette long et BlueHDI 120</t>
  </si>
  <si>
    <t>Cloison de séparation tôlée</t>
  </si>
  <si>
    <t>Condamnation centralisées des portes avec Plip</t>
  </si>
  <si>
    <t>Air conditionné bizone</t>
  </si>
  <si>
    <t>Enjoliveur 16" avec cabochons noirs</t>
  </si>
  <si>
    <t>Garnissage Tissu</t>
  </si>
  <si>
    <t>Lèves vitres électriques séquentiels</t>
  </si>
  <si>
    <t>Air conditionné manuel</t>
  </si>
  <si>
    <t>Porte coulissante droite tôlée</t>
  </si>
  <si>
    <t>Portes battantes arrières tôlées 50/50</t>
  </si>
  <si>
    <t>Air conditionnée manuel régulé en température</t>
  </si>
  <si>
    <t>Préequipement Radio</t>
  </si>
  <si>
    <t>Prises 12V (*2) sur la planche de bord et dans la zone de chargement</t>
  </si>
  <si>
    <t>Régulateur / Limitateur de vitesse</t>
  </si>
  <si>
    <t>Non</t>
  </si>
  <si>
    <t>Rétroviseurs extérieurs électriques chauffants</t>
  </si>
  <si>
    <t>Revêtement d'habitacle PVC</t>
  </si>
  <si>
    <t>Roue de secours homogène</t>
  </si>
  <si>
    <t>Airbags latéraux conducteurs et passagers</t>
  </si>
  <si>
    <t>Siège conducteur avec accoudoir, réglable en hauteur et réglage lombaire</t>
  </si>
  <si>
    <t>Impossible avec autres options :</t>
  </si>
  <si>
    <t>Sièges passagers : Banquettes 2 places avec rangement sous assise</t>
  </si>
  <si>
    <t>Volant réglabe en hauteur et profondeur</t>
  </si>
  <si>
    <t>Alarmes + supercondamnation</t>
  </si>
  <si>
    <t>Alerte de temps de conduite</t>
  </si>
  <si>
    <t>Attelage avec crochet mixte</t>
  </si>
  <si>
    <t>Attelage avec rotule sur platine</t>
  </si>
  <si>
    <t>Banquettes Moduwork + Siège conducteur avec réhausse + réglage lombaires</t>
  </si>
  <si>
    <t>Capteur de pluie + Rétroviseur intérieur électrochrome + Pack éléctrique)</t>
  </si>
  <si>
    <t>Charge Utile majorée</t>
  </si>
  <si>
    <t>Charge utile majorée à 1400 kg</t>
  </si>
  <si>
    <t>Chauffage additionnel Webasto programmable avec telecommande</t>
  </si>
  <si>
    <t>Cloison de séparation vitrée</t>
  </si>
  <si>
    <t>Cloison de séparation vitrée isolante</t>
  </si>
  <si>
    <t>Détection de sous-gonflage directe</t>
  </si>
  <si>
    <t>Equipement électronique renforcé</t>
  </si>
  <si>
    <t>Extension ou renouvellement des services de Navigation 1 an</t>
  </si>
  <si>
    <t>Extension ou renouvellement des services de Navigation 3 ans</t>
  </si>
  <si>
    <t>Fonction Bluetooth</t>
  </si>
  <si>
    <t>Fonction mains libres sur la porte latérale coulisante droite</t>
  </si>
  <si>
    <t>Fonctions mains libres sur les portes latérales coulissantes droite et gauche motorisées</t>
  </si>
  <si>
    <t xml:space="preserve">Garnissage Tep noir </t>
  </si>
  <si>
    <t>Grip Control avec roues tôle en 17'' et cabochons noir</t>
  </si>
  <si>
    <t>Habillage bois : Plancher bois antidérapant et protections latérales standard</t>
  </si>
  <si>
    <t>Habillage bois : Plancher bois standard et protections latérales standard</t>
  </si>
  <si>
    <t>Hayon arrière avec essuie vitre et lunette chauffante</t>
  </si>
  <si>
    <t>Jantes alliage 17"</t>
  </si>
  <si>
    <t>Jantes tôle 17" avec enjoliveurs Miami</t>
  </si>
  <si>
    <t>Motorisation de la porte latérale coulissante droite</t>
  </si>
  <si>
    <t>Constructeurs</t>
  </si>
  <si>
    <t>Navigation 3D avec reconnaissance vocale avec 3 ans inclus</t>
  </si>
  <si>
    <t>Navigation 3D connectée à commande vocale, accessible depuis l'écran tactile 7"</t>
  </si>
  <si>
    <t>Pack accoustique (Pare-brise accoustique, vitrage latéral épaissi)</t>
  </si>
  <si>
    <t>Pack</t>
  </si>
  <si>
    <t>Type moteur</t>
  </si>
  <si>
    <t>Prix du pack</t>
  </si>
  <si>
    <t>95 CV</t>
  </si>
  <si>
    <t>1.6L BlueHDI BVM5</t>
  </si>
  <si>
    <t>Pack AFIL</t>
  </si>
  <si>
    <t>115 CV</t>
  </si>
  <si>
    <t>1.6L BlueHDI SES BVM6</t>
  </si>
  <si>
    <t>Pack chantier MAXI sur BlueHDI 150 SES</t>
  </si>
  <si>
    <t>Pack chantier MAXI sur BlueHDI 95 et 180</t>
  </si>
  <si>
    <t>1.6L BlueHDI SES ETG6</t>
  </si>
  <si>
    <t>Pack chantier, réhausse de garde au sol +20 mm</t>
  </si>
  <si>
    <t>150 CV</t>
  </si>
  <si>
    <t xml:space="preserve">Pack Look + Enjoliveurs San Francisco 16'' </t>
  </si>
  <si>
    <t>180 CV</t>
  </si>
  <si>
    <t>2.0L BlueHDI SES EAT6</t>
  </si>
  <si>
    <t>Pack Look + Enjoliveurs San Francisco 16''</t>
  </si>
  <si>
    <t xml:space="preserve">Pack Look </t>
  </si>
  <si>
    <t xml:space="preserve">Pack Look Xénon </t>
  </si>
  <si>
    <t>Pack motricité Long ou BlueHDI 150 SES BVM6</t>
  </si>
  <si>
    <t>Pack motricité Standard BlueHDI 180 SES BVM6</t>
  </si>
  <si>
    <t>Pack motricité Standard BlueHDI 180 SES EAT6</t>
  </si>
  <si>
    <t>Pack Rétrovision</t>
  </si>
  <si>
    <t>Pack sécurité</t>
  </si>
  <si>
    <t>Pack visibilité (Allumage auto des feux + capteur de pluie)</t>
  </si>
  <si>
    <t>Pack VisioPark 1</t>
  </si>
  <si>
    <t>Peinture métallisée</t>
  </si>
  <si>
    <t xml:space="preserve">Peinture opaque Noir Onyx </t>
  </si>
  <si>
    <t xml:space="preserve">Peinture opaque Rouge Ardent </t>
  </si>
  <si>
    <t xml:space="preserve">Pack de base </t>
  </si>
  <si>
    <t>Peintures teintes spéciales</t>
  </si>
  <si>
    <t xml:space="preserve">Peugeot Connect SOS et assistance </t>
  </si>
  <si>
    <t>Peugeot connect SOS et assistance / Teleservices</t>
  </si>
  <si>
    <t xml:space="preserve">Plancher bois antidérapant </t>
  </si>
  <si>
    <t>Plancher bois standard</t>
  </si>
  <si>
    <t>Porte latérale coulissante gauche</t>
  </si>
  <si>
    <t>Portes arrières battantes vitrées ouverture 180° sans essui-vitre et lunette chauffante</t>
  </si>
  <si>
    <t>Portes arrières battantes vitrées ouverture 180° sans essui-vitre sans lunette chauffante</t>
  </si>
  <si>
    <t>Prise transformateur</t>
  </si>
  <si>
    <t>Prise transformateur + Boitier de servitude remorquage</t>
  </si>
  <si>
    <t>Projecteurs antibrouillards</t>
  </si>
  <si>
    <t>Radio 4HP avec écran tacctile 7", fonction Mirror screen, Bluetooth, 1USB, 1prise Jack</t>
  </si>
  <si>
    <t>Rétroviseurs rabbatables électriquements</t>
  </si>
  <si>
    <t>Siège passager individuel avec accoudoir</t>
  </si>
  <si>
    <t>Sièges avant chauffants</t>
  </si>
  <si>
    <t>Système RD6 (Radio + 2HP + 2 Tweeters) + 2 Prises 12V + Bluetooth</t>
  </si>
  <si>
    <t>Vision Tête haute</t>
  </si>
  <si>
    <t>Vitrage Extrateinté en R2</t>
  </si>
  <si>
    <t>Vitrage extrateinté en R2 + vitres fixes droite et gauche en R3</t>
  </si>
  <si>
    <t>Vitrage surteintés en R2</t>
  </si>
  <si>
    <t>Vitrage surteintés en R2 + vitres fixes droites et gauche en R3</t>
  </si>
  <si>
    <t>Vitre fixe sur porte latérale coulissante droite</t>
  </si>
  <si>
    <t>Vitre fixes gauche et droite en R2</t>
  </si>
  <si>
    <t>Vitres fixes gauche et droite en R3</t>
  </si>
  <si>
    <t>Zone de danger 1 an</t>
  </si>
  <si>
    <t>Zone de danger 3 ans</t>
  </si>
  <si>
    <t>TOTAL OPTIONS INCLUSES</t>
  </si>
  <si>
    <t>TOTAL OPTIONS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</si>
</sst>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(* #,##0.00_)\ [$€-1]_);\(#,##0.00\)\ [$€-1]_);_(* &quot;-&quot;??_)\ [$€-1]_);_(@"/>
  </numFmts>
  <fonts count="13" x14ac:knownFonts="1">
    <font>
      <sz val="10"/>
      <color rgb="FF000000"/>
      <name val="Arial"/>
    </font>
    <font>
      <sz val="10"/>
      <name val="Arial"/>
    </font>
    <font>
      <b/>
      <sz val="14"/>
      <name val="Arial"/>
    </font>
    <font>
      <sz val="12"/>
      <name val="Arial"/>
    </font>
    <font>
      <b/>
      <sz val="14"/>
      <color rgb="FF000000"/>
      <name val="Arial"/>
    </font>
    <font>
      <b/>
      <sz val="10"/>
      <name val="Arial"/>
    </font>
    <font>
      <b/>
      <sz val="9"/>
      <name val="Arial"/>
    </font>
    <font>
      <b/>
      <sz val="14"/>
      <color rgb="FFFF0000"/>
      <name val="Arial"/>
    </font>
    <font>
      <sz val="9"/>
      <name val="Arial"/>
    </font>
    <font>
      <sz val="9"/>
      <color rgb="FF000000"/>
      <name val="Arial"/>
    </font>
    <font>
      <sz val="10"/>
      <color rgb="FF000000"/>
      <name val="Arial"/>
    </font>
    <font>
      <b/>
      <sz val="12"/>
      <name val="Arial"/>
    </font>
    <font>
      <b/>
      <sz val="10"/>
      <color rgb="FFFF0000"/>
      <name val="Arial"/>
    </font>
  </fonts>
  <fills count="12">
    <fill>
      <patternFill patternType="none"/>
    </fill>
    <fill>
      <patternFill patternType="gray125"/>
    </fill>
    <fill>
      <patternFill patternType="solid">
        <fgColor rgb="FFF3F3F3"/>
        <bgColor rgb="FFF3F3F3"/>
      </patternFill>
    </fill>
    <fill>
      <patternFill patternType="solid">
        <fgColor rgb="FFEFEFEF"/>
        <bgColor rgb="FFEFEFEF"/>
      </patternFill>
    </fill>
    <fill>
      <patternFill patternType="solid">
        <fgColor rgb="FFB7B7B7"/>
        <bgColor rgb="FFB7B7B7"/>
      </patternFill>
    </fill>
    <fill>
      <patternFill patternType="solid">
        <fgColor rgb="FFD9D9D9"/>
        <bgColor rgb="FFD9D9D9"/>
      </patternFill>
    </fill>
    <fill>
      <patternFill patternType="solid">
        <fgColor rgb="FFCCCCCC"/>
        <bgColor rgb="FFCCCCCC"/>
      </patternFill>
    </fill>
    <fill>
      <patternFill patternType="solid">
        <fgColor rgb="FFFFFF00"/>
        <bgColor rgb="FFFFFF00"/>
      </patternFill>
    </fill>
    <fill>
      <patternFill patternType="solid">
        <fgColor rgb="FF00FF00"/>
        <bgColor rgb="FF00FF00"/>
      </patternFill>
    </fill>
    <fill>
      <patternFill patternType="solid">
        <fgColor rgb="FFFFFFFF"/>
        <bgColor rgb="FFFFFFFF"/>
      </patternFill>
    </fill>
    <fill>
      <patternFill patternType="solid">
        <fgColor rgb="FFFF9900"/>
        <bgColor rgb="FFFF9900"/>
      </patternFill>
    </fill>
    <fill>
      <patternFill patternType="solid">
        <fgColor rgb="FF000000"/>
        <bgColor rgb="FF000000"/>
      </patternFill>
    </fill>
  </fills>
  <borders count="1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2">
    <xf numFmtId="0" fontId="0" fillId="0" borderId="0" xfId="0" applyFont="1" applyAlignment="1"/>
    <xf numFmtId="0" fontId="1" fillId="2" borderId="0" xfId="0" applyFont="1" applyFill="1"/>
    <xf numFmtId="0" fontId="1" fillId="3" borderId="0" xfId="0" applyFont="1" applyFill="1"/>
    <xf numFmtId="0" fontId="2" fillId="5" borderId="4" xfId="0" applyFont="1" applyFill="1" applyBorder="1" applyAlignment="1"/>
    <xf numFmtId="0" fontId="3" fillId="0" borderId="4" xfId="0" applyFont="1" applyBorder="1" applyAlignment="1"/>
    <xf numFmtId="164" fontId="7" fillId="0" borderId="4" xfId="0" applyNumberFormat="1" applyFont="1" applyBorder="1"/>
    <xf numFmtId="164" fontId="5" fillId="0" borderId="8" xfId="0" applyNumberFormat="1" applyFont="1" applyBorder="1"/>
    <xf numFmtId="164" fontId="5" fillId="0" borderId="10" xfId="0" applyNumberFormat="1" applyFont="1" applyBorder="1"/>
    <xf numFmtId="0" fontId="2" fillId="5" borderId="1" xfId="0" applyFont="1" applyFill="1" applyBorder="1" applyAlignment="1"/>
    <xf numFmtId="164" fontId="2" fillId="0" borderId="4" xfId="0" applyNumberFormat="1" applyFont="1" applyBorder="1"/>
    <xf numFmtId="0" fontId="1" fillId="0" borderId="12" xfId="0" applyFont="1" applyBorder="1"/>
    <xf numFmtId="0" fontId="2" fillId="5" borderId="8" xfId="0" applyFont="1" applyFill="1" applyBorder="1" applyAlignment="1"/>
    <xf numFmtId="0" fontId="2" fillId="0" borderId="4" xfId="0" applyFont="1" applyBorder="1" applyAlignment="1"/>
    <xf numFmtId="0" fontId="2" fillId="0" borderId="0" xfId="0" applyFont="1" applyAlignment="1"/>
    <xf numFmtId="0" fontId="1" fillId="0" borderId="0" xfId="0" applyFont="1" applyAlignment="1"/>
    <xf numFmtId="0" fontId="1" fillId="0" borderId="6" xfId="0" applyFont="1" applyBorder="1"/>
    <xf numFmtId="4" fontId="1" fillId="5" borderId="8" xfId="0" applyNumberFormat="1" applyFont="1" applyFill="1" applyBorder="1" applyAlignment="1"/>
    <xf numFmtId="0" fontId="10" fillId="9" borderId="0" xfId="0" applyFont="1" applyFill="1" applyAlignment="1">
      <alignment horizontal="left"/>
    </xf>
    <xf numFmtId="4" fontId="1" fillId="5" borderId="8" xfId="0" applyNumberFormat="1" applyFont="1" applyFill="1" applyBorder="1"/>
    <xf numFmtId="4" fontId="1" fillId="5" borderId="5" xfId="0" applyNumberFormat="1" applyFont="1" applyFill="1" applyBorder="1" applyAlignment="1"/>
    <xf numFmtId="4" fontId="1" fillId="5" borderId="10" xfId="0" applyNumberFormat="1" applyFont="1" applyFill="1" applyBorder="1"/>
    <xf numFmtId="0" fontId="1" fillId="0" borderId="5" xfId="0" applyFont="1" applyBorder="1"/>
    <xf numFmtId="4" fontId="1" fillId="5" borderId="10" xfId="0" applyNumberFormat="1" applyFont="1" applyFill="1" applyBorder="1" applyAlignment="1"/>
    <xf numFmtId="0" fontId="11" fillId="0" borderId="4" xfId="0" applyFont="1" applyBorder="1" applyAlignment="1"/>
    <xf numFmtId="0" fontId="2" fillId="6" borderId="0" xfId="0" applyFont="1" applyFill="1" applyAlignment="1"/>
    <xf numFmtId="4" fontId="1" fillId="5" borderId="15" xfId="0" applyNumberFormat="1" applyFont="1" applyFill="1" applyBorder="1"/>
    <xf numFmtId="0" fontId="11" fillId="5" borderId="1" xfId="0" applyFont="1" applyFill="1" applyBorder="1" applyAlignment="1"/>
    <xf numFmtId="0" fontId="11" fillId="5" borderId="2" xfId="0" applyFont="1" applyFill="1" applyBorder="1" applyAlignment="1"/>
    <xf numFmtId="4" fontId="5" fillId="5" borderId="15" xfId="0" applyNumberFormat="1" applyFont="1" applyFill="1" applyBorder="1"/>
    <xf numFmtId="4" fontId="1" fillId="11" borderId="4" xfId="0" applyNumberFormat="1" applyFont="1" applyFill="1" applyBorder="1"/>
    <xf numFmtId="4" fontId="12" fillId="5" borderId="4" xfId="0" applyNumberFormat="1" applyFont="1" applyFill="1" applyBorder="1"/>
    <xf numFmtId="4" fontId="1" fillId="2" borderId="0" xfId="0" applyNumberFormat="1" applyFont="1" applyFill="1"/>
    <xf numFmtId="0" fontId="2" fillId="4" borderId="1" xfId="0" applyFont="1" applyFill="1" applyBorder="1" applyAlignment="1">
      <alignment horizontal="center"/>
    </xf>
    <xf numFmtId="0" fontId="1" fillId="0" borderId="2" xfId="0" applyFont="1" applyBorder="1"/>
    <xf numFmtId="0" fontId="1" fillId="0" borderId="3" xfId="0" applyFont="1" applyBorder="1"/>
    <xf numFmtId="4" fontId="1" fillId="5" borderId="0" xfId="0" applyNumberFormat="1" applyFont="1" applyFill="1"/>
    <xf numFmtId="0" fontId="1" fillId="0" borderId="13" xfId="0" applyFont="1" applyBorder="1"/>
    <xf numFmtId="0" fontId="6" fillId="3" borderId="5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1" fillId="10" borderId="9" xfId="0" applyFont="1" applyFill="1" applyBorder="1"/>
    <xf numFmtId="0" fontId="1" fillId="0" borderId="11" xfId="0" applyFont="1" applyBorder="1"/>
    <xf numFmtId="0" fontId="2" fillId="2" borderId="1" xfId="0" applyFont="1" applyFill="1" applyBorder="1"/>
    <xf numFmtId="0" fontId="2" fillId="5" borderId="6" xfId="0" applyFont="1" applyFill="1" applyBorder="1" applyAlignment="1"/>
    <xf numFmtId="0" fontId="1" fillId="0" borderId="12" xfId="0" applyFont="1" applyBorder="1"/>
    <xf numFmtId="4" fontId="1" fillId="5" borderId="6" xfId="0" applyNumberFormat="1" applyFont="1" applyFill="1" applyBorder="1"/>
    <xf numFmtId="0" fontId="1" fillId="0" borderId="7" xfId="0" applyFont="1" applyBorder="1"/>
    <xf numFmtId="0" fontId="1" fillId="8" borderId="9" xfId="0" applyFont="1" applyFill="1" applyBorder="1"/>
    <xf numFmtId="0" fontId="6" fillId="3" borderId="6" xfId="0" applyFont="1" applyFill="1" applyBorder="1" applyAlignment="1">
      <alignment horizontal="center"/>
    </xf>
    <xf numFmtId="0" fontId="1" fillId="7" borderId="9" xfId="0" applyFont="1" applyFill="1" applyBorder="1"/>
    <xf numFmtId="0" fontId="2" fillId="6" borderId="1" xfId="0" applyFont="1" applyFill="1" applyBorder="1" applyAlignment="1">
      <alignment horizontal="center"/>
    </xf>
    <xf numFmtId="4" fontId="1" fillId="5" borderId="1" xfId="0" applyNumberFormat="1" applyFont="1" applyFill="1" applyBorder="1"/>
    <xf numFmtId="0" fontId="8" fillId="3" borderId="0" xfId="0" applyFont="1" applyFill="1"/>
    <xf numFmtId="0" fontId="0" fillId="0" borderId="0" xfId="0" applyFont="1" applyAlignment="1"/>
    <xf numFmtId="0" fontId="8" fillId="3" borderId="5" xfId="0" applyFont="1" applyFill="1" applyBorder="1"/>
    <xf numFmtId="0" fontId="8" fillId="3" borderId="6" xfId="0" applyFont="1" applyFill="1" applyBorder="1"/>
    <xf numFmtId="0" fontId="8" fillId="3" borderId="6" xfId="0" applyFont="1" applyFill="1" applyBorder="1" applyAlignment="1"/>
    <xf numFmtId="0" fontId="8" fillId="3" borderId="14" xfId="0" applyFont="1" applyFill="1" applyBorder="1"/>
    <xf numFmtId="0" fontId="1" fillId="0" borderId="14" xfId="0" applyFont="1" applyBorder="1"/>
    <xf numFmtId="0" fontId="8" fillId="3" borderId="9" xfId="0" applyFont="1" applyFill="1" applyBorder="1"/>
    <xf numFmtId="0" fontId="5" fillId="0" borderId="5" xfId="0" applyFont="1" applyBorder="1" applyAlignment="1"/>
    <xf numFmtId="0" fontId="5" fillId="4" borderId="1" xfId="0" applyFont="1" applyFill="1" applyBorder="1" applyAlignment="1"/>
    <xf numFmtId="0" fontId="9" fillId="3" borderId="6" xfId="0" applyFont="1" applyFill="1" applyBorder="1"/>
  </cellXfs>
  <cellStyles count="1">
    <cellStyle name="Normal" xfId="0" builtinId="0"/>
  </cellStyles>
  <dxfs count="2">
    <dxf>
      <fill>
        <patternFill patternType="solid">
          <fgColor rgb="FFFFFF00"/>
          <bgColor rgb="FFFFFF00"/>
        </patternFill>
      </fill>
      <border>
        <left/>
        <right/>
        <top/>
        <bottom/>
      </border>
    </dxf>
    <dxf>
      <fill>
        <patternFill patternType="solid">
          <fgColor rgb="FFFFFF00"/>
          <bgColor rgb="FFFFFF00"/>
        </patternFill>
      </fill>
      <border>
        <left/>
        <right/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552450</xdr:colOff>
      <xdr:row>9</xdr:row>
      <xdr:rowOff>85725</xdr:rowOff>
    </xdr:from>
    <xdr:to>
      <xdr:col>13</xdr:col>
      <xdr:colOff>676275</xdr:colOff>
      <xdr:row>16</xdr:row>
      <xdr:rowOff>0</xdr:rowOff>
    </xdr:to>
    <xdr:pic>
      <xdr:nvPicPr>
        <xdr:cNvPr id="2" name="image2.jpg" title="Image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4171950" cy="1314450"/>
        </a:xfrm>
        <a:prstGeom prst="rect">
          <a:avLst/>
        </a:prstGeom>
        <a:noFill/>
      </xdr:spPr>
    </xdr:pic>
    <xdr:clientData fLock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06"/>
  <sheetViews>
    <sheetView showGridLines="0" workbookViewId="0"/>
  </sheetViews>
  <sheetFormatPr baseColWidth="10" defaultColWidth="14.42578125" defaultRowHeight="15.75" customHeight="1" x14ac:dyDescent="0.2"/>
  <cols>
    <col min="2" max="2" width="21.140625" customWidth="1"/>
    <col min="3" max="3" width="18" customWidth="1"/>
    <col min="4" max="4" width="13.7109375" customWidth="1"/>
    <col min="5" max="5" width="33" customWidth="1"/>
    <col min="6" max="6" width="23.5703125" customWidth="1"/>
    <col min="7" max="7" width="28.5703125" customWidth="1"/>
    <col min="8" max="8" width="18.7109375" customWidth="1"/>
    <col min="10" max="26" width="0" hidden="1"/>
  </cols>
  <sheetData>
    <row r="1" spans="1:9" ht="12.75" x14ac:dyDescent="0.2">
      <c r="A1" s="1"/>
      <c r="B1" s="1"/>
      <c r="C1" s="1"/>
      <c r="D1" s="1"/>
      <c r="E1" s="1"/>
      <c r="F1" s="1"/>
      <c r="G1" s="1"/>
      <c r="H1" s="1"/>
      <c r="I1" s="1"/>
    </row>
    <row r="2" spans="1:9" ht="12.75" x14ac:dyDescent="0.2">
      <c r="A2" s="1"/>
      <c r="B2" s="1"/>
      <c r="C2" s="1"/>
      <c r="D2" s="1"/>
      <c r="E2" s="1"/>
      <c r="F2" s="1"/>
      <c r="G2" s="1"/>
      <c r="H2" s="1"/>
      <c r="I2" s="1"/>
    </row>
    <row r="3" spans="1:9" ht="12.75" x14ac:dyDescent="0.2">
      <c r="A3" s="1"/>
      <c r="B3" s="1"/>
      <c r="C3" s="1"/>
      <c r="D3" s="1"/>
      <c r="E3" s="1"/>
      <c r="F3" s="1"/>
      <c r="G3" s="1"/>
      <c r="H3" s="1"/>
      <c r="I3" s="1"/>
    </row>
    <row r="4" spans="1:9" ht="12.75" x14ac:dyDescent="0.2">
      <c r="A4" s="1"/>
      <c r="B4" s="1"/>
      <c r="C4" s="1"/>
      <c r="D4" s="1"/>
      <c r="E4" s="1"/>
      <c r="F4" s="1"/>
      <c r="G4" s="1"/>
      <c r="H4" s="1"/>
      <c r="I4" s="1"/>
    </row>
    <row r="5" spans="1:9" ht="12.75" x14ac:dyDescent="0.2">
      <c r="A5" s="1"/>
      <c r="B5" s="1"/>
      <c r="C5" s="1"/>
      <c r="D5" s="1"/>
      <c r="E5" s="1"/>
      <c r="F5" s="1"/>
      <c r="G5" s="1"/>
      <c r="H5" s="1"/>
      <c r="I5" s="1"/>
    </row>
    <row r="6" spans="1:9" ht="12.75" x14ac:dyDescent="0.2">
      <c r="A6" s="1"/>
      <c r="B6" s="1"/>
      <c r="C6" s="1"/>
      <c r="D6" s="1"/>
      <c r="E6" s="1"/>
      <c r="F6" s="1"/>
      <c r="G6" s="1"/>
      <c r="H6" s="1"/>
      <c r="I6" s="1"/>
    </row>
    <row r="7" spans="1:9" ht="12.75" x14ac:dyDescent="0.2">
      <c r="A7" s="1"/>
      <c r="B7" s="1"/>
      <c r="C7" s="1"/>
      <c r="D7" s="1"/>
      <c r="E7" s="1"/>
      <c r="F7" s="1"/>
      <c r="G7" s="1"/>
      <c r="H7" s="1"/>
      <c r="I7" s="1"/>
    </row>
    <row r="8" spans="1:9" ht="18" x14ac:dyDescent="0.25">
      <c r="A8" s="1"/>
      <c r="B8" s="32" t="s">
        <v>0</v>
      </c>
      <c r="C8" s="33"/>
      <c r="D8" s="33"/>
      <c r="E8" s="33"/>
      <c r="F8" s="33"/>
      <c r="G8" s="33"/>
      <c r="H8" s="34"/>
      <c r="I8" s="1"/>
    </row>
    <row r="9" spans="1:9" ht="18" x14ac:dyDescent="0.25">
      <c r="A9" s="1"/>
      <c r="B9" s="3" t="s">
        <v>1</v>
      </c>
      <c r="C9" s="3" t="s">
        <v>3</v>
      </c>
      <c r="D9" s="3" t="s">
        <v>4</v>
      </c>
      <c r="E9" s="3" t="s">
        <v>5</v>
      </c>
      <c r="F9" s="3" t="s">
        <v>6</v>
      </c>
      <c r="G9" s="3" t="s">
        <v>7</v>
      </c>
      <c r="H9" s="3" t="s">
        <v>8</v>
      </c>
      <c r="I9" s="1"/>
    </row>
    <row r="10" spans="1:9" ht="18" x14ac:dyDescent="0.25">
      <c r="A10" s="1"/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5" t="str">
        <f ca="1">IFERROR(__xludf.DUMMYFUNCTION("FILTER('Paramètre Données Constructeurs'!H3:H40,'Paramètre Données Constructeurs'!B3:B40=B10,'Paramètre Données Constructeurs'!C3:C40=C10,'Paramètre Données Constructeurs'!D3:D40=D10,'Paramètre Données Constructeurs'!E3:E40=E10,'Paramètre Données Construc"&amp;"teurs'!F3:F40=F10,'Paramètre Données Constructeurs'!G3:G40=G10)"),"  26,550.00  € ")</f>
        <v xml:space="preserve">  26,550.00  € </v>
      </c>
      <c r="I10" s="1"/>
    </row>
    <row r="11" spans="1:9" ht="12.75" x14ac:dyDescent="0.2">
      <c r="A11" s="1"/>
      <c r="B11" s="1"/>
      <c r="C11" s="1"/>
      <c r="D11" s="1"/>
      <c r="E11" s="1"/>
      <c r="F11" s="1"/>
      <c r="G11" s="1"/>
      <c r="H11" s="1"/>
      <c r="I11" s="1"/>
    </row>
    <row r="12" spans="1:9" ht="12.75" hidden="1" x14ac:dyDescent="0.2"/>
    <row r="13" spans="1:9" ht="12.75" hidden="1" x14ac:dyDescent="0.2"/>
    <row r="14" spans="1:9" ht="12.75" hidden="1" x14ac:dyDescent="0.2"/>
    <row r="15" spans="1:9" ht="12.75" hidden="1" x14ac:dyDescent="0.2"/>
    <row r="16" spans="1:9" ht="12.75" hidden="1" x14ac:dyDescent="0.2"/>
    <row r="17" ht="12.75" hidden="1" x14ac:dyDescent="0.2"/>
    <row r="18" ht="12.75" hidden="1" x14ac:dyDescent="0.2"/>
    <row r="19" ht="12.75" hidden="1" x14ac:dyDescent="0.2"/>
    <row r="20" ht="12.75" hidden="1" x14ac:dyDescent="0.2"/>
    <row r="21" ht="12.75" hidden="1" x14ac:dyDescent="0.2"/>
    <row r="22" ht="12.75" hidden="1" x14ac:dyDescent="0.2"/>
    <row r="23" ht="12.75" hidden="1" x14ac:dyDescent="0.2"/>
    <row r="24" ht="12.75" hidden="1" x14ac:dyDescent="0.2"/>
    <row r="25" ht="12.75" hidden="1" x14ac:dyDescent="0.2"/>
    <row r="26" ht="12.75" hidden="1" x14ac:dyDescent="0.2"/>
    <row r="27" ht="12.75" hidden="1" x14ac:dyDescent="0.2"/>
    <row r="28" ht="12.75" hidden="1" x14ac:dyDescent="0.2"/>
    <row r="29" ht="12.75" hidden="1" x14ac:dyDescent="0.2"/>
    <row r="30" ht="12.75" hidden="1" x14ac:dyDescent="0.2"/>
    <row r="31" ht="12.75" hidden="1" x14ac:dyDescent="0.2"/>
    <row r="32" ht="12.75" hidden="1" x14ac:dyDescent="0.2"/>
    <row r="33" ht="12.75" hidden="1" x14ac:dyDescent="0.2"/>
    <row r="34" ht="12.75" hidden="1" x14ac:dyDescent="0.2"/>
    <row r="35" ht="12.75" hidden="1" x14ac:dyDescent="0.2"/>
    <row r="36" ht="12.75" hidden="1" x14ac:dyDescent="0.2"/>
    <row r="37" ht="12.75" hidden="1" x14ac:dyDescent="0.2"/>
    <row r="38" ht="12.75" hidden="1" x14ac:dyDescent="0.2"/>
    <row r="39" ht="12.75" hidden="1" x14ac:dyDescent="0.2"/>
    <row r="40" ht="12.75" hidden="1" x14ac:dyDescent="0.2"/>
    <row r="41" ht="12.75" hidden="1" x14ac:dyDescent="0.2"/>
    <row r="42" ht="12.75" hidden="1" x14ac:dyDescent="0.2"/>
    <row r="43" ht="12.75" hidden="1" x14ac:dyDescent="0.2"/>
    <row r="44" ht="12.75" hidden="1" x14ac:dyDescent="0.2"/>
    <row r="45" ht="12.75" hidden="1" x14ac:dyDescent="0.2"/>
    <row r="46" ht="12.75" hidden="1" x14ac:dyDescent="0.2"/>
    <row r="47" ht="12.75" hidden="1" x14ac:dyDescent="0.2"/>
    <row r="48" ht="12.75" hidden="1" x14ac:dyDescent="0.2"/>
    <row r="49" ht="12.75" hidden="1" x14ac:dyDescent="0.2"/>
    <row r="50" ht="12.75" hidden="1" x14ac:dyDescent="0.2"/>
    <row r="51" ht="12.75" hidden="1" x14ac:dyDescent="0.2"/>
    <row r="52" ht="12.75" hidden="1" x14ac:dyDescent="0.2"/>
    <row r="53" ht="12.75" hidden="1" x14ac:dyDescent="0.2"/>
    <row r="54" ht="12.75" hidden="1" x14ac:dyDescent="0.2"/>
    <row r="55" ht="12.75" hidden="1" x14ac:dyDescent="0.2"/>
    <row r="56" ht="12.75" hidden="1" x14ac:dyDescent="0.2"/>
    <row r="57" ht="12.75" hidden="1" x14ac:dyDescent="0.2"/>
    <row r="58" ht="12.75" hidden="1" x14ac:dyDescent="0.2"/>
    <row r="59" ht="12.75" hidden="1" x14ac:dyDescent="0.2"/>
    <row r="60" ht="12.75" hidden="1" x14ac:dyDescent="0.2"/>
    <row r="61" ht="12.75" hidden="1" x14ac:dyDescent="0.2"/>
    <row r="62" ht="12.75" hidden="1" x14ac:dyDescent="0.2"/>
    <row r="63" ht="12.75" hidden="1" x14ac:dyDescent="0.2"/>
    <row r="64" ht="12.75" hidden="1" x14ac:dyDescent="0.2"/>
    <row r="65" ht="12.75" hidden="1" x14ac:dyDescent="0.2"/>
    <row r="66" ht="12.75" hidden="1" x14ac:dyDescent="0.2"/>
    <row r="67" ht="12.75" hidden="1" x14ac:dyDescent="0.2"/>
    <row r="68" ht="12.75" hidden="1" x14ac:dyDescent="0.2"/>
    <row r="69" ht="12.75" hidden="1" x14ac:dyDescent="0.2"/>
    <row r="70" ht="12.75" hidden="1" x14ac:dyDescent="0.2"/>
    <row r="71" ht="12.75" hidden="1" x14ac:dyDescent="0.2"/>
    <row r="72" ht="12.75" hidden="1" x14ac:dyDescent="0.2"/>
    <row r="73" ht="12.75" hidden="1" x14ac:dyDescent="0.2"/>
    <row r="74" ht="12.75" hidden="1" x14ac:dyDescent="0.2"/>
    <row r="75" ht="12.75" hidden="1" x14ac:dyDescent="0.2"/>
    <row r="76" ht="12.75" hidden="1" x14ac:dyDescent="0.2"/>
    <row r="77" ht="12.75" hidden="1" x14ac:dyDescent="0.2"/>
    <row r="78" ht="12.75" hidden="1" x14ac:dyDescent="0.2"/>
    <row r="79" ht="12.75" hidden="1" x14ac:dyDescent="0.2"/>
    <row r="80" ht="12.75" hidden="1" x14ac:dyDescent="0.2"/>
    <row r="81" ht="12.75" hidden="1" x14ac:dyDescent="0.2"/>
    <row r="82" ht="12.75" hidden="1" x14ac:dyDescent="0.2"/>
    <row r="83" ht="12.75" hidden="1" x14ac:dyDescent="0.2"/>
    <row r="84" ht="12.75" hidden="1" x14ac:dyDescent="0.2"/>
    <row r="85" ht="12.75" hidden="1" x14ac:dyDescent="0.2"/>
    <row r="86" ht="12.75" hidden="1" x14ac:dyDescent="0.2"/>
    <row r="87" ht="12.75" hidden="1" x14ac:dyDescent="0.2"/>
    <row r="88" ht="12.75" hidden="1" x14ac:dyDescent="0.2"/>
    <row r="89" ht="12.75" hidden="1" x14ac:dyDescent="0.2"/>
    <row r="90" ht="12.75" hidden="1" x14ac:dyDescent="0.2"/>
    <row r="91" ht="12.75" hidden="1" x14ac:dyDescent="0.2"/>
    <row r="92" ht="12.75" hidden="1" x14ac:dyDescent="0.2"/>
    <row r="93" ht="12.75" hidden="1" x14ac:dyDescent="0.2"/>
    <row r="94" ht="12.75" hidden="1" x14ac:dyDescent="0.2"/>
    <row r="95" ht="12.75" hidden="1" x14ac:dyDescent="0.2"/>
    <row r="96" ht="12.75" hidden="1" x14ac:dyDescent="0.2"/>
    <row r="97" ht="12.75" hidden="1" x14ac:dyDescent="0.2"/>
    <row r="98" ht="12.75" hidden="1" x14ac:dyDescent="0.2"/>
    <row r="99" ht="12.75" hidden="1" x14ac:dyDescent="0.2"/>
    <row r="100" ht="12.75" hidden="1" x14ac:dyDescent="0.2"/>
    <row r="101" ht="12.75" hidden="1" x14ac:dyDescent="0.2"/>
    <row r="102" ht="12.75" hidden="1" x14ac:dyDescent="0.2"/>
    <row r="103" ht="12.75" hidden="1" x14ac:dyDescent="0.2"/>
    <row r="104" ht="12.75" hidden="1" x14ac:dyDescent="0.2"/>
    <row r="105" ht="12.75" hidden="1" x14ac:dyDescent="0.2"/>
    <row r="106" ht="12.75" hidden="1" x14ac:dyDescent="0.2"/>
    <row r="107" ht="12.75" hidden="1" x14ac:dyDescent="0.2"/>
    <row r="108" ht="12.75" hidden="1" x14ac:dyDescent="0.2"/>
    <row r="109" ht="12.75" hidden="1" x14ac:dyDescent="0.2"/>
    <row r="110" ht="12.75" hidden="1" x14ac:dyDescent="0.2"/>
    <row r="111" ht="12.75" hidden="1" x14ac:dyDescent="0.2"/>
    <row r="112" ht="12.75" hidden="1" x14ac:dyDescent="0.2"/>
    <row r="113" ht="12.75" hidden="1" x14ac:dyDescent="0.2"/>
    <row r="114" ht="12.75" hidden="1" x14ac:dyDescent="0.2"/>
    <row r="115" ht="12.75" hidden="1" x14ac:dyDescent="0.2"/>
    <row r="116" ht="12.75" hidden="1" x14ac:dyDescent="0.2"/>
    <row r="117" ht="12.75" hidden="1" x14ac:dyDescent="0.2"/>
    <row r="118" ht="12.75" hidden="1" x14ac:dyDescent="0.2"/>
    <row r="119" ht="12.75" hidden="1" x14ac:dyDescent="0.2"/>
    <row r="120" ht="12.75" hidden="1" x14ac:dyDescent="0.2"/>
    <row r="121" ht="12.75" hidden="1" x14ac:dyDescent="0.2"/>
    <row r="122" ht="12.75" hidden="1" x14ac:dyDescent="0.2"/>
    <row r="123" ht="12.75" hidden="1" x14ac:dyDescent="0.2"/>
    <row r="124" ht="12.75" hidden="1" x14ac:dyDescent="0.2"/>
    <row r="125" ht="12.75" hidden="1" x14ac:dyDescent="0.2"/>
    <row r="126" ht="12.75" hidden="1" x14ac:dyDescent="0.2"/>
    <row r="127" ht="12.75" hidden="1" x14ac:dyDescent="0.2"/>
    <row r="128" ht="12.75" hidden="1" x14ac:dyDescent="0.2"/>
    <row r="129" ht="12.75" hidden="1" x14ac:dyDescent="0.2"/>
    <row r="130" ht="12.75" hidden="1" x14ac:dyDescent="0.2"/>
    <row r="131" ht="12.75" hidden="1" x14ac:dyDescent="0.2"/>
    <row r="132" ht="12.75" hidden="1" x14ac:dyDescent="0.2"/>
    <row r="133" ht="12.75" hidden="1" x14ac:dyDescent="0.2"/>
    <row r="134" ht="12.75" hidden="1" x14ac:dyDescent="0.2"/>
    <row r="135" ht="12.75" hidden="1" x14ac:dyDescent="0.2"/>
    <row r="136" ht="12.75" hidden="1" x14ac:dyDescent="0.2"/>
    <row r="137" ht="12.75" hidden="1" x14ac:dyDescent="0.2"/>
    <row r="138" ht="12.75" hidden="1" x14ac:dyDescent="0.2"/>
    <row r="139" ht="12.75" hidden="1" x14ac:dyDescent="0.2"/>
    <row r="140" ht="12.75" hidden="1" x14ac:dyDescent="0.2"/>
    <row r="141" ht="12.75" hidden="1" x14ac:dyDescent="0.2"/>
    <row r="142" ht="12.75" hidden="1" x14ac:dyDescent="0.2"/>
    <row r="143" ht="12.75" hidden="1" x14ac:dyDescent="0.2"/>
    <row r="144" ht="12.75" hidden="1" x14ac:dyDescent="0.2"/>
    <row r="145" ht="12.75" hidden="1" x14ac:dyDescent="0.2"/>
    <row r="146" ht="12.75" hidden="1" x14ac:dyDescent="0.2"/>
    <row r="147" ht="12.75" hidden="1" x14ac:dyDescent="0.2"/>
    <row r="148" ht="12.75" hidden="1" x14ac:dyDescent="0.2"/>
    <row r="149" ht="12.75" hidden="1" x14ac:dyDescent="0.2"/>
    <row r="150" ht="12.75" hidden="1" x14ac:dyDescent="0.2"/>
    <row r="151" ht="12.75" hidden="1" x14ac:dyDescent="0.2"/>
    <row r="152" ht="12.75" hidden="1" x14ac:dyDescent="0.2"/>
    <row r="153" ht="12.75" hidden="1" x14ac:dyDescent="0.2"/>
    <row r="154" ht="12.75" hidden="1" x14ac:dyDescent="0.2"/>
    <row r="155" ht="12.75" hidden="1" x14ac:dyDescent="0.2"/>
    <row r="156" ht="12.75" hidden="1" x14ac:dyDescent="0.2"/>
    <row r="157" ht="12.75" hidden="1" x14ac:dyDescent="0.2"/>
    <row r="158" ht="12.75" hidden="1" x14ac:dyDescent="0.2"/>
    <row r="159" ht="12.75" hidden="1" x14ac:dyDescent="0.2"/>
    <row r="160" ht="12.75" hidden="1" x14ac:dyDescent="0.2"/>
    <row r="161" ht="12.75" hidden="1" x14ac:dyDescent="0.2"/>
    <row r="162" ht="12.75" hidden="1" x14ac:dyDescent="0.2"/>
    <row r="163" ht="12.75" hidden="1" x14ac:dyDescent="0.2"/>
    <row r="164" ht="12.75" hidden="1" x14ac:dyDescent="0.2"/>
    <row r="165" ht="12.75" hidden="1" x14ac:dyDescent="0.2"/>
    <row r="166" ht="12.75" hidden="1" x14ac:dyDescent="0.2"/>
    <row r="167" ht="12.75" hidden="1" x14ac:dyDescent="0.2"/>
    <row r="168" ht="12.75" hidden="1" x14ac:dyDescent="0.2"/>
    <row r="169" ht="12.75" hidden="1" x14ac:dyDescent="0.2"/>
    <row r="170" ht="12.75" hidden="1" x14ac:dyDescent="0.2"/>
    <row r="171" ht="12.75" hidden="1" x14ac:dyDescent="0.2"/>
    <row r="172" ht="12.75" hidden="1" x14ac:dyDescent="0.2"/>
    <row r="173" ht="12.75" hidden="1" x14ac:dyDescent="0.2"/>
    <row r="174" ht="12.75" hidden="1" x14ac:dyDescent="0.2"/>
    <row r="175" ht="12.75" hidden="1" x14ac:dyDescent="0.2"/>
    <row r="176" ht="12.75" hidden="1" x14ac:dyDescent="0.2"/>
    <row r="177" ht="12.75" hidden="1" x14ac:dyDescent="0.2"/>
    <row r="178" ht="12.75" hidden="1" x14ac:dyDescent="0.2"/>
    <row r="179" ht="12.75" hidden="1" x14ac:dyDescent="0.2"/>
    <row r="180" ht="12.75" hidden="1" x14ac:dyDescent="0.2"/>
    <row r="181" ht="12.75" hidden="1" x14ac:dyDescent="0.2"/>
    <row r="182" ht="12.75" hidden="1" x14ac:dyDescent="0.2"/>
    <row r="183" ht="12.75" hidden="1" x14ac:dyDescent="0.2"/>
    <row r="184" ht="12.75" hidden="1" x14ac:dyDescent="0.2"/>
    <row r="185" ht="12.75" hidden="1" x14ac:dyDescent="0.2"/>
    <row r="186" ht="12.75" hidden="1" x14ac:dyDescent="0.2"/>
    <row r="187" ht="12.75" hidden="1" x14ac:dyDescent="0.2"/>
    <row r="188" ht="12.75" hidden="1" x14ac:dyDescent="0.2"/>
    <row r="189" ht="12.75" hidden="1" x14ac:dyDescent="0.2"/>
    <row r="190" ht="12.75" hidden="1" x14ac:dyDescent="0.2"/>
    <row r="191" ht="12.75" hidden="1" x14ac:dyDescent="0.2"/>
    <row r="192" ht="12.75" hidden="1" x14ac:dyDescent="0.2"/>
    <row r="193" ht="12.75" hidden="1" x14ac:dyDescent="0.2"/>
    <row r="194" ht="12.75" hidden="1" x14ac:dyDescent="0.2"/>
    <row r="195" ht="12.75" hidden="1" x14ac:dyDescent="0.2"/>
    <row r="196" ht="12.75" hidden="1" x14ac:dyDescent="0.2"/>
    <row r="197" ht="12.75" hidden="1" x14ac:dyDescent="0.2"/>
    <row r="198" ht="12.75" hidden="1" x14ac:dyDescent="0.2"/>
    <row r="199" ht="12.75" hidden="1" x14ac:dyDescent="0.2"/>
    <row r="200" ht="12.75" hidden="1" x14ac:dyDescent="0.2"/>
    <row r="201" ht="12.75" hidden="1" x14ac:dyDescent="0.2"/>
    <row r="202" ht="12.75" hidden="1" x14ac:dyDescent="0.2"/>
    <row r="203" ht="12.75" hidden="1" x14ac:dyDescent="0.2"/>
    <row r="204" ht="12.75" hidden="1" x14ac:dyDescent="0.2"/>
    <row r="205" ht="12.75" hidden="1" x14ac:dyDescent="0.2"/>
    <row r="206" ht="12.75" hidden="1" x14ac:dyDescent="0.2"/>
    <row r="207" ht="12.75" hidden="1" x14ac:dyDescent="0.2"/>
    <row r="208" ht="12.75" hidden="1" x14ac:dyDescent="0.2"/>
    <row r="209" ht="12.75" hidden="1" x14ac:dyDescent="0.2"/>
    <row r="210" ht="12.75" hidden="1" x14ac:dyDescent="0.2"/>
    <row r="211" ht="12.75" hidden="1" x14ac:dyDescent="0.2"/>
    <row r="212" ht="12.75" hidden="1" x14ac:dyDescent="0.2"/>
    <row r="213" ht="12.75" hidden="1" x14ac:dyDescent="0.2"/>
    <row r="214" ht="12.75" hidden="1" x14ac:dyDescent="0.2"/>
    <row r="215" ht="12.75" hidden="1" x14ac:dyDescent="0.2"/>
    <row r="216" ht="12.75" hidden="1" x14ac:dyDescent="0.2"/>
    <row r="217" ht="12.75" hidden="1" x14ac:dyDescent="0.2"/>
    <row r="218" ht="12.75" hidden="1" x14ac:dyDescent="0.2"/>
    <row r="219" ht="12.75" hidden="1" x14ac:dyDescent="0.2"/>
    <row r="220" ht="12.75" hidden="1" x14ac:dyDescent="0.2"/>
    <row r="221" ht="12.75" hidden="1" x14ac:dyDescent="0.2"/>
    <row r="222" ht="12.75" hidden="1" x14ac:dyDescent="0.2"/>
    <row r="223" ht="12.75" hidden="1" x14ac:dyDescent="0.2"/>
    <row r="224" ht="12.75" hidden="1" x14ac:dyDescent="0.2"/>
    <row r="225" ht="12.75" hidden="1" x14ac:dyDescent="0.2"/>
    <row r="226" ht="12.75" hidden="1" x14ac:dyDescent="0.2"/>
    <row r="227" ht="12.75" hidden="1" x14ac:dyDescent="0.2"/>
    <row r="228" ht="12.75" hidden="1" x14ac:dyDescent="0.2"/>
    <row r="229" ht="12.75" hidden="1" x14ac:dyDescent="0.2"/>
    <row r="230" ht="12.75" hidden="1" x14ac:dyDescent="0.2"/>
    <row r="231" ht="12.75" hidden="1" x14ac:dyDescent="0.2"/>
    <row r="232" ht="12.75" hidden="1" x14ac:dyDescent="0.2"/>
    <row r="233" ht="12.75" hidden="1" x14ac:dyDescent="0.2"/>
    <row r="234" ht="12.75" hidden="1" x14ac:dyDescent="0.2"/>
    <row r="235" ht="12.75" hidden="1" x14ac:dyDescent="0.2"/>
    <row r="236" ht="12.75" hidden="1" x14ac:dyDescent="0.2"/>
    <row r="237" ht="12.75" hidden="1" x14ac:dyDescent="0.2"/>
    <row r="238" ht="12.75" hidden="1" x14ac:dyDescent="0.2"/>
    <row r="239" ht="12.75" hidden="1" x14ac:dyDescent="0.2"/>
    <row r="240" ht="12.75" hidden="1" x14ac:dyDescent="0.2"/>
    <row r="241" ht="12.75" hidden="1" x14ac:dyDescent="0.2"/>
    <row r="242" ht="12.75" hidden="1" x14ac:dyDescent="0.2"/>
    <row r="243" ht="12.75" hidden="1" x14ac:dyDescent="0.2"/>
    <row r="244" ht="12.75" hidden="1" x14ac:dyDescent="0.2"/>
    <row r="245" ht="12.75" hidden="1" x14ac:dyDescent="0.2"/>
    <row r="246" ht="12.75" hidden="1" x14ac:dyDescent="0.2"/>
    <row r="247" ht="12.75" hidden="1" x14ac:dyDescent="0.2"/>
    <row r="248" ht="12.75" hidden="1" x14ac:dyDescent="0.2"/>
    <row r="249" ht="12.75" hidden="1" x14ac:dyDescent="0.2"/>
    <row r="250" ht="12.75" hidden="1" x14ac:dyDescent="0.2"/>
    <row r="251" ht="12.75" hidden="1" x14ac:dyDescent="0.2"/>
    <row r="252" ht="12.75" hidden="1" x14ac:dyDescent="0.2"/>
    <row r="253" ht="12.75" hidden="1" x14ac:dyDescent="0.2"/>
    <row r="254" ht="12.75" hidden="1" x14ac:dyDescent="0.2"/>
    <row r="255" ht="12.75" hidden="1" x14ac:dyDescent="0.2"/>
    <row r="256" ht="12.75" hidden="1" x14ac:dyDescent="0.2"/>
    <row r="257" ht="12.75" hidden="1" x14ac:dyDescent="0.2"/>
    <row r="258" ht="12.75" hidden="1" x14ac:dyDescent="0.2"/>
    <row r="259" ht="12.75" hidden="1" x14ac:dyDescent="0.2"/>
    <row r="260" ht="12.75" hidden="1" x14ac:dyDescent="0.2"/>
    <row r="261" ht="12.75" hidden="1" x14ac:dyDescent="0.2"/>
    <row r="262" ht="12.75" hidden="1" x14ac:dyDescent="0.2"/>
    <row r="263" ht="12.75" hidden="1" x14ac:dyDescent="0.2"/>
    <row r="264" ht="12.75" hidden="1" x14ac:dyDescent="0.2"/>
    <row r="265" ht="12.75" hidden="1" x14ac:dyDescent="0.2"/>
    <row r="266" ht="12.75" hidden="1" x14ac:dyDescent="0.2"/>
    <row r="267" ht="12.75" hidden="1" x14ac:dyDescent="0.2"/>
    <row r="268" ht="12.75" hidden="1" x14ac:dyDescent="0.2"/>
    <row r="269" ht="12.75" hidden="1" x14ac:dyDescent="0.2"/>
    <row r="270" ht="12.75" hidden="1" x14ac:dyDescent="0.2"/>
    <row r="271" ht="12.75" hidden="1" x14ac:dyDescent="0.2"/>
    <row r="272" ht="12.75" hidden="1" x14ac:dyDescent="0.2"/>
    <row r="273" ht="12.75" hidden="1" x14ac:dyDescent="0.2"/>
    <row r="274" ht="12.75" hidden="1" x14ac:dyDescent="0.2"/>
    <row r="275" ht="12.75" hidden="1" x14ac:dyDescent="0.2"/>
    <row r="276" ht="12.75" hidden="1" x14ac:dyDescent="0.2"/>
    <row r="277" ht="12.75" hidden="1" x14ac:dyDescent="0.2"/>
    <row r="278" ht="12.75" hidden="1" x14ac:dyDescent="0.2"/>
    <row r="279" ht="12.75" hidden="1" x14ac:dyDescent="0.2"/>
    <row r="280" ht="12.75" hidden="1" x14ac:dyDescent="0.2"/>
    <row r="281" ht="12.75" hidden="1" x14ac:dyDescent="0.2"/>
    <row r="282" ht="12.75" hidden="1" x14ac:dyDescent="0.2"/>
    <row r="283" ht="12.75" hidden="1" x14ac:dyDescent="0.2"/>
    <row r="284" ht="12.75" hidden="1" x14ac:dyDescent="0.2"/>
    <row r="285" ht="12.75" hidden="1" x14ac:dyDescent="0.2"/>
    <row r="286" ht="12.75" hidden="1" x14ac:dyDescent="0.2"/>
    <row r="287" ht="12.75" hidden="1" x14ac:dyDescent="0.2"/>
    <row r="288" ht="12.75" hidden="1" x14ac:dyDescent="0.2"/>
    <row r="289" ht="12.75" hidden="1" x14ac:dyDescent="0.2"/>
    <row r="290" ht="12.75" hidden="1" x14ac:dyDescent="0.2"/>
    <row r="291" ht="12.75" hidden="1" x14ac:dyDescent="0.2"/>
    <row r="292" ht="12.75" hidden="1" x14ac:dyDescent="0.2"/>
    <row r="293" ht="12.75" hidden="1" x14ac:dyDescent="0.2"/>
    <row r="294" ht="12.75" hidden="1" x14ac:dyDescent="0.2"/>
    <row r="295" ht="12.75" hidden="1" x14ac:dyDescent="0.2"/>
    <row r="296" ht="12.75" hidden="1" x14ac:dyDescent="0.2"/>
    <row r="297" ht="12.75" hidden="1" x14ac:dyDescent="0.2"/>
    <row r="298" ht="12.75" hidden="1" x14ac:dyDescent="0.2"/>
    <row r="299" ht="12.75" hidden="1" x14ac:dyDescent="0.2"/>
    <row r="300" ht="12.75" hidden="1" x14ac:dyDescent="0.2"/>
    <row r="301" ht="12.75" hidden="1" x14ac:dyDescent="0.2"/>
    <row r="302" ht="12.75" hidden="1" x14ac:dyDescent="0.2"/>
    <row r="303" ht="12.75" hidden="1" x14ac:dyDescent="0.2"/>
    <row r="304" ht="12.75" hidden="1" x14ac:dyDescent="0.2"/>
    <row r="305" ht="12.75" hidden="1" x14ac:dyDescent="0.2"/>
    <row r="306" ht="12.75" hidden="1" x14ac:dyDescent="0.2"/>
    <row r="307" ht="12.75" hidden="1" x14ac:dyDescent="0.2"/>
    <row r="308" ht="12.75" hidden="1" x14ac:dyDescent="0.2"/>
    <row r="309" ht="12.75" hidden="1" x14ac:dyDescent="0.2"/>
    <row r="310" ht="12.75" hidden="1" x14ac:dyDescent="0.2"/>
    <row r="311" ht="12.75" hidden="1" x14ac:dyDescent="0.2"/>
    <row r="312" ht="12.75" hidden="1" x14ac:dyDescent="0.2"/>
    <row r="313" ht="12.75" hidden="1" x14ac:dyDescent="0.2"/>
    <row r="314" ht="12.75" hidden="1" x14ac:dyDescent="0.2"/>
    <row r="315" ht="12.75" hidden="1" x14ac:dyDescent="0.2"/>
    <row r="316" ht="12.75" hidden="1" x14ac:dyDescent="0.2"/>
    <row r="317" ht="12.75" hidden="1" x14ac:dyDescent="0.2"/>
    <row r="318" ht="12.75" hidden="1" x14ac:dyDescent="0.2"/>
    <row r="319" ht="12.75" hidden="1" x14ac:dyDescent="0.2"/>
    <row r="320" ht="12.75" hidden="1" x14ac:dyDescent="0.2"/>
    <row r="321" ht="12.75" hidden="1" x14ac:dyDescent="0.2"/>
    <row r="322" ht="12.75" hidden="1" x14ac:dyDescent="0.2"/>
    <row r="323" ht="12.75" hidden="1" x14ac:dyDescent="0.2"/>
    <row r="324" ht="12.75" hidden="1" x14ac:dyDescent="0.2"/>
    <row r="325" ht="12.75" hidden="1" x14ac:dyDescent="0.2"/>
    <row r="326" ht="12.75" hidden="1" x14ac:dyDescent="0.2"/>
    <row r="327" ht="12.75" hidden="1" x14ac:dyDescent="0.2"/>
    <row r="328" ht="12.75" hidden="1" x14ac:dyDescent="0.2"/>
    <row r="329" ht="12.75" hidden="1" x14ac:dyDescent="0.2"/>
    <row r="330" ht="12.75" hidden="1" x14ac:dyDescent="0.2"/>
    <row r="331" ht="12.75" hidden="1" x14ac:dyDescent="0.2"/>
    <row r="332" ht="12.75" hidden="1" x14ac:dyDescent="0.2"/>
    <row r="333" ht="12.75" hidden="1" x14ac:dyDescent="0.2"/>
    <row r="334" ht="12.75" hidden="1" x14ac:dyDescent="0.2"/>
    <row r="335" ht="12.75" hidden="1" x14ac:dyDescent="0.2"/>
    <row r="336" ht="12.75" hidden="1" x14ac:dyDescent="0.2"/>
    <row r="337" ht="12.75" hidden="1" x14ac:dyDescent="0.2"/>
    <row r="338" ht="12.75" hidden="1" x14ac:dyDescent="0.2"/>
    <row r="339" ht="12.75" hidden="1" x14ac:dyDescent="0.2"/>
    <row r="340" ht="12.75" hidden="1" x14ac:dyDescent="0.2"/>
    <row r="341" ht="12.75" hidden="1" x14ac:dyDescent="0.2"/>
    <row r="342" ht="12.75" hidden="1" x14ac:dyDescent="0.2"/>
    <row r="343" ht="12.75" hidden="1" x14ac:dyDescent="0.2"/>
    <row r="344" ht="12.75" hidden="1" x14ac:dyDescent="0.2"/>
    <row r="345" ht="12.75" hidden="1" x14ac:dyDescent="0.2"/>
    <row r="346" ht="12.75" hidden="1" x14ac:dyDescent="0.2"/>
    <row r="347" ht="12.75" hidden="1" x14ac:dyDescent="0.2"/>
    <row r="348" ht="12.75" hidden="1" x14ac:dyDescent="0.2"/>
    <row r="349" ht="12.75" hidden="1" x14ac:dyDescent="0.2"/>
    <row r="350" ht="12.75" hidden="1" x14ac:dyDescent="0.2"/>
    <row r="351" ht="12.75" hidden="1" x14ac:dyDescent="0.2"/>
    <row r="352" ht="12.75" hidden="1" x14ac:dyDescent="0.2"/>
    <row r="353" ht="12.75" hidden="1" x14ac:dyDescent="0.2"/>
    <row r="354" ht="12.75" hidden="1" x14ac:dyDescent="0.2"/>
    <row r="355" ht="12.75" hidden="1" x14ac:dyDescent="0.2"/>
    <row r="356" ht="12.75" hidden="1" x14ac:dyDescent="0.2"/>
    <row r="357" ht="12.75" hidden="1" x14ac:dyDescent="0.2"/>
    <row r="358" ht="12.75" hidden="1" x14ac:dyDescent="0.2"/>
    <row r="359" ht="12.75" hidden="1" x14ac:dyDescent="0.2"/>
    <row r="360" ht="12.75" hidden="1" x14ac:dyDescent="0.2"/>
    <row r="361" ht="12.75" hidden="1" x14ac:dyDescent="0.2"/>
    <row r="362" ht="12.75" hidden="1" x14ac:dyDescent="0.2"/>
    <row r="363" ht="12.75" hidden="1" x14ac:dyDescent="0.2"/>
    <row r="364" ht="12.75" hidden="1" x14ac:dyDescent="0.2"/>
    <row r="365" ht="12.75" hidden="1" x14ac:dyDescent="0.2"/>
    <row r="366" ht="12.75" hidden="1" x14ac:dyDescent="0.2"/>
    <row r="367" ht="12.75" hidden="1" x14ac:dyDescent="0.2"/>
    <row r="368" ht="12.75" hidden="1" x14ac:dyDescent="0.2"/>
    <row r="369" ht="12.75" hidden="1" x14ac:dyDescent="0.2"/>
    <row r="370" ht="12.75" hidden="1" x14ac:dyDescent="0.2"/>
    <row r="371" ht="12.75" hidden="1" x14ac:dyDescent="0.2"/>
    <row r="372" ht="12.75" hidden="1" x14ac:dyDescent="0.2"/>
    <row r="373" ht="12.75" hidden="1" x14ac:dyDescent="0.2"/>
    <row r="374" ht="12.75" hidden="1" x14ac:dyDescent="0.2"/>
    <row r="375" ht="12.75" hidden="1" x14ac:dyDescent="0.2"/>
    <row r="376" ht="12.75" hidden="1" x14ac:dyDescent="0.2"/>
    <row r="377" ht="12.75" hidden="1" x14ac:dyDescent="0.2"/>
    <row r="378" ht="12.75" hidden="1" x14ac:dyDescent="0.2"/>
    <row r="379" ht="12.75" hidden="1" x14ac:dyDescent="0.2"/>
    <row r="380" ht="12.75" hidden="1" x14ac:dyDescent="0.2"/>
    <row r="381" ht="12.75" hidden="1" x14ac:dyDescent="0.2"/>
    <row r="382" ht="12.75" hidden="1" x14ac:dyDescent="0.2"/>
    <row r="383" ht="12.75" hidden="1" x14ac:dyDescent="0.2"/>
    <row r="384" ht="12.75" hidden="1" x14ac:dyDescent="0.2"/>
    <row r="385" ht="12.75" hidden="1" x14ac:dyDescent="0.2"/>
    <row r="386" ht="12.75" hidden="1" x14ac:dyDescent="0.2"/>
    <row r="387" ht="12.75" hidden="1" x14ac:dyDescent="0.2"/>
    <row r="388" ht="12.75" hidden="1" x14ac:dyDescent="0.2"/>
    <row r="389" ht="12.75" hidden="1" x14ac:dyDescent="0.2"/>
    <row r="390" ht="12.75" hidden="1" x14ac:dyDescent="0.2"/>
    <row r="391" ht="12.75" hidden="1" x14ac:dyDescent="0.2"/>
    <row r="392" ht="12.75" hidden="1" x14ac:dyDescent="0.2"/>
    <row r="393" ht="12.75" hidden="1" x14ac:dyDescent="0.2"/>
    <row r="394" ht="12.75" hidden="1" x14ac:dyDescent="0.2"/>
    <row r="395" ht="12.75" hidden="1" x14ac:dyDescent="0.2"/>
    <row r="396" ht="12.75" hidden="1" x14ac:dyDescent="0.2"/>
    <row r="397" ht="12.75" hidden="1" x14ac:dyDescent="0.2"/>
    <row r="398" ht="12.75" hidden="1" x14ac:dyDescent="0.2"/>
    <row r="399" ht="12.75" hidden="1" x14ac:dyDescent="0.2"/>
    <row r="400" ht="12.75" hidden="1" x14ac:dyDescent="0.2"/>
    <row r="401" ht="12.75" hidden="1" x14ac:dyDescent="0.2"/>
    <row r="402" ht="12.75" hidden="1" x14ac:dyDescent="0.2"/>
    <row r="403" ht="12.75" hidden="1" x14ac:dyDescent="0.2"/>
    <row r="404" ht="12.75" hidden="1" x14ac:dyDescent="0.2"/>
    <row r="405" ht="12.75" hidden="1" x14ac:dyDescent="0.2"/>
    <row r="406" ht="12.75" hidden="1" x14ac:dyDescent="0.2"/>
    <row r="407" ht="12.75" hidden="1" x14ac:dyDescent="0.2"/>
    <row r="408" ht="12.75" hidden="1" x14ac:dyDescent="0.2"/>
    <row r="409" ht="12.75" hidden="1" x14ac:dyDescent="0.2"/>
    <row r="410" ht="12.75" hidden="1" x14ac:dyDescent="0.2"/>
    <row r="411" ht="12.75" hidden="1" x14ac:dyDescent="0.2"/>
    <row r="412" ht="12.75" hidden="1" x14ac:dyDescent="0.2"/>
    <row r="413" ht="12.75" hidden="1" x14ac:dyDescent="0.2"/>
    <row r="414" ht="12.75" hidden="1" x14ac:dyDescent="0.2"/>
    <row r="415" ht="12.75" hidden="1" x14ac:dyDescent="0.2"/>
    <row r="416" ht="12.75" hidden="1" x14ac:dyDescent="0.2"/>
    <row r="417" ht="12.75" hidden="1" x14ac:dyDescent="0.2"/>
    <row r="418" ht="12.75" hidden="1" x14ac:dyDescent="0.2"/>
    <row r="419" ht="12.75" hidden="1" x14ac:dyDescent="0.2"/>
    <row r="420" ht="12.75" hidden="1" x14ac:dyDescent="0.2"/>
    <row r="421" ht="12.75" hidden="1" x14ac:dyDescent="0.2"/>
    <row r="422" ht="12.75" hidden="1" x14ac:dyDescent="0.2"/>
    <row r="423" ht="12.75" hidden="1" x14ac:dyDescent="0.2"/>
    <row r="424" ht="12.75" hidden="1" x14ac:dyDescent="0.2"/>
    <row r="425" ht="12.75" hidden="1" x14ac:dyDescent="0.2"/>
    <row r="426" ht="12.75" hidden="1" x14ac:dyDescent="0.2"/>
    <row r="427" ht="12.75" hidden="1" x14ac:dyDescent="0.2"/>
    <row r="428" ht="12.75" hidden="1" x14ac:dyDescent="0.2"/>
    <row r="429" ht="12.75" hidden="1" x14ac:dyDescent="0.2"/>
    <row r="430" ht="12.75" hidden="1" x14ac:dyDescent="0.2"/>
    <row r="431" ht="12.75" hidden="1" x14ac:dyDescent="0.2"/>
    <row r="432" ht="12.75" hidden="1" x14ac:dyDescent="0.2"/>
    <row r="433" ht="12.75" hidden="1" x14ac:dyDescent="0.2"/>
    <row r="434" ht="12.75" hidden="1" x14ac:dyDescent="0.2"/>
    <row r="435" ht="12.75" hidden="1" x14ac:dyDescent="0.2"/>
    <row r="436" ht="12.75" hidden="1" x14ac:dyDescent="0.2"/>
    <row r="437" ht="12.75" hidden="1" x14ac:dyDescent="0.2"/>
    <row r="438" ht="12.75" hidden="1" x14ac:dyDescent="0.2"/>
    <row r="439" ht="12.75" hidden="1" x14ac:dyDescent="0.2"/>
    <row r="440" ht="12.75" hidden="1" x14ac:dyDescent="0.2"/>
    <row r="441" ht="12.75" hidden="1" x14ac:dyDescent="0.2"/>
    <row r="442" ht="12.75" hidden="1" x14ac:dyDescent="0.2"/>
    <row r="443" ht="12.75" hidden="1" x14ac:dyDescent="0.2"/>
    <row r="444" ht="12.75" hidden="1" x14ac:dyDescent="0.2"/>
    <row r="445" ht="12.75" hidden="1" x14ac:dyDescent="0.2"/>
    <row r="446" ht="12.75" hidden="1" x14ac:dyDescent="0.2"/>
    <row r="447" ht="12.75" hidden="1" x14ac:dyDescent="0.2"/>
    <row r="448" ht="12.75" hidden="1" x14ac:dyDescent="0.2"/>
    <row r="449" ht="12.75" hidden="1" x14ac:dyDescent="0.2"/>
    <row r="450" ht="12.75" hidden="1" x14ac:dyDescent="0.2"/>
    <row r="451" ht="12.75" hidden="1" x14ac:dyDescent="0.2"/>
    <row r="452" ht="12.75" hidden="1" x14ac:dyDescent="0.2"/>
    <row r="453" ht="12.75" hidden="1" x14ac:dyDescent="0.2"/>
    <row r="454" ht="12.75" hidden="1" x14ac:dyDescent="0.2"/>
    <row r="455" ht="12.75" hidden="1" x14ac:dyDescent="0.2"/>
    <row r="456" ht="12.75" hidden="1" x14ac:dyDescent="0.2"/>
    <row r="457" ht="12.75" hidden="1" x14ac:dyDescent="0.2"/>
    <row r="458" ht="12.75" hidden="1" x14ac:dyDescent="0.2"/>
    <row r="459" ht="12.75" hidden="1" x14ac:dyDescent="0.2"/>
    <row r="460" ht="12.75" hidden="1" x14ac:dyDescent="0.2"/>
    <row r="461" ht="12.75" hidden="1" x14ac:dyDescent="0.2"/>
    <row r="462" ht="12.75" hidden="1" x14ac:dyDescent="0.2"/>
    <row r="463" ht="12.75" hidden="1" x14ac:dyDescent="0.2"/>
    <row r="464" ht="12.75" hidden="1" x14ac:dyDescent="0.2"/>
    <row r="465" ht="12.75" hidden="1" x14ac:dyDescent="0.2"/>
    <row r="466" ht="12.75" hidden="1" x14ac:dyDescent="0.2"/>
    <row r="467" ht="12.75" hidden="1" x14ac:dyDescent="0.2"/>
    <row r="468" ht="12.75" hidden="1" x14ac:dyDescent="0.2"/>
    <row r="469" ht="12.75" hidden="1" x14ac:dyDescent="0.2"/>
    <row r="470" ht="12.75" hidden="1" x14ac:dyDescent="0.2"/>
    <row r="471" ht="12.75" hidden="1" x14ac:dyDescent="0.2"/>
    <row r="472" ht="12.75" hidden="1" x14ac:dyDescent="0.2"/>
    <row r="473" ht="12.75" hidden="1" x14ac:dyDescent="0.2"/>
    <row r="474" ht="12.75" hidden="1" x14ac:dyDescent="0.2"/>
    <row r="475" ht="12.75" hidden="1" x14ac:dyDescent="0.2"/>
    <row r="476" ht="12.75" hidden="1" x14ac:dyDescent="0.2"/>
    <row r="477" ht="12.75" hidden="1" x14ac:dyDescent="0.2"/>
    <row r="478" ht="12.75" hidden="1" x14ac:dyDescent="0.2"/>
    <row r="479" ht="12.75" hidden="1" x14ac:dyDescent="0.2"/>
    <row r="480" ht="12.75" hidden="1" x14ac:dyDescent="0.2"/>
    <row r="481" ht="12.75" hidden="1" x14ac:dyDescent="0.2"/>
    <row r="482" ht="12.75" hidden="1" x14ac:dyDescent="0.2"/>
    <row r="483" ht="12.75" hidden="1" x14ac:dyDescent="0.2"/>
    <row r="484" ht="12.75" hidden="1" x14ac:dyDescent="0.2"/>
    <row r="485" ht="12.75" hidden="1" x14ac:dyDescent="0.2"/>
    <row r="486" ht="12.75" hidden="1" x14ac:dyDescent="0.2"/>
    <row r="487" ht="12.75" hidden="1" x14ac:dyDescent="0.2"/>
    <row r="488" ht="12.75" hidden="1" x14ac:dyDescent="0.2"/>
    <row r="489" ht="12.75" hidden="1" x14ac:dyDescent="0.2"/>
    <row r="490" ht="12.75" hidden="1" x14ac:dyDescent="0.2"/>
    <row r="491" ht="12.75" hidden="1" x14ac:dyDescent="0.2"/>
    <row r="492" ht="12.75" hidden="1" x14ac:dyDescent="0.2"/>
    <row r="493" ht="12.75" hidden="1" x14ac:dyDescent="0.2"/>
    <row r="494" ht="12.75" hidden="1" x14ac:dyDescent="0.2"/>
    <row r="495" ht="12.75" hidden="1" x14ac:dyDescent="0.2"/>
    <row r="496" ht="12.75" hidden="1" x14ac:dyDescent="0.2"/>
    <row r="497" ht="12.75" hidden="1" x14ac:dyDescent="0.2"/>
    <row r="498" ht="12.75" hidden="1" x14ac:dyDescent="0.2"/>
    <row r="499" ht="12.75" hidden="1" x14ac:dyDescent="0.2"/>
    <row r="500" ht="12.75" hidden="1" x14ac:dyDescent="0.2"/>
    <row r="501" ht="12.75" hidden="1" x14ac:dyDescent="0.2"/>
    <row r="502" ht="12.75" hidden="1" x14ac:dyDescent="0.2"/>
    <row r="503" ht="12.75" hidden="1" x14ac:dyDescent="0.2"/>
    <row r="504" ht="12.75" hidden="1" x14ac:dyDescent="0.2"/>
    <row r="505" ht="12.75" hidden="1" x14ac:dyDescent="0.2"/>
    <row r="506" ht="12.75" hidden="1" x14ac:dyDescent="0.2"/>
    <row r="507" ht="12.75" hidden="1" x14ac:dyDescent="0.2"/>
    <row r="508" ht="12.75" hidden="1" x14ac:dyDescent="0.2"/>
    <row r="509" ht="12.75" hidden="1" x14ac:dyDescent="0.2"/>
    <row r="510" ht="12.75" hidden="1" x14ac:dyDescent="0.2"/>
    <row r="511" ht="12.75" hidden="1" x14ac:dyDescent="0.2"/>
    <row r="512" ht="12.75" hidden="1" x14ac:dyDescent="0.2"/>
    <row r="513" ht="12.75" hidden="1" x14ac:dyDescent="0.2"/>
    <row r="514" ht="12.75" hidden="1" x14ac:dyDescent="0.2"/>
    <row r="515" ht="12.75" hidden="1" x14ac:dyDescent="0.2"/>
    <row r="516" ht="12.75" hidden="1" x14ac:dyDescent="0.2"/>
    <row r="517" ht="12.75" hidden="1" x14ac:dyDescent="0.2"/>
    <row r="518" ht="12.75" hidden="1" x14ac:dyDescent="0.2"/>
    <row r="519" ht="12.75" hidden="1" x14ac:dyDescent="0.2"/>
    <row r="520" ht="12.75" hidden="1" x14ac:dyDescent="0.2"/>
    <row r="521" ht="12.75" hidden="1" x14ac:dyDescent="0.2"/>
    <row r="522" ht="12.75" hidden="1" x14ac:dyDescent="0.2"/>
    <row r="523" ht="12.75" hidden="1" x14ac:dyDescent="0.2"/>
    <row r="524" ht="12.75" hidden="1" x14ac:dyDescent="0.2"/>
    <row r="525" ht="12.75" hidden="1" x14ac:dyDescent="0.2"/>
    <row r="526" ht="12.75" hidden="1" x14ac:dyDescent="0.2"/>
    <row r="527" ht="12.75" hidden="1" x14ac:dyDescent="0.2"/>
    <row r="528" ht="12.75" hidden="1" x14ac:dyDescent="0.2"/>
    <row r="529" ht="12.75" hidden="1" x14ac:dyDescent="0.2"/>
    <row r="530" ht="12.75" hidden="1" x14ac:dyDescent="0.2"/>
    <row r="531" ht="12.75" hidden="1" x14ac:dyDescent="0.2"/>
    <row r="532" ht="12.75" hidden="1" x14ac:dyDescent="0.2"/>
    <row r="533" ht="12.75" hidden="1" x14ac:dyDescent="0.2"/>
    <row r="534" ht="12.75" hidden="1" x14ac:dyDescent="0.2"/>
    <row r="535" ht="12.75" hidden="1" x14ac:dyDescent="0.2"/>
    <row r="536" ht="12.75" hidden="1" x14ac:dyDescent="0.2"/>
    <row r="537" ht="12.75" hidden="1" x14ac:dyDescent="0.2"/>
    <row r="538" ht="12.75" hidden="1" x14ac:dyDescent="0.2"/>
    <row r="539" ht="12.75" hidden="1" x14ac:dyDescent="0.2"/>
    <row r="540" ht="12.75" hidden="1" x14ac:dyDescent="0.2"/>
    <row r="541" ht="12.75" hidden="1" x14ac:dyDescent="0.2"/>
    <row r="542" ht="12.75" hidden="1" x14ac:dyDescent="0.2"/>
    <row r="543" ht="12.75" hidden="1" x14ac:dyDescent="0.2"/>
    <row r="544" ht="12.75" hidden="1" x14ac:dyDescent="0.2"/>
    <row r="545" ht="12.75" hidden="1" x14ac:dyDescent="0.2"/>
    <row r="546" ht="12.75" hidden="1" x14ac:dyDescent="0.2"/>
    <row r="547" ht="12.75" hidden="1" x14ac:dyDescent="0.2"/>
    <row r="548" ht="12.75" hidden="1" x14ac:dyDescent="0.2"/>
    <row r="549" ht="12.75" hidden="1" x14ac:dyDescent="0.2"/>
    <row r="550" ht="12.75" hidden="1" x14ac:dyDescent="0.2"/>
    <row r="551" ht="12.75" hidden="1" x14ac:dyDescent="0.2"/>
    <row r="552" ht="12.75" hidden="1" x14ac:dyDescent="0.2"/>
    <row r="553" ht="12.75" hidden="1" x14ac:dyDescent="0.2"/>
    <row r="554" ht="12.75" hidden="1" x14ac:dyDescent="0.2"/>
    <row r="555" ht="12.75" hidden="1" x14ac:dyDescent="0.2"/>
    <row r="556" ht="12.75" hidden="1" x14ac:dyDescent="0.2"/>
    <row r="557" ht="12.75" hidden="1" x14ac:dyDescent="0.2"/>
    <row r="558" ht="12.75" hidden="1" x14ac:dyDescent="0.2"/>
    <row r="559" ht="12.75" hidden="1" x14ac:dyDescent="0.2"/>
    <row r="560" ht="12.75" hidden="1" x14ac:dyDescent="0.2"/>
    <row r="561" ht="12.75" hidden="1" x14ac:dyDescent="0.2"/>
    <row r="562" ht="12.75" hidden="1" x14ac:dyDescent="0.2"/>
    <row r="563" ht="12.75" hidden="1" x14ac:dyDescent="0.2"/>
    <row r="564" ht="12.75" hidden="1" x14ac:dyDescent="0.2"/>
    <row r="565" ht="12.75" hidden="1" x14ac:dyDescent="0.2"/>
    <row r="566" ht="12.75" hidden="1" x14ac:dyDescent="0.2"/>
    <row r="567" ht="12.75" hidden="1" x14ac:dyDescent="0.2"/>
    <row r="568" ht="12.75" hidden="1" x14ac:dyDescent="0.2"/>
    <row r="569" ht="12.75" hidden="1" x14ac:dyDescent="0.2"/>
    <row r="570" ht="12.75" hidden="1" x14ac:dyDescent="0.2"/>
    <row r="571" ht="12.75" hidden="1" x14ac:dyDescent="0.2"/>
    <row r="572" ht="12.75" hidden="1" x14ac:dyDescent="0.2"/>
    <row r="573" ht="12.75" hidden="1" x14ac:dyDescent="0.2"/>
    <row r="574" ht="12.75" hidden="1" x14ac:dyDescent="0.2"/>
    <row r="575" ht="12.75" hidden="1" x14ac:dyDescent="0.2"/>
    <row r="576" ht="12.75" hidden="1" x14ac:dyDescent="0.2"/>
    <row r="577" ht="12.75" hidden="1" x14ac:dyDescent="0.2"/>
    <row r="578" ht="12.75" hidden="1" x14ac:dyDescent="0.2"/>
    <row r="579" ht="12.75" hidden="1" x14ac:dyDescent="0.2"/>
    <row r="580" ht="12.75" hidden="1" x14ac:dyDescent="0.2"/>
    <row r="581" ht="12.75" hidden="1" x14ac:dyDescent="0.2"/>
    <row r="582" ht="12.75" hidden="1" x14ac:dyDescent="0.2"/>
    <row r="583" ht="12.75" hidden="1" x14ac:dyDescent="0.2"/>
    <row r="584" ht="12.75" hidden="1" x14ac:dyDescent="0.2"/>
    <row r="585" ht="12.75" hidden="1" x14ac:dyDescent="0.2"/>
    <row r="586" ht="12.75" hidden="1" x14ac:dyDescent="0.2"/>
    <row r="587" ht="12.75" hidden="1" x14ac:dyDescent="0.2"/>
    <row r="588" ht="12.75" hidden="1" x14ac:dyDescent="0.2"/>
    <row r="589" ht="12.75" hidden="1" x14ac:dyDescent="0.2"/>
    <row r="590" ht="12.75" hidden="1" x14ac:dyDescent="0.2"/>
    <row r="591" ht="12.75" hidden="1" x14ac:dyDescent="0.2"/>
    <row r="592" ht="12.75" hidden="1" x14ac:dyDescent="0.2"/>
    <row r="593" ht="12.75" hidden="1" x14ac:dyDescent="0.2"/>
    <row r="594" ht="12.75" hidden="1" x14ac:dyDescent="0.2"/>
    <row r="595" ht="12.75" hidden="1" x14ac:dyDescent="0.2"/>
    <row r="596" ht="12.75" hidden="1" x14ac:dyDescent="0.2"/>
    <row r="597" ht="12.75" hidden="1" x14ac:dyDescent="0.2"/>
    <row r="598" ht="12.75" hidden="1" x14ac:dyDescent="0.2"/>
    <row r="599" ht="12.75" hidden="1" x14ac:dyDescent="0.2"/>
    <row r="600" ht="12.75" hidden="1" x14ac:dyDescent="0.2"/>
    <row r="601" ht="12.75" hidden="1" x14ac:dyDescent="0.2"/>
    <row r="602" ht="12.75" hidden="1" x14ac:dyDescent="0.2"/>
    <row r="603" ht="12.75" hidden="1" x14ac:dyDescent="0.2"/>
    <row r="604" ht="12.75" hidden="1" x14ac:dyDescent="0.2"/>
    <row r="605" ht="12.75" hidden="1" x14ac:dyDescent="0.2"/>
    <row r="606" ht="12.75" hidden="1" x14ac:dyDescent="0.2"/>
    <row r="607" ht="12.75" hidden="1" x14ac:dyDescent="0.2"/>
    <row r="608" ht="12.75" hidden="1" x14ac:dyDescent="0.2"/>
    <row r="609" ht="12.75" hidden="1" x14ac:dyDescent="0.2"/>
    <row r="610" ht="12.75" hidden="1" x14ac:dyDescent="0.2"/>
    <row r="611" ht="12.75" hidden="1" x14ac:dyDescent="0.2"/>
    <row r="612" ht="12.75" hidden="1" x14ac:dyDescent="0.2"/>
    <row r="613" ht="12.75" hidden="1" x14ac:dyDescent="0.2"/>
    <row r="614" ht="12.75" hidden="1" x14ac:dyDescent="0.2"/>
    <row r="615" ht="12.75" hidden="1" x14ac:dyDescent="0.2"/>
    <row r="616" ht="12.75" hidden="1" x14ac:dyDescent="0.2"/>
    <row r="617" ht="12.75" hidden="1" x14ac:dyDescent="0.2"/>
    <row r="618" ht="12.75" hidden="1" x14ac:dyDescent="0.2"/>
    <row r="619" ht="12.75" hidden="1" x14ac:dyDescent="0.2"/>
    <row r="620" ht="12.75" hidden="1" x14ac:dyDescent="0.2"/>
    <row r="621" ht="12.75" hidden="1" x14ac:dyDescent="0.2"/>
    <row r="622" ht="12.75" hidden="1" x14ac:dyDescent="0.2"/>
    <row r="623" ht="12.75" hidden="1" x14ac:dyDescent="0.2"/>
    <row r="624" ht="12.75" hidden="1" x14ac:dyDescent="0.2"/>
    <row r="625" ht="12.75" hidden="1" x14ac:dyDescent="0.2"/>
    <row r="626" ht="12.75" hidden="1" x14ac:dyDescent="0.2"/>
    <row r="627" ht="12.75" hidden="1" x14ac:dyDescent="0.2"/>
    <row r="628" ht="12.75" hidden="1" x14ac:dyDescent="0.2"/>
    <row r="629" ht="12.75" hidden="1" x14ac:dyDescent="0.2"/>
    <row r="630" ht="12.75" hidden="1" x14ac:dyDescent="0.2"/>
    <row r="631" ht="12.75" hidden="1" x14ac:dyDescent="0.2"/>
    <row r="632" ht="12.75" hidden="1" x14ac:dyDescent="0.2"/>
    <row r="633" ht="12.75" hidden="1" x14ac:dyDescent="0.2"/>
    <row r="634" ht="12.75" hidden="1" x14ac:dyDescent="0.2"/>
    <row r="635" ht="12.75" hidden="1" x14ac:dyDescent="0.2"/>
    <row r="636" ht="12.75" hidden="1" x14ac:dyDescent="0.2"/>
    <row r="637" ht="12.75" hidden="1" x14ac:dyDescent="0.2"/>
    <row r="638" ht="12.75" hidden="1" x14ac:dyDescent="0.2"/>
    <row r="639" ht="12.75" hidden="1" x14ac:dyDescent="0.2"/>
    <row r="640" ht="12.75" hidden="1" x14ac:dyDescent="0.2"/>
    <row r="641" ht="12.75" hidden="1" x14ac:dyDescent="0.2"/>
    <row r="642" ht="12.75" hidden="1" x14ac:dyDescent="0.2"/>
    <row r="643" ht="12.75" hidden="1" x14ac:dyDescent="0.2"/>
    <row r="644" ht="12.75" hidden="1" x14ac:dyDescent="0.2"/>
    <row r="645" ht="12.75" hidden="1" x14ac:dyDescent="0.2"/>
    <row r="646" ht="12.75" hidden="1" x14ac:dyDescent="0.2"/>
    <row r="647" ht="12.75" hidden="1" x14ac:dyDescent="0.2"/>
    <row r="648" ht="12.75" hidden="1" x14ac:dyDescent="0.2"/>
    <row r="649" ht="12.75" hidden="1" x14ac:dyDescent="0.2"/>
    <row r="650" ht="12.75" hidden="1" x14ac:dyDescent="0.2"/>
    <row r="651" ht="12.75" hidden="1" x14ac:dyDescent="0.2"/>
    <row r="652" ht="12.75" hidden="1" x14ac:dyDescent="0.2"/>
    <row r="653" ht="12.75" hidden="1" x14ac:dyDescent="0.2"/>
    <row r="654" ht="12.75" hidden="1" x14ac:dyDescent="0.2"/>
    <row r="655" ht="12.75" hidden="1" x14ac:dyDescent="0.2"/>
    <row r="656" ht="12.75" hidden="1" x14ac:dyDescent="0.2"/>
    <row r="657" ht="12.75" hidden="1" x14ac:dyDescent="0.2"/>
    <row r="658" ht="12.75" hidden="1" x14ac:dyDescent="0.2"/>
    <row r="659" ht="12.75" hidden="1" x14ac:dyDescent="0.2"/>
    <row r="660" ht="12.75" hidden="1" x14ac:dyDescent="0.2"/>
    <row r="661" ht="12.75" hidden="1" x14ac:dyDescent="0.2"/>
    <row r="662" ht="12.75" hidden="1" x14ac:dyDescent="0.2"/>
    <row r="663" ht="12.75" hidden="1" x14ac:dyDescent="0.2"/>
    <row r="664" ht="12.75" hidden="1" x14ac:dyDescent="0.2"/>
    <row r="665" ht="12.75" hidden="1" x14ac:dyDescent="0.2"/>
    <row r="666" ht="12.75" hidden="1" x14ac:dyDescent="0.2"/>
    <row r="667" ht="12.75" hidden="1" x14ac:dyDescent="0.2"/>
    <row r="668" ht="12.75" hidden="1" x14ac:dyDescent="0.2"/>
    <row r="669" ht="12.75" hidden="1" x14ac:dyDescent="0.2"/>
    <row r="670" ht="12.75" hidden="1" x14ac:dyDescent="0.2"/>
    <row r="671" ht="12.75" hidden="1" x14ac:dyDescent="0.2"/>
    <row r="672" ht="12.75" hidden="1" x14ac:dyDescent="0.2"/>
    <row r="673" ht="12.75" hidden="1" x14ac:dyDescent="0.2"/>
    <row r="674" ht="12.75" hidden="1" x14ac:dyDescent="0.2"/>
    <row r="675" ht="12.75" hidden="1" x14ac:dyDescent="0.2"/>
    <row r="676" ht="12.75" hidden="1" x14ac:dyDescent="0.2"/>
    <row r="677" ht="12.75" hidden="1" x14ac:dyDescent="0.2"/>
    <row r="678" ht="12.75" hidden="1" x14ac:dyDescent="0.2"/>
    <row r="679" ht="12.75" hidden="1" x14ac:dyDescent="0.2"/>
    <row r="680" ht="12.75" hidden="1" x14ac:dyDescent="0.2"/>
    <row r="681" ht="12.75" hidden="1" x14ac:dyDescent="0.2"/>
    <row r="682" ht="12.75" hidden="1" x14ac:dyDescent="0.2"/>
    <row r="683" ht="12.75" hidden="1" x14ac:dyDescent="0.2"/>
    <row r="684" ht="12.75" hidden="1" x14ac:dyDescent="0.2"/>
    <row r="685" ht="12.75" hidden="1" x14ac:dyDescent="0.2"/>
    <row r="686" ht="12.75" hidden="1" x14ac:dyDescent="0.2"/>
    <row r="687" ht="12.75" hidden="1" x14ac:dyDescent="0.2"/>
    <row r="688" ht="12.75" hidden="1" x14ac:dyDescent="0.2"/>
    <row r="689" ht="12.75" hidden="1" x14ac:dyDescent="0.2"/>
    <row r="690" ht="12.75" hidden="1" x14ac:dyDescent="0.2"/>
    <row r="691" ht="12.75" hidden="1" x14ac:dyDescent="0.2"/>
    <row r="692" ht="12.75" hidden="1" x14ac:dyDescent="0.2"/>
    <row r="693" ht="12.75" hidden="1" x14ac:dyDescent="0.2"/>
    <row r="694" ht="12.75" hidden="1" x14ac:dyDescent="0.2"/>
    <row r="695" ht="12.75" hidden="1" x14ac:dyDescent="0.2"/>
    <row r="696" ht="12.75" hidden="1" x14ac:dyDescent="0.2"/>
    <row r="697" ht="12.75" hidden="1" x14ac:dyDescent="0.2"/>
    <row r="698" ht="12.75" hidden="1" x14ac:dyDescent="0.2"/>
    <row r="699" ht="12.75" hidden="1" x14ac:dyDescent="0.2"/>
    <row r="700" ht="12.75" hidden="1" x14ac:dyDescent="0.2"/>
    <row r="701" ht="12.75" hidden="1" x14ac:dyDescent="0.2"/>
    <row r="702" ht="12.75" hidden="1" x14ac:dyDescent="0.2"/>
    <row r="703" ht="12.75" hidden="1" x14ac:dyDescent="0.2"/>
    <row r="704" ht="12.75" hidden="1" x14ac:dyDescent="0.2"/>
    <row r="705" ht="12.75" hidden="1" x14ac:dyDescent="0.2"/>
    <row r="706" ht="12.75" hidden="1" x14ac:dyDescent="0.2"/>
    <row r="707" ht="12.75" hidden="1" x14ac:dyDescent="0.2"/>
    <row r="708" ht="12.75" hidden="1" x14ac:dyDescent="0.2"/>
    <row r="709" ht="12.75" hidden="1" x14ac:dyDescent="0.2"/>
    <row r="710" ht="12.75" hidden="1" x14ac:dyDescent="0.2"/>
    <row r="711" ht="12.75" hidden="1" x14ac:dyDescent="0.2"/>
    <row r="712" ht="12.75" hidden="1" x14ac:dyDescent="0.2"/>
    <row r="713" ht="12.75" hidden="1" x14ac:dyDescent="0.2"/>
    <row r="714" ht="12.75" hidden="1" x14ac:dyDescent="0.2"/>
    <row r="715" ht="12.75" hidden="1" x14ac:dyDescent="0.2"/>
    <row r="716" ht="12.75" hidden="1" x14ac:dyDescent="0.2"/>
    <row r="717" ht="12.75" hidden="1" x14ac:dyDescent="0.2"/>
    <row r="718" ht="12.75" hidden="1" x14ac:dyDescent="0.2"/>
    <row r="719" ht="12.75" hidden="1" x14ac:dyDescent="0.2"/>
    <row r="720" ht="12.75" hidden="1" x14ac:dyDescent="0.2"/>
    <row r="721" ht="12.75" hidden="1" x14ac:dyDescent="0.2"/>
    <row r="722" ht="12.75" hidden="1" x14ac:dyDescent="0.2"/>
    <row r="723" ht="12.75" hidden="1" x14ac:dyDescent="0.2"/>
    <row r="724" ht="12.75" hidden="1" x14ac:dyDescent="0.2"/>
    <row r="725" ht="12.75" hidden="1" x14ac:dyDescent="0.2"/>
    <row r="726" ht="12.75" hidden="1" x14ac:dyDescent="0.2"/>
    <row r="727" ht="12.75" hidden="1" x14ac:dyDescent="0.2"/>
    <row r="728" ht="12.75" hidden="1" x14ac:dyDescent="0.2"/>
    <row r="729" ht="12.75" hidden="1" x14ac:dyDescent="0.2"/>
    <row r="730" ht="12.75" hidden="1" x14ac:dyDescent="0.2"/>
    <row r="731" ht="12.75" hidden="1" x14ac:dyDescent="0.2"/>
    <row r="732" ht="12.75" hidden="1" x14ac:dyDescent="0.2"/>
    <row r="733" ht="12.75" hidden="1" x14ac:dyDescent="0.2"/>
    <row r="734" ht="12.75" hidden="1" x14ac:dyDescent="0.2"/>
    <row r="735" ht="12.75" hidden="1" x14ac:dyDescent="0.2"/>
    <row r="736" ht="12.75" hidden="1" x14ac:dyDescent="0.2"/>
    <row r="737" ht="12.75" hidden="1" x14ac:dyDescent="0.2"/>
    <row r="738" ht="12.75" hidden="1" x14ac:dyDescent="0.2"/>
    <row r="739" ht="12.75" hidden="1" x14ac:dyDescent="0.2"/>
    <row r="740" ht="12.75" hidden="1" x14ac:dyDescent="0.2"/>
    <row r="741" ht="12.75" hidden="1" x14ac:dyDescent="0.2"/>
    <row r="742" ht="12.75" hidden="1" x14ac:dyDescent="0.2"/>
    <row r="743" ht="12.75" hidden="1" x14ac:dyDescent="0.2"/>
    <row r="744" ht="12.75" hidden="1" x14ac:dyDescent="0.2"/>
    <row r="745" ht="12.75" hidden="1" x14ac:dyDescent="0.2"/>
    <row r="746" ht="12.75" hidden="1" x14ac:dyDescent="0.2"/>
    <row r="747" ht="12.75" hidden="1" x14ac:dyDescent="0.2"/>
    <row r="748" ht="12.75" hidden="1" x14ac:dyDescent="0.2"/>
    <row r="749" ht="12.75" hidden="1" x14ac:dyDescent="0.2"/>
    <row r="750" ht="12.75" hidden="1" x14ac:dyDescent="0.2"/>
    <row r="751" ht="12.75" hidden="1" x14ac:dyDescent="0.2"/>
    <row r="752" ht="12.75" hidden="1" x14ac:dyDescent="0.2"/>
    <row r="753" ht="12.75" hidden="1" x14ac:dyDescent="0.2"/>
    <row r="754" ht="12.75" hidden="1" x14ac:dyDescent="0.2"/>
    <row r="755" ht="12.75" hidden="1" x14ac:dyDescent="0.2"/>
    <row r="756" ht="12.75" hidden="1" x14ac:dyDescent="0.2"/>
    <row r="757" ht="12.75" hidden="1" x14ac:dyDescent="0.2"/>
    <row r="758" ht="12.75" hidden="1" x14ac:dyDescent="0.2"/>
    <row r="759" ht="12.75" hidden="1" x14ac:dyDescent="0.2"/>
    <row r="760" ht="12.75" hidden="1" x14ac:dyDescent="0.2"/>
    <row r="761" ht="12.75" hidden="1" x14ac:dyDescent="0.2"/>
    <row r="762" ht="12.75" hidden="1" x14ac:dyDescent="0.2"/>
    <row r="763" ht="12.75" hidden="1" x14ac:dyDescent="0.2"/>
    <row r="764" ht="12.75" hidden="1" x14ac:dyDescent="0.2"/>
    <row r="765" ht="12.75" hidden="1" x14ac:dyDescent="0.2"/>
    <row r="766" ht="12.75" hidden="1" x14ac:dyDescent="0.2"/>
    <row r="767" ht="12.75" hidden="1" x14ac:dyDescent="0.2"/>
    <row r="768" ht="12.75" hidden="1" x14ac:dyDescent="0.2"/>
    <row r="769" ht="12.75" hidden="1" x14ac:dyDescent="0.2"/>
    <row r="770" ht="12.75" hidden="1" x14ac:dyDescent="0.2"/>
    <row r="771" ht="12.75" hidden="1" x14ac:dyDescent="0.2"/>
    <row r="772" ht="12.75" hidden="1" x14ac:dyDescent="0.2"/>
    <row r="773" ht="12.75" hidden="1" x14ac:dyDescent="0.2"/>
    <row r="774" ht="12.75" hidden="1" x14ac:dyDescent="0.2"/>
    <row r="775" ht="12.75" hidden="1" x14ac:dyDescent="0.2"/>
    <row r="776" ht="12.75" hidden="1" x14ac:dyDescent="0.2"/>
    <row r="777" ht="12.75" hidden="1" x14ac:dyDescent="0.2"/>
    <row r="778" ht="12.75" hidden="1" x14ac:dyDescent="0.2"/>
    <row r="779" ht="12.75" hidden="1" x14ac:dyDescent="0.2"/>
    <row r="780" ht="12.75" hidden="1" x14ac:dyDescent="0.2"/>
    <row r="781" ht="12.75" hidden="1" x14ac:dyDescent="0.2"/>
    <row r="782" ht="12.75" hidden="1" x14ac:dyDescent="0.2"/>
    <row r="783" ht="12.75" hidden="1" x14ac:dyDescent="0.2"/>
    <row r="784" ht="12.75" hidden="1" x14ac:dyDescent="0.2"/>
    <row r="785" ht="12.75" hidden="1" x14ac:dyDescent="0.2"/>
    <row r="786" ht="12.75" hidden="1" x14ac:dyDescent="0.2"/>
    <row r="787" ht="12.75" hidden="1" x14ac:dyDescent="0.2"/>
    <row r="788" ht="12.75" hidden="1" x14ac:dyDescent="0.2"/>
    <row r="789" ht="12.75" hidden="1" x14ac:dyDescent="0.2"/>
    <row r="790" ht="12.75" hidden="1" x14ac:dyDescent="0.2"/>
    <row r="791" ht="12.75" hidden="1" x14ac:dyDescent="0.2"/>
    <row r="792" ht="12.75" hidden="1" x14ac:dyDescent="0.2"/>
    <row r="793" ht="12.75" hidden="1" x14ac:dyDescent="0.2"/>
    <row r="794" ht="12.75" hidden="1" x14ac:dyDescent="0.2"/>
    <row r="795" ht="12.75" hidden="1" x14ac:dyDescent="0.2"/>
    <row r="796" ht="12.75" hidden="1" x14ac:dyDescent="0.2"/>
    <row r="797" ht="12.75" hidden="1" x14ac:dyDescent="0.2"/>
    <row r="798" ht="12.75" hidden="1" x14ac:dyDescent="0.2"/>
    <row r="799" ht="12.75" hidden="1" x14ac:dyDescent="0.2"/>
    <row r="800" ht="12.75" hidden="1" x14ac:dyDescent="0.2"/>
    <row r="801" ht="12.75" hidden="1" x14ac:dyDescent="0.2"/>
    <row r="802" ht="12.75" hidden="1" x14ac:dyDescent="0.2"/>
    <row r="803" ht="12.75" hidden="1" x14ac:dyDescent="0.2"/>
    <row r="804" ht="12.75" hidden="1" x14ac:dyDescent="0.2"/>
    <row r="805" ht="12.75" hidden="1" x14ac:dyDescent="0.2"/>
    <row r="806" ht="12.75" hidden="1" x14ac:dyDescent="0.2"/>
    <row r="807" ht="12.75" hidden="1" x14ac:dyDescent="0.2"/>
    <row r="808" ht="12.75" hidden="1" x14ac:dyDescent="0.2"/>
    <row r="809" ht="12.75" hidden="1" x14ac:dyDescent="0.2"/>
    <row r="810" ht="12.75" hidden="1" x14ac:dyDescent="0.2"/>
    <row r="811" ht="12.75" hidden="1" x14ac:dyDescent="0.2"/>
    <row r="812" ht="12.75" hidden="1" x14ac:dyDescent="0.2"/>
    <row r="813" ht="12.75" hidden="1" x14ac:dyDescent="0.2"/>
    <row r="814" ht="12.75" hidden="1" x14ac:dyDescent="0.2"/>
    <row r="815" ht="12.75" hidden="1" x14ac:dyDescent="0.2"/>
    <row r="816" ht="12.75" hidden="1" x14ac:dyDescent="0.2"/>
    <row r="817" ht="12.75" hidden="1" x14ac:dyDescent="0.2"/>
    <row r="818" ht="12.75" hidden="1" x14ac:dyDescent="0.2"/>
    <row r="819" ht="12.75" hidden="1" x14ac:dyDescent="0.2"/>
    <row r="820" ht="12.75" hidden="1" x14ac:dyDescent="0.2"/>
    <row r="821" ht="12.75" hidden="1" x14ac:dyDescent="0.2"/>
    <row r="822" ht="12.75" hidden="1" x14ac:dyDescent="0.2"/>
    <row r="823" ht="12.75" hidden="1" x14ac:dyDescent="0.2"/>
    <row r="824" ht="12.75" hidden="1" x14ac:dyDescent="0.2"/>
    <row r="825" ht="12.75" hidden="1" x14ac:dyDescent="0.2"/>
    <row r="826" ht="12.75" hidden="1" x14ac:dyDescent="0.2"/>
    <row r="827" ht="12.75" hidden="1" x14ac:dyDescent="0.2"/>
    <row r="828" ht="12.75" hidden="1" x14ac:dyDescent="0.2"/>
    <row r="829" ht="12.75" hidden="1" x14ac:dyDescent="0.2"/>
    <row r="830" ht="12.75" hidden="1" x14ac:dyDescent="0.2"/>
    <row r="831" ht="12.75" hidden="1" x14ac:dyDescent="0.2"/>
    <row r="832" ht="12.75" hidden="1" x14ac:dyDescent="0.2"/>
    <row r="833" ht="12.75" hidden="1" x14ac:dyDescent="0.2"/>
    <row r="834" ht="12.75" hidden="1" x14ac:dyDescent="0.2"/>
    <row r="835" ht="12.75" hidden="1" x14ac:dyDescent="0.2"/>
    <row r="836" ht="12.75" hidden="1" x14ac:dyDescent="0.2"/>
    <row r="837" ht="12.75" hidden="1" x14ac:dyDescent="0.2"/>
    <row r="838" ht="12.75" hidden="1" x14ac:dyDescent="0.2"/>
    <row r="839" ht="12.75" hidden="1" x14ac:dyDescent="0.2"/>
    <row r="840" ht="12.75" hidden="1" x14ac:dyDescent="0.2"/>
    <row r="841" ht="12.75" hidden="1" x14ac:dyDescent="0.2"/>
    <row r="842" ht="12.75" hidden="1" x14ac:dyDescent="0.2"/>
    <row r="843" ht="12.75" hidden="1" x14ac:dyDescent="0.2"/>
    <row r="844" ht="12.75" hidden="1" x14ac:dyDescent="0.2"/>
    <row r="845" ht="12.75" hidden="1" x14ac:dyDescent="0.2"/>
    <row r="846" ht="12.75" hidden="1" x14ac:dyDescent="0.2"/>
    <row r="847" ht="12.75" hidden="1" x14ac:dyDescent="0.2"/>
    <row r="848" ht="12.75" hidden="1" x14ac:dyDescent="0.2"/>
    <row r="849" ht="12.75" hidden="1" x14ac:dyDescent="0.2"/>
    <row r="850" ht="12.75" hidden="1" x14ac:dyDescent="0.2"/>
    <row r="851" ht="12.75" hidden="1" x14ac:dyDescent="0.2"/>
    <row r="852" ht="12.75" hidden="1" x14ac:dyDescent="0.2"/>
    <row r="853" ht="12.75" hidden="1" x14ac:dyDescent="0.2"/>
    <row r="854" ht="12.75" hidden="1" x14ac:dyDescent="0.2"/>
    <row r="855" ht="12.75" hidden="1" x14ac:dyDescent="0.2"/>
    <row r="856" ht="12.75" hidden="1" x14ac:dyDescent="0.2"/>
    <row r="857" ht="12.75" hidden="1" x14ac:dyDescent="0.2"/>
    <row r="858" ht="12.75" hidden="1" x14ac:dyDescent="0.2"/>
    <row r="859" ht="12.75" hidden="1" x14ac:dyDescent="0.2"/>
    <row r="860" ht="12.75" hidden="1" x14ac:dyDescent="0.2"/>
    <row r="861" ht="12.75" hidden="1" x14ac:dyDescent="0.2"/>
    <row r="862" ht="12.75" hidden="1" x14ac:dyDescent="0.2"/>
    <row r="863" ht="12.75" hidden="1" x14ac:dyDescent="0.2"/>
    <row r="864" ht="12.75" hidden="1" x14ac:dyDescent="0.2"/>
    <row r="865" ht="12.75" hidden="1" x14ac:dyDescent="0.2"/>
    <row r="866" ht="12.75" hidden="1" x14ac:dyDescent="0.2"/>
    <row r="867" ht="12.75" hidden="1" x14ac:dyDescent="0.2"/>
    <row r="868" ht="12.75" hidden="1" x14ac:dyDescent="0.2"/>
    <row r="869" ht="12.75" hidden="1" x14ac:dyDescent="0.2"/>
    <row r="870" ht="12.75" hidden="1" x14ac:dyDescent="0.2"/>
    <row r="871" ht="12.75" hidden="1" x14ac:dyDescent="0.2"/>
    <row r="872" ht="12.75" hidden="1" x14ac:dyDescent="0.2"/>
    <row r="873" ht="12.75" hidden="1" x14ac:dyDescent="0.2"/>
    <row r="874" ht="12.75" hidden="1" x14ac:dyDescent="0.2"/>
    <row r="875" ht="12.75" hidden="1" x14ac:dyDescent="0.2"/>
    <row r="876" ht="12.75" hidden="1" x14ac:dyDescent="0.2"/>
    <row r="877" ht="12.75" hidden="1" x14ac:dyDescent="0.2"/>
    <row r="878" ht="12.75" hidden="1" x14ac:dyDescent="0.2"/>
    <row r="879" ht="12.75" hidden="1" x14ac:dyDescent="0.2"/>
    <row r="880" ht="12.75" hidden="1" x14ac:dyDescent="0.2"/>
    <row r="881" ht="12.75" hidden="1" x14ac:dyDescent="0.2"/>
    <row r="882" ht="12.75" hidden="1" x14ac:dyDescent="0.2"/>
    <row r="883" ht="12.75" hidden="1" x14ac:dyDescent="0.2"/>
    <row r="884" ht="12.75" hidden="1" x14ac:dyDescent="0.2"/>
    <row r="885" ht="12.75" hidden="1" x14ac:dyDescent="0.2"/>
    <row r="886" ht="12.75" hidden="1" x14ac:dyDescent="0.2"/>
    <row r="887" ht="12.75" hidden="1" x14ac:dyDescent="0.2"/>
    <row r="888" ht="12.75" hidden="1" x14ac:dyDescent="0.2"/>
    <row r="889" ht="12.75" hidden="1" x14ac:dyDescent="0.2"/>
    <row r="890" ht="12.75" hidden="1" x14ac:dyDescent="0.2"/>
    <row r="891" ht="12.75" hidden="1" x14ac:dyDescent="0.2"/>
    <row r="892" ht="12.75" hidden="1" x14ac:dyDescent="0.2"/>
    <row r="893" ht="12.75" hidden="1" x14ac:dyDescent="0.2"/>
    <row r="894" ht="12.75" hidden="1" x14ac:dyDescent="0.2"/>
    <row r="895" ht="12.75" hidden="1" x14ac:dyDescent="0.2"/>
    <row r="896" ht="12.75" hidden="1" x14ac:dyDescent="0.2"/>
    <row r="897" ht="12.75" hidden="1" x14ac:dyDescent="0.2"/>
    <row r="898" ht="12.75" hidden="1" x14ac:dyDescent="0.2"/>
    <row r="899" ht="12.75" hidden="1" x14ac:dyDescent="0.2"/>
    <row r="900" ht="12.75" hidden="1" x14ac:dyDescent="0.2"/>
    <row r="901" ht="12.75" hidden="1" x14ac:dyDescent="0.2"/>
    <row r="902" ht="12.75" hidden="1" x14ac:dyDescent="0.2"/>
    <row r="903" ht="12.75" hidden="1" x14ac:dyDescent="0.2"/>
    <row r="904" ht="12.75" hidden="1" x14ac:dyDescent="0.2"/>
    <row r="905" ht="12.75" hidden="1" x14ac:dyDescent="0.2"/>
    <row r="906" ht="12.75" hidden="1" x14ac:dyDescent="0.2"/>
    <row r="907" ht="12.75" hidden="1" x14ac:dyDescent="0.2"/>
    <row r="908" ht="12.75" hidden="1" x14ac:dyDescent="0.2"/>
    <row r="909" ht="12.75" hidden="1" x14ac:dyDescent="0.2"/>
    <row r="910" ht="12.75" hidden="1" x14ac:dyDescent="0.2"/>
    <row r="911" ht="12.75" hidden="1" x14ac:dyDescent="0.2"/>
    <row r="912" ht="12.75" hidden="1" x14ac:dyDescent="0.2"/>
    <row r="913" ht="12.75" hidden="1" x14ac:dyDescent="0.2"/>
    <row r="914" ht="12.75" hidden="1" x14ac:dyDescent="0.2"/>
    <row r="915" ht="12.75" hidden="1" x14ac:dyDescent="0.2"/>
    <row r="916" ht="12.75" hidden="1" x14ac:dyDescent="0.2"/>
    <row r="917" ht="12.75" hidden="1" x14ac:dyDescent="0.2"/>
    <row r="918" ht="12.75" hidden="1" x14ac:dyDescent="0.2"/>
    <row r="919" ht="12.75" hidden="1" x14ac:dyDescent="0.2"/>
    <row r="920" ht="12.75" hidden="1" x14ac:dyDescent="0.2"/>
    <row r="921" ht="12.75" hidden="1" x14ac:dyDescent="0.2"/>
    <row r="922" ht="12.75" hidden="1" x14ac:dyDescent="0.2"/>
    <row r="923" ht="12.75" hidden="1" x14ac:dyDescent="0.2"/>
    <row r="924" ht="12.75" hidden="1" x14ac:dyDescent="0.2"/>
    <row r="925" ht="12.75" hidden="1" x14ac:dyDescent="0.2"/>
    <row r="926" ht="12.75" hidden="1" x14ac:dyDescent="0.2"/>
    <row r="927" ht="12.75" hidden="1" x14ac:dyDescent="0.2"/>
    <row r="928" ht="12.75" hidden="1" x14ac:dyDescent="0.2"/>
    <row r="929" ht="12.75" hidden="1" x14ac:dyDescent="0.2"/>
    <row r="930" ht="12.75" hidden="1" x14ac:dyDescent="0.2"/>
    <row r="931" ht="12.75" hidden="1" x14ac:dyDescent="0.2"/>
    <row r="932" ht="12.75" hidden="1" x14ac:dyDescent="0.2"/>
    <row r="933" ht="12.75" hidden="1" x14ac:dyDescent="0.2"/>
    <row r="934" ht="12.75" hidden="1" x14ac:dyDescent="0.2"/>
    <row r="935" ht="12.75" hidden="1" x14ac:dyDescent="0.2"/>
    <row r="936" ht="12.75" hidden="1" x14ac:dyDescent="0.2"/>
    <row r="937" ht="12.75" hidden="1" x14ac:dyDescent="0.2"/>
    <row r="938" ht="12.75" hidden="1" x14ac:dyDescent="0.2"/>
    <row r="939" ht="12.75" hidden="1" x14ac:dyDescent="0.2"/>
    <row r="940" ht="12.75" hidden="1" x14ac:dyDescent="0.2"/>
    <row r="941" ht="12.75" hidden="1" x14ac:dyDescent="0.2"/>
    <row r="942" ht="12.75" hidden="1" x14ac:dyDescent="0.2"/>
    <row r="943" ht="12.75" hidden="1" x14ac:dyDescent="0.2"/>
    <row r="944" ht="12.75" hidden="1" x14ac:dyDescent="0.2"/>
    <row r="945" ht="12.75" hidden="1" x14ac:dyDescent="0.2"/>
    <row r="946" ht="12.75" hidden="1" x14ac:dyDescent="0.2"/>
    <row r="947" ht="12.75" hidden="1" x14ac:dyDescent="0.2"/>
    <row r="948" ht="12.75" hidden="1" x14ac:dyDescent="0.2"/>
    <row r="949" ht="12.75" hidden="1" x14ac:dyDescent="0.2"/>
    <row r="950" ht="12.75" hidden="1" x14ac:dyDescent="0.2"/>
    <row r="951" ht="12.75" hidden="1" x14ac:dyDescent="0.2"/>
    <row r="952" ht="12.75" hidden="1" x14ac:dyDescent="0.2"/>
    <row r="953" ht="12.75" hidden="1" x14ac:dyDescent="0.2"/>
    <row r="954" ht="12.75" hidden="1" x14ac:dyDescent="0.2"/>
    <row r="955" ht="12.75" hidden="1" x14ac:dyDescent="0.2"/>
    <row r="956" ht="12.75" hidden="1" x14ac:dyDescent="0.2"/>
    <row r="957" ht="12.75" hidden="1" x14ac:dyDescent="0.2"/>
    <row r="958" ht="12.75" hidden="1" x14ac:dyDescent="0.2"/>
    <row r="959" ht="12.75" hidden="1" x14ac:dyDescent="0.2"/>
    <row r="960" ht="12.75" hidden="1" x14ac:dyDescent="0.2"/>
    <row r="961" ht="12.75" hidden="1" x14ac:dyDescent="0.2"/>
    <row r="962" ht="12.75" hidden="1" x14ac:dyDescent="0.2"/>
    <row r="963" ht="12.75" hidden="1" x14ac:dyDescent="0.2"/>
    <row r="964" ht="12.75" hidden="1" x14ac:dyDescent="0.2"/>
    <row r="965" ht="12.75" hidden="1" x14ac:dyDescent="0.2"/>
    <row r="966" ht="12.75" hidden="1" x14ac:dyDescent="0.2"/>
    <row r="967" ht="12.75" hidden="1" x14ac:dyDescent="0.2"/>
    <row r="968" ht="12.75" hidden="1" x14ac:dyDescent="0.2"/>
    <row r="969" ht="12.75" hidden="1" x14ac:dyDescent="0.2"/>
    <row r="970" ht="12.75" hidden="1" x14ac:dyDescent="0.2"/>
    <row r="971" ht="12.75" hidden="1" x14ac:dyDescent="0.2"/>
    <row r="972" ht="12.75" hidden="1" x14ac:dyDescent="0.2"/>
    <row r="973" ht="12.75" hidden="1" x14ac:dyDescent="0.2"/>
    <row r="974" ht="12.75" hidden="1" x14ac:dyDescent="0.2"/>
    <row r="975" ht="12.75" hidden="1" x14ac:dyDescent="0.2"/>
    <row r="976" ht="12.75" hidden="1" x14ac:dyDescent="0.2"/>
    <row r="977" ht="12.75" hidden="1" x14ac:dyDescent="0.2"/>
    <row r="978" ht="12.75" hidden="1" x14ac:dyDescent="0.2"/>
    <row r="979" ht="12.75" hidden="1" x14ac:dyDescent="0.2"/>
    <row r="980" ht="12.75" hidden="1" x14ac:dyDescent="0.2"/>
    <row r="981" ht="12.75" hidden="1" x14ac:dyDescent="0.2"/>
    <row r="982" ht="12.75" hidden="1" x14ac:dyDescent="0.2"/>
    <row r="983" ht="12.75" hidden="1" x14ac:dyDescent="0.2"/>
    <row r="984" ht="12.75" hidden="1" x14ac:dyDescent="0.2"/>
    <row r="985" ht="12.75" hidden="1" x14ac:dyDescent="0.2"/>
    <row r="986" ht="12.75" hidden="1" x14ac:dyDescent="0.2"/>
    <row r="987" ht="12.75" hidden="1" x14ac:dyDescent="0.2"/>
    <row r="988" ht="12.75" hidden="1" x14ac:dyDescent="0.2"/>
    <row r="989" ht="12.75" hidden="1" x14ac:dyDescent="0.2"/>
    <row r="990" ht="12.75" hidden="1" x14ac:dyDescent="0.2"/>
    <row r="991" ht="12.75" hidden="1" x14ac:dyDescent="0.2"/>
    <row r="992" ht="12.75" hidden="1" x14ac:dyDescent="0.2"/>
    <row r="993" ht="12.75" hidden="1" x14ac:dyDescent="0.2"/>
    <row r="994" ht="12.75" hidden="1" x14ac:dyDescent="0.2"/>
    <row r="995" ht="12.75" hidden="1" x14ac:dyDescent="0.2"/>
    <row r="996" ht="12.75" hidden="1" x14ac:dyDescent="0.2"/>
    <row r="997" ht="12.75" hidden="1" x14ac:dyDescent="0.2"/>
    <row r="998" ht="12.75" hidden="1" x14ac:dyDescent="0.2"/>
    <row r="999" ht="12.75" hidden="1" x14ac:dyDescent="0.2"/>
    <row r="1000" ht="12.75" hidden="1" x14ac:dyDescent="0.2"/>
    <row r="1001" ht="12.75" hidden="1" x14ac:dyDescent="0.2"/>
    <row r="1002" ht="12.75" hidden="1" x14ac:dyDescent="0.2"/>
    <row r="1003" ht="12.75" hidden="1" x14ac:dyDescent="0.2"/>
    <row r="1004" ht="12.75" hidden="1" x14ac:dyDescent="0.2"/>
    <row r="1005" ht="12.75" hidden="1" x14ac:dyDescent="0.2"/>
    <row r="1006" ht="12.75" hidden="1" x14ac:dyDescent="0.2"/>
  </sheetData>
  <mergeCells count="1">
    <mergeCell ref="B8:H8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>
          <x14:formula1>
            <xm:f>'Paramètre calcul'!$B$3:$B$100</xm:f>
          </x14:formula1>
          <xm:sqref>C10</xm:sqref>
        </x14:dataValidation>
        <x14:dataValidation type="list" allowBlank="1">
          <x14:formula1>
            <xm:f>'Paramètre calcul'!$F$3:$F$100</xm:f>
          </x14:formula1>
          <xm:sqref>G10</xm:sqref>
        </x14:dataValidation>
        <x14:dataValidation type="list" allowBlank="1">
          <x14:formula1>
            <xm:f>'Paramètre Données Constructeurs'!$B$3:$B$90</xm:f>
          </x14:formula1>
          <xm:sqref>B10</xm:sqref>
        </x14:dataValidation>
        <x14:dataValidation type="list" allowBlank="1">
          <x14:formula1>
            <xm:f>'Paramètre calcul'!$E$3:$E$100</xm:f>
          </x14:formula1>
          <xm:sqref>F10</xm:sqref>
        </x14:dataValidation>
        <x14:dataValidation type="list" allowBlank="1">
          <x14:formula1>
            <xm:f>'Paramètre calcul'!$D$3:$D$100</xm:f>
          </x14:formula1>
          <xm:sqref>E10</xm:sqref>
        </x14:dataValidation>
        <x14:dataValidation type="list" allowBlank="1">
          <x14:formula1>
            <xm:f>'Paramètre calcul'!$C$3:$C$23</xm:f>
          </x14:formula1>
          <xm:sqref>D10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02"/>
  <sheetViews>
    <sheetView showGridLines="0" workbookViewId="0"/>
  </sheetViews>
  <sheetFormatPr baseColWidth="10" defaultColWidth="14.42578125" defaultRowHeight="15.75" customHeight="1" x14ac:dyDescent="0.2"/>
  <cols>
    <col min="1" max="1" width="2.85546875" customWidth="1"/>
    <col min="2" max="2" width="62.5703125" customWidth="1"/>
    <col min="3" max="3" width="8.28515625" customWidth="1"/>
    <col min="4" max="4" width="10" customWidth="1"/>
    <col min="5" max="5" width="6" customWidth="1"/>
    <col min="6" max="6" width="68.42578125" customWidth="1"/>
    <col min="7" max="7" width="9.28515625" customWidth="1"/>
    <col min="8" max="8" width="10" customWidth="1"/>
    <col min="9" max="9" width="8.7109375" customWidth="1"/>
    <col min="10" max="10" width="2.140625" customWidth="1"/>
    <col min="11" max="11" width="10.140625" customWidth="1"/>
    <col min="12" max="12" width="17.7109375" customWidth="1"/>
    <col min="14" max="27" width="0" hidden="1"/>
  </cols>
  <sheetData>
    <row r="1" spans="1:13" ht="12.75" x14ac:dyDescent="0.2">
      <c r="A1" s="2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ht="18" x14ac:dyDescent="0.25">
      <c r="A2" s="2"/>
      <c r="B2" s="38" t="s">
        <v>2</v>
      </c>
      <c r="C2" s="33"/>
      <c r="D2" s="33"/>
      <c r="E2" s="33"/>
      <c r="F2" s="33"/>
      <c r="G2" s="33"/>
      <c r="H2" s="33"/>
      <c r="I2" s="34"/>
      <c r="J2" s="1"/>
      <c r="K2" s="49" t="s">
        <v>16</v>
      </c>
      <c r="L2" s="34"/>
      <c r="M2" s="1"/>
    </row>
    <row r="3" spans="1:13" ht="18" x14ac:dyDescent="0.25">
      <c r="A3" s="2"/>
      <c r="B3" s="41" t="str">
        <f ca="1">('Sélection véhicule'!B10&amp;", "&amp;'Sélection véhicule'!C10&amp;", "&amp;'Sélection véhicule'!D10&amp;", "&amp;'Sélection véhicule'!E10&amp;", "&amp;'Sélection véhicule'!F10&amp;", "&amp;'Sélection véhicule'!G10&amp;" "&amp;"pour la somme de"&amp;" "&amp;'Sélection véhicule'!H10&amp;" euros")</f>
        <v>Peugeot, Nouvel Expert, Long, Nouvel Expert Pro, 120 CV, 2.0L BlueHDI SES BVM6 pour la somme de   26,550.00  €  euros</v>
      </c>
      <c r="C3" s="33"/>
      <c r="D3" s="33"/>
      <c r="E3" s="33"/>
      <c r="F3" s="33"/>
      <c r="G3" s="33"/>
      <c r="H3" s="33"/>
      <c r="I3" s="34"/>
      <c r="J3" s="1"/>
      <c r="K3" s="47" t="s">
        <v>18</v>
      </c>
      <c r="L3" s="45"/>
      <c r="M3" s="1"/>
    </row>
    <row r="4" spans="1:13" ht="12.75" x14ac:dyDescent="0.2">
      <c r="A4" s="2"/>
      <c r="B4" s="1"/>
      <c r="C4" s="1"/>
      <c r="D4" s="1"/>
      <c r="E4" s="1"/>
      <c r="F4" s="1"/>
      <c r="G4" s="1"/>
      <c r="H4" s="1"/>
      <c r="I4" s="1"/>
      <c r="J4" s="1"/>
      <c r="K4" s="48"/>
      <c r="L4" s="40"/>
      <c r="M4" s="1"/>
    </row>
    <row r="5" spans="1:13" ht="18" x14ac:dyDescent="0.25">
      <c r="A5" s="2"/>
      <c r="B5" s="38" t="s">
        <v>21</v>
      </c>
      <c r="C5" s="33"/>
      <c r="D5" s="33"/>
      <c r="E5" s="33"/>
      <c r="F5" s="33"/>
      <c r="G5" s="33"/>
      <c r="H5" s="33"/>
      <c r="I5" s="34"/>
      <c r="J5" s="1"/>
      <c r="K5" s="47" t="s">
        <v>23</v>
      </c>
      <c r="L5" s="45"/>
      <c r="M5" s="1"/>
    </row>
    <row r="6" spans="1:13" ht="18" x14ac:dyDescent="0.25">
      <c r="A6" s="2"/>
      <c r="B6" s="8" t="s">
        <v>24</v>
      </c>
      <c r="C6" s="42" t="s">
        <v>25</v>
      </c>
      <c r="D6" s="43"/>
      <c r="E6" s="43"/>
      <c r="F6" s="3" t="s">
        <v>27</v>
      </c>
      <c r="G6" s="11" t="s">
        <v>28</v>
      </c>
      <c r="H6" s="3" t="s">
        <v>29</v>
      </c>
      <c r="I6" s="3" t="s">
        <v>30</v>
      </c>
      <c r="J6" s="1"/>
      <c r="K6" s="46"/>
      <c r="L6" s="40"/>
      <c r="M6" s="1"/>
    </row>
    <row r="7" spans="1:13" ht="12.75" x14ac:dyDescent="0.2">
      <c r="A7" s="2"/>
      <c r="B7" s="15" t="str">
        <f ca="1">IFERROR(__xludf.DUMMYFUNCTION("FILTER('Paramètre Données Options'!A1:A985,'Paramètre Données Options'!C1:C985='Sélection véhicule'!B10,'Paramètre Données Options'!D1:D985='Sélection véhicule'!C10,'Paramètre Données Options'!E1:E985='Sélection véhicule'!E10,'Paramètre Données Options'!G"&amp;"1:G985='Sélection véhicule'!D10)"),"ABS ESC")</f>
        <v>ABS ESC</v>
      </c>
      <c r="C7" s="16" t="s">
        <v>44</v>
      </c>
      <c r="D7" s="44">
        <f ca="1">IF(B7="","",VLOOKUP(B7,'Paramètre Données Options'!$A$2:$B$197,2))</f>
        <v>0</v>
      </c>
      <c r="E7" s="45"/>
      <c r="F7" s="10" t="str">
        <f ca="1">IFERROR(__xludf.DUMMYFUNCTION("FILTER('Paramètre Données Options'!A1:A985,'Paramètre Données Options'!C1:C985='Sélection véhicule'!B10,'Paramètre Données Options'!D1:D985='Sélection véhicule'!C10,'Paramètre Données Options'!F1:F985='Sélection véhicule'!E10,'Paramètre Données Options'!G"&amp;"1:G985='Sélection véhicule'!D10)"),"Air conditionné manuel")</f>
        <v>Air conditionné manuel</v>
      </c>
      <c r="G7" s="18">
        <f ca="1">IF(F7="","",VLOOKUP(F7,'Paramètre Données Options'!$A$2:$B$197,2))</f>
        <v>0</v>
      </c>
      <c r="H7" s="19" t="s">
        <v>64</v>
      </c>
      <c r="I7" s="20"/>
      <c r="J7" s="1"/>
      <c r="K7" s="37" t="s">
        <v>70</v>
      </c>
      <c r="L7" s="36"/>
      <c r="M7" s="1"/>
    </row>
    <row r="8" spans="1:13" ht="12.75" x14ac:dyDescent="0.2">
      <c r="A8" s="2"/>
      <c r="B8" s="21" t="s">
        <v>46</v>
      </c>
      <c r="C8" s="22" t="s">
        <v>44</v>
      </c>
      <c r="D8" s="35">
        <f>IF(B8="","",VLOOKUP(B8,'Paramètre Données Options'!$A$2:$B$197,2))</f>
        <v>0</v>
      </c>
      <c r="E8" s="36"/>
      <c r="F8" t="s">
        <v>68</v>
      </c>
      <c r="G8" s="20">
        <f>IF(F8="","",VLOOKUP(F8,'Paramètre Données Options'!$A$2:$B$197,2))</f>
        <v>0</v>
      </c>
      <c r="H8" s="19" t="s">
        <v>64</v>
      </c>
      <c r="I8" s="20" t="str">
        <f t="shared" ref="I8:I73" si="0">IF(H8="Oui",G8,"")</f>
        <v/>
      </c>
      <c r="J8" s="1"/>
      <c r="K8" s="39"/>
      <c r="L8" s="40"/>
      <c r="M8" s="1"/>
    </row>
    <row r="9" spans="1:13" ht="12.75" x14ac:dyDescent="0.2">
      <c r="A9" s="2"/>
      <c r="B9" s="21" t="s">
        <v>47</v>
      </c>
      <c r="C9" s="22" t="s">
        <v>44</v>
      </c>
      <c r="D9" s="35">
        <f>IF(B9="","",VLOOKUP(B9,'Paramètre Données Options'!$A$2:$B$197,2))</f>
        <v>0</v>
      </c>
      <c r="E9" s="36"/>
      <c r="F9" t="s">
        <v>73</v>
      </c>
      <c r="G9" s="20">
        <f>IF(F9="","",VLOOKUP(F9,'Paramètre Données Options'!$A$2:$B$197,2))</f>
        <v>0</v>
      </c>
      <c r="H9" s="19" t="s">
        <v>64</v>
      </c>
      <c r="I9" s="20" t="str">
        <f t="shared" si="0"/>
        <v/>
      </c>
      <c r="J9" s="1"/>
      <c r="K9" s="1"/>
      <c r="L9" s="1"/>
      <c r="M9" s="1"/>
    </row>
    <row r="10" spans="1:13" ht="12.75" x14ac:dyDescent="0.2">
      <c r="A10" s="2"/>
      <c r="B10" s="21" t="s">
        <v>48</v>
      </c>
      <c r="C10" s="22" t="s">
        <v>44</v>
      </c>
      <c r="D10" s="35">
        <f>IF(B10="","",VLOOKUP(B10,'Paramètre Données Options'!$A$2:$B$197,2))</f>
        <v>0</v>
      </c>
      <c r="E10" s="36"/>
      <c r="F10" t="s">
        <v>75</v>
      </c>
      <c r="G10" s="20">
        <f>IF(F10="","",VLOOKUP(F10,'Paramètre Données Options'!$A$2:$B$197,2))</f>
        <v>0</v>
      </c>
      <c r="H10" s="19" t="s">
        <v>64</v>
      </c>
      <c r="I10" s="20" t="str">
        <f t="shared" si="0"/>
        <v/>
      </c>
      <c r="J10" s="1"/>
      <c r="K10" s="1"/>
      <c r="L10" s="1"/>
      <c r="M10" s="1"/>
    </row>
    <row r="11" spans="1:13" ht="12.75" x14ac:dyDescent="0.2">
      <c r="A11" s="2"/>
      <c r="B11" s="21" t="s">
        <v>50</v>
      </c>
      <c r="C11" s="22" t="s">
        <v>44</v>
      </c>
      <c r="D11" s="35">
        <f>IF(B11="","",VLOOKUP(B11,'Paramètre Données Options'!$A$2:$B$197,2))</f>
        <v>0</v>
      </c>
      <c r="E11" s="36"/>
      <c r="F11" t="s">
        <v>76</v>
      </c>
      <c r="G11" s="20">
        <f>IF(F11="","",VLOOKUP(F11,'Paramètre Données Options'!$A$2:$B$197,2))</f>
        <v>0</v>
      </c>
      <c r="H11" s="19" t="s">
        <v>64</v>
      </c>
      <c r="I11" s="20" t="str">
        <f t="shared" si="0"/>
        <v/>
      </c>
      <c r="J11" s="1"/>
      <c r="K11" s="1"/>
      <c r="L11" s="1"/>
      <c r="M11" s="1"/>
    </row>
    <row r="12" spans="1:13" ht="12.75" x14ac:dyDescent="0.2">
      <c r="A12" s="2"/>
      <c r="B12" s="21" t="s">
        <v>51</v>
      </c>
      <c r="C12" s="22" t="s">
        <v>44</v>
      </c>
      <c r="D12" s="35">
        <f>IF(B12="","",VLOOKUP(B12,'Paramètre Données Options'!$A$2:$B$197,2))</f>
        <v>0</v>
      </c>
      <c r="E12" s="36"/>
      <c r="F12" t="s">
        <v>77</v>
      </c>
      <c r="G12" s="20">
        <f>IF(F12="","",VLOOKUP(F12,'Paramètre Données Options'!$A$2:$B$197,2))</f>
        <v>0</v>
      </c>
      <c r="H12" s="19" t="s">
        <v>64</v>
      </c>
      <c r="I12" s="20" t="str">
        <f t="shared" si="0"/>
        <v/>
      </c>
      <c r="J12" s="1"/>
      <c r="K12" s="1"/>
      <c r="L12" s="1"/>
      <c r="M12" s="1"/>
    </row>
    <row r="13" spans="1:13" ht="12.75" x14ac:dyDescent="0.2">
      <c r="A13" s="2"/>
      <c r="B13" s="21" t="s">
        <v>52</v>
      </c>
      <c r="C13" s="22" t="s">
        <v>44</v>
      </c>
      <c r="D13" s="35">
        <f>IF(B13="","",VLOOKUP(B13,'Paramètre Données Options'!$A$2:$B$197,2))</f>
        <v>0</v>
      </c>
      <c r="E13" s="36"/>
      <c r="F13" t="s">
        <v>79</v>
      </c>
      <c r="G13" s="20">
        <f>IF(F13="","",VLOOKUP(F13,'Paramètre Données Options'!$A$2:$B$197,2))</f>
        <v>0</v>
      </c>
      <c r="H13" s="19" t="s">
        <v>64</v>
      </c>
      <c r="I13" s="20" t="str">
        <f t="shared" si="0"/>
        <v/>
      </c>
      <c r="J13" s="1"/>
      <c r="K13" s="1"/>
      <c r="L13" s="1"/>
      <c r="M13" s="1"/>
    </row>
    <row r="14" spans="1:13" ht="12.75" x14ac:dyDescent="0.2">
      <c r="A14" s="2"/>
      <c r="B14" s="21" t="s">
        <v>54</v>
      </c>
      <c r="C14" s="22" t="s">
        <v>44</v>
      </c>
      <c r="D14" s="35">
        <f>IF(B14="","",VLOOKUP(B14,'Paramètre Données Options'!$A$2:$B$197,2))</f>
        <v>0</v>
      </c>
      <c r="E14" s="36"/>
      <c r="F14" t="s">
        <v>82</v>
      </c>
      <c r="G14" s="20">
        <f>IF(F14="","",VLOOKUP(F14,'Paramètre Données Options'!$A$2:$B$197,2))</f>
        <v>0</v>
      </c>
      <c r="H14" s="19" t="s">
        <v>64</v>
      </c>
      <c r="I14" s="20" t="str">
        <f t="shared" si="0"/>
        <v/>
      </c>
      <c r="J14" s="1"/>
      <c r="K14" s="1"/>
      <c r="L14" s="1"/>
      <c r="M14" s="1"/>
    </row>
    <row r="15" spans="1:13" ht="12.75" x14ac:dyDescent="0.2">
      <c r="A15" s="2"/>
      <c r="B15" s="21" t="s">
        <v>55</v>
      </c>
      <c r="C15" s="22" t="s">
        <v>44</v>
      </c>
      <c r="D15" s="35">
        <f>IF(B15="","",VLOOKUP(B15,'Paramètre Données Options'!$A$2:$B$197,2))</f>
        <v>0</v>
      </c>
      <c r="E15" s="36"/>
      <c r="F15" t="s">
        <v>83</v>
      </c>
      <c r="G15" s="20">
        <f>IF(F15="","",VLOOKUP(F15,'Paramètre Données Options'!$A$2:$B$197,2))</f>
        <v>0</v>
      </c>
      <c r="H15" s="19" t="s">
        <v>64</v>
      </c>
      <c r="I15" s="20" t="str">
        <f t="shared" si="0"/>
        <v/>
      </c>
      <c r="J15" s="1"/>
      <c r="K15" s="1"/>
      <c r="L15" s="1"/>
      <c r="M15" s="1"/>
    </row>
    <row r="16" spans="1:13" ht="12.75" x14ac:dyDescent="0.2">
      <c r="A16" s="2"/>
      <c r="B16" s="21" t="s">
        <v>56</v>
      </c>
      <c r="C16" s="22" t="s">
        <v>44</v>
      </c>
      <c r="D16" s="35">
        <f>IF(B16="","",VLOOKUP(B16,'Paramètre Données Options'!$A$2:$B$197,2))</f>
        <v>0</v>
      </c>
      <c r="E16" s="36"/>
      <c r="F16" t="s">
        <v>84</v>
      </c>
      <c r="G16" s="20">
        <f>IF(F16="","",VLOOKUP(F16,'Paramètre Données Options'!$A$2:$B$197,2))</f>
        <v>0</v>
      </c>
      <c r="H16" s="19" t="s">
        <v>64</v>
      </c>
      <c r="I16" s="20" t="str">
        <f t="shared" si="0"/>
        <v/>
      </c>
      <c r="J16" s="1"/>
      <c r="K16" s="1"/>
      <c r="L16" s="1"/>
      <c r="M16" s="1"/>
    </row>
    <row r="17" spans="1:13" ht="12.75" x14ac:dyDescent="0.2">
      <c r="A17" s="2"/>
      <c r="B17" s="21" t="s">
        <v>58</v>
      </c>
      <c r="C17" s="22" t="s">
        <v>44</v>
      </c>
      <c r="D17" s="35">
        <f>IF(B17="","",VLOOKUP(B17,'Paramètre Données Options'!$A$2:$B$197,2))</f>
        <v>0</v>
      </c>
      <c r="E17" s="36"/>
      <c r="F17" t="s">
        <v>85</v>
      </c>
      <c r="G17" s="20">
        <f>IF(F17="","",VLOOKUP(F17,'Paramètre Données Options'!$A$2:$B$197,2))</f>
        <v>0</v>
      </c>
      <c r="H17" s="19" t="s">
        <v>64</v>
      </c>
      <c r="I17" s="20" t="str">
        <f t="shared" si="0"/>
        <v/>
      </c>
      <c r="J17" s="1"/>
      <c r="K17" s="1"/>
      <c r="L17" s="1"/>
      <c r="M17" s="1"/>
    </row>
    <row r="18" spans="1:13" ht="12.75" x14ac:dyDescent="0.2">
      <c r="A18" s="2"/>
      <c r="B18" s="21" t="s">
        <v>59</v>
      </c>
      <c r="C18" s="22" t="s">
        <v>44</v>
      </c>
      <c r="D18" s="35">
        <f>IF(B18="","",VLOOKUP(B18,'Paramètre Données Options'!$A$2:$B$197,2))</f>
        <v>0</v>
      </c>
      <c r="E18" s="36"/>
      <c r="F18" t="s">
        <v>91</v>
      </c>
      <c r="G18" s="20">
        <f>IF(F18="","",VLOOKUP(F18,'Paramètre Données Options'!$A$2:$B$197,2))</f>
        <v>0</v>
      </c>
      <c r="H18" s="19" t="s">
        <v>64</v>
      </c>
      <c r="I18" s="20" t="str">
        <f t="shared" si="0"/>
        <v/>
      </c>
      <c r="J18" s="1"/>
      <c r="K18" s="1"/>
      <c r="L18" s="1"/>
      <c r="M18" s="1"/>
    </row>
    <row r="19" spans="1:13" ht="12.75" x14ac:dyDescent="0.2">
      <c r="A19" s="2"/>
      <c r="B19" s="21" t="s">
        <v>61</v>
      </c>
      <c r="C19" s="22" t="s">
        <v>44</v>
      </c>
      <c r="D19" s="35">
        <f>IF(B19="","",VLOOKUP(B19,'Paramètre Données Options'!$A$2:$B$197,2))</f>
        <v>0</v>
      </c>
      <c r="E19" s="36"/>
      <c r="F19" t="s">
        <v>93</v>
      </c>
      <c r="G19" s="20">
        <f>IF(F19="","",VLOOKUP(F19,'Paramètre Données Options'!$A$2:$B$197,2))</f>
        <v>0</v>
      </c>
      <c r="H19" s="19" t="s">
        <v>64</v>
      </c>
      <c r="I19" s="20" t="str">
        <f t="shared" si="0"/>
        <v/>
      </c>
      <c r="J19" s="1"/>
      <c r="K19" s="1"/>
      <c r="L19" s="1"/>
      <c r="M19" s="1"/>
    </row>
    <row r="20" spans="1:13" ht="12.75" x14ac:dyDescent="0.2">
      <c r="A20" s="2"/>
      <c r="B20" s="21" t="s">
        <v>62</v>
      </c>
      <c r="C20" s="22" t="s">
        <v>44</v>
      </c>
      <c r="D20" s="35">
        <f>IF(B20="","",VLOOKUP(B20,'Paramètre Données Options'!$A$2:$B$197,2))</f>
        <v>0</v>
      </c>
      <c r="E20" s="36"/>
      <c r="F20" t="s">
        <v>94</v>
      </c>
      <c r="G20" s="20">
        <f>IF(F20="","",VLOOKUP(F20,'Paramètre Données Options'!$A$2:$B$197,2))</f>
        <v>0</v>
      </c>
      <c r="H20" s="19" t="s">
        <v>64</v>
      </c>
      <c r="I20" s="20" t="str">
        <f t="shared" si="0"/>
        <v/>
      </c>
      <c r="J20" s="1"/>
      <c r="K20" s="1"/>
      <c r="L20" s="1"/>
      <c r="M20" s="1"/>
    </row>
    <row r="21" spans="1:13" ht="12.75" x14ac:dyDescent="0.2">
      <c r="A21" s="2"/>
      <c r="B21" s="21" t="s">
        <v>63</v>
      </c>
      <c r="C21" s="22" t="s">
        <v>44</v>
      </c>
      <c r="D21" s="35">
        <f>IF(B21="","",VLOOKUP(B21,'Paramètre Données Options'!$A$2:$B$197,2))</f>
        <v>0</v>
      </c>
      <c r="E21" s="36"/>
      <c r="F21" t="s">
        <v>95</v>
      </c>
      <c r="G21" s="20">
        <f>IF(F21="","",VLOOKUP(F21,'Paramètre Données Options'!$A$2:$B$197,2))</f>
        <v>0</v>
      </c>
      <c r="H21" s="19" t="s">
        <v>64</v>
      </c>
      <c r="I21" s="20" t="str">
        <f t="shared" si="0"/>
        <v/>
      </c>
      <c r="J21" s="1"/>
      <c r="K21" s="1"/>
      <c r="L21" s="1"/>
      <c r="M21" s="1"/>
    </row>
    <row r="22" spans="1:13" ht="12.75" x14ac:dyDescent="0.2">
      <c r="A22" s="2"/>
      <c r="B22" s="21" t="s">
        <v>65</v>
      </c>
      <c r="C22" s="22" t="s">
        <v>44</v>
      </c>
      <c r="D22" s="35">
        <f>IF(B22="","",VLOOKUP(B22,'Paramètre Données Options'!$A$2:$B$197,2))</f>
        <v>0</v>
      </c>
      <c r="E22" s="36"/>
      <c r="F22" t="s">
        <v>96</v>
      </c>
      <c r="G22" s="20">
        <f>IF(F22="","",VLOOKUP(F22,'Paramètre Données Options'!$A$2:$B$197,2))</f>
        <v>0</v>
      </c>
      <c r="H22" s="19" t="s">
        <v>64</v>
      </c>
      <c r="I22" s="20" t="str">
        <f t="shared" si="0"/>
        <v/>
      </c>
      <c r="J22" s="1"/>
      <c r="K22" s="1"/>
      <c r="L22" s="1"/>
      <c r="M22" s="1"/>
    </row>
    <row r="23" spans="1:13" ht="12.75" x14ac:dyDescent="0.2">
      <c r="A23" s="2"/>
      <c r="B23" s="21" t="s">
        <v>66</v>
      </c>
      <c r="C23" s="22" t="s">
        <v>44</v>
      </c>
      <c r="D23" s="35">
        <f>IF(B23="","",VLOOKUP(B23,'Paramètre Données Options'!$A$2:$B$197,2))</f>
        <v>0</v>
      </c>
      <c r="E23" s="36"/>
      <c r="F23" t="s">
        <v>97</v>
      </c>
      <c r="G23" s="20">
        <f>IF(F23="","",VLOOKUP(F23,'Paramètre Données Options'!$A$2:$B$197,2))</f>
        <v>0</v>
      </c>
      <c r="H23" s="19" t="s">
        <v>64</v>
      </c>
      <c r="I23" s="20" t="str">
        <f t="shared" si="0"/>
        <v/>
      </c>
      <c r="J23" s="1"/>
      <c r="K23" s="1"/>
      <c r="L23" s="1"/>
      <c r="M23" s="1"/>
    </row>
    <row r="24" spans="1:13" ht="12.75" x14ac:dyDescent="0.2">
      <c r="A24" s="2"/>
      <c r="B24" s="21" t="s">
        <v>67</v>
      </c>
      <c r="C24" s="22" t="s">
        <v>44</v>
      </c>
      <c r="D24" s="35">
        <f>IF(B24="","",VLOOKUP(B24,'Paramètre Données Options'!$A$2:$B$197,2))</f>
        <v>0</v>
      </c>
      <c r="E24" s="36"/>
      <c r="F24" t="s">
        <v>112</v>
      </c>
      <c r="G24" s="20">
        <f>IF(F24="","",VLOOKUP(F24,'Paramètre Données Options'!$A$2:$B$197,2))</f>
        <v>0</v>
      </c>
      <c r="H24" s="19" t="s">
        <v>64</v>
      </c>
      <c r="I24" s="20" t="str">
        <f t="shared" si="0"/>
        <v/>
      </c>
      <c r="J24" s="1"/>
      <c r="K24" s="1"/>
      <c r="L24" s="1"/>
      <c r="M24" s="1"/>
    </row>
    <row r="25" spans="1:13" ht="12.75" x14ac:dyDescent="0.2">
      <c r="A25" s="2"/>
      <c r="B25" s="21" t="s">
        <v>69</v>
      </c>
      <c r="C25" s="22" t="s">
        <v>44</v>
      </c>
      <c r="D25" s="35">
        <f>IF(B25="","",VLOOKUP(B25,'Paramètre Données Options'!$A$2:$B$197,2))</f>
        <v>0</v>
      </c>
      <c r="E25" s="36"/>
      <c r="F25" t="s">
        <v>114</v>
      </c>
      <c r="G25" s="20">
        <f>IF(F25="","",VLOOKUP(F25,'Paramètre Données Options'!$A$2:$B$197,2))</f>
        <v>0</v>
      </c>
      <c r="H25" s="19" t="s">
        <v>64</v>
      </c>
      <c r="I25" s="20" t="str">
        <f t="shared" si="0"/>
        <v/>
      </c>
      <c r="J25" s="1"/>
      <c r="K25" s="1"/>
      <c r="L25" s="1"/>
      <c r="M25" s="1"/>
    </row>
    <row r="26" spans="1:13" ht="12.75" x14ac:dyDescent="0.2">
      <c r="A26" s="2"/>
      <c r="B26" s="21" t="s">
        <v>71</v>
      </c>
      <c r="C26" s="22" t="s">
        <v>44</v>
      </c>
      <c r="D26" s="35">
        <f>IF(B26="","",VLOOKUP(B26,'Paramètre Données Options'!$A$2:$B$197,2))</f>
        <v>0</v>
      </c>
      <c r="E26" s="36"/>
      <c r="F26" t="s">
        <v>120</v>
      </c>
      <c r="G26" s="20">
        <f>IF(F26="","",VLOOKUP(F26,'Paramètre Données Options'!$A$2:$B$197,2))</f>
        <v>0</v>
      </c>
      <c r="H26" s="19" t="s">
        <v>64</v>
      </c>
      <c r="I26" s="20" t="str">
        <f t="shared" si="0"/>
        <v/>
      </c>
      <c r="J26" s="1"/>
      <c r="K26" s="1"/>
      <c r="L26" s="1"/>
      <c r="M26" s="1"/>
    </row>
    <row r="27" spans="1:13" ht="12.75" x14ac:dyDescent="0.2">
      <c r="A27" s="2"/>
      <c r="B27" s="21" t="s">
        <v>72</v>
      </c>
      <c r="C27" s="22" t="s">
        <v>44</v>
      </c>
      <c r="D27" s="35">
        <f>IF(B27="","",VLOOKUP(B27,'Paramètre Données Options'!$A$2:$B$197,2))</f>
        <v>0</v>
      </c>
      <c r="E27" s="36"/>
      <c r="F27" t="s">
        <v>122</v>
      </c>
      <c r="G27" s="20">
        <f>IF(F27="","",VLOOKUP(F27,'Paramètre Données Options'!$A$2:$B$197,2))</f>
        <v>0</v>
      </c>
      <c r="H27" s="19" t="s">
        <v>64</v>
      </c>
      <c r="I27" s="20" t="str">
        <f t="shared" si="0"/>
        <v/>
      </c>
      <c r="J27" s="1"/>
      <c r="K27" s="1"/>
      <c r="L27" s="1"/>
      <c r="M27" s="1"/>
    </row>
    <row r="28" spans="1:13" ht="12.75" x14ac:dyDescent="0.2">
      <c r="A28" s="2"/>
      <c r="B28" s="21"/>
      <c r="C28" s="22" t="s">
        <v>44</v>
      </c>
      <c r="D28" s="35" t="str">
        <f>IF(B28="","",VLOOKUP(B28,'Paramètre Données Options'!$A$2:$B$197,2))</f>
        <v/>
      </c>
      <c r="E28" s="36"/>
      <c r="F28" t="s">
        <v>127</v>
      </c>
      <c r="G28" s="20">
        <f>IF(F28="","",VLOOKUP(F28,'Paramètre Données Options'!$A$2:$B$197,2))</f>
        <v>0</v>
      </c>
      <c r="H28" s="19" t="s">
        <v>64</v>
      </c>
      <c r="I28" s="20" t="str">
        <f t="shared" si="0"/>
        <v/>
      </c>
      <c r="J28" s="1"/>
      <c r="K28" s="1"/>
      <c r="L28" s="1"/>
      <c r="M28" s="1"/>
    </row>
    <row r="29" spans="1:13" ht="12.75" x14ac:dyDescent="0.2">
      <c r="A29" s="2"/>
      <c r="B29" s="21"/>
      <c r="C29" s="22" t="s">
        <v>44</v>
      </c>
      <c r="D29" s="35" t="str">
        <f>IF(B29="","",VLOOKUP(B29,'Paramètre Données Options'!$A$2:$B$197,2))</f>
        <v/>
      </c>
      <c r="E29" s="36"/>
      <c r="F29" t="s">
        <v>129</v>
      </c>
      <c r="G29" s="20">
        <f>IF(F29="","",VLOOKUP(F29,'Paramètre Données Options'!$A$2:$B$197,2))</f>
        <v>0</v>
      </c>
      <c r="H29" s="19" t="s">
        <v>64</v>
      </c>
      <c r="I29" s="20" t="str">
        <f t="shared" si="0"/>
        <v/>
      </c>
      <c r="J29" s="1"/>
      <c r="K29" s="1"/>
      <c r="L29" s="1"/>
      <c r="M29" s="1"/>
    </row>
    <row r="30" spans="1:13" ht="12.75" x14ac:dyDescent="0.2">
      <c r="A30" s="2"/>
      <c r="B30" s="21"/>
      <c r="C30" s="22" t="s">
        <v>44</v>
      </c>
      <c r="D30" s="35" t="str">
        <f>IF(B30="","",VLOOKUP(B30,'Paramètre Données Options'!$A$2:$B$197,2))</f>
        <v/>
      </c>
      <c r="E30" s="36"/>
      <c r="F30" t="s">
        <v>130</v>
      </c>
      <c r="G30" s="20">
        <f>IF(F30="","",VLOOKUP(F30,'Paramètre Données Options'!$A$2:$B$197,2))</f>
        <v>0</v>
      </c>
      <c r="H30" s="19" t="s">
        <v>64</v>
      </c>
      <c r="I30" s="20" t="str">
        <f t="shared" si="0"/>
        <v/>
      </c>
      <c r="J30" s="1"/>
      <c r="K30" s="1"/>
      <c r="L30" s="1"/>
      <c r="M30" s="1"/>
    </row>
    <row r="31" spans="1:13" ht="12.75" x14ac:dyDescent="0.2">
      <c r="A31" s="2"/>
      <c r="B31" s="21"/>
      <c r="C31" s="22" t="s">
        <v>44</v>
      </c>
      <c r="D31" s="35" t="str">
        <f>IF(B31="","",VLOOKUP(B31,'Paramètre Données Options'!$A$2:$B$197,2))</f>
        <v/>
      </c>
      <c r="E31" s="36"/>
      <c r="F31" t="s">
        <v>131</v>
      </c>
      <c r="G31" s="20">
        <f>IF(F31="","",VLOOKUP(F31,'Paramètre Données Options'!$A$2:$B$197,2))</f>
        <v>0</v>
      </c>
      <c r="H31" s="19" t="s">
        <v>64</v>
      </c>
      <c r="I31" s="20" t="str">
        <f t="shared" si="0"/>
        <v/>
      </c>
      <c r="J31" s="1"/>
      <c r="K31" s="1"/>
      <c r="L31" s="1"/>
      <c r="M31" s="1"/>
    </row>
    <row r="32" spans="1:13" ht="12.75" x14ac:dyDescent="0.2">
      <c r="A32" s="2"/>
      <c r="B32" s="21"/>
      <c r="C32" s="22" t="s">
        <v>44</v>
      </c>
      <c r="D32" s="35" t="str">
        <f>IF(B32="","",VLOOKUP(B32,'Paramètre Données Options'!$A$2:$B$197,2))</f>
        <v/>
      </c>
      <c r="E32" s="36"/>
      <c r="F32" t="s">
        <v>133</v>
      </c>
      <c r="G32" s="20">
        <f>IF(F32="","",VLOOKUP(F32,'Paramètre Données Options'!$A$2:$B$197,2))</f>
        <v>0</v>
      </c>
      <c r="H32" s="19" t="s">
        <v>64</v>
      </c>
      <c r="I32" s="20" t="str">
        <f t="shared" si="0"/>
        <v/>
      </c>
      <c r="J32" s="1"/>
      <c r="K32" s="1"/>
      <c r="L32" s="1"/>
      <c r="M32" s="1"/>
    </row>
    <row r="33" spans="1:13" ht="12.75" x14ac:dyDescent="0.2">
      <c r="A33" s="2"/>
      <c r="B33" s="21"/>
      <c r="C33" s="22" t="s">
        <v>44</v>
      </c>
      <c r="D33" s="35" t="str">
        <f>IF(B33="","",VLOOKUP(B33,'Paramètre Données Options'!$A$2:$B$197,2))</f>
        <v/>
      </c>
      <c r="E33" s="36"/>
      <c r="F33" t="s">
        <v>134</v>
      </c>
      <c r="G33" s="20">
        <f>IF(F33="","",VLOOKUP(F33,'Paramètre Données Options'!$A$2:$B$197,2))</f>
        <v>0</v>
      </c>
      <c r="H33" s="19" t="s">
        <v>64</v>
      </c>
      <c r="I33" s="20" t="str">
        <f t="shared" si="0"/>
        <v/>
      </c>
      <c r="J33" s="1"/>
      <c r="K33" s="1"/>
      <c r="L33" s="1"/>
      <c r="M33" s="1"/>
    </row>
    <row r="34" spans="1:13" ht="12.75" x14ac:dyDescent="0.2">
      <c r="A34" s="2"/>
      <c r="B34" s="21"/>
      <c r="C34" s="22" t="s">
        <v>44</v>
      </c>
      <c r="D34" s="35" t="str">
        <f>IF(B34="","",VLOOKUP(B34,'Paramètre Données Options'!$A$2:$B$197,2))</f>
        <v/>
      </c>
      <c r="E34" s="36"/>
      <c r="F34" t="s">
        <v>135</v>
      </c>
      <c r="G34" s="20">
        <f>IF(F34="","",VLOOKUP(F34,'Paramètre Données Options'!$A$2:$B$197,2))</f>
        <v>0</v>
      </c>
      <c r="H34" s="19" t="s">
        <v>64</v>
      </c>
      <c r="I34" s="20" t="str">
        <f t="shared" si="0"/>
        <v/>
      </c>
      <c r="J34" s="1"/>
      <c r="K34" s="1"/>
      <c r="L34" s="1"/>
      <c r="M34" s="1"/>
    </row>
    <row r="35" spans="1:13" ht="12.75" x14ac:dyDescent="0.2">
      <c r="A35" s="2"/>
      <c r="B35" s="21"/>
      <c r="C35" s="22" t="s">
        <v>44</v>
      </c>
      <c r="D35" s="35" t="str">
        <f>IF(B35="","",VLOOKUP(B35,'Paramètre Données Options'!$A$2:$B$197,2))</f>
        <v/>
      </c>
      <c r="E35" s="36"/>
      <c r="F35" t="s">
        <v>136</v>
      </c>
      <c r="G35" s="20">
        <f>IF(F35="","",VLOOKUP(F35,'Paramètre Données Options'!$A$2:$B$197,2))</f>
        <v>0</v>
      </c>
      <c r="H35" s="19" t="s">
        <v>64</v>
      </c>
      <c r="I35" s="20" t="str">
        <f t="shared" si="0"/>
        <v/>
      </c>
      <c r="J35" s="1"/>
      <c r="K35" s="1"/>
      <c r="L35" s="1"/>
      <c r="M35" s="1"/>
    </row>
    <row r="36" spans="1:13" ht="12.75" x14ac:dyDescent="0.2">
      <c r="A36" s="2"/>
      <c r="B36" s="21"/>
      <c r="C36" s="22" t="s">
        <v>44</v>
      </c>
      <c r="D36" s="35" t="str">
        <f>IF(B36="","",VLOOKUP(B36,'Paramètre Données Options'!$A$2:$B$197,2))</f>
        <v/>
      </c>
      <c r="E36" s="36"/>
      <c r="F36" t="s">
        <v>137</v>
      </c>
      <c r="G36" s="20">
        <f>IF(F36="","",VLOOKUP(F36,'Paramètre Données Options'!$A$2:$B$197,2))</f>
        <v>0</v>
      </c>
      <c r="H36" s="19" t="s">
        <v>64</v>
      </c>
      <c r="I36" s="20" t="str">
        <f t="shared" si="0"/>
        <v/>
      </c>
      <c r="J36" s="1"/>
      <c r="K36" s="1"/>
      <c r="L36" s="1"/>
      <c r="M36" s="1"/>
    </row>
    <row r="37" spans="1:13" ht="12.75" x14ac:dyDescent="0.2">
      <c r="A37" s="2"/>
      <c r="B37" s="21"/>
      <c r="C37" s="22" t="s">
        <v>44</v>
      </c>
      <c r="D37" s="35" t="str">
        <f>IF(B37="","",VLOOKUP(B37,'Paramètre Données Options'!$A$2:$B$197,2))</f>
        <v/>
      </c>
      <c r="E37" s="36"/>
      <c r="F37" t="s">
        <v>138</v>
      </c>
      <c r="G37" s="20">
        <f>IF(F37="","",VLOOKUP(F37,'Paramètre Données Options'!$A$2:$B$197,2))</f>
        <v>0</v>
      </c>
      <c r="H37" s="19" t="s">
        <v>64</v>
      </c>
      <c r="I37" s="20" t="str">
        <f t="shared" si="0"/>
        <v/>
      </c>
      <c r="J37" s="1"/>
      <c r="K37" s="1"/>
      <c r="L37" s="1"/>
      <c r="M37" s="1"/>
    </row>
    <row r="38" spans="1:13" ht="12.75" x14ac:dyDescent="0.2">
      <c r="A38" s="2"/>
      <c r="B38" s="21"/>
      <c r="C38" s="22" t="s">
        <v>44</v>
      </c>
      <c r="D38" s="35" t="str">
        <f>IF(B38="","",VLOOKUP(B38,'Paramètre Données Options'!$A$2:$B$197,2))</f>
        <v/>
      </c>
      <c r="E38" s="36"/>
      <c r="F38" t="s">
        <v>139</v>
      </c>
      <c r="G38" s="20">
        <f>IF(F38="","",VLOOKUP(F38,'Paramètre Données Options'!$A$2:$B$197,2))</f>
        <v>0</v>
      </c>
      <c r="H38" s="19" t="s">
        <v>64</v>
      </c>
      <c r="I38" s="20" t="str">
        <f t="shared" si="0"/>
        <v/>
      </c>
      <c r="J38" s="1"/>
      <c r="K38" s="1"/>
      <c r="L38" s="1"/>
      <c r="M38" s="1"/>
    </row>
    <row r="39" spans="1:13" ht="12.75" x14ac:dyDescent="0.2">
      <c r="A39" s="2"/>
      <c r="B39" s="21"/>
      <c r="C39" s="22" t="s">
        <v>44</v>
      </c>
      <c r="D39" s="35" t="str">
        <f>IF(B39="","",VLOOKUP(B39,'Paramètre Données Options'!$A$2:$B$197,2))</f>
        <v/>
      </c>
      <c r="E39" s="36"/>
      <c r="F39" t="s">
        <v>140</v>
      </c>
      <c r="G39" s="20">
        <f>IF(F39="","",VLOOKUP(F39,'Paramètre Données Options'!$A$2:$B$197,2))</f>
        <v>0</v>
      </c>
      <c r="H39" s="19" t="s">
        <v>64</v>
      </c>
      <c r="I39" s="20" t="str">
        <f t="shared" si="0"/>
        <v/>
      </c>
      <c r="J39" s="1"/>
      <c r="K39" s="1"/>
      <c r="L39" s="1"/>
      <c r="M39" s="1"/>
    </row>
    <row r="40" spans="1:13" ht="12.75" x14ac:dyDescent="0.2">
      <c r="A40" s="2"/>
      <c r="B40" s="21"/>
      <c r="C40" s="22" t="s">
        <v>44</v>
      </c>
      <c r="D40" s="35" t="str">
        <f>IF(B40="","",VLOOKUP(B40,'Paramètre Données Options'!$A$2:$B$197,2))</f>
        <v/>
      </c>
      <c r="E40" s="36"/>
      <c r="F40" t="s">
        <v>141</v>
      </c>
      <c r="G40" s="20">
        <f>IF(F40="","",VLOOKUP(F40,'Paramètre Données Options'!$A$2:$B$197,2))</f>
        <v>0</v>
      </c>
      <c r="H40" s="19" t="s">
        <v>64</v>
      </c>
      <c r="I40" s="20" t="str">
        <f t="shared" si="0"/>
        <v/>
      </c>
      <c r="J40" s="1"/>
      <c r="K40" s="1"/>
      <c r="L40" s="1"/>
      <c r="M40" s="1"/>
    </row>
    <row r="41" spans="1:13" ht="12.75" x14ac:dyDescent="0.2">
      <c r="A41" s="2"/>
      <c r="B41" s="21"/>
      <c r="C41" s="22" t="s">
        <v>44</v>
      </c>
      <c r="D41" s="35" t="str">
        <f>IF(B41="","",VLOOKUP(B41,'Paramètre Données Options'!$A$2:$B$197,2))</f>
        <v/>
      </c>
      <c r="E41" s="36"/>
      <c r="F41" t="s">
        <v>142</v>
      </c>
      <c r="G41" s="20">
        <f>IF(F41="","",VLOOKUP(F41,'Paramètre Données Options'!$A$2:$B$197,2))</f>
        <v>0</v>
      </c>
      <c r="H41" s="19" t="s">
        <v>64</v>
      </c>
      <c r="I41" s="20" t="str">
        <f t="shared" si="0"/>
        <v/>
      </c>
      <c r="J41" s="1"/>
      <c r="K41" s="1"/>
      <c r="L41" s="1"/>
      <c r="M41" s="1"/>
    </row>
    <row r="42" spans="1:13" ht="12.75" x14ac:dyDescent="0.2">
      <c r="A42" s="2"/>
      <c r="B42" s="21"/>
      <c r="C42" s="22" t="s">
        <v>44</v>
      </c>
      <c r="D42" s="35" t="str">
        <f>IF(B42="","",VLOOKUP(B42,'Paramètre Données Options'!$A$2:$B$197,2))</f>
        <v/>
      </c>
      <c r="E42" s="36"/>
      <c r="F42" t="s">
        <v>143</v>
      </c>
      <c r="G42" s="20">
        <f>IF(F42="","",VLOOKUP(F42,'Paramètre Données Options'!$A$2:$B$197,2))</f>
        <v>0</v>
      </c>
      <c r="H42" s="19" t="s">
        <v>64</v>
      </c>
      <c r="I42" s="20" t="str">
        <f t="shared" si="0"/>
        <v/>
      </c>
      <c r="J42" s="1"/>
      <c r="K42" s="1"/>
      <c r="L42" s="1"/>
      <c r="M42" s="1"/>
    </row>
    <row r="43" spans="1:13" ht="12.75" x14ac:dyDescent="0.2">
      <c r="A43" s="2"/>
      <c r="B43" s="21"/>
      <c r="C43" s="22" t="s">
        <v>44</v>
      </c>
      <c r="D43" s="35" t="str">
        <f>IF(B43="","",VLOOKUP(B43,'Paramètre Données Options'!$A$2:$B$197,2))</f>
        <v/>
      </c>
      <c r="E43" s="36"/>
      <c r="F43" t="s">
        <v>146</v>
      </c>
      <c r="G43" s="20">
        <f>IF(F43="","",VLOOKUP(F43,'Paramètre Données Options'!$A$2:$B$197,2))</f>
        <v>0</v>
      </c>
      <c r="H43" s="19" t="s">
        <v>64</v>
      </c>
      <c r="I43" s="20" t="str">
        <f t="shared" si="0"/>
        <v/>
      </c>
      <c r="J43" s="1"/>
      <c r="K43" s="1"/>
      <c r="L43" s="1"/>
      <c r="M43" s="1"/>
    </row>
    <row r="44" spans="1:13" ht="12.75" x14ac:dyDescent="0.2">
      <c r="A44" s="2"/>
      <c r="B44" s="21"/>
      <c r="C44" s="22" t="s">
        <v>44</v>
      </c>
      <c r="D44" s="35" t="str">
        <f>IF(B44="","",VLOOKUP(B44,'Paramètre Données Options'!$A$2:$B$197,2))</f>
        <v/>
      </c>
      <c r="E44" s="36"/>
      <c r="F44" t="s">
        <v>148</v>
      </c>
      <c r="G44" s="20">
        <f>IF(F44="","",VLOOKUP(F44,'Paramètre Données Options'!$A$2:$B$197,2))</f>
        <v>0</v>
      </c>
      <c r="H44" s="19" t="s">
        <v>64</v>
      </c>
      <c r="I44" s="20" t="str">
        <f t="shared" si="0"/>
        <v/>
      </c>
      <c r="J44" s="1"/>
      <c r="K44" s="1"/>
      <c r="L44" s="1"/>
      <c r="M44" s="1"/>
    </row>
    <row r="45" spans="1:13" ht="12.75" x14ac:dyDescent="0.2">
      <c r="A45" s="2"/>
      <c r="B45" s="21"/>
      <c r="C45" s="22" t="s">
        <v>44</v>
      </c>
      <c r="D45" s="35" t="str">
        <f>IF(B45="","",VLOOKUP(B45,'Paramètre Données Options'!$A$2:$B$197,2))</f>
        <v/>
      </c>
      <c r="E45" s="36"/>
      <c r="F45" t="s">
        <v>150</v>
      </c>
      <c r="G45" s="20">
        <f>IF(F45="","",VLOOKUP(F45,'Paramètre Données Options'!$A$2:$B$197,2))</f>
        <v>0</v>
      </c>
      <c r="H45" s="19" t="s">
        <v>64</v>
      </c>
      <c r="I45" s="20" t="str">
        <f t="shared" si="0"/>
        <v/>
      </c>
      <c r="J45" s="1"/>
      <c r="K45" s="1"/>
      <c r="L45" s="1"/>
      <c r="M45" s="1"/>
    </row>
    <row r="46" spans="1:13" ht="12.75" x14ac:dyDescent="0.2">
      <c r="A46" s="2"/>
      <c r="B46" s="21"/>
      <c r="C46" s="22" t="s">
        <v>44</v>
      </c>
      <c r="D46" s="35" t="str">
        <f>IF(B46="","",VLOOKUP(B46,'Paramètre Données Options'!$A$2:$B$197,2))</f>
        <v/>
      </c>
      <c r="E46" s="36"/>
      <c r="F46" t="s">
        <v>151</v>
      </c>
      <c r="G46" s="20">
        <f>IF(F46="","",VLOOKUP(F46,'Paramètre Données Options'!$A$2:$B$197,2))</f>
        <v>0</v>
      </c>
      <c r="H46" s="19" t="s">
        <v>64</v>
      </c>
      <c r="I46" s="20" t="str">
        <f t="shared" si="0"/>
        <v/>
      </c>
      <c r="J46" s="1"/>
      <c r="K46" s="1"/>
      <c r="L46" s="1"/>
      <c r="M46" s="1"/>
    </row>
    <row r="47" spans="1:13" ht="12.75" x14ac:dyDescent="0.2">
      <c r="A47" s="2"/>
      <c r="B47" s="21"/>
      <c r="C47" s="22" t="s">
        <v>44</v>
      </c>
      <c r="D47" s="35" t="str">
        <f>IF(B47="","",VLOOKUP(B47,'Paramètre Données Options'!$A$2:$B$197,2))</f>
        <v/>
      </c>
      <c r="E47" s="36"/>
      <c r="F47" t="s">
        <v>152</v>
      </c>
      <c r="G47" s="20">
        <f>IF(F47="","",VLOOKUP(F47,'Paramètre Données Options'!$A$2:$B$197,2))</f>
        <v>0</v>
      </c>
      <c r="H47" s="19" t="s">
        <v>64</v>
      </c>
      <c r="I47" s="20" t="str">
        <f t="shared" si="0"/>
        <v/>
      </c>
      <c r="J47" s="1"/>
      <c r="K47" s="1"/>
      <c r="L47" s="1"/>
      <c r="M47" s="1"/>
    </row>
    <row r="48" spans="1:13" ht="12.75" x14ac:dyDescent="0.2">
      <c r="A48" s="2"/>
      <c r="B48" s="21"/>
      <c r="C48" s="22" t="s">
        <v>44</v>
      </c>
      <c r="D48" s="35" t="str">
        <f>IF(B48="","",VLOOKUP(B48,'Paramètre Données Options'!$A$2:$B$197,2))</f>
        <v/>
      </c>
      <c r="E48" s="36"/>
      <c r="F48" t="s">
        <v>153</v>
      </c>
      <c r="G48" s="20">
        <f>IF(F48="","",VLOOKUP(F48,'Paramètre Données Options'!$A$2:$B$197,2))</f>
        <v>0</v>
      </c>
      <c r="H48" s="19" t="s">
        <v>64</v>
      </c>
      <c r="I48" s="20" t="str">
        <f t="shared" si="0"/>
        <v/>
      </c>
      <c r="J48" s="1"/>
      <c r="K48" s="1"/>
      <c r="L48" s="1"/>
      <c r="M48" s="1"/>
    </row>
    <row r="49" spans="1:13" ht="12.75" x14ac:dyDescent="0.2">
      <c r="A49" s="2"/>
      <c r="B49" s="21"/>
      <c r="C49" s="22" t="s">
        <v>44</v>
      </c>
      <c r="D49" s="35" t="str">
        <f>IF(B49="","",VLOOKUP(B49,'Paramètre Données Options'!$A$2:$B$197,2))</f>
        <v/>
      </c>
      <c r="E49" s="36"/>
      <c r="F49" t="s">
        <v>154</v>
      </c>
      <c r="G49" s="20">
        <f>IF(F49="","",VLOOKUP(F49,'Paramètre Données Options'!$A$2:$B$197,2))</f>
        <v>0</v>
      </c>
      <c r="H49" s="19" t="s">
        <v>64</v>
      </c>
      <c r="I49" s="20" t="str">
        <f t="shared" si="0"/>
        <v/>
      </c>
      <c r="J49" s="1"/>
      <c r="K49" s="1"/>
      <c r="L49" s="1"/>
      <c r="M49" s="1"/>
    </row>
    <row r="50" spans="1:13" ht="12.75" x14ac:dyDescent="0.2">
      <c r="A50" s="2"/>
      <c r="B50" s="21"/>
      <c r="C50" s="22" t="s">
        <v>44</v>
      </c>
      <c r="D50" s="35" t="str">
        <f>IF(B50="","",VLOOKUP(B50,'Paramètre Données Options'!$A$2:$B$197,2))</f>
        <v/>
      </c>
      <c r="E50" s="36"/>
      <c r="F50" t="s">
        <v>155</v>
      </c>
      <c r="G50" s="20">
        <f>IF(F50="","",VLOOKUP(F50,'Paramètre Données Options'!$A$2:$B$197,2))</f>
        <v>0</v>
      </c>
      <c r="H50" s="19" t="s">
        <v>64</v>
      </c>
      <c r="I50" s="20" t="str">
        <f t="shared" si="0"/>
        <v/>
      </c>
      <c r="J50" s="1"/>
      <c r="K50" s="1"/>
      <c r="L50" s="1"/>
      <c r="M50" s="1"/>
    </row>
    <row r="51" spans="1:13" ht="12.75" x14ac:dyDescent="0.2">
      <c r="A51" s="2"/>
      <c r="B51" s="21"/>
      <c r="C51" s="22" t="s">
        <v>44</v>
      </c>
      <c r="D51" s="35" t="str">
        <f>IF(B51="","",VLOOKUP(B51,'Paramètre Données Options'!$A$2:$B$197,2))</f>
        <v/>
      </c>
      <c r="E51" s="36"/>
      <c r="F51" t="s">
        <v>156</v>
      </c>
      <c r="G51" s="20">
        <f>IF(F51="","",VLOOKUP(F51,'Paramètre Données Options'!$A$2:$B$197,2))</f>
        <v>0</v>
      </c>
      <c r="H51" s="19" t="s">
        <v>64</v>
      </c>
      <c r="I51" s="20" t="str">
        <f t="shared" si="0"/>
        <v/>
      </c>
      <c r="J51" s="1"/>
      <c r="K51" s="1"/>
      <c r="L51" s="1"/>
      <c r="M51" s="1"/>
    </row>
    <row r="52" spans="1:13" ht="12.75" x14ac:dyDescent="0.2">
      <c r="A52" s="2"/>
      <c r="B52" s="21"/>
      <c r="C52" s="22" t="s">
        <v>44</v>
      </c>
      <c r="D52" s="35" t="str">
        <f>IF(B52="","",VLOOKUP(B52,'Paramètre Données Options'!$A$2:$B$197,2))</f>
        <v/>
      </c>
      <c r="E52" s="36"/>
      <c r="G52" s="20" t="str">
        <f>IF(F52="","",VLOOKUP(F52,'Paramètre Données Options'!$A$2:$B$197,2))</f>
        <v/>
      </c>
      <c r="H52" s="19" t="s">
        <v>64</v>
      </c>
      <c r="I52" s="20" t="str">
        <f t="shared" si="0"/>
        <v/>
      </c>
      <c r="J52" s="1"/>
      <c r="K52" s="1"/>
      <c r="L52" s="1"/>
      <c r="M52" s="1"/>
    </row>
    <row r="53" spans="1:13" ht="12.75" x14ac:dyDescent="0.2">
      <c r="A53" s="2"/>
      <c r="B53" s="21"/>
      <c r="C53" s="22" t="s">
        <v>44</v>
      </c>
      <c r="D53" s="35" t="str">
        <f>IF(B53="","",VLOOKUP(B53,'Paramètre Données Options'!$A$2:$B$197,2))</f>
        <v/>
      </c>
      <c r="E53" s="36"/>
      <c r="G53" s="20" t="str">
        <f>IF(F53="","",VLOOKUP(F53,'Paramètre Données Options'!$A$2:$B$197,2))</f>
        <v/>
      </c>
      <c r="H53" s="19" t="s">
        <v>64</v>
      </c>
      <c r="I53" s="20" t="str">
        <f t="shared" si="0"/>
        <v/>
      </c>
      <c r="J53" s="1"/>
      <c r="K53" s="1"/>
      <c r="L53" s="1"/>
      <c r="M53" s="1"/>
    </row>
    <row r="54" spans="1:13" ht="12.75" x14ac:dyDescent="0.2">
      <c r="A54" s="2"/>
      <c r="B54" s="21"/>
      <c r="C54" s="22" t="s">
        <v>44</v>
      </c>
      <c r="D54" s="35" t="str">
        <f>IF(B54="","",VLOOKUP(B54,'Paramètre Données Options'!$A$2:$B$197,2))</f>
        <v/>
      </c>
      <c r="E54" s="36"/>
      <c r="G54" s="20" t="str">
        <f>IF(F54="","",VLOOKUP(F54,'Paramètre Données Options'!$A$2:$B$197,2))</f>
        <v/>
      </c>
      <c r="H54" s="19" t="s">
        <v>64</v>
      </c>
      <c r="I54" s="20" t="str">
        <f t="shared" si="0"/>
        <v/>
      </c>
      <c r="J54" s="1"/>
      <c r="K54" s="1"/>
      <c r="L54" s="1"/>
      <c r="M54" s="1"/>
    </row>
    <row r="55" spans="1:13" ht="12.75" x14ac:dyDescent="0.2">
      <c r="A55" s="2"/>
      <c r="B55" s="21"/>
      <c r="C55" s="22" t="s">
        <v>44</v>
      </c>
      <c r="D55" s="35" t="str">
        <f>IF(B55="","",VLOOKUP(B55,'Paramètre Données Options'!$A$2:$B$197,2))</f>
        <v/>
      </c>
      <c r="E55" s="36"/>
      <c r="G55" s="20" t="str">
        <f>IF(F55="","",VLOOKUP(F55,'Paramètre Données Options'!$A$2:$B$197,2))</f>
        <v/>
      </c>
      <c r="H55" s="19" t="s">
        <v>64</v>
      </c>
      <c r="I55" s="20" t="str">
        <f t="shared" si="0"/>
        <v/>
      </c>
      <c r="J55" s="1"/>
      <c r="K55" s="1"/>
      <c r="L55" s="1"/>
      <c r="M55" s="1"/>
    </row>
    <row r="56" spans="1:13" ht="12.75" x14ac:dyDescent="0.2">
      <c r="A56" s="2"/>
      <c r="B56" s="21"/>
      <c r="C56" s="22" t="s">
        <v>44</v>
      </c>
      <c r="D56" s="35" t="str">
        <f>IF(B56="","",VLOOKUP(B56,'Paramètre Données Options'!$A$2:$B$197,2))</f>
        <v/>
      </c>
      <c r="E56" s="36"/>
      <c r="G56" s="20" t="str">
        <f>IF(F56="","",VLOOKUP(F56,'Paramètre Données Options'!$A$2:$B$197,2))</f>
        <v/>
      </c>
      <c r="H56" s="19" t="s">
        <v>64</v>
      </c>
      <c r="I56" s="20" t="str">
        <f t="shared" si="0"/>
        <v/>
      </c>
      <c r="J56" s="1"/>
      <c r="K56" s="1"/>
      <c r="L56" s="1"/>
      <c r="M56" s="1"/>
    </row>
    <row r="57" spans="1:13" ht="12.75" x14ac:dyDescent="0.2">
      <c r="A57" s="2"/>
      <c r="B57" s="21"/>
      <c r="C57" s="22" t="s">
        <v>44</v>
      </c>
      <c r="D57" s="35" t="str">
        <f>IF(B57="","",VLOOKUP(B57,'Paramètre Données Options'!$A$2:$B$197,2))</f>
        <v/>
      </c>
      <c r="E57" s="36"/>
      <c r="G57" s="20" t="str">
        <f>IF(F57="","",VLOOKUP(F57,'Paramètre Données Options'!$A$2:$B$197,2))</f>
        <v/>
      </c>
      <c r="H57" s="19" t="s">
        <v>64</v>
      </c>
      <c r="I57" s="20" t="str">
        <f t="shared" si="0"/>
        <v/>
      </c>
      <c r="J57" s="1"/>
      <c r="K57" s="1"/>
      <c r="L57" s="1"/>
      <c r="M57" s="1"/>
    </row>
    <row r="58" spans="1:13" ht="12.75" x14ac:dyDescent="0.2">
      <c r="A58" s="2"/>
      <c r="B58" s="21"/>
      <c r="C58" s="22" t="s">
        <v>44</v>
      </c>
      <c r="D58" s="35" t="str">
        <f>IF(B58="","",VLOOKUP(B58,'Paramètre Données Options'!$A$2:$B$197,2))</f>
        <v/>
      </c>
      <c r="E58" s="36"/>
      <c r="G58" s="20" t="str">
        <f>IF(F58="","",VLOOKUP(F58,'Paramètre Données Options'!$A$2:$B$197,2))</f>
        <v/>
      </c>
      <c r="H58" s="19" t="s">
        <v>64</v>
      </c>
      <c r="I58" s="20" t="str">
        <f t="shared" si="0"/>
        <v/>
      </c>
      <c r="J58" s="1"/>
      <c r="K58" s="1"/>
      <c r="L58" s="1"/>
      <c r="M58" s="1"/>
    </row>
    <row r="59" spans="1:13" ht="12.75" x14ac:dyDescent="0.2">
      <c r="A59" s="2"/>
      <c r="B59" s="21"/>
      <c r="C59" s="22" t="s">
        <v>44</v>
      </c>
      <c r="D59" s="35" t="str">
        <f>IF(B59="","",VLOOKUP(B59,'Paramètre Données Options'!$A$2:$B$197,2))</f>
        <v/>
      </c>
      <c r="E59" s="36"/>
      <c r="G59" s="20" t="str">
        <f>IF(F59="","",VLOOKUP(F59,'Paramètre Données Options'!$A$2:$B$197,2))</f>
        <v/>
      </c>
      <c r="H59" s="19" t="s">
        <v>64</v>
      </c>
      <c r="I59" s="20" t="str">
        <f t="shared" si="0"/>
        <v/>
      </c>
      <c r="J59" s="1"/>
      <c r="K59" s="1"/>
      <c r="L59" s="1"/>
      <c r="M59" s="1"/>
    </row>
    <row r="60" spans="1:13" ht="12.75" x14ac:dyDescent="0.2">
      <c r="A60" s="2"/>
      <c r="B60" s="21"/>
      <c r="C60" s="22" t="s">
        <v>44</v>
      </c>
      <c r="D60" s="35" t="str">
        <f>IF(B60="","",VLOOKUP(B60,'Paramètre Données Options'!$A$2:$B$197,2))</f>
        <v/>
      </c>
      <c r="E60" s="36"/>
      <c r="G60" s="20" t="str">
        <f>IF(F60="","",VLOOKUP(F60,'Paramètre Données Options'!$A$2:$B$197,2))</f>
        <v/>
      </c>
      <c r="H60" s="19" t="s">
        <v>64</v>
      </c>
      <c r="I60" s="20" t="str">
        <f t="shared" si="0"/>
        <v/>
      </c>
      <c r="J60" s="1"/>
      <c r="K60" s="1"/>
      <c r="L60" s="1"/>
      <c r="M60" s="1"/>
    </row>
    <row r="61" spans="1:13" ht="12.75" x14ac:dyDescent="0.2">
      <c r="A61" s="2"/>
      <c r="B61" s="21"/>
      <c r="C61" s="22" t="s">
        <v>44</v>
      </c>
      <c r="D61" s="35" t="str">
        <f>IF(B61="","",VLOOKUP(B61,'Paramètre Données Options'!$A$2:$B$197,2))</f>
        <v/>
      </c>
      <c r="E61" s="36"/>
      <c r="G61" s="20" t="str">
        <f>IF(F61="","",VLOOKUP(F61,'Paramètre Données Options'!$A$2:$B$197,2))</f>
        <v/>
      </c>
      <c r="H61" s="19" t="s">
        <v>64</v>
      </c>
      <c r="I61" s="20" t="str">
        <f t="shared" si="0"/>
        <v/>
      </c>
      <c r="J61" s="1"/>
      <c r="K61" s="1"/>
      <c r="L61" s="1"/>
      <c r="M61" s="1"/>
    </row>
    <row r="62" spans="1:13" ht="12.75" x14ac:dyDescent="0.2">
      <c r="A62" s="2"/>
      <c r="B62" s="21"/>
      <c r="C62" s="22" t="s">
        <v>44</v>
      </c>
      <c r="D62" s="35" t="str">
        <f>IF(B62="","",VLOOKUP(B62,'Paramètre Données Options'!$A$2:$B$197,2))</f>
        <v/>
      </c>
      <c r="E62" s="36"/>
      <c r="G62" s="20" t="str">
        <f>IF(F62="","",VLOOKUP(F62,'Paramètre Données Options'!$A$2:$B$197,2))</f>
        <v/>
      </c>
      <c r="H62" s="19" t="s">
        <v>64</v>
      </c>
      <c r="I62" s="20" t="str">
        <f t="shared" si="0"/>
        <v/>
      </c>
      <c r="J62" s="1"/>
      <c r="K62" s="1"/>
      <c r="L62" s="1"/>
      <c r="M62" s="1"/>
    </row>
    <row r="63" spans="1:13" ht="12.75" x14ac:dyDescent="0.2">
      <c r="A63" s="2"/>
      <c r="B63" s="21"/>
      <c r="C63" s="22" t="s">
        <v>44</v>
      </c>
      <c r="D63" s="35" t="str">
        <f>IF(B63="","",VLOOKUP(B63,'Paramètre Données Options'!$A$2:$B$197,2))</f>
        <v/>
      </c>
      <c r="E63" s="36"/>
      <c r="G63" s="20" t="str">
        <f>IF(F63="","",VLOOKUP(F63,'Paramètre Données Options'!$A$2:$B$197,2))</f>
        <v/>
      </c>
      <c r="H63" s="19" t="s">
        <v>64</v>
      </c>
      <c r="I63" s="20" t="str">
        <f t="shared" si="0"/>
        <v/>
      </c>
      <c r="J63" s="1"/>
      <c r="K63" s="1"/>
      <c r="L63" s="1"/>
      <c r="M63" s="1"/>
    </row>
    <row r="64" spans="1:13" ht="12.75" x14ac:dyDescent="0.2">
      <c r="A64" s="2"/>
      <c r="B64" s="21"/>
      <c r="C64" s="22" t="s">
        <v>44</v>
      </c>
      <c r="D64" s="35" t="str">
        <f>IF(B64="","",VLOOKUP(B64,'Paramètre Données Options'!$A$2:$B$197,2))</f>
        <v/>
      </c>
      <c r="E64" s="36"/>
      <c r="G64" s="20" t="str">
        <f>IF(F64="","",VLOOKUP(F64,'Paramètre Données Options'!$A$2:$B$197,2))</f>
        <v/>
      </c>
      <c r="H64" s="19" t="s">
        <v>64</v>
      </c>
      <c r="I64" s="20" t="str">
        <f t="shared" si="0"/>
        <v/>
      </c>
      <c r="J64" s="1"/>
      <c r="K64" s="1"/>
      <c r="L64" s="1"/>
      <c r="M64" s="1"/>
    </row>
    <row r="65" spans="1:13" ht="12.75" x14ac:dyDescent="0.2">
      <c r="A65" s="2"/>
      <c r="B65" s="21"/>
      <c r="C65" s="22" t="s">
        <v>44</v>
      </c>
      <c r="D65" s="35" t="str">
        <f>IF(B65="","",VLOOKUP(B65,'Paramètre Données Options'!$A$2:$B$197,2))</f>
        <v/>
      </c>
      <c r="E65" s="36"/>
      <c r="G65" s="20" t="str">
        <f>IF(F65="","",VLOOKUP(F65,'Paramètre Données Options'!$A$2:$B$197,2))</f>
        <v/>
      </c>
      <c r="H65" s="19" t="s">
        <v>64</v>
      </c>
      <c r="I65" s="20" t="str">
        <f t="shared" si="0"/>
        <v/>
      </c>
      <c r="J65" s="1"/>
      <c r="K65" s="1"/>
      <c r="L65" s="1"/>
      <c r="M65" s="1"/>
    </row>
    <row r="66" spans="1:13" ht="12.75" x14ac:dyDescent="0.2">
      <c r="A66" s="2"/>
      <c r="B66" s="21"/>
      <c r="C66" s="22" t="s">
        <v>44</v>
      </c>
      <c r="D66" s="35" t="str">
        <f>IF(B66="","",VLOOKUP(B66,'Paramètre Données Options'!$A$2:$B$197,2))</f>
        <v/>
      </c>
      <c r="E66" s="36"/>
      <c r="G66" s="20" t="str">
        <f>IF(F66="","",VLOOKUP(F66,'Paramètre Données Options'!$A$2:$B$197,2))</f>
        <v/>
      </c>
      <c r="H66" s="19" t="s">
        <v>64</v>
      </c>
      <c r="I66" s="20" t="str">
        <f t="shared" si="0"/>
        <v/>
      </c>
      <c r="J66" s="1"/>
      <c r="K66" s="1"/>
      <c r="L66" s="1"/>
      <c r="M66" s="1"/>
    </row>
    <row r="67" spans="1:13" ht="12.75" x14ac:dyDescent="0.2">
      <c r="A67" s="2"/>
      <c r="B67" s="21"/>
      <c r="C67" s="22" t="s">
        <v>44</v>
      </c>
      <c r="D67" s="35" t="str">
        <f>IF(B67="","",VLOOKUP(B67,'Paramètre Données Options'!$A$2:$B$197,2))</f>
        <v/>
      </c>
      <c r="E67" s="36"/>
      <c r="G67" s="20" t="str">
        <f>IF(F67="","",VLOOKUP(F67,'Paramètre Données Options'!$A$2:$B$197,2))</f>
        <v/>
      </c>
      <c r="H67" s="19" t="s">
        <v>64</v>
      </c>
      <c r="I67" s="20" t="str">
        <f t="shared" si="0"/>
        <v/>
      </c>
      <c r="J67" s="1"/>
      <c r="K67" s="1"/>
      <c r="L67" s="1"/>
      <c r="M67" s="1"/>
    </row>
    <row r="68" spans="1:13" ht="12.75" x14ac:dyDescent="0.2">
      <c r="A68" s="2"/>
      <c r="B68" s="21"/>
      <c r="C68" s="22" t="s">
        <v>44</v>
      </c>
      <c r="D68" s="35" t="str">
        <f>IF(B68="","",VLOOKUP(B68,'Paramètre Données Options'!$A$2:$B$197,2))</f>
        <v/>
      </c>
      <c r="E68" s="36"/>
      <c r="G68" s="20" t="str">
        <f>IF(F68="","",VLOOKUP(F68,'Paramètre Données Options'!$A$2:$B$197,2))</f>
        <v/>
      </c>
      <c r="H68" s="19" t="s">
        <v>64</v>
      </c>
      <c r="I68" s="20" t="str">
        <f t="shared" si="0"/>
        <v/>
      </c>
      <c r="J68" s="1"/>
      <c r="K68" s="1"/>
      <c r="L68" s="1"/>
      <c r="M68" s="1"/>
    </row>
    <row r="69" spans="1:13" ht="12.75" x14ac:dyDescent="0.2">
      <c r="A69" s="2"/>
      <c r="B69" s="21"/>
      <c r="C69" s="22" t="s">
        <v>44</v>
      </c>
      <c r="D69" s="35" t="str">
        <f>IF(B69="","",VLOOKUP(B69,'Paramètre Données Options'!$A$2:$B$197,2))</f>
        <v/>
      </c>
      <c r="E69" s="36"/>
      <c r="G69" s="20" t="str">
        <f>IF(F69="","",VLOOKUP(F69,'Paramètre Données Options'!$A$2:$B$197,2))</f>
        <v/>
      </c>
      <c r="H69" s="19" t="s">
        <v>64</v>
      </c>
      <c r="I69" s="20" t="str">
        <f t="shared" si="0"/>
        <v/>
      </c>
      <c r="J69" s="1"/>
      <c r="K69" s="1"/>
      <c r="L69" s="1"/>
      <c r="M69" s="1"/>
    </row>
    <row r="70" spans="1:13" ht="12.75" x14ac:dyDescent="0.2">
      <c r="A70" s="2"/>
      <c r="B70" s="21"/>
      <c r="C70" s="22" t="s">
        <v>44</v>
      </c>
      <c r="D70" s="35" t="str">
        <f>IF(B70="","",VLOOKUP(B70,'Paramètre Données Options'!$A$2:$B$197,2))</f>
        <v/>
      </c>
      <c r="E70" s="36"/>
      <c r="G70" s="20" t="str">
        <f>IF(F70="","",VLOOKUP(F70,'Paramètre Données Options'!$A$2:$B$197,2))</f>
        <v/>
      </c>
      <c r="H70" s="19" t="s">
        <v>64</v>
      </c>
      <c r="I70" s="20" t="str">
        <f t="shared" si="0"/>
        <v/>
      </c>
      <c r="J70" s="1"/>
      <c r="K70" s="1"/>
      <c r="L70" s="1"/>
      <c r="M70" s="1"/>
    </row>
    <row r="71" spans="1:13" ht="12.75" x14ac:dyDescent="0.2">
      <c r="A71" s="2"/>
      <c r="B71" s="21"/>
      <c r="C71" s="22" t="s">
        <v>44</v>
      </c>
      <c r="D71" s="35" t="str">
        <f>IF(B71="","",VLOOKUP(B71,'Paramètre Données Options'!$A$2:$B$197,2))</f>
        <v/>
      </c>
      <c r="E71" s="36"/>
      <c r="G71" s="20" t="str">
        <f>IF(F71="","",VLOOKUP(F71,'Paramètre Données Options'!$A$2:$B$197,2))</f>
        <v/>
      </c>
      <c r="H71" s="19" t="s">
        <v>64</v>
      </c>
      <c r="I71" s="20" t="str">
        <f t="shared" si="0"/>
        <v/>
      </c>
      <c r="J71" s="1"/>
      <c r="K71" s="1"/>
      <c r="L71" s="1"/>
      <c r="M71" s="1"/>
    </row>
    <row r="72" spans="1:13" ht="12.75" x14ac:dyDescent="0.2">
      <c r="A72" s="2"/>
      <c r="B72" s="21"/>
      <c r="C72" s="22" t="s">
        <v>44</v>
      </c>
      <c r="D72" s="35" t="str">
        <f>IF(B72="","",VLOOKUP(B72,'Paramètre Données Options'!$A$2:$B$197,2))</f>
        <v/>
      </c>
      <c r="E72" s="36"/>
      <c r="G72" s="20" t="str">
        <f>IF(F72="","",VLOOKUP(F72,'Paramètre Données Options'!$A$2:$B$197,2))</f>
        <v/>
      </c>
      <c r="H72" s="19" t="s">
        <v>64</v>
      </c>
      <c r="I72" s="20" t="str">
        <f t="shared" si="0"/>
        <v/>
      </c>
      <c r="J72" s="1"/>
      <c r="K72" s="1"/>
      <c r="L72" s="1"/>
      <c r="M72" s="1"/>
    </row>
    <row r="73" spans="1:13" ht="12.75" x14ac:dyDescent="0.2">
      <c r="A73" s="2"/>
      <c r="B73" s="21"/>
      <c r="C73" s="22" t="s">
        <v>44</v>
      </c>
      <c r="D73" s="35" t="str">
        <f>IF(B73="","",VLOOKUP(B73,'Paramètre Données Options'!$A$2:$B$197,2))</f>
        <v/>
      </c>
      <c r="E73" s="36"/>
      <c r="G73" s="25" t="str">
        <f>IF(F73="","",VLOOKUP(F73,'Paramètre Données Options'!$A$2:$B$197,2))</f>
        <v/>
      </c>
      <c r="H73" s="19" t="s">
        <v>64</v>
      </c>
      <c r="I73" s="20" t="str">
        <f t="shared" si="0"/>
        <v/>
      </c>
      <c r="J73" s="1"/>
      <c r="K73" s="1"/>
      <c r="L73" s="1"/>
      <c r="M73" s="1"/>
    </row>
    <row r="74" spans="1:13" x14ac:dyDescent="0.25">
      <c r="A74" s="2"/>
      <c r="B74" s="26" t="s">
        <v>159</v>
      </c>
      <c r="C74" s="50">
        <f ca="1">IFERROR(SUM(C7:E73),"0")</f>
        <v>0</v>
      </c>
      <c r="D74" s="33"/>
      <c r="E74" s="34"/>
      <c r="F74" s="27" t="s">
        <v>160</v>
      </c>
      <c r="G74" s="28">
        <f ca="1">SUM(G7:G73)</f>
        <v>0</v>
      </c>
      <c r="H74" s="29"/>
      <c r="I74" s="30">
        <f>SUM(I7:I73)</f>
        <v>0</v>
      </c>
      <c r="J74" s="1"/>
      <c r="K74" s="1"/>
      <c r="L74" s="1"/>
      <c r="M74" s="1"/>
    </row>
    <row r="75" spans="1:13" ht="12.75" x14ac:dyDescent="0.2">
      <c r="A75" s="2"/>
      <c r="B75" s="1"/>
      <c r="C75" s="31"/>
      <c r="D75" s="31"/>
      <c r="E75" s="31"/>
      <c r="F75" s="1"/>
      <c r="G75" s="1"/>
      <c r="H75" s="1"/>
      <c r="I75" s="1"/>
      <c r="J75" s="1"/>
      <c r="K75" s="1"/>
      <c r="L75" s="1"/>
      <c r="M75" s="1"/>
    </row>
    <row r="76" spans="1:13" ht="12.75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</row>
    <row r="77" spans="1:13" ht="12.75" hidden="1" x14ac:dyDescent="0.2"/>
    <row r="78" spans="1:13" ht="12.75" hidden="1" x14ac:dyDescent="0.2"/>
    <row r="79" spans="1:13" ht="12.75" hidden="1" x14ac:dyDescent="0.2"/>
    <row r="80" spans="1:13" ht="12.75" hidden="1" x14ac:dyDescent="0.2"/>
    <row r="81" ht="12.75" hidden="1" x14ac:dyDescent="0.2"/>
    <row r="82" ht="12.75" hidden="1" x14ac:dyDescent="0.2"/>
    <row r="83" ht="12.75" hidden="1" x14ac:dyDescent="0.2"/>
    <row r="84" ht="12.75" hidden="1" x14ac:dyDescent="0.2"/>
    <row r="85" ht="12.75" hidden="1" x14ac:dyDescent="0.2"/>
    <row r="86" ht="12.75" hidden="1" x14ac:dyDescent="0.2"/>
    <row r="87" ht="12.75" hidden="1" x14ac:dyDescent="0.2"/>
    <row r="88" ht="12.75" hidden="1" x14ac:dyDescent="0.2"/>
    <row r="89" ht="12.75" hidden="1" x14ac:dyDescent="0.2"/>
    <row r="90" ht="12.75" hidden="1" x14ac:dyDescent="0.2"/>
    <row r="91" ht="12.75" hidden="1" x14ac:dyDescent="0.2"/>
    <row r="92" ht="12.75" hidden="1" x14ac:dyDescent="0.2"/>
    <row r="93" ht="12.75" hidden="1" x14ac:dyDescent="0.2"/>
    <row r="94" ht="12.75" hidden="1" x14ac:dyDescent="0.2"/>
    <row r="95" ht="12.75" hidden="1" x14ac:dyDescent="0.2"/>
    <row r="96" ht="12.75" hidden="1" x14ac:dyDescent="0.2"/>
    <row r="97" ht="12.75" hidden="1" x14ac:dyDescent="0.2"/>
    <row r="98" ht="12.75" hidden="1" x14ac:dyDescent="0.2"/>
    <row r="99" ht="12.75" hidden="1" x14ac:dyDescent="0.2"/>
    <row r="100" ht="12.75" hidden="1" x14ac:dyDescent="0.2"/>
    <row r="101" ht="12.75" hidden="1" x14ac:dyDescent="0.2"/>
    <row r="102" ht="12.75" hidden="1" x14ac:dyDescent="0.2"/>
    <row r="103" ht="12.75" hidden="1" x14ac:dyDescent="0.2"/>
    <row r="104" ht="12.75" hidden="1" x14ac:dyDescent="0.2"/>
    <row r="105" ht="12.75" hidden="1" x14ac:dyDescent="0.2"/>
    <row r="106" ht="12.75" hidden="1" x14ac:dyDescent="0.2"/>
    <row r="107" ht="12.75" hidden="1" x14ac:dyDescent="0.2"/>
    <row r="108" ht="12.75" hidden="1" x14ac:dyDescent="0.2"/>
    <row r="109" ht="12.75" hidden="1" x14ac:dyDescent="0.2"/>
    <row r="110" ht="12.75" hidden="1" x14ac:dyDescent="0.2"/>
    <row r="111" ht="12.75" hidden="1" x14ac:dyDescent="0.2"/>
    <row r="112" ht="12.75" hidden="1" x14ac:dyDescent="0.2"/>
    <row r="113" ht="12.75" hidden="1" x14ac:dyDescent="0.2"/>
    <row r="114" ht="12.75" hidden="1" x14ac:dyDescent="0.2"/>
    <row r="115" ht="12.75" hidden="1" x14ac:dyDescent="0.2"/>
    <row r="116" ht="12.75" hidden="1" x14ac:dyDescent="0.2"/>
    <row r="117" ht="12.75" hidden="1" x14ac:dyDescent="0.2"/>
    <row r="118" ht="12.75" hidden="1" x14ac:dyDescent="0.2"/>
    <row r="119" ht="12.75" hidden="1" x14ac:dyDescent="0.2"/>
    <row r="120" ht="12.75" hidden="1" x14ac:dyDescent="0.2"/>
    <row r="121" ht="12.75" hidden="1" x14ac:dyDescent="0.2"/>
    <row r="122" ht="12.75" hidden="1" x14ac:dyDescent="0.2"/>
    <row r="123" ht="12.75" hidden="1" x14ac:dyDescent="0.2"/>
    <row r="124" ht="12.75" hidden="1" x14ac:dyDescent="0.2"/>
    <row r="125" ht="12.75" hidden="1" x14ac:dyDescent="0.2"/>
    <row r="126" ht="12.75" hidden="1" x14ac:dyDescent="0.2"/>
    <row r="127" ht="12.75" hidden="1" x14ac:dyDescent="0.2"/>
    <row r="128" ht="12.75" hidden="1" x14ac:dyDescent="0.2"/>
    <row r="129" ht="12.75" hidden="1" x14ac:dyDescent="0.2"/>
    <row r="130" ht="12.75" hidden="1" x14ac:dyDescent="0.2"/>
    <row r="131" ht="12.75" hidden="1" x14ac:dyDescent="0.2"/>
    <row r="132" ht="12.75" hidden="1" x14ac:dyDescent="0.2"/>
    <row r="133" ht="12.75" hidden="1" x14ac:dyDescent="0.2"/>
    <row r="134" ht="12.75" hidden="1" x14ac:dyDescent="0.2"/>
    <row r="135" ht="12.75" hidden="1" x14ac:dyDescent="0.2"/>
    <row r="136" ht="12.75" hidden="1" x14ac:dyDescent="0.2"/>
    <row r="137" ht="12.75" hidden="1" x14ac:dyDescent="0.2"/>
    <row r="138" ht="12.75" hidden="1" x14ac:dyDescent="0.2"/>
    <row r="139" ht="12.75" hidden="1" x14ac:dyDescent="0.2"/>
    <row r="140" ht="12.75" hidden="1" x14ac:dyDescent="0.2"/>
    <row r="141" ht="12.75" hidden="1" x14ac:dyDescent="0.2"/>
    <row r="142" ht="12.75" hidden="1" x14ac:dyDescent="0.2"/>
    <row r="143" ht="12.75" hidden="1" x14ac:dyDescent="0.2"/>
    <row r="144" ht="12.75" hidden="1" x14ac:dyDescent="0.2"/>
    <row r="145" ht="12.75" hidden="1" x14ac:dyDescent="0.2"/>
    <row r="146" ht="12.75" hidden="1" x14ac:dyDescent="0.2"/>
    <row r="147" ht="12.75" hidden="1" x14ac:dyDescent="0.2"/>
    <row r="148" ht="12.75" hidden="1" x14ac:dyDescent="0.2"/>
    <row r="149" ht="12.75" hidden="1" x14ac:dyDescent="0.2"/>
    <row r="150" ht="12.75" hidden="1" x14ac:dyDescent="0.2"/>
    <row r="151" ht="12.75" hidden="1" x14ac:dyDescent="0.2"/>
    <row r="152" ht="12.75" hidden="1" x14ac:dyDescent="0.2"/>
    <row r="153" ht="12.75" hidden="1" x14ac:dyDescent="0.2"/>
    <row r="154" ht="12.75" hidden="1" x14ac:dyDescent="0.2"/>
    <row r="155" ht="12.75" hidden="1" x14ac:dyDescent="0.2"/>
    <row r="156" ht="12.75" hidden="1" x14ac:dyDescent="0.2"/>
    <row r="157" ht="12.75" hidden="1" x14ac:dyDescent="0.2"/>
    <row r="158" ht="12.75" hidden="1" x14ac:dyDescent="0.2"/>
    <row r="159" ht="12.75" hidden="1" x14ac:dyDescent="0.2"/>
    <row r="160" ht="12.75" hidden="1" x14ac:dyDescent="0.2"/>
    <row r="161" ht="12.75" hidden="1" x14ac:dyDescent="0.2"/>
    <row r="162" ht="12.75" hidden="1" x14ac:dyDescent="0.2"/>
    <row r="163" ht="12.75" hidden="1" x14ac:dyDescent="0.2"/>
    <row r="164" ht="12.75" hidden="1" x14ac:dyDescent="0.2"/>
    <row r="165" ht="12.75" hidden="1" x14ac:dyDescent="0.2"/>
    <row r="166" ht="12.75" hidden="1" x14ac:dyDescent="0.2"/>
    <row r="167" ht="12.75" hidden="1" x14ac:dyDescent="0.2"/>
    <row r="168" ht="12.75" hidden="1" x14ac:dyDescent="0.2"/>
    <row r="169" ht="12.75" hidden="1" x14ac:dyDescent="0.2"/>
    <row r="170" ht="12.75" hidden="1" x14ac:dyDescent="0.2"/>
    <row r="171" ht="12.75" hidden="1" x14ac:dyDescent="0.2"/>
    <row r="172" ht="12.75" hidden="1" x14ac:dyDescent="0.2"/>
    <row r="173" ht="12.75" hidden="1" x14ac:dyDescent="0.2"/>
    <row r="174" ht="12.75" hidden="1" x14ac:dyDescent="0.2"/>
    <row r="175" ht="12.75" hidden="1" x14ac:dyDescent="0.2"/>
    <row r="176" ht="12.75" hidden="1" x14ac:dyDescent="0.2"/>
    <row r="177" ht="12.75" hidden="1" x14ac:dyDescent="0.2"/>
    <row r="178" ht="12.75" hidden="1" x14ac:dyDescent="0.2"/>
    <row r="179" ht="12.75" hidden="1" x14ac:dyDescent="0.2"/>
    <row r="180" ht="12.75" hidden="1" x14ac:dyDescent="0.2"/>
    <row r="181" ht="12.75" hidden="1" x14ac:dyDescent="0.2"/>
    <row r="182" ht="12.75" hidden="1" x14ac:dyDescent="0.2"/>
    <row r="183" ht="12.75" hidden="1" x14ac:dyDescent="0.2"/>
    <row r="184" ht="12.75" hidden="1" x14ac:dyDescent="0.2"/>
    <row r="185" ht="12.75" hidden="1" x14ac:dyDescent="0.2"/>
    <row r="186" ht="12.75" hidden="1" x14ac:dyDescent="0.2"/>
    <row r="187" ht="12.75" hidden="1" x14ac:dyDescent="0.2"/>
    <row r="188" ht="12.75" hidden="1" x14ac:dyDescent="0.2"/>
    <row r="189" ht="12.75" hidden="1" x14ac:dyDescent="0.2"/>
    <row r="190" ht="12.75" hidden="1" x14ac:dyDescent="0.2"/>
    <row r="191" ht="12.75" hidden="1" x14ac:dyDescent="0.2"/>
    <row r="192" ht="12.75" hidden="1" x14ac:dyDescent="0.2"/>
    <row r="193" ht="12.75" hidden="1" x14ac:dyDescent="0.2"/>
    <row r="194" ht="12.75" hidden="1" x14ac:dyDescent="0.2"/>
    <row r="195" ht="12.75" hidden="1" x14ac:dyDescent="0.2"/>
    <row r="196" ht="12.75" hidden="1" x14ac:dyDescent="0.2"/>
    <row r="197" ht="12.75" hidden="1" x14ac:dyDescent="0.2"/>
    <row r="198" ht="12.75" hidden="1" x14ac:dyDescent="0.2"/>
    <row r="199" ht="12.75" hidden="1" x14ac:dyDescent="0.2"/>
    <row r="200" ht="12.75" hidden="1" x14ac:dyDescent="0.2"/>
    <row r="201" ht="12.75" hidden="1" x14ac:dyDescent="0.2"/>
    <row r="202" ht="12.75" hidden="1" x14ac:dyDescent="0.2"/>
    <row r="203" ht="12.75" hidden="1" x14ac:dyDescent="0.2"/>
    <row r="204" ht="12.75" hidden="1" x14ac:dyDescent="0.2"/>
    <row r="205" ht="12.75" hidden="1" x14ac:dyDescent="0.2"/>
    <row r="206" ht="12.75" hidden="1" x14ac:dyDescent="0.2"/>
    <row r="207" ht="12.75" hidden="1" x14ac:dyDescent="0.2"/>
    <row r="208" ht="12.75" hidden="1" x14ac:dyDescent="0.2"/>
    <row r="209" ht="12.75" hidden="1" x14ac:dyDescent="0.2"/>
    <row r="210" ht="12.75" hidden="1" x14ac:dyDescent="0.2"/>
    <row r="211" ht="12.75" hidden="1" x14ac:dyDescent="0.2"/>
    <row r="212" ht="12.75" hidden="1" x14ac:dyDescent="0.2"/>
    <row r="213" ht="12.75" hidden="1" x14ac:dyDescent="0.2"/>
    <row r="214" ht="12.75" hidden="1" x14ac:dyDescent="0.2"/>
    <row r="215" ht="12.75" hidden="1" x14ac:dyDescent="0.2"/>
    <row r="216" ht="12.75" hidden="1" x14ac:dyDescent="0.2"/>
    <row r="217" ht="12.75" hidden="1" x14ac:dyDescent="0.2"/>
    <row r="218" ht="12.75" hidden="1" x14ac:dyDescent="0.2"/>
    <row r="219" ht="12.75" hidden="1" x14ac:dyDescent="0.2"/>
    <row r="220" ht="12.75" hidden="1" x14ac:dyDescent="0.2"/>
    <row r="221" ht="12.75" hidden="1" x14ac:dyDescent="0.2"/>
    <row r="222" ht="12.75" hidden="1" x14ac:dyDescent="0.2"/>
    <row r="223" ht="12.75" hidden="1" x14ac:dyDescent="0.2"/>
    <row r="224" ht="12.75" hidden="1" x14ac:dyDescent="0.2"/>
    <row r="225" ht="12.75" hidden="1" x14ac:dyDescent="0.2"/>
    <row r="226" ht="12.75" hidden="1" x14ac:dyDescent="0.2"/>
    <row r="227" ht="12.75" hidden="1" x14ac:dyDescent="0.2"/>
    <row r="228" ht="12.75" hidden="1" x14ac:dyDescent="0.2"/>
    <row r="229" ht="12.75" hidden="1" x14ac:dyDescent="0.2"/>
    <row r="230" ht="12.75" hidden="1" x14ac:dyDescent="0.2"/>
    <row r="231" ht="12.75" hidden="1" x14ac:dyDescent="0.2"/>
    <row r="232" ht="12.75" hidden="1" x14ac:dyDescent="0.2"/>
    <row r="233" ht="12.75" hidden="1" x14ac:dyDescent="0.2"/>
    <row r="234" ht="12.75" hidden="1" x14ac:dyDescent="0.2"/>
    <row r="235" ht="12.75" hidden="1" x14ac:dyDescent="0.2"/>
    <row r="236" ht="12.75" hidden="1" x14ac:dyDescent="0.2"/>
    <row r="237" ht="12.75" hidden="1" x14ac:dyDescent="0.2"/>
    <row r="238" ht="12.75" hidden="1" x14ac:dyDescent="0.2"/>
    <row r="239" ht="12.75" hidden="1" x14ac:dyDescent="0.2"/>
    <row r="240" ht="12.75" hidden="1" x14ac:dyDescent="0.2"/>
    <row r="241" ht="12.75" hidden="1" x14ac:dyDescent="0.2"/>
    <row r="242" ht="12.75" hidden="1" x14ac:dyDescent="0.2"/>
    <row r="243" ht="12.75" hidden="1" x14ac:dyDescent="0.2"/>
    <row r="244" ht="12.75" hidden="1" x14ac:dyDescent="0.2"/>
    <row r="245" ht="12.75" hidden="1" x14ac:dyDescent="0.2"/>
    <row r="246" ht="12.75" hidden="1" x14ac:dyDescent="0.2"/>
    <row r="247" ht="12.75" hidden="1" x14ac:dyDescent="0.2"/>
    <row r="248" ht="12.75" hidden="1" x14ac:dyDescent="0.2"/>
    <row r="249" ht="12.75" hidden="1" x14ac:dyDescent="0.2"/>
    <row r="250" ht="12.75" hidden="1" x14ac:dyDescent="0.2"/>
    <row r="251" ht="12.75" hidden="1" x14ac:dyDescent="0.2"/>
    <row r="252" ht="12.75" hidden="1" x14ac:dyDescent="0.2"/>
    <row r="253" ht="12.75" hidden="1" x14ac:dyDescent="0.2"/>
    <row r="254" ht="12.75" hidden="1" x14ac:dyDescent="0.2"/>
    <row r="255" ht="12.75" hidden="1" x14ac:dyDescent="0.2"/>
    <row r="256" ht="12.75" hidden="1" x14ac:dyDescent="0.2"/>
    <row r="257" ht="12.75" hidden="1" x14ac:dyDescent="0.2"/>
    <row r="258" ht="12.75" hidden="1" x14ac:dyDescent="0.2"/>
    <row r="259" ht="12.75" hidden="1" x14ac:dyDescent="0.2"/>
    <row r="260" ht="12.75" hidden="1" x14ac:dyDescent="0.2"/>
    <row r="261" ht="12.75" hidden="1" x14ac:dyDescent="0.2"/>
    <row r="262" ht="12.75" hidden="1" x14ac:dyDescent="0.2"/>
    <row r="263" ht="12.75" hidden="1" x14ac:dyDescent="0.2"/>
    <row r="264" ht="12.75" hidden="1" x14ac:dyDescent="0.2"/>
    <row r="265" ht="12.75" hidden="1" x14ac:dyDescent="0.2"/>
    <row r="266" ht="12.75" hidden="1" x14ac:dyDescent="0.2"/>
    <row r="267" ht="12.75" hidden="1" x14ac:dyDescent="0.2"/>
    <row r="268" ht="12.75" hidden="1" x14ac:dyDescent="0.2"/>
    <row r="269" ht="12.75" hidden="1" x14ac:dyDescent="0.2"/>
    <row r="270" ht="12.75" hidden="1" x14ac:dyDescent="0.2"/>
    <row r="271" ht="12.75" hidden="1" x14ac:dyDescent="0.2"/>
    <row r="272" ht="12.75" hidden="1" x14ac:dyDescent="0.2"/>
    <row r="273" ht="12.75" hidden="1" x14ac:dyDescent="0.2"/>
    <row r="274" ht="12.75" hidden="1" x14ac:dyDescent="0.2"/>
    <row r="275" ht="12.75" hidden="1" x14ac:dyDescent="0.2"/>
    <row r="276" ht="12.75" hidden="1" x14ac:dyDescent="0.2"/>
    <row r="277" ht="12.75" hidden="1" x14ac:dyDescent="0.2"/>
    <row r="278" ht="12.75" hidden="1" x14ac:dyDescent="0.2"/>
    <row r="279" ht="12.75" hidden="1" x14ac:dyDescent="0.2"/>
    <row r="280" ht="12.75" hidden="1" x14ac:dyDescent="0.2"/>
    <row r="281" ht="12.75" hidden="1" x14ac:dyDescent="0.2"/>
    <row r="282" ht="12.75" hidden="1" x14ac:dyDescent="0.2"/>
    <row r="283" ht="12.75" hidden="1" x14ac:dyDescent="0.2"/>
    <row r="284" ht="12.75" hidden="1" x14ac:dyDescent="0.2"/>
    <row r="285" ht="12.75" hidden="1" x14ac:dyDescent="0.2"/>
    <row r="286" ht="12.75" hidden="1" x14ac:dyDescent="0.2"/>
    <row r="287" ht="12.75" hidden="1" x14ac:dyDescent="0.2"/>
    <row r="288" ht="12.75" hidden="1" x14ac:dyDescent="0.2"/>
    <row r="289" ht="12.75" hidden="1" x14ac:dyDescent="0.2"/>
    <row r="290" ht="12.75" hidden="1" x14ac:dyDescent="0.2"/>
    <row r="291" ht="12.75" hidden="1" x14ac:dyDescent="0.2"/>
    <row r="292" ht="12.75" hidden="1" x14ac:dyDescent="0.2"/>
    <row r="293" ht="12.75" hidden="1" x14ac:dyDescent="0.2"/>
    <row r="294" ht="12.75" hidden="1" x14ac:dyDescent="0.2"/>
    <row r="295" ht="12.75" hidden="1" x14ac:dyDescent="0.2"/>
    <row r="296" ht="12.75" hidden="1" x14ac:dyDescent="0.2"/>
    <row r="297" ht="12.75" hidden="1" x14ac:dyDescent="0.2"/>
    <row r="298" ht="12.75" hidden="1" x14ac:dyDescent="0.2"/>
    <row r="299" ht="12.75" hidden="1" x14ac:dyDescent="0.2"/>
    <row r="300" ht="12.75" hidden="1" x14ac:dyDescent="0.2"/>
    <row r="301" ht="12.75" hidden="1" x14ac:dyDescent="0.2"/>
    <row r="302" ht="12.75" hidden="1" x14ac:dyDescent="0.2"/>
    <row r="303" ht="12.75" hidden="1" x14ac:dyDescent="0.2"/>
    <row r="304" ht="12.75" hidden="1" x14ac:dyDescent="0.2"/>
    <row r="305" ht="12.75" hidden="1" x14ac:dyDescent="0.2"/>
    <row r="306" ht="12.75" hidden="1" x14ac:dyDescent="0.2"/>
    <row r="307" ht="12.75" hidden="1" x14ac:dyDescent="0.2"/>
    <row r="308" ht="12.75" hidden="1" x14ac:dyDescent="0.2"/>
    <row r="309" ht="12.75" hidden="1" x14ac:dyDescent="0.2"/>
    <row r="310" ht="12.75" hidden="1" x14ac:dyDescent="0.2"/>
    <row r="311" ht="12.75" hidden="1" x14ac:dyDescent="0.2"/>
    <row r="312" ht="12.75" hidden="1" x14ac:dyDescent="0.2"/>
    <row r="313" ht="12.75" hidden="1" x14ac:dyDescent="0.2"/>
    <row r="314" ht="12.75" hidden="1" x14ac:dyDescent="0.2"/>
    <row r="315" ht="12.75" hidden="1" x14ac:dyDescent="0.2"/>
    <row r="316" ht="12.75" hidden="1" x14ac:dyDescent="0.2"/>
    <row r="317" ht="12.75" hidden="1" x14ac:dyDescent="0.2"/>
    <row r="318" ht="12.75" hidden="1" x14ac:dyDescent="0.2"/>
    <row r="319" ht="12.75" hidden="1" x14ac:dyDescent="0.2"/>
    <row r="320" ht="12.75" hidden="1" x14ac:dyDescent="0.2"/>
    <row r="321" ht="12.75" hidden="1" x14ac:dyDescent="0.2"/>
    <row r="322" ht="12.75" hidden="1" x14ac:dyDescent="0.2"/>
    <row r="323" ht="12.75" hidden="1" x14ac:dyDescent="0.2"/>
    <row r="324" ht="12.75" hidden="1" x14ac:dyDescent="0.2"/>
    <row r="325" ht="12.75" hidden="1" x14ac:dyDescent="0.2"/>
    <row r="326" ht="12.75" hidden="1" x14ac:dyDescent="0.2"/>
    <row r="327" ht="12.75" hidden="1" x14ac:dyDescent="0.2"/>
    <row r="328" ht="12.75" hidden="1" x14ac:dyDescent="0.2"/>
    <row r="329" ht="12.75" hidden="1" x14ac:dyDescent="0.2"/>
    <row r="330" ht="12.75" hidden="1" x14ac:dyDescent="0.2"/>
    <row r="331" ht="12.75" hidden="1" x14ac:dyDescent="0.2"/>
    <row r="332" ht="12.75" hidden="1" x14ac:dyDescent="0.2"/>
    <row r="333" ht="12.75" hidden="1" x14ac:dyDescent="0.2"/>
    <row r="334" ht="12.75" hidden="1" x14ac:dyDescent="0.2"/>
    <row r="335" ht="12.75" hidden="1" x14ac:dyDescent="0.2"/>
    <row r="336" ht="12.75" hidden="1" x14ac:dyDescent="0.2"/>
    <row r="337" ht="12.75" hidden="1" x14ac:dyDescent="0.2"/>
    <row r="338" ht="12.75" hidden="1" x14ac:dyDescent="0.2"/>
    <row r="339" ht="12.75" hidden="1" x14ac:dyDescent="0.2"/>
    <row r="340" ht="12.75" hidden="1" x14ac:dyDescent="0.2"/>
    <row r="341" ht="12.75" hidden="1" x14ac:dyDescent="0.2"/>
    <row r="342" ht="12.75" hidden="1" x14ac:dyDescent="0.2"/>
    <row r="343" ht="12.75" hidden="1" x14ac:dyDescent="0.2"/>
    <row r="344" ht="12.75" hidden="1" x14ac:dyDescent="0.2"/>
    <row r="345" ht="12.75" hidden="1" x14ac:dyDescent="0.2"/>
    <row r="346" ht="12.75" hidden="1" x14ac:dyDescent="0.2"/>
    <row r="347" ht="12.75" hidden="1" x14ac:dyDescent="0.2"/>
    <row r="348" ht="12.75" hidden="1" x14ac:dyDescent="0.2"/>
    <row r="349" ht="12.75" hidden="1" x14ac:dyDescent="0.2"/>
    <row r="350" ht="12.75" hidden="1" x14ac:dyDescent="0.2"/>
    <row r="351" ht="12.75" hidden="1" x14ac:dyDescent="0.2"/>
    <row r="352" ht="12.75" hidden="1" x14ac:dyDescent="0.2"/>
    <row r="353" ht="12.75" hidden="1" x14ac:dyDescent="0.2"/>
    <row r="354" ht="12.75" hidden="1" x14ac:dyDescent="0.2"/>
    <row r="355" ht="12.75" hidden="1" x14ac:dyDescent="0.2"/>
    <row r="356" ht="12.75" hidden="1" x14ac:dyDescent="0.2"/>
    <row r="357" ht="12.75" hidden="1" x14ac:dyDescent="0.2"/>
    <row r="358" ht="12.75" hidden="1" x14ac:dyDescent="0.2"/>
    <row r="359" ht="12.75" hidden="1" x14ac:dyDescent="0.2"/>
    <row r="360" ht="12.75" hidden="1" x14ac:dyDescent="0.2"/>
    <row r="361" ht="12.75" hidden="1" x14ac:dyDescent="0.2"/>
    <row r="362" ht="12.75" hidden="1" x14ac:dyDescent="0.2"/>
    <row r="363" ht="12.75" hidden="1" x14ac:dyDescent="0.2"/>
    <row r="364" ht="12.75" hidden="1" x14ac:dyDescent="0.2"/>
    <row r="365" ht="12.75" hidden="1" x14ac:dyDescent="0.2"/>
    <row r="366" ht="12.75" hidden="1" x14ac:dyDescent="0.2"/>
    <row r="367" ht="12.75" hidden="1" x14ac:dyDescent="0.2"/>
    <row r="368" ht="12.75" hidden="1" x14ac:dyDescent="0.2"/>
    <row r="369" ht="12.75" hidden="1" x14ac:dyDescent="0.2"/>
    <row r="370" ht="12.75" hidden="1" x14ac:dyDescent="0.2"/>
    <row r="371" ht="12.75" hidden="1" x14ac:dyDescent="0.2"/>
    <row r="372" ht="12.75" hidden="1" x14ac:dyDescent="0.2"/>
    <row r="373" ht="12.75" hidden="1" x14ac:dyDescent="0.2"/>
    <row r="374" ht="12.75" hidden="1" x14ac:dyDescent="0.2"/>
    <row r="375" ht="12.75" hidden="1" x14ac:dyDescent="0.2"/>
    <row r="376" ht="12.75" hidden="1" x14ac:dyDescent="0.2"/>
    <row r="377" ht="12.75" hidden="1" x14ac:dyDescent="0.2"/>
    <row r="378" ht="12.75" hidden="1" x14ac:dyDescent="0.2"/>
    <row r="379" ht="12.75" hidden="1" x14ac:dyDescent="0.2"/>
    <row r="380" ht="12.75" hidden="1" x14ac:dyDescent="0.2"/>
    <row r="381" ht="12.75" hidden="1" x14ac:dyDescent="0.2"/>
    <row r="382" ht="12.75" hidden="1" x14ac:dyDescent="0.2"/>
    <row r="383" ht="12.75" hidden="1" x14ac:dyDescent="0.2"/>
    <row r="384" ht="12.75" hidden="1" x14ac:dyDescent="0.2"/>
    <row r="385" ht="12.75" hidden="1" x14ac:dyDescent="0.2"/>
    <row r="386" ht="12.75" hidden="1" x14ac:dyDescent="0.2"/>
    <row r="387" ht="12.75" hidden="1" x14ac:dyDescent="0.2"/>
    <row r="388" ht="12.75" hidden="1" x14ac:dyDescent="0.2"/>
    <row r="389" ht="12.75" hidden="1" x14ac:dyDescent="0.2"/>
    <row r="390" ht="12.75" hidden="1" x14ac:dyDescent="0.2"/>
    <row r="391" ht="12.75" hidden="1" x14ac:dyDescent="0.2"/>
    <row r="392" ht="12.75" hidden="1" x14ac:dyDescent="0.2"/>
    <row r="393" ht="12.75" hidden="1" x14ac:dyDescent="0.2"/>
    <row r="394" ht="12.75" hidden="1" x14ac:dyDescent="0.2"/>
    <row r="395" ht="12.75" hidden="1" x14ac:dyDescent="0.2"/>
    <row r="396" ht="12.75" hidden="1" x14ac:dyDescent="0.2"/>
    <row r="397" ht="12.75" hidden="1" x14ac:dyDescent="0.2"/>
    <row r="398" ht="12.75" hidden="1" x14ac:dyDescent="0.2"/>
    <row r="399" ht="12.75" hidden="1" x14ac:dyDescent="0.2"/>
    <row r="400" ht="12.75" hidden="1" x14ac:dyDescent="0.2"/>
    <row r="401" ht="12.75" hidden="1" x14ac:dyDescent="0.2"/>
    <row r="402" ht="12.75" hidden="1" x14ac:dyDescent="0.2"/>
    <row r="403" ht="12.75" hidden="1" x14ac:dyDescent="0.2"/>
    <row r="404" ht="12.75" hidden="1" x14ac:dyDescent="0.2"/>
    <row r="405" ht="12.75" hidden="1" x14ac:dyDescent="0.2"/>
    <row r="406" ht="12.75" hidden="1" x14ac:dyDescent="0.2"/>
    <row r="407" ht="12.75" hidden="1" x14ac:dyDescent="0.2"/>
    <row r="408" ht="12.75" hidden="1" x14ac:dyDescent="0.2"/>
    <row r="409" ht="12.75" hidden="1" x14ac:dyDescent="0.2"/>
    <row r="410" ht="12.75" hidden="1" x14ac:dyDescent="0.2"/>
    <row r="411" ht="12.75" hidden="1" x14ac:dyDescent="0.2"/>
    <row r="412" ht="12.75" hidden="1" x14ac:dyDescent="0.2"/>
    <row r="413" ht="12.75" hidden="1" x14ac:dyDescent="0.2"/>
    <row r="414" ht="12.75" hidden="1" x14ac:dyDescent="0.2"/>
    <row r="415" ht="12.75" hidden="1" x14ac:dyDescent="0.2"/>
    <row r="416" ht="12.75" hidden="1" x14ac:dyDescent="0.2"/>
    <row r="417" ht="12.75" hidden="1" x14ac:dyDescent="0.2"/>
    <row r="418" ht="12.75" hidden="1" x14ac:dyDescent="0.2"/>
    <row r="419" ht="12.75" hidden="1" x14ac:dyDescent="0.2"/>
    <row r="420" ht="12.75" hidden="1" x14ac:dyDescent="0.2"/>
    <row r="421" ht="12.75" hidden="1" x14ac:dyDescent="0.2"/>
    <row r="422" ht="12.75" hidden="1" x14ac:dyDescent="0.2"/>
    <row r="423" ht="12.75" hidden="1" x14ac:dyDescent="0.2"/>
    <row r="424" ht="12.75" hidden="1" x14ac:dyDescent="0.2"/>
    <row r="425" ht="12.75" hidden="1" x14ac:dyDescent="0.2"/>
    <row r="426" ht="12.75" hidden="1" x14ac:dyDescent="0.2"/>
    <row r="427" ht="12.75" hidden="1" x14ac:dyDescent="0.2"/>
    <row r="428" ht="12.75" hidden="1" x14ac:dyDescent="0.2"/>
    <row r="429" ht="12.75" hidden="1" x14ac:dyDescent="0.2"/>
    <row r="430" ht="12.75" hidden="1" x14ac:dyDescent="0.2"/>
    <row r="431" ht="12.75" hidden="1" x14ac:dyDescent="0.2"/>
    <row r="432" ht="12.75" hidden="1" x14ac:dyDescent="0.2"/>
    <row r="433" ht="12.75" hidden="1" x14ac:dyDescent="0.2"/>
    <row r="434" ht="12.75" hidden="1" x14ac:dyDescent="0.2"/>
    <row r="435" ht="12.75" hidden="1" x14ac:dyDescent="0.2"/>
    <row r="436" ht="12.75" hidden="1" x14ac:dyDescent="0.2"/>
    <row r="437" ht="12.75" hidden="1" x14ac:dyDescent="0.2"/>
    <row r="438" ht="12.75" hidden="1" x14ac:dyDescent="0.2"/>
    <row r="439" ht="12.75" hidden="1" x14ac:dyDescent="0.2"/>
    <row r="440" ht="12.75" hidden="1" x14ac:dyDescent="0.2"/>
    <row r="441" ht="12.75" hidden="1" x14ac:dyDescent="0.2"/>
    <row r="442" ht="12.75" hidden="1" x14ac:dyDescent="0.2"/>
    <row r="443" ht="12.75" hidden="1" x14ac:dyDescent="0.2"/>
    <row r="444" ht="12.75" hidden="1" x14ac:dyDescent="0.2"/>
    <row r="445" ht="12.75" hidden="1" x14ac:dyDescent="0.2"/>
    <row r="446" ht="12.75" hidden="1" x14ac:dyDescent="0.2"/>
    <row r="447" ht="12.75" hidden="1" x14ac:dyDescent="0.2"/>
    <row r="448" ht="12.75" hidden="1" x14ac:dyDescent="0.2"/>
    <row r="449" ht="12.75" hidden="1" x14ac:dyDescent="0.2"/>
    <row r="450" ht="12.75" hidden="1" x14ac:dyDescent="0.2"/>
    <row r="451" ht="12.75" hidden="1" x14ac:dyDescent="0.2"/>
    <row r="452" ht="12.75" hidden="1" x14ac:dyDescent="0.2"/>
    <row r="453" ht="12.75" hidden="1" x14ac:dyDescent="0.2"/>
    <row r="454" ht="12.75" hidden="1" x14ac:dyDescent="0.2"/>
    <row r="455" ht="12.75" hidden="1" x14ac:dyDescent="0.2"/>
    <row r="456" ht="12.75" hidden="1" x14ac:dyDescent="0.2"/>
    <row r="457" ht="12.75" hidden="1" x14ac:dyDescent="0.2"/>
    <row r="458" ht="12.75" hidden="1" x14ac:dyDescent="0.2"/>
    <row r="459" ht="12.75" hidden="1" x14ac:dyDescent="0.2"/>
    <row r="460" ht="12.75" hidden="1" x14ac:dyDescent="0.2"/>
    <row r="461" ht="12.75" hidden="1" x14ac:dyDescent="0.2"/>
    <row r="462" ht="12.75" hidden="1" x14ac:dyDescent="0.2"/>
    <row r="463" ht="12.75" hidden="1" x14ac:dyDescent="0.2"/>
    <row r="464" ht="12.75" hidden="1" x14ac:dyDescent="0.2"/>
    <row r="465" ht="12.75" hidden="1" x14ac:dyDescent="0.2"/>
    <row r="466" ht="12.75" hidden="1" x14ac:dyDescent="0.2"/>
    <row r="467" ht="12.75" hidden="1" x14ac:dyDescent="0.2"/>
    <row r="468" ht="12.75" hidden="1" x14ac:dyDescent="0.2"/>
    <row r="469" ht="12.75" hidden="1" x14ac:dyDescent="0.2"/>
    <row r="470" ht="12.75" hidden="1" x14ac:dyDescent="0.2"/>
    <row r="471" ht="12.75" hidden="1" x14ac:dyDescent="0.2"/>
    <row r="472" ht="12.75" hidden="1" x14ac:dyDescent="0.2"/>
    <row r="473" ht="12.75" hidden="1" x14ac:dyDescent="0.2"/>
    <row r="474" ht="12.75" hidden="1" x14ac:dyDescent="0.2"/>
    <row r="475" ht="12.75" hidden="1" x14ac:dyDescent="0.2"/>
    <row r="476" ht="12.75" hidden="1" x14ac:dyDescent="0.2"/>
    <row r="477" ht="12.75" hidden="1" x14ac:dyDescent="0.2"/>
    <row r="478" ht="12.75" hidden="1" x14ac:dyDescent="0.2"/>
    <row r="479" ht="12.75" hidden="1" x14ac:dyDescent="0.2"/>
    <row r="480" ht="12.75" hidden="1" x14ac:dyDescent="0.2"/>
    <row r="481" ht="12.75" hidden="1" x14ac:dyDescent="0.2"/>
    <row r="482" ht="12.75" hidden="1" x14ac:dyDescent="0.2"/>
    <row r="483" ht="12.75" hidden="1" x14ac:dyDescent="0.2"/>
    <row r="484" ht="12.75" hidden="1" x14ac:dyDescent="0.2"/>
    <row r="485" ht="12.75" hidden="1" x14ac:dyDescent="0.2"/>
    <row r="486" ht="12.75" hidden="1" x14ac:dyDescent="0.2"/>
    <row r="487" ht="12.75" hidden="1" x14ac:dyDescent="0.2"/>
    <row r="488" ht="12.75" hidden="1" x14ac:dyDescent="0.2"/>
    <row r="489" ht="12.75" hidden="1" x14ac:dyDescent="0.2"/>
    <row r="490" ht="12.75" hidden="1" x14ac:dyDescent="0.2"/>
    <row r="491" ht="12.75" hidden="1" x14ac:dyDescent="0.2"/>
    <row r="492" ht="12.75" hidden="1" x14ac:dyDescent="0.2"/>
    <row r="493" ht="12.75" hidden="1" x14ac:dyDescent="0.2"/>
    <row r="494" ht="12.75" hidden="1" x14ac:dyDescent="0.2"/>
    <row r="495" ht="12.75" hidden="1" x14ac:dyDescent="0.2"/>
    <row r="496" ht="12.75" hidden="1" x14ac:dyDescent="0.2"/>
    <row r="497" ht="12.75" hidden="1" x14ac:dyDescent="0.2"/>
    <row r="498" ht="12.75" hidden="1" x14ac:dyDescent="0.2"/>
    <row r="499" ht="12.75" hidden="1" x14ac:dyDescent="0.2"/>
    <row r="500" ht="12.75" hidden="1" x14ac:dyDescent="0.2"/>
    <row r="501" ht="12.75" hidden="1" x14ac:dyDescent="0.2"/>
    <row r="502" ht="12.75" hidden="1" x14ac:dyDescent="0.2"/>
    <row r="503" ht="12.75" hidden="1" x14ac:dyDescent="0.2"/>
    <row r="504" ht="12.75" hidden="1" x14ac:dyDescent="0.2"/>
    <row r="505" ht="12.75" hidden="1" x14ac:dyDescent="0.2"/>
    <row r="506" ht="12.75" hidden="1" x14ac:dyDescent="0.2"/>
    <row r="507" ht="12.75" hidden="1" x14ac:dyDescent="0.2"/>
    <row r="508" ht="12.75" hidden="1" x14ac:dyDescent="0.2"/>
    <row r="509" ht="12.75" hidden="1" x14ac:dyDescent="0.2"/>
    <row r="510" ht="12.75" hidden="1" x14ac:dyDescent="0.2"/>
    <row r="511" ht="12.75" hidden="1" x14ac:dyDescent="0.2"/>
    <row r="512" ht="12.75" hidden="1" x14ac:dyDescent="0.2"/>
    <row r="513" ht="12.75" hidden="1" x14ac:dyDescent="0.2"/>
    <row r="514" ht="12.75" hidden="1" x14ac:dyDescent="0.2"/>
    <row r="515" ht="12.75" hidden="1" x14ac:dyDescent="0.2"/>
    <row r="516" ht="12.75" hidden="1" x14ac:dyDescent="0.2"/>
    <row r="517" ht="12.75" hidden="1" x14ac:dyDescent="0.2"/>
    <row r="518" ht="12.75" hidden="1" x14ac:dyDescent="0.2"/>
    <row r="519" ht="12.75" hidden="1" x14ac:dyDescent="0.2"/>
    <row r="520" ht="12.75" hidden="1" x14ac:dyDescent="0.2"/>
    <row r="521" ht="12.75" hidden="1" x14ac:dyDescent="0.2"/>
    <row r="522" ht="12.75" hidden="1" x14ac:dyDescent="0.2"/>
    <row r="523" ht="12.75" hidden="1" x14ac:dyDescent="0.2"/>
    <row r="524" ht="12.75" hidden="1" x14ac:dyDescent="0.2"/>
    <row r="525" ht="12.75" hidden="1" x14ac:dyDescent="0.2"/>
    <row r="526" ht="12.75" hidden="1" x14ac:dyDescent="0.2"/>
    <row r="527" ht="12.75" hidden="1" x14ac:dyDescent="0.2"/>
    <row r="528" ht="12.75" hidden="1" x14ac:dyDescent="0.2"/>
    <row r="529" ht="12.75" hidden="1" x14ac:dyDescent="0.2"/>
    <row r="530" ht="12.75" hidden="1" x14ac:dyDescent="0.2"/>
    <row r="531" ht="12.75" hidden="1" x14ac:dyDescent="0.2"/>
    <row r="532" ht="12.75" hidden="1" x14ac:dyDescent="0.2"/>
    <row r="533" ht="12.75" hidden="1" x14ac:dyDescent="0.2"/>
    <row r="534" ht="12.75" hidden="1" x14ac:dyDescent="0.2"/>
    <row r="535" ht="12.75" hidden="1" x14ac:dyDescent="0.2"/>
    <row r="536" ht="12.75" hidden="1" x14ac:dyDescent="0.2"/>
    <row r="537" ht="12.75" hidden="1" x14ac:dyDescent="0.2"/>
    <row r="538" ht="12.75" hidden="1" x14ac:dyDescent="0.2"/>
    <row r="539" ht="12.75" hidden="1" x14ac:dyDescent="0.2"/>
    <row r="540" ht="12.75" hidden="1" x14ac:dyDescent="0.2"/>
    <row r="541" ht="12.75" hidden="1" x14ac:dyDescent="0.2"/>
    <row r="542" ht="12.75" hidden="1" x14ac:dyDescent="0.2"/>
    <row r="543" ht="12.75" hidden="1" x14ac:dyDescent="0.2"/>
    <row r="544" ht="12.75" hidden="1" x14ac:dyDescent="0.2"/>
    <row r="545" ht="12.75" hidden="1" x14ac:dyDescent="0.2"/>
    <row r="546" ht="12.75" hidden="1" x14ac:dyDescent="0.2"/>
    <row r="547" ht="12.75" hidden="1" x14ac:dyDescent="0.2"/>
    <row r="548" ht="12.75" hidden="1" x14ac:dyDescent="0.2"/>
    <row r="549" ht="12.75" hidden="1" x14ac:dyDescent="0.2"/>
    <row r="550" ht="12.75" hidden="1" x14ac:dyDescent="0.2"/>
    <row r="551" ht="12.75" hidden="1" x14ac:dyDescent="0.2"/>
    <row r="552" ht="12.75" hidden="1" x14ac:dyDescent="0.2"/>
    <row r="553" ht="12.75" hidden="1" x14ac:dyDescent="0.2"/>
    <row r="554" ht="12.75" hidden="1" x14ac:dyDescent="0.2"/>
    <row r="555" ht="12.75" hidden="1" x14ac:dyDescent="0.2"/>
    <row r="556" ht="12.75" hidden="1" x14ac:dyDescent="0.2"/>
    <row r="557" ht="12.75" hidden="1" x14ac:dyDescent="0.2"/>
    <row r="558" ht="12.75" hidden="1" x14ac:dyDescent="0.2"/>
    <row r="559" ht="12.75" hidden="1" x14ac:dyDescent="0.2"/>
    <row r="560" ht="12.75" hidden="1" x14ac:dyDescent="0.2"/>
    <row r="561" ht="12.75" hidden="1" x14ac:dyDescent="0.2"/>
    <row r="562" ht="12.75" hidden="1" x14ac:dyDescent="0.2"/>
    <row r="563" ht="12.75" hidden="1" x14ac:dyDescent="0.2"/>
    <row r="564" ht="12.75" hidden="1" x14ac:dyDescent="0.2"/>
    <row r="565" ht="12.75" hidden="1" x14ac:dyDescent="0.2"/>
    <row r="566" ht="12.75" hidden="1" x14ac:dyDescent="0.2"/>
    <row r="567" ht="12.75" hidden="1" x14ac:dyDescent="0.2"/>
    <row r="568" ht="12.75" hidden="1" x14ac:dyDescent="0.2"/>
    <row r="569" ht="12.75" hidden="1" x14ac:dyDescent="0.2"/>
    <row r="570" ht="12.75" hidden="1" x14ac:dyDescent="0.2"/>
    <row r="571" ht="12.75" hidden="1" x14ac:dyDescent="0.2"/>
    <row r="572" ht="12.75" hidden="1" x14ac:dyDescent="0.2"/>
    <row r="573" ht="12.75" hidden="1" x14ac:dyDescent="0.2"/>
    <row r="574" ht="12.75" hidden="1" x14ac:dyDescent="0.2"/>
    <row r="575" ht="12.75" hidden="1" x14ac:dyDescent="0.2"/>
    <row r="576" ht="12.75" hidden="1" x14ac:dyDescent="0.2"/>
    <row r="577" ht="12.75" hidden="1" x14ac:dyDescent="0.2"/>
    <row r="578" ht="12.75" hidden="1" x14ac:dyDescent="0.2"/>
    <row r="579" ht="12.75" hidden="1" x14ac:dyDescent="0.2"/>
    <row r="580" ht="12.75" hidden="1" x14ac:dyDescent="0.2"/>
    <row r="581" ht="12.75" hidden="1" x14ac:dyDescent="0.2"/>
    <row r="582" ht="12.75" hidden="1" x14ac:dyDescent="0.2"/>
    <row r="583" ht="12.75" hidden="1" x14ac:dyDescent="0.2"/>
    <row r="584" ht="12.75" hidden="1" x14ac:dyDescent="0.2"/>
    <row r="585" ht="12.75" hidden="1" x14ac:dyDescent="0.2"/>
    <row r="586" ht="12.75" hidden="1" x14ac:dyDescent="0.2"/>
    <row r="587" ht="12.75" hidden="1" x14ac:dyDescent="0.2"/>
    <row r="588" ht="12.75" hidden="1" x14ac:dyDescent="0.2"/>
    <row r="589" ht="12.75" hidden="1" x14ac:dyDescent="0.2"/>
    <row r="590" ht="12.75" hidden="1" x14ac:dyDescent="0.2"/>
    <row r="591" ht="12.75" hidden="1" x14ac:dyDescent="0.2"/>
    <row r="592" ht="12.75" hidden="1" x14ac:dyDescent="0.2"/>
    <row r="593" ht="12.75" hidden="1" x14ac:dyDescent="0.2"/>
    <row r="594" ht="12.75" hidden="1" x14ac:dyDescent="0.2"/>
    <row r="595" ht="12.75" hidden="1" x14ac:dyDescent="0.2"/>
    <row r="596" ht="12.75" hidden="1" x14ac:dyDescent="0.2"/>
    <row r="597" ht="12.75" hidden="1" x14ac:dyDescent="0.2"/>
    <row r="598" ht="12.75" hidden="1" x14ac:dyDescent="0.2"/>
    <row r="599" ht="12.75" hidden="1" x14ac:dyDescent="0.2"/>
    <row r="600" ht="12.75" hidden="1" x14ac:dyDescent="0.2"/>
    <row r="601" ht="12.75" hidden="1" x14ac:dyDescent="0.2"/>
    <row r="602" ht="12.75" hidden="1" x14ac:dyDescent="0.2"/>
    <row r="603" ht="12.75" hidden="1" x14ac:dyDescent="0.2"/>
    <row r="604" ht="12.75" hidden="1" x14ac:dyDescent="0.2"/>
    <row r="605" ht="12.75" hidden="1" x14ac:dyDescent="0.2"/>
    <row r="606" ht="12.75" hidden="1" x14ac:dyDescent="0.2"/>
    <row r="607" ht="12.75" hidden="1" x14ac:dyDescent="0.2"/>
    <row r="608" ht="12.75" hidden="1" x14ac:dyDescent="0.2"/>
    <row r="609" ht="12.75" hidden="1" x14ac:dyDescent="0.2"/>
    <row r="610" ht="12.75" hidden="1" x14ac:dyDescent="0.2"/>
    <row r="611" ht="12.75" hidden="1" x14ac:dyDescent="0.2"/>
    <row r="612" ht="12.75" hidden="1" x14ac:dyDescent="0.2"/>
    <row r="613" ht="12.75" hidden="1" x14ac:dyDescent="0.2"/>
    <row r="614" ht="12.75" hidden="1" x14ac:dyDescent="0.2"/>
    <row r="615" ht="12.75" hidden="1" x14ac:dyDescent="0.2"/>
    <row r="616" ht="12.75" hidden="1" x14ac:dyDescent="0.2"/>
    <row r="617" ht="12.75" hidden="1" x14ac:dyDescent="0.2"/>
    <row r="618" ht="12.75" hidden="1" x14ac:dyDescent="0.2"/>
    <row r="619" ht="12.75" hidden="1" x14ac:dyDescent="0.2"/>
    <row r="620" ht="12.75" hidden="1" x14ac:dyDescent="0.2"/>
    <row r="621" ht="12.75" hidden="1" x14ac:dyDescent="0.2"/>
    <row r="622" ht="12.75" hidden="1" x14ac:dyDescent="0.2"/>
    <row r="623" ht="12.75" hidden="1" x14ac:dyDescent="0.2"/>
    <row r="624" ht="12.75" hidden="1" x14ac:dyDescent="0.2"/>
    <row r="625" ht="12.75" hidden="1" x14ac:dyDescent="0.2"/>
    <row r="626" ht="12.75" hidden="1" x14ac:dyDescent="0.2"/>
    <row r="627" ht="12.75" hidden="1" x14ac:dyDescent="0.2"/>
    <row r="628" ht="12.75" hidden="1" x14ac:dyDescent="0.2"/>
    <row r="629" ht="12.75" hidden="1" x14ac:dyDescent="0.2"/>
    <row r="630" ht="12.75" hidden="1" x14ac:dyDescent="0.2"/>
    <row r="631" ht="12.75" hidden="1" x14ac:dyDescent="0.2"/>
    <row r="632" ht="12.75" hidden="1" x14ac:dyDescent="0.2"/>
    <row r="633" ht="12.75" hidden="1" x14ac:dyDescent="0.2"/>
    <row r="634" ht="12.75" hidden="1" x14ac:dyDescent="0.2"/>
    <row r="635" ht="12.75" hidden="1" x14ac:dyDescent="0.2"/>
    <row r="636" ht="12.75" hidden="1" x14ac:dyDescent="0.2"/>
    <row r="637" ht="12.75" hidden="1" x14ac:dyDescent="0.2"/>
    <row r="638" ht="12.75" hidden="1" x14ac:dyDescent="0.2"/>
    <row r="639" ht="12.75" hidden="1" x14ac:dyDescent="0.2"/>
    <row r="640" ht="12.75" hidden="1" x14ac:dyDescent="0.2"/>
    <row r="641" ht="12.75" hidden="1" x14ac:dyDescent="0.2"/>
    <row r="642" ht="12.75" hidden="1" x14ac:dyDescent="0.2"/>
    <row r="643" ht="12.75" hidden="1" x14ac:dyDescent="0.2"/>
    <row r="644" ht="12.75" hidden="1" x14ac:dyDescent="0.2"/>
    <row r="645" ht="12.75" hidden="1" x14ac:dyDescent="0.2"/>
    <row r="646" ht="12.75" hidden="1" x14ac:dyDescent="0.2"/>
    <row r="647" ht="12.75" hidden="1" x14ac:dyDescent="0.2"/>
    <row r="648" ht="12.75" hidden="1" x14ac:dyDescent="0.2"/>
    <row r="649" ht="12.75" hidden="1" x14ac:dyDescent="0.2"/>
    <row r="650" ht="12.75" hidden="1" x14ac:dyDescent="0.2"/>
    <row r="651" ht="12.75" hidden="1" x14ac:dyDescent="0.2"/>
    <row r="652" ht="12.75" hidden="1" x14ac:dyDescent="0.2"/>
    <row r="653" ht="12.75" hidden="1" x14ac:dyDescent="0.2"/>
    <row r="654" ht="12.75" hidden="1" x14ac:dyDescent="0.2"/>
    <row r="655" ht="12.75" hidden="1" x14ac:dyDescent="0.2"/>
    <row r="656" ht="12.75" hidden="1" x14ac:dyDescent="0.2"/>
    <row r="657" ht="12.75" hidden="1" x14ac:dyDescent="0.2"/>
    <row r="658" ht="12.75" hidden="1" x14ac:dyDescent="0.2"/>
    <row r="659" ht="12.75" hidden="1" x14ac:dyDescent="0.2"/>
    <row r="660" ht="12.75" hidden="1" x14ac:dyDescent="0.2"/>
    <row r="661" ht="12.75" hidden="1" x14ac:dyDescent="0.2"/>
    <row r="662" ht="12.75" hidden="1" x14ac:dyDescent="0.2"/>
    <row r="663" ht="12.75" hidden="1" x14ac:dyDescent="0.2"/>
    <row r="664" ht="12.75" hidden="1" x14ac:dyDescent="0.2"/>
    <row r="665" ht="12.75" hidden="1" x14ac:dyDescent="0.2"/>
    <row r="666" ht="12.75" hidden="1" x14ac:dyDescent="0.2"/>
    <row r="667" ht="12.75" hidden="1" x14ac:dyDescent="0.2"/>
    <row r="668" ht="12.75" hidden="1" x14ac:dyDescent="0.2"/>
    <row r="669" ht="12.75" hidden="1" x14ac:dyDescent="0.2"/>
    <row r="670" ht="12.75" hidden="1" x14ac:dyDescent="0.2"/>
    <row r="671" ht="12.75" hidden="1" x14ac:dyDescent="0.2"/>
    <row r="672" ht="12.75" hidden="1" x14ac:dyDescent="0.2"/>
    <row r="673" ht="12.75" hidden="1" x14ac:dyDescent="0.2"/>
    <row r="674" ht="12.75" hidden="1" x14ac:dyDescent="0.2"/>
    <row r="675" ht="12.75" hidden="1" x14ac:dyDescent="0.2"/>
    <row r="676" ht="12.75" hidden="1" x14ac:dyDescent="0.2"/>
    <row r="677" ht="12.75" hidden="1" x14ac:dyDescent="0.2"/>
    <row r="678" ht="12.75" hidden="1" x14ac:dyDescent="0.2"/>
    <row r="679" ht="12.75" hidden="1" x14ac:dyDescent="0.2"/>
    <row r="680" ht="12.75" hidden="1" x14ac:dyDescent="0.2"/>
    <row r="681" ht="12.75" hidden="1" x14ac:dyDescent="0.2"/>
    <row r="682" ht="12.75" hidden="1" x14ac:dyDescent="0.2"/>
    <row r="683" ht="12.75" hidden="1" x14ac:dyDescent="0.2"/>
    <row r="684" ht="12.75" hidden="1" x14ac:dyDescent="0.2"/>
    <row r="685" ht="12.75" hidden="1" x14ac:dyDescent="0.2"/>
    <row r="686" ht="12.75" hidden="1" x14ac:dyDescent="0.2"/>
    <row r="687" ht="12.75" hidden="1" x14ac:dyDescent="0.2"/>
    <row r="688" ht="12.75" hidden="1" x14ac:dyDescent="0.2"/>
    <row r="689" ht="12.75" hidden="1" x14ac:dyDescent="0.2"/>
    <row r="690" ht="12.75" hidden="1" x14ac:dyDescent="0.2"/>
    <row r="691" ht="12.75" hidden="1" x14ac:dyDescent="0.2"/>
    <row r="692" ht="12.75" hidden="1" x14ac:dyDescent="0.2"/>
    <row r="693" ht="12.75" hidden="1" x14ac:dyDescent="0.2"/>
    <row r="694" ht="12.75" hidden="1" x14ac:dyDescent="0.2"/>
    <row r="695" ht="12.75" hidden="1" x14ac:dyDescent="0.2"/>
    <row r="696" ht="12.75" hidden="1" x14ac:dyDescent="0.2"/>
    <row r="697" ht="12.75" hidden="1" x14ac:dyDescent="0.2"/>
    <row r="698" ht="12.75" hidden="1" x14ac:dyDescent="0.2"/>
    <row r="699" ht="12.75" hidden="1" x14ac:dyDescent="0.2"/>
    <row r="700" ht="12.75" hidden="1" x14ac:dyDescent="0.2"/>
    <row r="701" ht="12.75" hidden="1" x14ac:dyDescent="0.2"/>
    <row r="702" ht="12.75" hidden="1" x14ac:dyDescent="0.2"/>
    <row r="703" ht="12.75" hidden="1" x14ac:dyDescent="0.2"/>
    <row r="704" ht="12.75" hidden="1" x14ac:dyDescent="0.2"/>
    <row r="705" ht="12.75" hidden="1" x14ac:dyDescent="0.2"/>
    <row r="706" ht="12.75" hidden="1" x14ac:dyDescent="0.2"/>
    <row r="707" ht="12.75" hidden="1" x14ac:dyDescent="0.2"/>
    <row r="708" ht="12.75" hidden="1" x14ac:dyDescent="0.2"/>
    <row r="709" ht="12.75" hidden="1" x14ac:dyDescent="0.2"/>
    <row r="710" ht="12.75" hidden="1" x14ac:dyDescent="0.2"/>
    <row r="711" ht="12.75" hidden="1" x14ac:dyDescent="0.2"/>
    <row r="712" ht="12.75" hidden="1" x14ac:dyDescent="0.2"/>
    <row r="713" ht="12.75" hidden="1" x14ac:dyDescent="0.2"/>
    <row r="714" ht="12.75" hidden="1" x14ac:dyDescent="0.2"/>
    <row r="715" ht="12.75" hidden="1" x14ac:dyDescent="0.2"/>
    <row r="716" ht="12.75" hidden="1" x14ac:dyDescent="0.2"/>
    <row r="717" ht="12.75" hidden="1" x14ac:dyDescent="0.2"/>
    <row r="718" ht="12.75" hidden="1" x14ac:dyDescent="0.2"/>
    <row r="719" ht="12.75" hidden="1" x14ac:dyDescent="0.2"/>
    <row r="720" ht="12.75" hidden="1" x14ac:dyDescent="0.2"/>
    <row r="721" ht="12.75" hidden="1" x14ac:dyDescent="0.2"/>
    <row r="722" ht="12.75" hidden="1" x14ac:dyDescent="0.2"/>
    <row r="723" ht="12.75" hidden="1" x14ac:dyDescent="0.2"/>
    <row r="724" ht="12.75" hidden="1" x14ac:dyDescent="0.2"/>
    <row r="725" ht="12.75" hidden="1" x14ac:dyDescent="0.2"/>
    <row r="726" ht="12.75" hidden="1" x14ac:dyDescent="0.2"/>
    <row r="727" ht="12.75" hidden="1" x14ac:dyDescent="0.2"/>
    <row r="728" ht="12.75" hidden="1" x14ac:dyDescent="0.2"/>
    <row r="729" ht="12.75" hidden="1" x14ac:dyDescent="0.2"/>
    <row r="730" ht="12.75" hidden="1" x14ac:dyDescent="0.2"/>
    <row r="731" ht="12.75" hidden="1" x14ac:dyDescent="0.2"/>
    <row r="732" ht="12.75" hidden="1" x14ac:dyDescent="0.2"/>
    <row r="733" ht="12.75" hidden="1" x14ac:dyDescent="0.2"/>
    <row r="734" ht="12.75" hidden="1" x14ac:dyDescent="0.2"/>
    <row r="735" ht="12.75" hidden="1" x14ac:dyDescent="0.2"/>
    <row r="736" ht="12.75" hidden="1" x14ac:dyDescent="0.2"/>
    <row r="737" ht="12.75" hidden="1" x14ac:dyDescent="0.2"/>
    <row r="738" ht="12.75" hidden="1" x14ac:dyDescent="0.2"/>
    <row r="739" ht="12.75" hidden="1" x14ac:dyDescent="0.2"/>
    <row r="740" ht="12.75" hidden="1" x14ac:dyDescent="0.2"/>
    <row r="741" ht="12.75" hidden="1" x14ac:dyDescent="0.2"/>
    <row r="742" ht="12.75" hidden="1" x14ac:dyDescent="0.2"/>
    <row r="743" ht="12.75" hidden="1" x14ac:dyDescent="0.2"/>
    <row r="744" ht="12.75" hidden="1" x14ac:dyDescent="0.2"/>
    <row r="745" ht="12.75" hidden="1" x14ac:dyDescent="0.2"/>
    <row r="746" ht="12.75" hidden="1" x14ac:dyDescent="0.2"/>
    <row r="747" ht="12.75" hidden="1" x14ac:dyDescent="0.2"/>
    <row r="748" ht="12.75" hidden="1" x14ac:dyDescent="0.2"/>
    <row r="749" ht="12.75" hidden="1" x14ac:dyDescent="0.2"/>
    <row r="750" ht="12.75" hidden="1" x14ac:dyDescent="0.2"/>
    <row r="751" ht="12.75" hidden="1" x14ac:dyDescent="0.2"/>
    <row r="752" ht="12.75" hidden="1" x14ac:dyDescent="0.2"/>
    <row r="753" ht="12.75" hidden="1" x14ac:dyDescent="0.2"/>
    <row r="754" ht="12.75" hidden="1" x14ac:dyDescent="0.2"/>
    <row r="755" ht="12.75" hidden="1" x14ac:dyDescent="0.2"/>
    <row r="756" ht="12.75" hidden="1" x14ac:dyDescent="0.2"/>
    <row r="757" ht="12.75" hidden="1" x14ac:dyDescent="0.2"/>
    <row r="758" ht="12.75" hidden="1" x14ac:dyDescent="0.2"/>
    <row r="759" ht="12.75" hidden="1" x14ac:dyDescent="0.2"/>
    <row r="760" ht="12.75" hidden="1" x14ac:dyDescent="0.2"/>
    <row r="761" ht="12.75" hidden="1" x14ac:dyDescent="0.2"/>
    <row r="762" ht="12.75" hidden="1" x14ac:dyDescent="0.2"/>
    <row r="763" ht="12.75" hidden="1" x14ac:dyDescent="0.2"/>
    <row r="764" ht="12.75" hidden="1" x14ac:dyDescent="0.2"/>
    <row r="765" ht="12.75" hidden="1" x14ac:dyDescent="0.2"/>
    <row r="766" ht="12.75" hidden="1" x14ac:dyDescent="0.2"/>
    <row r="767" ht="12.75" hidden="1" x14ac:dyDescent="0.2"/>
    <row r="768" ht="12.75" hidden="1" x14ac:dyDescent="0.2"/>
    <row r="769" ht="12.75" hidden="1" x14ac:dyDescent="0.2"/>
    <row r="770" ht="12.75" hidden="1" x14ac:dyDescent="0.2"/>
    <row r="771" ht="12.75" hidden="1" x14ac:dyDescent="0.2"/>
    <row r="772" ht="12.75" hidden="1" x14ac:dyDescent="0.2"/>
    <row r="773" ht="12.75" hidden="1" x14ac:dyDescent="0.2"/>
    <row r="774" ht="12.75" hidden="1" x14ac:dyDescent="0.2"/>
    <row r="775" ht="12.75" hidden="1" x14ac:dyDescent="0.2"/>
    <row r="776" ht="12.75" hidden="1" x14ac:dyDescent="0.2"/>
    <row r="777" ht="12.75" hidden="1" x14ac:dyDescent="0.2"/>
    <row r="778" ht="12.75" hidden="1" x14ac:dyDescent="0.2"/>
    <row r="779" ht="12.75" hidden="1" x14ac:dyDescent="0.2"/>
    <row r="780" ht="12.75" hidden="1" x14ac:dyDescent="0.2"/>
    <row r="781" ht="12.75" hidden="1" x14ac:dyDescent="0.2"/>
    <row r="782" ht="12.75" hidden="1" x14ac:dyDescent="0.2"/>
    <row r="783" ht="12.75" hidden="1" x14ac:dyDescent="0.2"/>
    <row r="784" ht="12.75" hidden="1" x14ac:dyDescent="0.2"/>
    <row r="785" ht="12.75" hidden="1" x14ac:dyDescent="0.2"/>
    <row r="786" ht="12.75" hidden="1" x14ac:dyDescent="0.2"/>
    <row r="787" ht="12.75" hidden="1" x14ac:dyDescent="0.2"/>
    <row r="788" ht="12.75" hidden="1" x14ac:dyDescent="0.2"/>
    <row r="789" ht="12.75" hidden="1" x14ac:dyDescent="0.2"/>
    <row r="790" ht="12.75" hidden="1" x14ac:dyDescent="0.2"/>
    <row r="791" ht="12.75" hidden="1" x14ac:dyDescent="0.2"/>
    <row r="792" ht="12.75" hidden="1" x14ac:dyDescent="0.2"/>
    <row r="793" ht="12.75" hidden="1" x14ac:dyDescent="0.2"/>
    <row r="794" ht="12.75" hidden="1" x14ac:dyDescent="0.2"/>
    <row r="795" ht="12.75" hidden="1" x14ac:dyDescent="0.2"/>
    <row r="796" ht="12.75" hidden="1" x14ac:dyDescent="0.2"/>
    <row r="797" ht="12.75" hidden="1" x14ac:dyDescent="0.2"/>
    <row r="798" ht="12.75" hidden="1" x14ac:dyDescent="0.2"/>
    <row r="799" ht="12.75" hidden="1" x14ac:dyDescent="0.2"/>
    <row r="800" ht="12.75" hidden="1" x14ac:dyDescent="0.2"/>
    <row r="801" ht="12.75" hidden="1" x14ac:dyDescent="0.2"/>
    <row r="802" ht="12.75" hidden="1" x14ac:dyDescent="0.2"/>
    <row r="803" ht="12.75" hidden="1" x14ac:dyDescent="0.2"/>
    <row r="804" ht="12.75" hidden="1" x14ac:dyDescent="0.2"/>
    <row r="805" ht="12.75" hidden="1" x14ac:dyDescent="0.2"/>
    <row r="806" ht="12.75" hidden="1" x14ac:dyDescent="0.2"/>
    <row r="807" ht="12.75" hidden="1" x14ac:dyDescent="0.2"/>
    <row r="808" ht="12.75" hidden="1" x14ac:dyDescent="0.2"/>
    <row r="809" ht="12.75" hidden="1" x14ac:dyDescent="0.2"/>
    <row r="810" ht="12.75" hidden="1" x14ac:dyDescent="0.2"/>
    <row r="811" ht="12.75" hidden="1" x14ac:dyDescent="0.2"/>
    <row r="812" ht="12.75" hidden="1" x14ac:dyDescent="0.2"/>
    <row r="813" ht="12.75" hidden="1" x14ac:dyDescent="0.2"/>
    <row r="814" ht="12.75" hidden="1" x14ac:dyDescent="0.2"/>
    <row r="815" ht="12.75" hidden="1" x14ac:dyDescent="0.2"/>
    <row r="816" ht="12.75" hidden="1" x14ac:dyDescent="0.2"/>
    <row r="817" ht="12.75" hidden="1" x14ac:dyDescent="0.2"/>
    <row r="818" ht="12.75" hidden="1" x14ac:dyDescent="0.2"/>
    <row r="819" ht="12.75" hidden="1" x14ac:dyDescent="0.2"/>
    <row r="820" ht="12.75" hidden="1" x14ac:dyDescent="0.2"/>
    <row r="821" ht="12.75" hidden="1" x14ac:dyDescent="0.2"/>
    <row r="822" ht="12.75" hidden="1" x14ac:dyDescent="0.2"/>
    <row r="823" ht="12.75" hidden="1" x14ac:dyDescent="0.2"/>
    <row r="824" ht="12.75" hidden="1" x14ac:dyDescent="0.2"/>
    <row r="825" ht="12.75" hidden="1" x14ac:dyDescent="0.2"/>
    <row r="826" ht="12.75" hidden="1" x14ac:dyDescent="0.2"/>
    <row r="827" ht="12.75" hidden="1" x14ac:dyDescent="0.2"/>
    <row r="828" ht="12.75" hidden="1" x14ac:dyDescent="0.2"/>
    <row r="829" ht="12.75" hidden="1" x14ac:dyDescent="0.2"/>
    <row r="830" ht="12.75" hidden="1" x14ac:dyDescent="0.2"/>
    <row r="831" ht="12.75" hidden="1" x14ac:dyDescent="0.2"/>
    <row r="832" ht="12.75" hidden="1" x14ac:dyDescent="0.2"/>
    <row r="833" ht="12.75" hidden="1" x14ac:dyDescent="0.2"/>
    <row r="834" ht="12.75" hidden="1" x14ac:dyDescent="0.2"/>
    <row r="835" ht="12.75" hidden="1" x14ac:dyDescent="0.2"/>
    <row r="836" ht="12.75" hidden="1" x14ac:dyDescent="0.2"/>
    <row r="837" ht="12.75" hidden="1" x14ac:dyDescent="0.2"/>
    <row r="838" ht="12.75" hidden="1" x14ac:dyDescent="0.2"/>
    <row r="839" ht="12.75" hidden="1" x14ac:dyDescent="0.2"/>
    <row r="840" ht="12.75" hidden="1" x14ac:dyDescent="0.2"/>
    <row r="841" ht="12.75" hidden="1" x14ac:dyDescent="0.2"/>
    <row r="842" ht="12.75" hidden="1" x14ac:dyDescent="0.2"/>
    <row r="843" ht="12.75" hidden="1" x14ac:dyDescent="0.2"/>
    <row r="844" ht="12.75" hidden="1" x14ac:dyDescent="0.2"/>
    <row r="845" ht="12.75" hidden="1" x14ac:dyDescent="0.2"/>
    <row r="846" ht="12.75" hidden="1" x14ac:dyDescent="0.2"/>
    <row r="847" ht="12.75" hidden="1" x14ac:dyDescent="0.2"/>
    <row r="848" ht="12.75" hidden="1" x14ac:dyDescent="0.2"/>
    <row r="849" ht="12.75" hidden="1" x14ac:dyDescent="0.2"/>
    <row r="850" ht="12.75" hidden="1" x14ac:dyDescent="0.2"/>
    <row r="851" ht="12.75" hidden="1" x14ac:dyDescent="0.2"/>
    <row r="852" ht="12.75" hidden="1" x14ac:dyDescent="0.2"/>
    <row r="853" ht="12.75" hidden="1" x14ac:dyDescent="0.2"/>
    <row r="854" ht="12.75" hidden="1" x14ac:dyDescent="0.2"/>
    <row r="855" ht="12.75" hidden="1" x14ac:dyDescent="0.2"/>
    <row r="856" ht="12.75" hidden="1" x14ac:dyDescent="0.2"/>
    <row r="857" ht="12.75" hidden="1" x14ac:dyDescent="0.2"/>
    <row r="858" ht="12.75" hidden="1" x14ac:dyDescent="0.2"/>
    <row r="859" ht="12.75" hidden="1" x14ac:dyDescent="0.2"/>
    <row r="860" ht="12.75" hidden="1" x14ac:dyDescent="0.2"/>
    <row r="861" ht="12.75" hidden="1" x14ac:dyDescent="0.2"/>
    <row r="862" ht="12.75" hidden="1" x14ac:dyDescent="0.2"/>
    <row r="863" ht="12.75" hidden="1" x14ac:dyDescent="0.2"/>
    <row r="864" ht="12.75" hidden="1" x14ac:dyDescent="0.2"/>
    <row r="865" ht="12.75" hidden="1" x14ac:dyDescent="0.2"/>
    <row r="866" ht="12.75" hidden="1" x14ac:dyDescent="0.2"/>
    <row r="867" ht="12.75" hidden="1" x14ac:dyDescent="0.2"/>
    <row r="868" ht="12.75" hidden="1" x14ac:dyDescent="0.2"/>
    <row r="869" ht="12.75" hidden="1" x14ac:dyDescent="0.2"/>
    <row r="870" ht="12.75" hidden="1" x14ac:dyDescent="0.2"/>
    <row r="871" ht="12.75" hidden="1" x14ac:dyDescent="0.2"/>
    <row r="872" ht="12.75" hidden="1" x14ac:dyDescent="0.2"/>
    <row r="873" ht="12.75" hidden="1" x14ac:dyDescent="0.2"/>
    <row r="874" ht="12.75" hidden="1" x14ac:dyDescent="0.2"/>
    <row r="875" ht="12.75" hidden="1" x14ac:dyDescent="0.2"/>
    <row r="876" ht="12.75" hidden="1" x14ac:dyDescent="0.2"/>
    <row r="877" ht="12.75" hidden="1" x14ac:dyDescent="0.2"/>
    <row r="878" ht="12.75" hidden="1" x14ac:dyDescent="0.2"/>
    <row r="879" ht="12.75" hidden="1" x14ac:dyDescent="0.2"/>
    <row r="880" ht="12.75" hidden="1" x14ac:dyDescent="0.2"/>
    <row r="881" ht="12.75" hidden="1" x14ac:dyDescent="0.2"/>
    <row r="882" ht="12.75" hidden="1" x14ac:dyDescent="0.2"/>
    <row r="883" ht="12.75" hidden="1" x14ac:dyDescent="0.2"/>
    <row r="884" ht="12.75" hidden="1" x14ac:dyDescent="0.2"/>
    <row r="885" ht="12.75" hidden="1" x14ac:dyDescent="0.2"/>
    <row r="886" ht="12.75" hidden="1" x14ac:dyDescent="0.2"/>
    <row r="887" ht="12.75" hidden="1" x14ac:dyDescent="0.2"/>
    <row r="888" ht="12.75" hidden="1" x14ac:dyDescent="0.2"/>
    <row r="889" ht="12.75" hidden="1" x14ac:dyDescent="0.2"/>
    <row r="890" ht="12.75" hidden="1" x14ac:dyDescent="0.2"/>
    <row r="891" ht="12.75" hidden="1" x14ac:dyDescent="0.2"/>
    <row r="892" ht="12.75" hidden="1" x14ac:dyDescent="0.2"/>
    <row r="893" ht="12.75" hidden="1" x14ac:dyDescent="0.2"/>
    <row r="894" ht="12.75" hidden="1" x14ac:dyDescent="0.2"/>
    <row r="895" ht="12.75" hidden="1" x14ac:dyDescent="0.2"/>
    <row r="896" ht="12.75" hidden="1" x14ac:dyDescent="0.2"/>
    <row r="897" ht="12.75" hidden="1" x14ac:dyDescent="0.2"/>
    <row r="898" ht="12.75" hidden="1" x14ac:dyDescent="0.2"/>
    <row r="899" ht="12.75" hidden="1" x14ac:dyDescent="0.2"/>
    <row r="900" ht="12.75" hidden="1" x14ac:dyDescent="0.2"/>
    <row r="901" ht="12.75" hidden="1" x14ac:dyDescent="0.2"/>
    <row r="902" ht="12.75" hidden="1" x14ac:dyDescent="0.2"/>
    <row r="903" ht="12.75" hidden="1" x14ac:dyDescent="0.2"/>
    <row r="904" ht="12.75" hidden="1" x14ac:dyDescent="0.2"/>
    <row r="905" ht="12.75" hidden="1" x14ac:dyDescent="0.2"/>
    <row r="906" ht="12.75" hidden="1" x14ac:dyDescent="0.2"/>
    <row r="907" ht="12.75" hidden="1" x14ac:dyDescent="0.2"/>
    <row r="908" ht="12.75" hidden="1" x14ac:dyDescent="0.2"/>
    <row r="909" ht="12.75" hidden="1" x14ac:dyDescent="0.2"/>
    <row r="910" ht="12.75" hidden="1" x14ac:dyDescent="0.2"/>
    <row r="911" ht="12.75" hidden="1" x14ac:dyDescent="0.2"/>
    <row r="912" ht="12.75" hidden="1" x14ac:dyDescent="0.2"/>
    <row r="913" ht="12.75" hidden="1" x14ac:dyDescent="0.2"/>
    <row r="914" ht="12.75" hidden="1" x14ac:dyDescent="0.2"/>
    <row r="915" ht="12.75" hidden="1" x14ac:dyDescent="0.2"/>
    <row r="916" ht="12.75" hidden="1" x14ac:dyDescent="0.2"/>
    <row r="917" ht="12.75" hidden="1" x14ac:dyDescent="0.2"/>
    <row r="918" ht="12.75" hidden="1" x14ac:dyDescent="0.2"/>
    <row r="919" ht="12.75" hidden="1" x14ac:dyDescent="0.2"/>
    <row r="920" ht="12.75" hidden="1" x14ac:dyDescent="0.2"/>
    <row r="921" ht="12.75" hidden="1" x14ac:dyDescent="0.2"/>
    <row r="922" ht="12.75" hidden="1" x14ac:dyDescent="0.2"/>
    <row r="923" ht="12.75" hidden="1" x14ac:dyDescent="0.2"/>
    <row r="924" ht="12.75" hidden="1" x14ac:dyDescent="0.2"/>
    <row r="925" ht="12.75" hidden="1" x14ac:dyDescent="0.2"/>
    <row r="926" ht="12.75" hidden="1" x14ac:dyDescent="0.2"/>
    <row r="927" ht="12.75" hidden="1" x14ac:dyDescent="0.2"/>
    <row r="928" ht="12.75" hidden="1" x14ac:dyDescent="0.2"/>
    <row r="929" ht="12.75" hidden="1" x14ac:dyDescent="0.2"/>
    <row r="930" ht="12.75" hidden="1" x14ac:dyDescent="0.2"/>
    <row r="931" ht="12.75" hidden="1" x14ac:dyDescent="0.2"/>
    <row r="932" ht="12.75" hidden="1" x14ac:dyDescent="0.2"/>
    <row r="933" ht="12.75" hidden="1" x14ac:dyDescent="0.2"/>
    <row r="934" ht="12.75" hidden="1" x14ac:dyDescent="0.2"/>
    <row r="935" ht="12.75" hidden="1" x14ac:dyDescent="0.2"/>
    <row r="936" ht="12.75" hidden="1" x14ac:dyDescent="0.2"/>
    <row r="937" ht="12.75" hidden="1" x14ac:dyDescent="0.2"/>
    <row r="938" ht="12.75" hidden="1" x14ac:dyDescent="0.2"/>
    <row r="939" ht="12.75" hidden="1" x14ac:dyDescent="0.2"/>
    <row r="940" ht="12.75" hidden="1" x14ac:dyDescent="0.2"/>
    <row r="941" ht="12.75" hidden="1" x14ac:dyDescent="0.2"/>
    <row r="942" ht="12.75" hidden="1" x14ac:dyDescent="0.2"/>
    <row r="943" ht="12.75" hidden="1" x14ac:dyDescent="0.2"/>
    <row r="944" ht="12.75" hidden="1" x14ac:dyDescent="0.2"/>
    <row r="945" ht="12.75" hidden="1" x14ac:dyDescent="0.2"/>
    <row r="946" ht="12.75" hidden="1" x14ac:dyDescent="0.2"/>
    <row r="947" ht="12.75" hidden="1" x14ac:dyDescent="0.2"/>
    <row r="948" ht="12.75" hidden="1" x14ac:dyDescent="0.2"/>
    <row r="949" ht="12.75" hidden="1" x14ac:dyDescent="0.2"/>
    <row r="950" ht="12.75" hidden="1" x14ac:dyDescent="0.2"/>
    <row r="951" ht="12.75" hidden="1" x14ac:dyDescent="0.2"/>
    <row r="952" ht="12.75" hidden="1" x14ac:dyDescent="0.2"/>
    <row r="953" ht="12.75" hidden="1" x14ac:dyDescent="0.2"/>
    <row r="954" ht="12.75" hidden="1" x14ac:dyDescent="0.2"/>
    <row r="955" ht="12.75" hidden="1" x14ac:dyDescent="0.2"/>
    <row r="956" ht="12.75" hidden="1" x14ac:dyDescent="0.2"/>
    <row r="957" ht="12.75" hidden="1" x14ac:dyDescent="0.2"/>
    <row r="958" ht="12.75" hidden="1" x14ac:dyDescent="0.2"/>
    <row r="959" ht="12.75" hidden="1" x14ac:dyDescent="0.2"/>
    <row r="960" ht="12.75" hidden="1" x14ac:dyDescent="0.2"/>
    <row r="961" ht="12.75" hidden="1" x14ac:dyDescent="0.2"/>
    <row r="962" ht="12.75" hidden="1" x14ac:dyDescent="0.2"/>
    <row r="963" ht="12.75" hidden="1" x14ac:dyDescent="0.2"/>
    <row r="964" ht="12.75" hidden="1" x14ac:dyDescent="0.2"/>
    <row r="965" ht="12.75" hidden="1" x14ac:dyDescent="0.2"/>
    <row r="966" ht="12.75" hidden="1" x14ac:dyDescent="0.2"/>
    <row r="967" ht="12.75" hidden="1" x14ac:dyDescent="0.2"/>
    <row r="968" ht="12.75" hidden="1" x14ac:dyDescent="0.2"/>
    <row r="969" ht="12.75" hidden="1" x14ac:dyDescent="0.2"/>
    <row r="970" ht="12.75" hidden="1" x14ac:dyDescent="0.2"/>
    <row r="971" ht="12.75" hidden="1" x14ac:dyDescent="0.2"/>
    <row r="972" ht="12.75" hidden="1" x14ac:dyDescent="0.2"/>
    <row r="973" ht="12.75" hidden="1" x14ac:dyDescent="0.2"/>
    <row r="974" ht="12.75" hidden="1" x14ac:dyDescent="0.2"/>
    <row r="975" ht="12.75" hidden="1" x14ac:dyDescent="0.2"/>
    <row r="976" ht="12.75" hidden="1" x14ac:dyDescent="0.2"/>
    <row r="977" ht="12.75" hidden="1" x14ac:dyDescent="0.2"/>
    <row r="978" ht="12.75" hidden="1" x14ac:dyDescent="0.2"/>
    <row r="979" ht="12.75" hidden="1" x14ac:dyDescent="0.2"/>
    <row r="980" ht="12.75" hidden="1" x14ac:dyDescent="0.2"/>
    <row r="981" ht="12.75" hidden="1" x14ac:dyDescent="0.2"/>
    <row r="982" ht="12.75" hidden="1" x14ac:dyDescent="0.2"/>
    <row r="983" ht="12.75" hidden="1" x14ac:dyDescent="0.2"/>
    <row r="984" ht="12.75" hidden="1" x14ac:dyDescent="0.2"/>
    <row r="985" ht="12.75" hidden="1" x14ac:dyDescent="0.2"/>
    <row r="986" ht="12.75" hidden="1" x14ac:dyDescent="0.2"/>
    <row r="987" ht="12.75" hidden="1" x14ac:dyDescent="0.2"/>
    <row r="988" ht="12.75" hidden="1" x14ac:dyDescent="0.2"/>
    <row r="989" ht="12.75" hidden="1" x14ac:dyDescent="0.2"/>
    <row r="990" ht="12.75" hidden="1" x14ac:dyDescent="0.2"/>
    <row r="991" ht="12.75" hidden="1" x14ac:dyDescent="0.2"/>
    <row r="992" ht="12.75" hidden="1" x14ac:dyDescent="0.2"/>
    <row r="993" ht="12.75" hidden="1" x14ac:dyDescent="0.2"/>
    <row r="994" ht="12.75" hidden="1" x14ac:dyDescent="0.2"/>
    <row r="995" ht="12.75" hidden="1" x14ac:dyDescent="0.2"/>
    <row r="996" ht="12.75" hidden="1" x14ac:dyDescent="0.2"/>
    <row r="997" ht="12.75" hidden="1" x14ac:dyDescent="0.2"/>
    <row r="998" ht="12.75" hidden="1" x14ac:dyDescent="0.2"/>
    <row r="999" ht="12.75" hidden="1" x14ac:dyDescent="0.2"/>
    <row r="1000" ht="12.75" hidden="1" x14ac:dyDescent="0.2"/>
    <row r="1001" ht="12.75" hidden="1" x14ac:dyDescent="0.2"/>
    <row r="1002" ht="12.75" hidden="1" x14ac:dyDescent="0.2"/>
  </sheetData>
  <mergeCells count="79">
    <mergeCell ref="D36:E36"/>
    <mergeCell ref="D51:E51"/>
    <mergeCell ref="D39:E39"/>
    <mergeCell ref="D40:E40"/>
    <mergeCell ref="D42:E42"/>
    <mergeCell ref="D43:E43"/>
    <mergeCell ref="D58:E58"/>
    <mergeCell ref="D49:E49"/>
    <mergeCell ref="D50:E50"/>
    <mergeCell ref="D41:E41"/>
    <mergeCell ref="D46:E46"/>
    <mergeCell ref="D48:E48"/>
    <mergeCell ref="D54:E54"/>
    <mergeCell ref="D55:E55"/>
    <mergeCell ref="D56:E56"/>
    <mergeCell ref="D57:E57"/>
    <mergeCell ref="C74:E74"/>
    <mergeCell ref="D73:E73"/>
    <mergeCell ref="D59:E59"/>
    <mergeCell ref="D63:E63"/>
    <mergeCell ref="D62:E62"/>
    <mergeCell ref="D69:E69"/>
    <mergeCell ref="D67:E67"/>
    <mergeCell ref="D68:E68"/>
    <mergeCell ref="D66:E66"/>
    <mergeCell ref="D64:E64"/>
    <mergeCell ref="D65:E65"/>
    <mergeCell ref="D70:E70"/>
    <mergeCell ref="D71:E71"/>
    <mergeCell ref="D72:E72"/>
    <mergeCell ref="D37:E37"/>
    <mergeCell ref="D38:E38"/>
    <mergeCell ref="D60:E60"/>
    <mergeCell ref="D61:E61"/>
    <mergeCell ref="D9:E9"/>
    <mergeCell ref="D10:E10"/>
    <mergeCell ref="D11:E11"/>
    <mergeCell ref="D12:E12"/>
    <mergeCell ref="D44:E44"/>
    <mergeCell ref="D45:E45"/>
    <mergeCell ref="D24:E24"/>
    <mergeCell ref="D25:E25"/>
    <mergeCell ref="D26:E26"/>
    <mergeCell ref="D52:E52"/>
    <mergeCell ref="D53:E53"/>
    <mergeCell ref="D47:E47"/>
    <mergeCell ref="K7:L7"/>
    <mergeCell ref="B5:I5"/>
    <mergeCell ref="K8:L8"/>
    <mergeCell ref="B2:I2"/>
    <mergeCell ref="B3:I3"/>
    <mergeCell ref="C6:E6"/>
    <mergeCell ref="D7:E7"/>
    <mergeCell ref="K6:L6"/>
    <mergeCell ref="K3:L3"/>
    <mergeCell ref="K4:L4"/>
    <mergeCell ref="K5:L5"/>
    <mergeCell ref="K2:L2"/>
    <mergeCell ref="D31:E31"/>
    <mergeCell ref="D32:E32"/>
    <mergeCell ref="D33:E33"/>
    <mergeCell ref="D35:E35"/>
    <mergeCell ref="D27:E27"/>
    <mergeCell ref="D34:E34"/>
    <mergeCell ref="D8:E8"/>
    <mergeCell ref="D13:E13"/>
    <mergeCell ref="D28:E28"/>
    <mergeCell ref="D29:E29"/>
    <mergeCell ref="D30:E30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</mergeCells>
  <conditionalFormatting sqref="F7:F73">
    <cfRule type="containsText" dxfId="1" priority="1" operator="containsText" text="blueHDI">
      <formula>NOT(ISERROR(SEARCH(("blueHDI"),(F7))))</formula>
    </cfRule>
  </conditionalFormatting>
  <conditionalFormatting sqref="B7:B73">
    <cfRule type="containsText" dxfId="0" priority="2" operator="containsText" text="BlueHDI">
      <formula>NOT(ISERROR(SEARCH(("BlueHDI"),(B7))))</formula>
    </cfRule>
  </conditionalFormatting>
  <dataValidations count="1">
    <dataValidation type="list" allowBlank="1" sqref="H7:H73">
      <formula1>"Non,Oui"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000"/>
  <sheetViews>
    <sheetView showGridLines="0" workbookViewId="0">
      <pane ySplit="6" topLeftCell="A7" activePane="bottomLeft" state="frozen"/>
      <selection pane="bottomLeft" activeCell="B8" sqref="B8:D8"/>
    </sheetView>
  </sheetViews>
  <sheetFormatPr baseColWidth="10" defaultColWidth="14.42578125" defaultRowHeight="15.75" customHeight="1" x14ac:dyDescent="0.2"/>
  <cols>
    <col min="1" max="1" width="3.28515625" customWidth="1"/>
    <col min="2" max="2" width="33.7109375" customWidth="1"/>
    <col min="13" max="13" width="17.42578125" customWidth="1"/>
    <col min="15" max="26" width="0" hidden="1"/>
  </cols>
  <sheetData>
    <row r="2" spans="2:13" ht="18" x14ac:dyDescent="0.25">
      <c r="B2" s="38" t="s">
        <v>2</v>
      </c>
      <c r="C2" s="33"/>
      <c r="D2" s="33"/>
      <c r="E2" s="33"/>
      <c r="F2" s="33"/>
      <c r="G2" s="33"/>
      <c r="H2" s="33"/>
      <c r="I2" s="34"/>
      <c r="K2" s="32" t="s">
        <v>15</v>
      </c>
      <c r="L2" s="33"/>
      <c r="M2" s="34"/>
    </row>
    <row r="3" spans="2:13" ht="18" x14ac:dyDescent="0.25">
      <c r="B3" s="41" t="str">
        <f>('Sélection véhicule'!B10&amp;", "&amp;'Sélection véhicule'!C10&amp;", "&amp;'Sélection véhicule'!D10&amp;", "&amp;'Sélection véhicule'!E10&amp;", "&amp;'Sélection véhicule'!F10&amp;", "&amp;'Sélection véhicule'!G10&amp;" ")</f>
        <v xml:space="preserve">Peugeot, Nouvel Expert, Long, Nouvel Expert Pro, 120 CV, 2.0L BlueHDI SES BVM6 </v>
      </c>
      <c r="C3" s="33"/>
      <c r="D3" s="33"/>
      <c r="E3" s="33"/>
      <c r="F3" s="33"/>
      <c r="G3" s="33"/>
      <c r="H3" s="33"/>
      <c r="I3" s="34"/>
      <c r="K3" s="59" t="s">
        <v>17</v>
      </c>
      <c r="L3" s="52"/>
      <c r="M3" s="6" t="str">
        <f ca="1">'Sélection véhicule'!H10</f>
        <v xml:space="preserve">  26,550.00  € </v>
      </c>
    </row>
    <row r="4" spans="2:13" ht="12.75" x14ac:dyDescent="0.2">
      <c r="K4" s="59" t="s">
        <v>19</v>
      </c>
      <c r="L4" s="52"/>
      <c r="M4" s="7">
        <f>'Sélection options'!I74</f>
        <v>0</v>
      </c>
    </row>
    <row r="5" spans="2:13" ht="18" x14ac:dyDescent="0.25">
      <c r="B5" s="38" t="s">
        <v>20</v>
      </c>
      <c r="C5" s="33"/>
      <c r="D5" s="33"/>
      <c r="E5" s="33"/>
      <c r="F5" s="33"/>
      <c r="G5" s="33"/>
      <c r="H5" s="33"/>
      <c r="I5" s="34"/>
      <c r="K5" s="60" t="s">
        <v>22</v>
      </c>
      <c r="L5" s="34"/>
      <c r="M5" s="9" t="e">
        <f ca="1">M3+M4</f>
        <v>#VALUE!</v>
      </c>
    </row>
    <row r="6" spans="2:13" ht="12.75" x14ac:dyDescent="0.2">
      <c r="B6" s="55" t="s">
        <v>26</v>
      </c>
      <c r="C6" s="43"/>
      <c r="D6" s="45"/>
      <c r="E6" s="55" t="s">
        <v>32</v>
      </c>
      <c r="F6" s="43"/>
      <c r="G6" s="43"/>
      <c r="H6" s="43"/>
      <c r="I6" s="45"/>
    </row>
    <row r="7" spans="2:13" ht="12.75" x14ac:dyDescent="0.2">
      <c r="B7" s="54" t="str">
        <f ca="1">IFERROR(__xludf.DUMMYFUNCTION("FILTER('Sélection options'!F7:F73,'Sélection options'!H7:H73=""oui"")"),"#N/A")</f>
        <v>#N/A</v>
      </c>
      <c r="C7" s="43"/>
      <c r="D7" s="43"/>
      <c r="E7" s="61" t="str">
        <f ca="1">IFERROR(__xludf.DUMMYFUNCTION("FILTER('Sélection options'!B7:B73,'Sélection options'!C7:C73=""incluse"")"),"ABS ESC")</f>
        <v>ABS ESC</v>
      </c>
      <c r="F7" s="43"/>
      <c r="G7" s="43"/>
      <c r="H7" s="43"/>
      <c r="I7" s="45"/>
    </row>
    <row r="8" spans="2:13" ht="12.75" x14ac:dyDescent="0.2">
      <c r="B8" s="53"/>
      <c r="C8" s="52"/>
      <c r="D8" s="36"/>
      <c r="E8" s="51" t="s">
        <v>46</v>
      </c>
      <c r="F8" s="52"/>
      <c r="G8" s="52"/>
      <c r="H8" s="52"/>
      <c r="I8" s="36"/>
    </row>
    <row r="9" spans="2:13" ht="12.75" x14ac:dyDescent="0.2">
      <c r="B9" s="53"/>
      <c r="C9" s="52"/>
      <c r="D9" s="36"/>
      <c r="E9" s="51" t="s">
        <v>47</v>
      </c>
      <c r="F9" s="52"/>
      <c r="G9" s="52"/>
      <c r="H9" s="52"/>
      <c r="I9" s="36"/>
    </row>
    <row r="10" spans="2:13" ht="12.75" x14ac:dyDescent="0.2">
      <c r="B10" s="53"/>
      <c r="C10" s="52"/>
      <c r="D10" s="36"/>
      <c r="E10" s="51" t="s">
        <v>48</v>
      </c>
      <c r="F10" s="52"/>
      <c r="G10" s="52"/>
      <c r="H10" s="52"/>
      <c r="I10" s="36"/>
    </row>
    <row r="11" spans="2:13" ht="12.75" x14ac:dyDescent="0.2">
      <c r="B11" s="53"/>
      <c r="C11" s="52"/>
      <c r="D11" s="36"/>
      <c r="E11" s="51" t="s">
        <v>50</v>
      </c>
      <c r="F11" s="52"/>
      <c r="G11" s="52"/>
      <c r="H11" s="52"/>
      <c r="I11" s="36"/>
    </row>
    <row r="12" spans="2:13" ht="12.75" x14ac:dyDescent="0.2">
      <c r="B12" s="53"/>
      <c r="C12" s="52"/>
      <c r="D12" s="36"/>
      <c r="E12" s="51" t="s">
        <v>51</v>
      </c>
      <c r="F12" s="52"/>
      <c r="G12" s="52"/>
      <c r="H12" s="52"/>
      <c r="I12" s="36"/>
    </row>
    <row r="13" spans="2:13" ht="12.75" x14ac:dyDescent="0.2">
      <c r="B13" s="53"/>
      <c r="C13" s="52"/>
      <c r="D13" s="36"/>
      <c r="E13" s="51" t="s">
        <v>52</v>
      </c>
      <c r="F13" s="52"/>
      <c r="G13" s="52"/>
      <c r="H13" s="52"/>
      <c r="I13" s="36"/>
    </row>
    <row r="14" spans="2:13" ht="12.75" x14ac:dyDescent="0.2">
      <c r="B14" s="53"/>
      <c r="C14" s="52"/>
      <c r="D14" s="36"/>
      <c r="E14" s="51" t="s">
        <v>54</v>
      </c>
      <c r="F14" s="52"/>
      <c r="G14" s="52"/>
      <c r="H14" s="52"/>
      <c r="I14" s="36"/>
    </row>
    <row r="15" spans="2:13" ht="12.75" x14ac:dyDescent="0.2">
      <c r="B15" s="53"/>
      <c r="C15" s="52"/>
      <c r="D15" s="36"/>
      <c r="E15" s="51" t="s">
        <v>55</v>
      </c>
      <c r="F15" s="52"/>
      <c r="G15" s="52"/>
      <c r="H15" s="52"/>
      <c r="I15" s="36"/>
    </row>
    <row r="16" spans="2:13" ht="12.75" x14ac:dyDescent="0.2">
      <c r="B16" s="53"/>
      <c r="C16" s="52"/>
      <c r="D16" s="36"/>
      <c r="E16" s="51" t="s">
        <v>56</v>
      </c>
      <c r="F16" s="52"/>
      <c r="G16" s="52"/>
      <c r="H16" s="52"/>
      <c r="I16" s="36"/>
    </row>
    <row r="17" spans="2:9" ht="12.75" x14ac:dyDescent="0.2">
      <c r="B17" s="53"/>
      <c r="C17" s="52"/>
      <c r="D17" s="36"/>
      <c r="E17" s="51" t="s">
        <v>58</v>
      </c>
      <c r="F17" s="52"/>
      <c r="G17" s="52"/>
      <c r="H17" s="52"/>
      <c r="I17" s="36"/>
    </row>
    <row r="18" spans="2:9" ht="12.75" x14ac:dyDescent="0.2">
      <c r="B18" s="53"/>
      <c r="C18" s="52"/>
      <c r="D18" s="36"/>
      <c r="E18" s="51" t="s">
        <v>59</v>
      </c>
      <c r="F18" s="52"/>
      <c r="G18" s="52"/>
      <c r="H18" s="52"/>
      <c r="I18" s="36"/>
    </row>
    <row r="19" spans="2:9" ht="12.75" x14ac:dyDescent="0.2">
      <c r="B19" s="53"/>
      <c r="C19" s="52"/>
      <c r="D19" s="36"/>
      <c r="E19" s="51" t="s">
        <v>61</v>
      </c>
      <c r="F19" s="52"/>
      <c r="G19" s="52"/>
      <c r="H19" s="52"/>
      <c r="I19" s="36"/>
    </row>
    <row r="20" spans="2:9" ht="12.75" x14ac:dyDescent="0.2">
      <c r="B20" s="53"/>
      <c r="C20" s="52"/>
      <c r="D20" s="36"/>
      <c r="E20" s="51" t="s">
        <v>62</v>
      </c>
      <c r="F20" s="52"/>
      <c r="G20" s="52"/>
      <c r="H20" s="52"/>
      <c r="I20" s="36"/>
    </row>
    <row r="21" spans="2:9" ht="12.75" x14ac:dyDescent="0.2">
      <c r="B21" s="53"/>
      <c r="C21" s="52"/>
      <c r="D21" s="36"/>
      <c r="E21" s="51" t="s">
        <v>63</v>
      </c>
      <c r="F21" s="52"/>
      <c r="G21" s="52"/>
      <c r="H21" s="52"/>
      <c r="I21" s="36"/>
    </row>
    <row r="22" spans="2:9" ht="12.75" x14ac:dyDescent="0.2">
      <c r="B22" s="53"/>
      <c r="C22" s="52"/>
      <c r="D22" s="36"/>
      <c r="E22" s="51" t="s">
        <v>65</v>
      </c>
      <c r="F22" s="52"/>
      <c r="G22" s="52"/>
      <c r="H22" s="52"/>
      <c r="I22" s="36"/>
    </row>
    <row r="23" spans="2:9" ht="12.75" x14ac:dyDescent="0.2">
      <c r="B23" s="53"/>
      <c r="C23" s="52"/>
      <c r="D23" s="36"/>
      <c r="E23" s="51" t="s">
        <v>66</v>
      </c>
      <c r="F23" s="52"/>
      <c r="G23" s="52"/>
      <c r="H23" s="52"/>
      <c r="I23" s="36"/>
    </row>
    <row r="24" spans="2:9" ht="12.75" x14ac:dyDescent="0.2">
      <c r="B24" s="53"/>
      <c r="C24" s="52"/>
      <c r="D24" s="36"/>
      <c r="E24" s="51" t="s">
        <v>67</v>
      </c>
      <c r="F24" s="52"/>
      <c r="G24" s="52"/>
      <c r="H24" s="52"/>
      <c r="I24" s="36"/>
    </row>
    <row r="25" spans="2:9" ht="12.75" x14ac:dyDescent="0.2">
      <c r="B25" s="53"/>
      <c r="C25" s="52"/>
      <c r="D25" s="36"/>
      <c r="E25" s="51" t="s">
        <v>69</v>
      </c>
      <c r="F25" s="52"/>
      <c r="G25" s="52"/>
      <c r="H25" s="52"/>
      <c r="I25" s="36"/>
    </row>
    <row r="26" spans="2:9" ht="12.75" x14ac:dyDescent="0.2">
      <c r="B26" s="53"/>
      <c r="C26" s="52"/>
      <c r="D26" s="36"/>
      <c r="E26" s="51" t="s">
        <v>71</v>
      </c>
      <c r="F26" s="52"/>
      <c r="G26" s="52"/>
      <c r="H26" s="52"/>
      <c r="I26" s="36"/>
    </row>
    <row r="27" spans="2:9" ht="12.75" x14ac:dyDescent="0.2">
      <c r="B27" s="53"/>
      <c r="C27" s="52"/>
      <c r="D27" s="36"/>
      <c r="E27" s="51" t="s">
        <v>72</v>
      </c>
      <c r="F27" s="52"/>
      <c r="G27" s="52"/>
      <c r="H27" s="52"/>
      <c r="I27" s="36"/>
    </row>
    <row r="28" spans="2:9" ht="12.75" x14ac:dyDescent="0.2">
      <c r="B28" s="53"/>
      <c r="C28" s="52"/>
      <c r="D28" s="36"/>
      <c r="E28" s="51"/>
      <c r="F28" s="52"/>
      <c r="G28" s="52"/>
      <c r="H28" s="52"/>
      <c r="I28" s="36"/>
    </row>
    <row r="29" spans="2:9" ht="12.75" x14ac:dyDescent="0.2">
      <c r="B29" s="53"/>
      <c r="C29" s="52"/>
      <c r="D29" s="36"/>
      <c r="E29" s="51"/>
      <c r="F29" s="52"/>
      <c r="G29" s="52"/>
      <c r="H29" s="52"/>
      <c r="I29" s="36"/>
    </row>
    <row r="30" spans="2:9" ht="12.75" x14ac:dyDescent="0.2">
      <c r="B30" s="53"/>
      <c r="C30" s="52"/>
      <c r="D30" s="36"/>
      <c r="E30" s="51"/>
      <c r="F30" s="52"/>
      <c r="G30" s="52"/>
      <c r="H30" s="52"/>
      <c r="I30" s="36"/>
    </row>
    <row r="31" spans="2:9" ht="12.75" x14ac:dyDescent="0.2">
      <c r="B31" s="53"/>
      <c r="C31" s="52"/>
      <c r="D31" s="36"/>
      <c r="E31" s="51"/>
      <c r="F31" s="52"/>
      <c r="G31" s="52"/>
      <c r="H31" s="52"/>
      <c r="I31" s="36"/>
    </row>
    <row r="32" spans="2:9" ht="12.75" x14ac:dyDescent="0.2">
      <c r="B32" s="53"/>
      <c r="C32" s="52"/>
      <c r="D32" s="36"/>
      <c r="E32" s="51"/>
      <c r="F32" s="52"/>
      <c r="G32" s="52"/>
      <c r="H32" s="52"/>
      <c r="I32" s="36"/>
    </row>
    <row r="33" spans="2:9" ht="12.75" x14ac:dyDescent="0.2">
      <c r="B33" s="53"/>
      <c r="C33" s="52"/>
      <c r="D33" s="36"/>
      <c r="E33" s="51"/>
      <c r="F33" s="52"/>
      <c r="G33" s="52"/>
      <c r="H33" s="52"/>
      <c r="I33" s="36"/>
    </row>
    <row r="34" spans="2:9" ht="12.75" x14ac:dyDescent="0.2">
      <c r="B34" s="53"/>
      <c r="C34" s="52"/>
      <c r="D34" s="36"/>
      <c r="E34" s="51"/>
      <c r="F34" s="52"/>
      <c r="G34" s="52"/>
      <c r="H34" s="52"/>
      <c r="I34" s="36"/>
    </row>
    <row r="35" spans="2:9" ht="12.75" x14ac:dyDescent="0.2">
      <c r="B35" s="53"/>
      <c r="C35" s="52"/>
      <c r="D35" s="36"/>
      <c r="E35" s="51"/>
      <c r="F35" s="52"/>
      <c r="G35" s="52"/>
      <c r="H35" s="52"/>
      <c r="I35" s="36"/>
    </row>
    <row r="36" spans="2:9" ht="12.75" x14ac:dyDescent="0.2">
      <c r="B36" s="53"/>
      <c r="C36" s="52"/>
      <c r="D36" s="36"/>
      <c r="E36" s="51"/>
      <c r="F36" s="52"/>
      <c r="G36" s="52"/>
      <c r="H36" s="52"/>
      <c r="I36" s="36"/>
    </row>
    <row r="37" spans="2:9" ht="12.75" x14ac:dyDescent="0.2">
      <c r="B37" s="53"/>
      <c r="C37" s="52"/>
      <c r="D37" s="36"/>
      <c r="E37" s="51"/>
      <c r="F37" s="52"/>
      <c r="G37" s="52"/>
      <c r="H37" s="52"/>
      <c r="I37" s="36"/>
    </row>
    <row r="38" spans="2:9" ht="12.75" x14ac:dyDescent="0.2">
      <c r="B38" s="53"/>
      <c r="C38" s="52"/>
      <c r="D38" s="36"/>
      <c r="E38" s="51"/>
      <c r="F38" s="52"/>
      <c r="G38" s="52"/>
      <c r="H38" s="52"/>
      <c r="I38" s="36"/>
    </row>
    <row r="39" spans="2:9" ht="12.75" x14ac:dyDescent="0.2">
      <c r="B39" s="53"/>
      <c r="C39" s="52"/>
      <c r="D39" s="36"/>
      <c r="E39" s="51"/>
      <c r="F39" s="52"/>
      <c r="G39" s="52"/>
      <c r="H39" s="52"/>
      <c r="I39" s="36"/>
    </row>
    <row r="40" spans="2:9" ht="12.75" x14ac:dyDescent="0.2">
      <c r="B40" s="53"/>
      <c r="C40" s="52"/>
      <c r="D40" s="36"/>
      <c r="E40" s="51"/>
      <c r="F40" s="52"/>
      <c r="G40" s="52"/>
      <c r="H40" s="52"/>
      <c r="I40" s="36"/>
    </row>
    <row r="41" spans="2:9" ht="12.75" x14ac:dyDescent="0.2">
      <c r="B41" s="53"/>
      <c r="C41" s="52"/>
      <c r="D41" s="36"/>
      <c r="E41" s="51"/>
      <c r="F41" s="52"/>
      <c r="G41" s="52"/>
      <c r="H41" s="52"/>
      <c r="I41" s="36"/>
    </row>
    <row r="42" spans="2:9" ht="12.75" x14ac:dyDescent="0.2">
      <c r="B42" s="53"/>
      <c r="C42" s="52"/>
      <c r="D42" s="36"/>
      <c r="E42" s="51"/>
      <c r="F42" s="52"/>
      <c r="G42" s="52"/>
      <c r="H42" s="52"/>
      <c r="I42" s="36"/>
    </row>
    <row r="43" spans="2:9" ht="12.75" x14ac:dyDescent="0.2">
      <c r="B43" s="53"/>
      <c r="C43" s="52"/>
      <c r="D43" s="36"/>
      <c r="E43" s="51"/>
      <c r="F43" s="52"/>
      <c r="G43" s="52"/>
      <c r="H43" s="52"/>
      <c r="I43" s="36"/>
    </row>
    <row r="44" spans="2:9" ht="12.75" x14ac:dyDescent="0.2">
      <c r="B44" s="53"/>
      <c r="C44" s="52"/>
      <c r="D44" s="36"/>
      <c r="E44" s="51"/>
      <c r="F44" s="52"/>
      <c r="G44" s="52"/>
      <c r="H44" s="52"/>
      <c r="I44" s="36"/>
    </row>
    <row r="45" spans="2:9" ht="12.75" x14ac:dyDescent="0.2">
      <c r="B45" s="53"/>
      <c r="C45" s="52"/>
      <c r="D45" s="36"/>
      <c r="E45" s="51"/>
      <c r="F45" s="52"/>
      <c r="G45" s="52"/>
      <c r="H45" s="52"/>
      <c r="I45" s="36"/>
    </row>
    <row r="46" spans="2:9" ht="12.75" x14ac:dyDescent="0.2">
      <c r="B46" s="53"/>
      <c r="C46" s="52"/>
      <c r="D46" s="36"/>
      <c r="E46" s="51"/>
      <c r="F46" s="52"/>
      <c r="G46" s="52"/>
      <c r="H46" s="52"/>
      <c r="I46" s="36"/>
    </row>
    <row r="47" spans="2:9" ht="12.75" x14ac:dyDescent="0.2">
      <c r="B47" s="53"/>
      <c r="C47" s="52"/>
      <c r="D47" s="36"/>
      <c r="E47" s="51"/>
      <c r="F47" s="52"/>
      <c r="G47" s="52"/>
      <c r="H47" s="52"/>
      <c r="I47" s="36"/>
    </row>
    <row r="48" spans="2:9" ht="12.75" x14ac:dyDescent="0.2">
      <c r="B48" s="53"/>
      <c r="C48" s="52"/>
      <c r="D48" s="36"/>
      <c r="E48" s="51"/>
      <c r="F48" s="52"/>
      <c r="G48" s="52"/>
      <c r="H48" s="52"/>
      <c r="I48" s="36"/>
    </row>
    <row r="49" spans="2:9" ht="12.75" x14ac:dyDescent="0.2">
      <c r="B49" s="53"/>
      <c r="C49" s="52"/>
      <c r="D49" s="36"/>
      <c r="E49" s="51"/>
      <c r="F49" s="52"/>
      <c r="G49" s="52"/>
      <c r="H49" s="52"/>
      <c r="I49" s="36"/>
    </row>
    <row r="50" spans="2:9" ht="12.75" x14ac:dyDescent="0.2">
      <c r="B50" s="53"/>
      <c r="C50" s="52"/>
      <c r="D50" s="36"/>
      <c r="E50" s="51"/>
      <c r="F50" s="52"/>
      <c r="G50" s="52"/>
      <c r="H50" s="52"/>
      <c r="I50" s="36"/>
    </row>
    <row r="51" spans="2:9" ht="12.75" x14ac:dyDescent="0.2">
      <c r="B51" s="53"/>
      <c r="C51" s="52"/>
      <c r="D51" s="36"/>
      <c r="E51" s="51"/>
      <c r="F51" s="52"/>
      <c r="G51" s="52"/>
      <c r="H51" s="52"/>
      <c r="I51" s="36"/>
    </row>
    <row r="52" spans="2:9" ht="12.75" x14ac:dyDescent="0.2">
      <c r="B52" s="53"/>
      <c r="C52" s="52"/>
      <c r="D52" s="36"/>
      <c r="E52" s="51"/>
      <c r="F52" s="52"/>
      <c r="G52" s="52"/>
      <c r="H52" s="52"/>
      <c r="I52" s="36"/>
    </row>
    <row r="53" spans="2:9" ht="12.75" x14ac:dyDescent="0.2">
      <c r="B53" s="53"/>
      <c r="C53" s="52"/>
      <c r="D53" s="36"/>
      <c r="E53" s="51"/>
      <c r="F53" s="52"/>
      <c r="G53" s="52"/>
      <c r="H53" s="52"/>
      <c r="I53" s="36"/>
    </row>
    <row r="54" spans="2:9" ht="12.75" x14ac:dyDescent="0.2">
      <c r="B54" s="53"/>
      <c r="C54" s="52"/>
      <c r="D54" s="36"/>
      <c r="E54" s="51"/>
      <c r="F54" s="52"/>
      <c r="G54" s="52"/>
      <c r="H54" s="52"/>
      <c r="I54" s="36"/>
    </row>
    <row r="55" spans="2:9" ht="12.75" x14ac:dyDescent="0.2">
      <c r="B55" s="53"/>
      <c r="C55" s="52"/>
      <c r="D55" s="36"/>
      <c r="E55" s="51"/>
      <c r="F55" s="52"/>
      <c r="G55" s="52"/>
      <c r="H55" s="52"/>
      <c r="I55" s="36"/>
    </row>
    <row r="56" spans="2:9" ht="12.75" x14ac:dyDescent="0.2">
      <c r="B56" s="53"/>
      <c r="C56" s="52"/>
      <c r="D56" s="36"/>
      <c r="E56" s="51"/>
      <c r="F56" s="52"/>
      <c r="G56" s="52"/>
      <c r="H56" s="52"/>
      <c r="I56" s="36"/>
    </row>
    <row r="57" spans="2:9" ht="12.75" x14ac:dyDescent="0.2">
      <c r="B57" s="53"/>
      <c r="C57" s="52"/>
      <c r="D57" s="36"/>
      <c r="E57" s="51"/>
      <c r="F57" s="52"/>
      <c r="G57" s="52"/>
      <c r="H57" s="52"/>
      <c r="I57" s="36"/>
    </row>
    <row r="58" spans="2:9" ht="12.75" x14ac:dyDescent="0.2">
      <c r="B58" s="53"/>
      <c r="C58" s="52"/>
      <c r="D58" s="36"/>
      <c r="E58" s="51"/>
      <c r="F58" s="52"/>
      <c r="G58" s="52"/>
      <c r="H58" s="52"/>
      <c r="I58" s="36"/>
    </row>
    <row r="59" spans="2:9" ht="12.75" x14ac:dyDescent="0.2">
      <c r="B59" s="53"/>
      <c r="C59" s="52"/>
      <c r="D59" s="36"/>
      <c r="E59" s="51"/>
      <c r="F59" s="52"/>
      <c r="G59" s="52"/>
      <c r="H59" s="52"/>
      <c r="I59" s="36"/>
    </row>
    <row r="60" spans="2:9" ht="12.75" x14ac:dyDescent="0.2">
      <c r="B60" s="53"/>
      <c r="C60" s="52"/>
      <c r="D60" s="36"/>
      <c r="E60" s="51"/>
      <c r="F60" s="52"/>
      <c r="G60" s="52"/>
      <c r="H60" s="52"/>
      <c r="I60" s="36"/>
    </row>
    <row r="61" spans="2:9" ht="12.75" x14ac:dyDescent="0.2">
      <c r="B61" s="53"/>
      <c r="C61" s="52"/>
      <c r="D61" s="36"/>
      <c r="E61" s="51"/>
      <c r="F61" s="52"/>
      <c r="G61" s="52"/>
      <c r="H61" s="52"/>
      <c r="I61" s="36"/>
    </row>
    <row r="62" spans="2:9" ht="12.75" x14ac:dyDescent="0.2">
      <c r="B62" s="53"/>
      <c r="C62" s="52"/>
      <c r="D62" s="36"/>
      <c r="E62" s="51"/>
      <c r="F62" s="52"/>
      <c r="G62" s="52"/>
      <c r="H62" s="52"/>
      <c r="I62" s="36"/>
    </row>
    <row r="63" spans="2:9" ht="12.75" x14ac:dyDescent="0.2">
      <c r="B63" s="53"/>
      <c r="C63" s="52"/>
      <c r="D63" s="36"/>
      <c r="E63" s="51"/>
      <c r="F63" s="52"/>
      <c r="G63" s="52"/>
      <c r="H63" s="52"/>
      <c r="I63" s="36"/>
    </row>
    <row r="64" spans="2:9" ht="12.75" x14ac:dyDescent="0.2">
      <c r="B64" s="53"/>
      <c r="C64" s="52"/>
      <c r="D64" s="36"/>
      <c r="E64" s="51"/>
      <c r="F64" s="52"/>
      <c r="G64" s="52"/>
      <c r="H64" s="52"/>
      <c r="I64" s="36"/>
    </row>
    <row r="65" spans="2:9" ht="12.75" x14ac:dyDescent="0.2">
      <c r="B65" s="53"/>
      <c r="C65" s="52"/>
      <c r="D65" s="36"/>
      <c r="E65" s="51"/>
      <c r="F65" s="52"/>
      <c r="G65" s="52"/>
      <c r="H65" s="52"/>
      <c r="I65" s="36"/>
    </row>
    <row r="66" spans="2:9" ht="12.75" x14ac:dyDescent="0.2">
      <c r="B66" s="53"/>
      <c r="C66" s="52"/>
      <c r="D66" s="36"/>
      <c r="E66" s="51"/>
      <c r="F66" s="52"/>
      <c r="G66" s="52"/>
      <c r="H66" s="52"/>
      <c r="I66" s="36"/>
    </row>
    <row r="67" spans="2:9" ht="12.75" x14ac:dyDescent="0.2">
      <c r="B67" s="53"/>
      <c r="C67" s="52"/>
      <c r="D67" s="36"/>
      <c r="E67" s="51"/>
      <c r="F67" s="52"/>
      <c r="G67" s="52"/>
      <c r="H67" s="52"/>
      <c r="I67" s="36"/>
    </row>
    <row r="68" spans="2:9" ht="12.75" x14ac:dyDescent="0.2">
      <c r="B68" s="53"/>
      <c r="C68" s="52"/>
      <c r="D68" s="36"/>
      <c r="E68" s="51"/>
      <c r="F68" s="52"/>
      <c r="G68" s="52"/>
      <c r="H68" s="52"/>
      <c r="I68" s="36"/>
    </row>
    <row r="69" spans="2:9" ht="12.75" x14ac:dyDescent="0.2">
      <c r="B69" s="53"/>
      <c r="C69" s="52"/>
      <c r="D69" s="36"/>
      <c r="E69" s="51"/>
      <c r="F69" s="52"/>
      <c r="G69" s="52"/>
      <c r="H69" s="52"/>
      <c r="I69" s="36"/>
    </row>
    <row r="70" spans="2:9" ht="12.75" x14ac:dyDescent="0.2">
      <c r="B70" s="53"/>
      <c r="C70" s="52"/>
      <c r="D70" s="36"/>
      <c r="E70" s="51"/>
      <c r="F70" s="52"/>
      <c r="G70" s="52"/>
      <c r="H70" s="52"/>
      <c r="I70" s="36"/>
    </row>
    <row r="71" spans="2:9" ht="12.75" x14ac:dyDescent="0.2">
      <c r="B71" s="53"/>
      <c r="C71" s="52"/>
      <c r="D71" s="36"/>
      <c r="E71" s="51"/>
      <c r="F71" s="52"/>
      <c r="G71" s="52"/>
      <c r="H71" s="52"/>
      <c r="I71" s="36"/>
    </row>
    <row r="72" spans="2:9" ht="12.75" x14ac:dyDescent="0.2">
      <c r="B72" s="53"/>
      <c r="C72" s="52"/>
      <c r="D72" s="36"/>
      <c r="E72" s="51"/>
      <c r="F72" s="52"/>
      <c r="G72" s="52"/>
      <c r="H72" s="52"/>
      <c r="I72" s="36"/>
    </row>
    <row r="73" spans="2:9" ht="12.75" x14ac:dyDescent="0.2">
      <c r="B73" s="53"/>
      <c r="C73" s="52"/>
      <c r="D73" s="36"/>
      <c r="E73" s="51"/>
      <c r="F73" s="52"/>
      <c r="G73" s="52"/>
      <c r="H73" s="52"/>
      <c r="I73" s="36"/>
    </row>
    <row r="74" spans="2:9" ht="12.75" x14ac:dyDescent="0.2">
      <c r="B74" s="53"/>
      <c r="C74" s="52"/>
      <c r="D74" s="36"/>
      <c r="E74" s="51"/>
      <c r="F74" s="52"/>
      <c r="G74" s="52"/>
      <c r="H74" s="52"/>
      <c r="I74" s="36"/>
    </row>
    <row r="75" spans="2:9" ht="12.75" x14ac:dyDescent="0.2">
      <c r="B75" s="58"/>
      <c r="C75" s="57"/>
      <c r="D75" s="40"/>
      <c r="E75" s="56"/>
      <c r="F75" s="57"/>
      <c r="G75" s="57"/>
      <c r="H75" s="57"/>
      <c r="I75" s="40"/>
    </row>
    <row r="77" spans="2:9" ht="12.75" hidden="1" x14ac:dyDescent="0.2"/>
    <row r="78" spans="2:9" ht="12.75" hidden="1" x14ac:dyDescent="0.2"/>
    <row r="79" spans="2:9" ht="12.75" hidden="1" x14ac:dyDescent="0.2"/>
    <row r="80" spans="2:9" ht="12.75" hidden="1" x14ac:dyDescent="0.2"/>
    <row r="81" ht="12.75" hidden="1" x14ac:dyDescent="0.2"/>
    <row r="82" ht="12.75" hidden="1" x14ac:dyDescent="0.2"/>
    <row r="83" ht="12.75" hidden="1" x14ac:dyDescent="0.2"/>
    <row r="84" ht="12.75" hidden="1" x14ac:dyDescent="0.2"/>
    <row r="85" ht="12.75" hidden="1" x14ac:dyDescent="0.2"/>
    <row r="86" ht="12.75" hidden="1" x14ac:dyDescent="0.2"/>
    <row r="87" ht="12.75" hidden="1" x14ac:dyDescent="0.2"/>
    <row r="88" ht="12.75" hidden="1" x14ac:dyDescent="0.2"/>
    <row r="89" ht="12.75" hidden="1" x14ac:dyDescent="0.2"/>
    <row r="90" ht="12.75" hidden="1" x14ac:dyDescent="0.2"/>
    <row r="91" ht="12.75" hidden="1" x14ac:dyDescent="0.2"/>
    <row r="92" ht="12.75" hidden="1" x14ac:dyDescent="0.2"/>
    <row r="93" ht="12.75" hidden="1" x14ac:dyDescent="0.2"/>
    <row r="94" ht="12.75" hidden="1" x14ac:dyDescent="0.2"/>
    <row r="95" ht="12.75" hidden="1" x14ac:dyDescent="0.2"/>
    <row r="96" ht="12.75" hidden="1" x14ac:dyDescent="0.2"/>
    <row r="97" ht="12.75" hidden="1" x14ac:dyDescent="0.2"/>
    <row r="98" ht="12.75" hidden="1" x14ac:dyDescent="0.2"/>
    <row r="99" ht="12.75" hidden="1" x14ac:dyDescent="0.2"/>
    <row r="100" ht="12.75" hidden="1" x14ac:dyDescent="0.2"/>
    <row r="101" ht="12.75" hidden="1" x14ac:dyDescent="0.2"/>
    <row r="102" ht="12.75" hidden="1" x14ac:dyDescent="0.2"/>
    <row r="103" ht="12.75" hidden="1" x14ac:dyDescent="0.2"/>
    <row r="104" ht="12.75" hidden="1" x14ac:dyDescent="0.2"/>
    <row r="105" ht="12.75" hidden="1" x14ac:dyDescent="0.2"/>
    <row r="106" ht="12.75" hidden="1" x14ac:dyDescent="0.2"/>
    <row r="107" ht="12.75" hidden="1" x14ac:dyDescent="0.2"/>
    <row r="108" ht="12.75" hidden="1" x14ac:dyDescent="0.2"/>
    <row r="109" ht="12.75" hidden="1" x14ac:dyDescent="0.2"/>
    <row r="110" ht="12.75" hidden="1" x14ac:dyDescent="0.2"/>
    <row r="111" ht="12.75" hidden="1" x14ac:dyDescent="0.2"/>
    <row r="112" ht="12.75" hidden="1" x14ac:dyDescent="0.2"/>
    <row r="113" ht="12.75" hidden="1" x14ac:dyDescent="0.2"/>
    <row r="114" ht="12.75" hidden="1" x14ac:dyDescent="0.2"/>
    <row r="115" ht="12.75" hidden="1" x14ac:dyDescent="0.2"/>
    <row r="116" ht="12.75" hidden="1" x14ac:dyDescent="0.2"/>
    <row r="117" ht="12.75" hidden="1" x14ac:dyDescent="0.2"/>
    <row r="118" ht="12.75" hidden="1" x14ac:dyDescent="0.2"/>
    <row r="119" ht="12.75" hidden="1" x14ac:dyDescent="0.2"/>
    <row r="120" ht="12.75" hidden="1" x14ac:dyDescent="0.2"/>
    <row r="121" ht="12.75" hidden="1" x14ac:dyDescent="0.2"/>
    <row r="122" ht="12.75" hidden="1" x14ac:dyDescent="0.2"/>
    <row r="123" ht="12.75" hidden="1" x14ac:dyDescent="0.2"/>
    <row r="124" ht="12.75" hidden="1" x14ac:dyDescent="0.2"/>
    <row r="125" ht="12.75" hidden="1" x14ac:dyDescent="0.2"/>
    <row r="126" ht="12.75" hidden="1" x14ac:dyDescent="0.2"/>
    <row r="127" ht="12.75" hidden="1" x14ac:dyDescent="0.2"/>
    <row r="128" ht="12.75" hidden="1" x14ac:dyDescent="0.2"/>
    <row r="129" ht="12.75" hidden="1" x14ac:dyDescent="0.2"/>
    <row r="130" ht="12.75" hidden="1" x14ac:dyDescent="0.2"/>
    <row r="131" ht="12.75" hidden="1" x14ac:dyDescent="0.2"/>
    <row r="132" ht="12.75" hidden="1" x14ac:dyDescent="0.2"/>
    <row r="133" ht="12.75" hidden="1" x14ac:dyDescent="0.2"/>
    <row r="134" ht="12.75" hidden="1" x14ac:dyDescent="0.2"/>
    <row r="135" ht="12.75" hidden="1" x14ac:dyDescent="0.2"/>
    <row r="136" ht="12.75" hidden="1" x14ac:dyDescent="0.2"/>
    <row r="137" ht="12.75" hidden="1" x14ac:dyDescent="0.2"/>
    <row r="138" ht="12.75" hidden="1" x14ac:dyDescent="0.2"/>
    <row r="139" ht="12.75" hidden="1" x14ac:dyDescent="0.2"/>
    <row r="140" ht="12.75" hidden="1" x14ac:dyDescent="0.2"/>
    <row r="141" ht="12.75" hidden="1" x14ac:dyDescent="0.2"/>
    <row r="142" ht="12.75" hidden="1" x14ac:dyDescent="0.2"/>
    <row r="143" ht="12.75" hidden="1" x14ac:dyDescent="0.2"/>
    <row r="144" ht="12.75" hidden="1" x14ac:dyDescent="0.2"/>
    <row r="145" ht="12.75" hidden="1" x14ac:dyDescent="0.2"/>
    <row r="146" ht="12.75" hidden="1" x14ac:dyDescent="0.2"/>
    <row r="147" ht="12.75" hidden="1" x14ac:dyDescent="0.2"/>
    <row r="148" ht="12.75" hidden="1" x14ac:dyDescent="0.2"/>
    <row r="149" ht="12.75" hidden="1" x14ac:dyDescent="0.2"/>
    <row r="150" ht="12.75" hidden="1" x14ac:dyDescent="0.2"/>
    <row r="151" ht="12.75" hidden="1" x14ac:dyDescent="0.2"/>
    <row r="152" ht="12.75" hidden="1" x14ac:dyDescent="0.2"/>
    <row r="153" ht="12.75" hidden="1" x14ac:dyDescent="0.2"/>
    <row r="154" ht="12.75" hidden="1" x14ac:dyDescent="0.2"/>
    <row r="155" ht="12.75" hidden="1" x14ac:dyDescent="0.2"/>
    <row r="156" ht="12.75" hidden="1" x14ac:dyDescent="0.2"/>
    <row r="157" ht="12.75" hidden="1" x14ac:dyDescent="0.2"/>
    <row r="158" ht="12.75" hidden="1" x14ac:dyDescent="0.2"/>
    <row r="159" ht="12.75" hidden="1" x14ac:dyDescent="0.2"/>
    <row r="160" ht="12.75" hidden="1" x14ac:dyDescent="0.2"/>
    <row r="161" ht="12.75" hidden="1" x14ac:dyDescent="0.2"/>
    <row r="162" ht="12.75" hidden="1" x14ac:dyDescent="0.2"/>
    <row r="163" ht="12.75" hidden="1" x14ac:dyDescent="0.2"/>
    <row r="164" ht="12.75" hidden="1" x14ac:dyDescent="0.2"/>
    <row r="165" ht="12.75" hidden="1" x14ac:dyDescent="0.2"/>
    <row r="166" ht="12.75" hidden="1" x14ac:dyDescent="0.2"/>
    <row r="167" ht="12.75" hidden="1" x14ac:dyDescent="0.2"/>
    <row r="168" ht="12.75" hidden="1" x14ac:dyDescent="0.2"/>
    <row r="169" ht="12.75" hidden="1" x14ac:dyDescent="0.2"/>
    <row r="170" ht="12.75" hidden="1" x14ac:dyDescent="0.2"/>
    <row r="171" ht="12.75" hidden="1" x14ac:dyDescent="0.2"/>
    <row r="172" ht="12.75" hidden="1" x14ac:dyDescent="0.2"/>
    <row r="173" ht="12.75" hidden="1" x14ac:dyDescent="0.2"/>
    <row r="174" ht="12.75" hidden="1" x14ac:dyDescent="0.2"/>
    <row r="175" ht="12.75" hidden="1" x14ac:dyDescent="0.2"/>
    <row r="176" ht="12.75" hidden="1" x14ac:dyDescent="0.2"/>
    <row r="177" ht="12.75" hidden="1" x14ac:dyDescent="0.2"/>
    <row r="178" ht="12.75" hidden="1" x14ac:dyDescent="0.2"/>
    <row r="179" ht="12.75" hidden="1" x14ac:dyDescent="0.2"/>
    <row r="180" ht="12.75" hidden="1" x14ac:dyDescent="0.2"/>
    <row r="181" ht="12.75" hidden="1" x14ac:dyDescent="0.2"/>
    <row r="182" ht="12.75" hidden="1" x14ac:dyDescent="0.2"/>
    <row r="183" ht="12.75" hidden="1" x14ac:dyDescent="0.2"/>
    <row r="184" ht="12.75" hidden="1" x14ac:dyDescent="0.2"/>
    <row r="185" ht="12.75" hidden="1" x14ac:dyDescent="0.2"/>
    <row r="186" ht="12.75" hidden="1" x14ac:dyDescent="0.2"/>
    <row r="187" ht="12.75" hidden="1" x14ac:dyDescent="0.2"/>
    <row r="188" ht="12.75" hidden="1" x14ac:dyDescent="0.2"/>
    <row r="189" ht="12.75" hidden="1" x14ac:dyDescent="0.2"/>
    <row r="190" ht="12.75" hidden="1" x14ac:dyDescent="0.2"/>
    <row r="191" ht="12.75" hidden="1" x14ac:dyDescent="0.2"/>
    <row r="192" ht="12.75" hidden="1" x14ac:dyDescent="0.2"/>
    <row r="193" ht="12.75" hidden="1" x14ac:dyDescent="0.2"/>
    <row r="194" ht="12.75" hidden="1" x14ac:dyDescent="0.2"/>
    <row r="195" ht="12.75" hidden="1" x14ac:dyDescent="0.2"/>
    <row r="196" ht="12.75" hidden="1" x14ac:dyDescent="0.2"/>
    <row r="197" ht="12.75" hidden="1" x14ac:dyDescent="0.2"/>
    <row r="198" ht="12.75" hidden="1" x14ac:dyDescent="0.2"/>
    <row r="199" ht="12.75" hidden="1" x14ac:dyDescent="0.2"/>
    <row r="200" ht="12.75" hidden="1" x14ac:dyDescent="0.2"/>
    <row r="201" ht="12.75" hidden="1" x14ac:dyDescent="0.2"/>
    <row r="202" ht="12.75" hidden="1" x14ac:dyDescent="0.2"/>
    <row r="203" ht="12.75" hidden="1" x14ac:dyDescent="0.2"/>
    <row r="204" ht="12.75" hidden="1" x14ac:dyDescent="0.2"/>
    <row r="205" ht="12.75" hidden="1" x14ac:dyDescent="0.2"/>
    <row r="206" ht="12.75" hidden="1" x14ac:dyDescent="0.2"/>
    <row r="207" ht="12.75" hidden="1" x14ac:dyDescent="0.2"/>
    <row r="208" ht="12.75" hidden="1" x14ac:dyDescent="0.2"/>
    <row r="209" ht="12.75" hidden="1" x14ac:dyDescent="0.2"/>
    <row r="210" ht="12.75" hidden="1" x14ac:dyDescent="0.2"/>
    <row r="211" ht="12.75" hidden="1" x14ac:dyDescent="0.2"/>
    <row r="212" ht="12.75" hidden="1" x14ac:dyDescent="0.2"/>
    <row r="213" ht="12.75" hidden="1" x14ac:dyDescent="0.2"/>
    <row r="214" ht="12.75" hidden="1" x14ac:dyDescent="0.2"/>
    <row r="215" ht="12.75" hidden="1" x14ac:dyDescent="0.2"/>
    <row r="216" ht="12.75" hidden="1" x14ac:dyDescent="0.2"/>
    <row r="217" ht="12.75" hidden="1" x14ac:dyDescent="0.2"/>
    <row r="218" ht="12.75" hidden="1" x14ac:dyDescent="0.2"/>
    <row r="219" ht="12.75" hidden="1" x14ac:dyDescent="0.2"/>
    <row r="220" ht="12.75" hidden="1" x14ac:dyDescent="0.2"/>
    <row r="221" ht="12.75" hidden="1" x14ac:dyDescent="0.2"/>
    <row r="222" ht="12.75" hidden="1" x14ac:dyDescent="0.2"/>
    <row r="223" ht="12.75" hidden="1" x14ac:dyDescent="0.2"/>
    <row r="224" ht="12.75" hidden="1" x14ac:dyDescent="0.2"/>
    <row r="225" ht="12.75" hidden="1" x14ac:dyDescent="0.2"/>
    <row r="226" ht="12.75" hidden="1" x14ac:dyDescent="0.2"/>
    <row r="227" ht="12.75" hidden="1" x14ac:dyDescent="0.2"/>
    <row r="228" ht="12.75" hidden="1" x14ac:dyDescent="0.2"/>
    <row r="229" ht="12.75" hidden="1" x14ac:dyDescent="0.2"/>
    <row r="230" ht="12.75" hidden="1" x14ac:dyDescent="0.2"/>
    <row r="231" ht="12.75" hidden="1" x14ac:dyDescent="0.2"/>
    <row r="232" ht="12.75" hidden="1" x14ac:dyDescent="0.2"/>
    <row r="233" ht="12.75" hidden="1" x14ac:dyDescent="0.2"/>
    <row r="234" ht="12.75" hidden="1" x14ac:dyDescent="0.2"/>
    <row r="235" ht="12.75" hidden="1" x14ac:dyDescent="0.2"/>
    <row r="236" ht="12.75" hidden="1" x14ac:dyDescent="0.2"/>
    <row r="237" ht="12.75" hidden="1" x14ac:dyDescent="0.2"/>
    <row r="238" ht="12.75" hidden="1" x14ac:dyDescent="0.2"/>
    <row r="239" ht="12.75" hidden="1" x14ac:dyDescent="0.2"/>
    <row r="240" ht="12.75" hidden="1" x14ac:dyDescent="0.2"/>
    <row r="241" ht="12.75" hidden="1" x14ac:dyDescent="0.2"/>
    <row r="242" ht="12.75" hidden="1" x14ac:dyDescent="0.2"/>
    <row r="243" ht="12.75" hidden="1" x14ac:dyDescent="0.2"/>
    <row r="244" ht="12.75" hidden="1" x14ac:dyDescent="0.2"/>
    <row r="245" ht="12.75" hidden="1" x14ac:dyDescent="0.2"/>
    <row r="246" ht="12.75" hidden="1" x14ac:dyDescent="0.2"/>
    <row r="247" ht="12.75" hidden="1" x14ac:dyDescent="0.2"/>
    <row r="248" ht="12.75" hidden="1" x14ac:dyDescent="0.2"/>
    <row r="249" ht="12.75" hidden="1" x14ac:dyDescent="0.2"/>
    <row r="250" ht="12.75" hidden="1" x14ac:dyDescent="0.2"/>
    <row r="251" ht="12.75" hidden="1" x14ac:dyDescent="0.2"/>
    <row r="252" ht="12.75" hidden="1" x14ac:dyDescent="0.2"/>
    <row r="253" ht="12.75" hidden="1" x14ac:dyDescent="0.2"/>
    <row r="254" ht="12.75" hidden="1" x14ac:dyDescent="0.2"/>
    <row r="255" ht="12.75" hidden="1" x14ac:dyDescent="0.2"/>
    <row r="256" ht="12.75" hidden="1" x14ac:dyDescent="0.2"/>
    <row r="257" ht="12.75" hidden="1" x14ac:dyDescent="0.2"/>
    <row r="258" ht="12.75" hidden="1" x14ac:dyDescent="0.2"/>
    <row r="259" ht="12.75" hidden="1" x14ac:dyDescent="0.2"/>
    <row r="260" ht="12.75" hidden="1" x14ac:dyDescent="0.2"/>
    <row r="261" ht="12.75" hidden="1" x14ac:dyDescent="0.2"/>
    <row r="262" ht="12.75" hidden="1" x14ac:dyDescent="0.2"/>
    <row r="263" ht="12.75" hidden="1" x14ac:dyDescent="0.2"/>
    <row r="264" ht="12.75" hidden="1" x14ac:dyDescent="0.2"/>
    <row r="265" ht="12.75" hidden="1" x14ac:dyDescent="0.2"/>
    <row r="266" ht="12.75" hidden="1" x14ac:dyDescent="0.2"/>
    <row r="267" ht="12.75" hidden="1" x14ac:dyDescent="0.2"/>
    <row r="268" ht="12.75" hidden="1" x14ac:dyDescent="0.2"/>
    <row r="269" ht="12.75" hidden="1" x14ac:dyDescent="0.2"/>
    <row r="270" ht="12.75" hidden="1" x14ac:dyDescent="0.2"/>
    <row r="271" ht="12.75" hidden="1" x14ac:dyDescent="0.2"/>
    <row r="272" ht="12.75" hidden="1" x14ac:dyDescent="0.2"/>
    <row r="273" ht="12.75" hidden="1" x14ac:dyDescent="0.2"/>
    <row r="274" ht="12.75" hidden="1" x14ac:dyDescent="0.2"/>
    <row r="275" ht="12.75" hidden="1" x14ac:dyDescent="0.2"/>
    <row r="276" ht="12.75" hidden="1" x14ac:dyDescent="0.2"/>
    <row r="277" ht="12.75" hidden="1" x14ac:dyDescent="0.2"/>
    <row r="278" ht="12.75" hidden="1" x14ac:dyDescent="0.2"/>
    <row r="279" ht="12.75" hidden="1" x14ac:dyDescent="0.2"/>
    <row r="280" ht="12.75" hidden="1" x14ac:dyDescent="0.2"/>
    <row r="281" ht="12.75" hidden="1" x14ac:dyDescent="0.2"/>
    <row r="282" ht="12.75" hidden="1" x14ac:dyDescent="0.2"/>
    <row r="283" ht="12.75" hidden="1" x14ac:dyDescent="0.2"/>
    <row r="284" ht="12.75" hidden="1" x14ac:dyDescent="0.2"/>
    <row r="285" ht="12.75" hidden="1" x14ac:dyDescent="0.2"/>
    <row r="286" ht="12.75" hidden="1" x14ac:dyDescent="0.2"/>
    <row r="287" ht="12.75" hidden="1" x14ac:dyDescent="0.2"/>
    <row r="288" ht="12.75" hidden="1" x14ac:dyDescent="0.2"/>
    <row r="289" ht="12.75" hidden="1" x14ac:dyDescent="0.2"/>
    <row r="290" ht="12.75" hidden="1" x14ac:dyDescent="0.2"/>
    <row r="291" ht="12.75" hidden="1" x14ac:dyDescent="0.2"/>
    <row r="292" ht="12.75" hidden="1" x14ac:dyDescent="0.2"/>
    <row r="293" ht="12.75" hidden="1" x14ac:dyDescent="0.2"/>
    <row r="294" ht="12.75" hidden="1" x14ac:dyDescent="0.2"/>
    <row r="295" ht="12.75" hidden="1" x14ac:dyDescent="0.2"/>
    <row r="296" ht="12.75" hidden="1" x14ac:dyDescent="0.2"/>
    <row r="297" ht="12.75" hidden="1" x14ac:dyDescent="0.2"/>
    <row r="298" ht="12.75" hidden="1" x14ac:dyDescent="0.2"/>
    <row r="299" ht="12.75" hidden="1" x14ac:dyDescent="0.2"/>
    <row r="300" ht="12.75" hidden="1" x14ac:dyDescent="0.2"/>
    <row r="301" ht="12.75" hidden="1" x14ac:dyDescent="0.2"/>
    <row r="302" ht="12.75" hidden="1" x14ac:dyDescent="0.2"/>
    <row r="303" ht="12.75" hidden="1" x14ac:dyDescent="0.2"/>
    <row r="304" ht="12.75" hidden="1" x14ac:dyDescent="0.2"/>
    <row r="305" ht="12.75" hidden="1" x14ac:dyDescent="0.2"/>
    <row r="306" ht="12.75" hidden="1" x14ac:dyDescent="0.2"/>
    <row r="307" ht="12.75" hidden="1" x14ac:dyDescent="0.2"/>
    <row r="308" ht="12.75" hidden="1" x14ac:dyDescent="0.2"/>
    <row r="309" ht="12.75" hidden="1" x14ac:dyDescent="0.2"/>
    <row r="310" ht="12.75" hidden="1" x14ac:dyDescent="0.2"/>
    <row r="311" ht="12.75" hidden="1" x14ac:dyDescent="0.2"/>
    <row r="312" ht="12.75" hidden="1" x14ac:dyDescent="0.2"/>
    <row r="313" ht="12.75" hidden="1" x14ac:dyDescent="0.2"/>
    <row r="314" ht="12.75" hidden="1" x14ac:dyDescent="0.2"/>
    <row r="315" ht="12.75" hidden="1" x14ac:dyDescent="0.2"/>
    <row r="316" ht="12.75" hidden="1" x14ac:dyDescent="0.2"/>
    <row r="317" ht="12.75" hidden="1" x14ac:dyDescent="0.2"/>
    <row r="318" ht="12.75" hidden="1" x14ac:dyDescent="0.2"/>
    <row r="319" ht="12.75" hidden="1" x14ac:dyDescent="0.2"/>
    <row r="320" ht="12.75" hidden="1" x14ac:dyDescent="0.2"/>
    <row r="321" ht="12.75" hidden="1" x14ac:dyDescent="0.2"/>
    <row r="322" ht="12.75" hidden="1" x14ac:dyDescent="0.2"/>
    <row r="323" ht="12.75" hidden="1" x14ac:dyDescent="0.2"/>
    <row r="324" ht="12.75" hidden="1" x14ac:dyDescent="0.2"/>
    <row r="325" ht="12.75" hidden="1" x14ac:dyDescent="0.2"/>
    <row r="326" ht="12.75" hidden="1" x14ac:dyDescent="0.2"/>
    <row r="327" ht="12.75" hidden="1" x14ac:dyDescent="0.2"/>
    <row r="328" ht="12.75" hidden="1" x14ac:dyDescent="0.2"/>
    <row r="329" ht="12.75" hidden="1" x14ac:dyDescent="0.2"/>
    <row r="330" ht="12.75" hidden="1" x14ac:dyDescent="0.2"/>
    <row r="331" ht="12.75" hidden="1" x14ac:dyDescent="0.2"/>
    <row r="332" ht="12.75" hidden="1" x14ac:dyDescent="0.2"/>
    <row r="333" ht="12.75" hidden="1" x14ac:dyDescent="0.2"/>
    <row r="334" ht="12.75" hidden="1" x14ac:dyDescent="0.2"/>
    <row r="335" ht="12.75" hidden="1" x14ac:dyDescent="0.2"/>
    <row r="336" ht="12.75" hidden="1" x14ac:dyDescent="0.2"/>
    <row r="337" ht="12.75" hidden="1" x14ac:dyDescent="0.2"/>
    <row r="338" ht="12.75" hidden="1" x14ac:dyDescent="0.2"/>
    <row r="339" ht="12.75" hidden="1" x14ac:dyDescent="0.2"/>
    <row r="340" ht="12.75" hidden="1" x14ac:dyDescent="0.2"/>
    <row r="341" ht="12.75" hidden="1" x14ac:dyDescent="0.2"/>
    <row r="342" ht="12.75" hidden="1" x14ac:dyDescent="0.2"/>
    <row r="343" ht="12.75" hidden="1" x14ac:dyDescent="0.2"/>
    <row r="344" ht="12.75" hidden="1" x14ac:dyDescent="0.2"/>
    <row r="345" ht="12.75" hidden="1" x14ac:dyDescent="0.2"/>
    <row r="346" ht="12.75" hidden="1" x14ac:dyDescent="0.2"/>
    <row r="347" ht="12.75" hidden="1" x14ac:dyDescent="0.2"/>
    <row r="348" ht="12.75" hidden="1" x14ac:dyDescent="0.2"/>
    <row r="349" ht="12.75" hidden="1" x14ac:dyDescent="0.2"/>
    <row r="350" ht="12.75" hidden="1" x14ac:dyDescent="0.2"/>
    <row r="351" ht="12.75" hidden="1" x14ac:dyDescent="0.2"/>
    <row r="352" ht="12.75" hidden="1" x14ac:dyDescent="0.2"/>
    <row r="353" ht="12.75" hidden="1" x14ac:dyDescent="0.2"/>
    <row r="354" ht="12.75" hidden="1" x14ac:dyDescent="0.2"/>
    <row r="355" ht="12.75" hidden="1" x14ac:dyDescent="0.2"/>
    <row r="356" ht="12.75" hidden="1" x14ac:dyDescent="0.2"/>
    <row r="357" ht="12.75" hidden="1" x14ac:dyDescent="0.2"/>
    <row r="358" ht="12.75" hidden="1" x14ac:dyDescent="0.2"/>
    <row r="359" ht="12.75" hidden="1" x14ac:dyDescent="0.2"/>
    <row r="360" ht="12.75" hidden="1" x14ac:dyDescent="0.2"/>
    <row r="361" ht="12.75" hidden="1" x14ac:dyDescent="0.2"/>
    <row r="362" ht="12.75" hidden="1" x14ac:dyDescent="0.2"/>
    <row r="363" ht="12.75" hidden="1" x14ac:dyDescent="0.2"/>
    <row r="364" ht="12.75" hidden="1" x14ac:dyDescent="0.2"/>
    <row r="365" ht="12.75" hidden="1" x14ac:dyDescent="0.2"/>
    <row r="366" ht="12.75" hidden="1" x14ac:dyDescent="0.2"/>
    <row r="367" ht="12.75" hidden="1" x14ac:dyDescent="0.2"/>
    <row r="368" ht="12.75" hidden="1" x14ac:dyDescent="0.2"/>
    <row r="369" ht="12.75" hidden="1" x14ac:dyDescent="0.2"/>
    <row r="370" ht="12.75" hidden="1" x14ac:dyDescent="0.2"/>
    <row r="371" ht="12.75" hidden="1" x14ac:dyDescent="0.2"/>
    <row r="372" ht="12.75" hidden="1" x14ac:dyDescent="0.2"/>
    <row r="373" ht="12.75" hidden="1" x14ac:dyDescent="0.2"/>
    <row r="374" ht="12.75" hidden="1" x14ac:dyDescent="0.2"/>
    <row r="375" ht="12.75" hidden="1" x14ac:dyDescent="0.2"/>
    <row r="376" ht="12.75" hidden="1" x14ac:dyDescent="0.2"/>
    <row r="377" ht="12.75" hidden="1" x14ac:dyDescent="0.2"/>
    <row r="378" ht="12.75" hidden="1" x14ac:dyDescent="0.2"/>
    <row r="379" ht="12.75" hidden="1" x14ac:dyDescent="0.2"/>
    <row r="380" ht="12.75" hidden="1" x14ac:dyDescent="0.2"/>
    <row r="381" ht="12.75" hidden="1" x14ac:dyDescent="0.2"/>
    <row r="382" ht="12.75" hidden="1" x14ac:dyDescent="0.2"/>
    <row r="383" ht="12.75" hidden="1" x14ac:dyDescent="0.2"/>
    <row r="384" ht="12.75" hidden="1" x14ac:dyDescent="0.2"/>
    <row r="385" ht="12.75" hidden="1" x14ac:dyDescent="0.2"/>
    <row r="386" ht="12.75" hidden="1" x14ac:dyDescent="0.2"/>
    <row r="387" ht="12.75" hidden="1" x14ac:dyDescent="0.2"/>
    <row r="388" ht="12.75" hidden="1" x14ac:dyDescent="0.2"/>
    <row r="389" ht="12.75" hidden="1" x14ac:dyDescent="0.2"/>
    <row r="390" ht="12.75" hidden="1" x14ac:dyDescent="0.2"/>
    <row r="391" ht="12.75" hidden="1" x14ac:dyDescent="0.2"/>
    <row r="392" ht="12.75" hidden="1" x14ac:dyDescent="0.2"/>
    <row r="393" ht="12.75" hidden="1" x14ac:dyDescent="0.2"/>
    <row r="394" ht="12.75" hidden="1" x14ac:dyDescent="0.2"/>
    <row r="395" ht="12.75" hidden="1" x14ac:dyDescent="0.2"/>
    <row r="396" ht="12.75" hidden="1" x14ac:dyDescent="0.2"/>
    <row r="397" ht="12.75" hidden="1" x14ac:dyDescent="0.2"/>
    <row r="398" ht="12.75" hidden="1" x14ac:dyDescent="0.2"/>
    <row r="399" ht="12.75" hidden="1" x14ac:dyDescent="0.2"/>
    <row r="400" ht="12.75" hidden="1" x14ac:dyDescent="0.2"/>
    <row r="401" ht="12.75" hidden="1" x14ac:dyDescent="0.2"/>
    <row r="402" ht="12.75" hidden="1" x14ac:dyDescent="0.2"/>
    <row r="403" ht="12.75" hidden="1" x14ac:dyDescent="0.2"/>
    <row r="404" ht="12.75" hidden="1" x14ac:dyDescent="0.2"/>
    <row r="405" ht="12.75" hidden="1" x14ac:dyDescent="0.2"/>
    <row r="406" ht="12.75" hidden="1" x14ac:dyDescent="0.2"/>
    <row r="407" ht="12.75" hidden="1" x14ac:dyDescent="0.2"/>
    <row r="408" ht="12.75" hidden="1" x14ac:dyDescent="0.2"/>
    <row r="409" ht="12.75" hidden="1" x14ac:dyDescent="0.2"/>
    <row r="410" ht="12.75" hidden="1" x14ac:dyDescent="0.2"/>
    <row r="411" ht="12.75" hidden="1" x14ac:dyDescent="0.2"/>
    <row r="412" ht="12.75" hidden="1" x14ac:dyDescent="0.2"/>
    <row r="413" ht="12.75" hidden="1" x14ac:dyDescent="0.2"/>
    <row r="414" ht="12.75" hidden="1" x14ac:dyDescent="0.2"/>
    <row r="415" ht="12.75" hidden="1" x14ac:dyDescent="0.2"/>
    <row r="416" ht="12.75" hidden="1" x14ac:dyDescent="0.2"/>
    <row r="417" ht="12.75" hidden="1" x14ac:dyDescent="0.2"/>
    <row r="418" ht="12.75" hidden="1" x14ac:dyDescent="0.2"/>
    <row r="419" ht="12.75" hidden="1" x14ac:dyDescent="0.2"/>
    <row r="420" ht="12.75" hidden="1" x14ac:dyDescent="0.2"/>
    <row r="421" ht="12.75" hidden="1" x14ac:dyDescent="0.2"/>
    <row r="422" ht="12.75" hidden="1" x14ac:dyDescent="0.2"/>
    <row r="423" ht="12.75" hidden="1" x14ac:dyDescent="0.2"/>
    <row r="424" ht="12.75" hidden="1" x14ac:dyDescent="0.2"/>
    <row r="425" ht="12.75" hidden="1" x14ac:dyDescent="0.2"/>
    <row r="426" ht="12.75" hidden="1" x14ac:dyDescent="0.2"/>
    <row r="427" ht="12.75" hidden="1" x14ac:dyDescent="0.2"/>
    <row r="428" ht="12.75" hidden="1" x14ac:dyDescent="0.2"/>
    <row r="429" ht="12.75" hidden="1" x14ac:dyDescent="0.2"/>
    <row r="430" ht="12.75" hidden="1" x14ac:dyDescent="0.2"/>
    <row r="431" ht="12.75" hidden="1" x14ac:dyDescent="0.2"/>
    <row r="432" ht="12.75" hidden="1" x14ac:dyDescent="0.2"/>
    <row r="433" ht="12.75" hidden="1" x14ac:dyDescent="0.2"/>
    <row r="434" ht="12.75" hidden="1" x14ac:dyDescent="0.2"/>
    <row r="435" ht="12.75" hidden="1" x14ac:dyDescent="0.2"/>
    <row r="436" ht="12.75" hidden="1" x14ac:dyDescent="0.2"/>
    <row r="437" ht="12.75" hidden="1" x14ac:dyDescent="0.2"/>
    <row r="438" ht="12.75" hidden="1" x14ac:dyDescent="0.2"/>
    <row r="439" ht="12.75" hidden="1" x14ac:dyDescent="0.2"/>
    <row r="440" ht="12.75" hidden="1" x14ac:dyDescent="0.2"/>
    <row r="441" ht="12.75" hidden="1" x14ac:dyDescent="0.2"/>
    <row r="442" ht="12.75" hidden="1" x14ac:dyDescent="0.2"/>
    <row r="443" ht="12.75" hidden="1" x14ac:dyDescent="0.2"/>
    <row r="444" ht="12.75" hidden="1" x14ac:dyDescent="0.2"/>
    <row r="445" ht="12.75" hidden="1" x14ac:dyDescent="0.2"/>
    <row r="446" ht="12.75" hidden="1" x14ac:dyDescent="0.2"/>
    <row r="447" ht="12.75" hidden="1" x14ac:dyDescent="0.2"/>
    <row r="448" ht="12.75" hidden="1" x14ac:dyDescent="0.2"/>
    <row r="449" ht="12.75" hidden="1" x14ac:dyDescent="0.2"/>
    <row r="450" ht="12.75" hidden="1" x14ac:dyDescent="0.2"/>
    <row r="451" ht="12.75" hidden="1" x14ac:dyDescent="0.2"/>
    <row r="452" ht="12.75" hidden="1" x14ac:dyDescent="0.2"/>
    <row r="453" ht="12.75" hidden="1" x14ac:dyDescent="0.2"/>
    <row r="454" ht="12.75" hidden="1" x14ac:dyDescent="0.2"/>
    <row r="455" ht="12.75" hidden="1" x14ac:dyDescent="0.2"/>
    <row r="456" ht="12.75" hidden="1" x14ac:dyDescent="0.2"/>
    <row r="457" ht="12.75" hidden="1" x14ac:dyDescent="0.2"/>
    <row r="458" ht="12.75" hidden="1" x14ac:dyDescent="0.2"/>
    <row r="459" ht="12.75" hidden="1" x14ac:dyDescent="0.2"/>
    <row r="460" ht="12.75" hidden="1" x14ac:dyDescent="0.2"/>
    <row r="461" ht="12.75" hidden="1" x14ac:dyDescent="0.2"/>
    <row r="462" ht="12.75" hidden="1" x14ac:dyDescent="0.2"/>
    <row r="463" ht="12.75" hidden="1" x14ac:dyDescent="0.2"/>
    <row r="464" ht="12.75" hidden="1" x14ac:dyDescent="0.2"/>
    <row r="465" ht="12.75" hidden="1" x14ac:dyDescent="0.2"/>
    <row r="466" ht="12.75" hidden="1" x14ac:dyDescent="0.2"/>
    <row r="467" ht="12.75" hidden="1" x14ac:dyDescent="0.2"/>
    <row r="468" ht="12.75" hidden="1" x14ac:dyDescent="0.2"/>
    <row r="469" ht="12.75" hidden="1" x14ac:dyDescent="0.2"/>
    <row r="470" ht="12.75" hidden="1" x14ac:dyDescent="0.2"/>
    <row r="471" ht="12.75" hidden="1" x14ac:dyDescent="0.2"/>
    <row r="472" ht="12.75" hidden="1" x14ac:dyDescent="0.2"/>
    <row r="473" ht="12.75" hidden="1" x14ac:dyDescent="0.2"/>
    <row r="474" ht="12.75" hidden="1" x14ac:dyDescent="0.2"/>
    <row r="475" ht="12.75" hidden="1" x14ac:dyDescent="0.2"/>
    <row r="476" ht="12.75" hidden="1" x14ac:dyDescent="0.2"/>
    <row r="477" ht="12.75" hidden="1" x14ac:dyDescent="0.2"/>
    <row r="478" ht="12.75" hidden="1" x14ac:dyDescent="0.2"/>
    <row r="479" ht="12.75" hidden="1" x14ac:dyDescent="0.2"/>
    <row r="480" ht="12.75" hidden="1" x14ac:dyDescent="0.2"/>
    <row r="481" ht="12.75" hidden="1" x14ac:dyDescent="0.2"/>
    <row r="482" ht="12.75" hidden="1" x14ac:dyDescent="0.2"/>
    <row r="483" ht="12.75" hidden="1" x14ac:dyDescent="0.2"/>
    <row r="484" ht="12.75" hidden="1" x14ac:dyDescent="0.2"/>
    <row r="485" ht="12.75" hidden="1" x14ac:dyDescent="0.2"/>
    <row r="486" ht="12.75" hidden="1" x14ac:dyDescent="0.2"/>
    <row r="487" ht="12.75" hidden="1" x14ac:dyDescent="0.2"/>
    <row r="488" ht="12.75" hidden="1" x14ac:dyDescent="0.2"/>
    <row r="489" ht="12.75" hidden="1" x14ac:dyDescent="0.2"/>
    <row r="490" ht="12.75" hidden="1" x14ac:dyDescent="0.2"/>
    <row r="491" ht="12.75" hidden="1" x14ac:dyDescent="0.2"/>
    <row r="492" ht="12.75" hidden="1" x14ac:dyDescent="0.2"/>
    <row r="493" ht="12.75" hidden="1" x14ac:dyDescent="0.2"/>
    <row r="494" ht="12.75" hidden="1" x14ac:dyDescent="0.2"/>
    <row r="495" ht="12.75" hidden="1" x14ac:dyDescent="0.2"/>
    <row r="496" ht="12.75" hidden="1" x14ac:dyDescent="0.2"/>
    <row r="497" ht="12.75" hidden="1" x14ac:dyDescent="0.2"/>
    <row r="498" ht="12.75" hidden="1" x14ac:dyDescent="0.2"/>
    <row r="499" ht="12.75" hidden="1" x14ac:dyDescent="0.2"/>
    <row r="500" ht="12.75" hidden="1" x14ac:dyDescent="0.2"/>
    <row r="501" ht="12.75" hidden="1" x14ac:dyDescent="0.2"/>
    <row r="502" ht="12.75" hidden="1" x14ac:dyDescent="0.2"/>
    <row r="503" ht="12.75" hidden="1" x14ac:dyDescent="0.2"/>
    <row r="504" ht="12.75" hidden="1" x14ac:dyDescent="0.2"/>
    <row r="505" ht="12.75" hidden="1" x14ac:dyDescent="0.2"/>
    <row r="506" ht="12.75" hidden="1" x14ac:dyDescent="0.2"/>
    <row r="507" ht="12.75" hidden="1" x14ac:dyDescent="0.2"/>
    <row r="508" ht="12.75" hidden="1" x14ac:dyDescent="0.2"/>
    <row r="509" ht="12.75" hidden="1" x14ac:dyDescent="0.2"/>
    <row r="510" ht="12.75" hidden="1" x14ac:dyDescent="0.2"/>
    <row r="511" ht="12.75" hidden="1" x14ac:dyDescent="0.2"/>
    <row r="512" ht="12.75" hidden="1" x14ac:dyDescent="0.2"/>
    <row r="513" ht="12.75" hidden="1" x14ac:dyDescent="0.2"/>
    <row r="514" ht="12.75" hidden="1" x14ac:dyDescent="0.2"/>
    <row r="515" ht="12.75" hidden="1" x14ac:dyDescent="0.2"/>
    <row r="516" ht="12.75" hidden="1" x14ac:dyDescent="0.2"/>
    <row r="517" ht="12.75" hidden="1" x14ac:dyDescent="0.2"/>
    <row r="518" ht="12.75" hidden="1" x14ac:dyDescent="0.2"/>
    <row r="519" ht="12.75" hidden="1" x14ac:dyDescent="0.2"/>
    <row r="520" ht="12.75" hidden="1" x14ac:dyDescent="0.2"/>
    <row r="521" ht="12.75" hidden="1" x14ac:dyDescent="0.2"/>
    <row r="522" ht="12.75" hidden="1" x14ac:dyDescent="0.2"/>
    <row r="523" ht="12.75" hidden="1" x14ac:dyDescent="0.2"/>
    <row r="524" ht="12.75" hidden="1" x14ac:dyDescent="0.2"/>
    <row r="525" ht="12.75" hidden="1" x14ac:dyDescent="0.2"/>
    <row r="526" ht="12.75" hidden="1" x14ac:dyDescent="0.2"/>
    <row r="527" ht="12.75" hidden="1" x14ac:dyDescent="0.2"/>
    <row r="528" ht="12.75" hidden="1" x14ac:dyDescent="0.2"/>
    <row r="529" ht="12.75" hidden="1" x14ac:dyDescent="0.2"/>
    <row r="530" ht="12.75" hidden="1" x14ac:dyDescent="0.2"/>
    <row r="531" ht="12.75" hidden="1" x14ac:dyDescent="0.2"/>
    <row r="532" ht="12.75" hidden="1" x14ac:dyDescent="0.2"/>
    <row r="533" ht="12.75" hidden="1" x14ac:dyDescent="0.2"/>
    <row r="534" ht="12.75" hidden="1" x14ac:dyDescent="0.2"/>
    <row r="535" ht="12.75" hidden="1" x14ac:dyDescent="0.2"/>
    <row r="536" ht="12.75" hidden="1" x14ac:dyDescent="0.2"/>
    <row r="537" ht="12.75" hidden="1" x14ac:dyDescent="0.2"/>
    <row r="538" ht="12.75" hidden="1" x14ac:dyDescent="0.2"/>
    <row r="539" ht="12.75" hidden="1" x14ac:dyDescent="0.2"/>
    <row r="540" ht="12.75" hidden="1" x14ac:dyDescent="0.2"/>
    <row r="541" ht="12.75" hidden="1" x14ac:dyDescent="0.2"/>
    <row r="542" ht="12.75" hidden="1" x14ac:dyDescent="0.2"/>
    <row r="543" ht="12.75" hidden="1" x14ac:dyDescent="0.2"/>
    <row r="544" ht="12.75" hidden="1" x14ac:dyDescent="0.2"/>
    <row r="545" ht="12.75" hidden="1" x14ac:dyDescent="0.2"/>
    <row r="546" ht="12.75" hidden="1" x14ac:dyDescent="0.2"/>
    <row r="547" ht="12.75" hidden="1" x14ac:dyDescent="0.2"/>
    <row r="548" ht="12.75" hidden="1" x14ac:dyDescent="0.2"/>
    <row r="549" ht="12.75" hidden="1" x14ac:dyDescent="0.2"/>
    <row r="550" ht="12.75" hidden="1" x14ac:dyDescent="0.2"/>
    <row r="551" ht="12.75" hidden="1" x14ac:dyDescent="0.2"/>
    <row r="552" ht="12.75" hidden="1" x14ac:dyDescent="0.2"/>
    <row r="553" ht="12.75" hidden="1" x14ac:dyDescent="0.2"/>
    <row r="554" ht="12.75" hidden="1" x14ac:dyDescent="0.2"/>
    <row r="555" ht="12.75" hidden="1" x14ac:dyDescent="0.2"/>
    <row r="556" ht="12.75" hidden="1" x14ac:dyDescent="0.2"/>
    <row r="557" ht="12.75" hidden="1" x14ac:dyDescent="0.2"/>
    <row r="558" ht="12.75" hidden="1" x14ac:dyDescent="0.2"/>
    <row r="559" ht="12.75" hidden="1" x14ac:dyDescent="0.2"/>
    <row r="560" ht="12.75" hidden="1" x14ac:dyDescent="0.2"/>
    <row r="561" ht="12.75" hidden="1" x14ac:dyDescent="0.2"/>
    <row r="562" ht="12.75" hidden="1" x14ac:dyDescent="0.2"/>
    <row r="563" ht="12.75" hidden="1" x14ac:dyDescent="0.2"/>
    <row r="564" ht="12.75" hidden="1" x14ac:dyDescent="0.2"/>
    <row r="565" ht="12.75" hidden="1" x14ac:dyDescent="0.2"/>
    <row r="566" ht="12.75" hidden="1" x14ac:dyDescent="0.2"/>
    <row r="567" ht="12.75" hidden="1" x14ac:dyDescent="0.2"/>
    <row r="568" ht="12.75" hidden="1" x14ac:dyDescent="0.2"/>
    <row r="569" ht="12.75" hidden="1" x14ac:dyDescent="0.2"/>
    <row r="570" ht="12.75" hidden="1" x14ac:dyDescent="0.2"/>
    <row r="571" ht="12.75" hidden="1" x14ac:dyDescent="0.2"/>
    <row r="572" ht="12.75" hidden="1" x14ac:dyDescent="0.2"/>
    <row r="573" ht="12.75" hidden="1" x14ac:dyDescent="0.2"/>
    <row r="574" ht="12.75" hidden="1" x14ac:dyDescent="0.2"/>
    <row r="575" ht="12.75" hidden="1" x14ac:dyDescent="0.2"/>
    <row r="576" ht="12.75" hidden="1" x14ac:dyDescent="0.2"/>
    <row r="577" ht="12.75" hidden="1" x14ac:dyDescent="0.2"/>
    <row r="578" ht="12.75" hidden="1" x14ac:dyDescent="0.2"/>
    <row r="579" ht="12.75" hidden="1" x14ac:dyDescent="0.2"/>
    <row r="580" ht="12.75" hidden="1" x14ac:dyDescent="0.2"/>
    <row r="581" ht="12.75" hidden="1" x14ac:dyDescent="0.2"/>
    <row r="582" ht="12.75" hidden="1" x14ac:dyDescent="0.2"/>
    <row r="583" ht="12.75" hidden="1" x14ac:dyDescent="0.2"/>
    <row r="584" ht="12.75" hidden="1" x14ac:dyDescent="0.2"/>
    <row r="585" ht="12.75" hidden="1" x14ac:dyDescent="0.2"/>
    <row r="586" ht="12.75" hidden="1" x14ac:dyDescent="0.2"/>
    <row r="587" ht="12.75" hidden="1" x14ac:dyDescent="0.2"/>
    <row r="588" ht="12.75" hidden="1" x14ac:dyDescent="0.2"/>
    <row r="589" ht="12.75" hidden="1" x14ac:dyDescent="0.2"/>
    <row r="590" ht="12.75" hidden="1" x14ac:dyDescent="0.2"/>
    <row r="591" ht="12.75" hidden="1" x14ac:dyDescent="0.2"/>
    <row r="592" ht="12.75" hidden="1" x14ac:dyDescent="0.2"/>
    <row r="593" ht="12.75" hidden="1" x14ac:dyDescent="0.2"/>
    <row r="594" ht="12.75" hidden="1" x14ac:dyDescent="0.2"/>
    <row r="595" ht="12.75" hidden="1" x14ac:dyDescent="0.2"/>
    <row r="596" ht="12.75" hidden="1" x14ac:dyDescent="0.2"/>
    <row r="597" ht="12.75" hidden="1" x14ac:dyDescent="0.2"/>
    <row r="598" ht="12.75" hidden="1" x14ac:dyDescent="0.2"/>
    <row r="599" ht="12.75" hidden="1" x14ac:dyDescent="0.2"/>
    <row r="600" ht="12.75" hidden="1" x14ac:dyDescent="0.2"/>
    <row r="601" ht="12.75" hidden="1" x14ac:dyDescent="0.2"/>
    <row r="602" ht="12.75" hidden="1" x14ac:dyDescent="0.2"/>
    <row r="603" ht="12.75" hidden="1" x14ac:dyDescent="0.2"/>
    <row r="604" ht="12.75" hidden="1" x14ac:dyDescent="0.2"/>
    <row r="605" ht="12.75" hidden="1" x14ac:dyDescent="0.2"/>
    <row r="606" ht="12.75" hidden="1" x14ac:dyDescent="0.2"/>
    <row r="607" ht="12.75" hidden="1" x14ac:dyDescent="0.2"/>
    <row r="608" ht="12.75" hidden="1" x14ac:dyDescent="0.2"/>
    <row r="609" ht="12.75" hidden="1" x14ac:dyDescent="0.2"/>
    <row r="610" ht="12.75" hidden="1" x14ac:dyDescent="0.2"/>
    <row r="611" ht="12.75" hidden="1" x14ac:dyDescent="0.2"/>
    <row r="612" ht="12.75" hidden="1" x14ac:dyDescent="0.2"/>
    <row r="613" ht="12.75" hidden="1" x14ac:dyDescent="0.2"/>
    <row r="614" ht="12.75" hidden="1" x14ac:dyDescent="0.2"/>
    <row r="615" ht="12.75" hidden="1" x14ac:dyDescent="0.2"/>
    <row r="616" ht="12.75" hidden="1" x14ac:dyDescent="0.2"/>
    <row r="617" ht="12.75" hidden="1" x14ac:dyDescent="0.2"/>
    <row r="618" ht="12.75" hidden="1" x14ac:dyDescent="0.2"/>
    <row r="619" ht="12.75" hidden="1" x14ac:dyDescent="0.2"/>
    <row r="620" ht="12.75" hidden="1" x14ac:dyDescent="0.2"/>
    <row r="621" ht="12.75" hidden="1" x14ac:dyDescent="0.2"/>
    <row r="622" ht="12.75" hidden="1" x14ac:dyDescent="0.2"/>
    <row r="623" ht="12.75" hidden="1" x14ac:dyDescent="0.2"/>
    <row r="624" ht="12.75" hidden="1" x14ac:dyDescent="0.2"/>
    <row r="625" ht="12.75" hidden="1" x14ac:dyDescent="0.2"/>
    <row r="626" ht="12.75" hidden="1" x14ac:dyDescent="0.2"/>
    <row r="627" ht="12.75" hidden="1" x14ac:dyDescent="0.2"/>
    <row r="628" ht="12.75" hidden="1" x14ac:dyDescent="0.2"/>
    <row r="629" ht="12.75" hidden="1" x14ac:dyDescent="0.2"/>
    <row r="630" ht="12.75" hidden="1" x14ac:dyDescent="0.2"/>
    <row r="631" ht="12.75" hidden="1" x14ac:dyDescent="0.2"/>
    <row r="632" ht="12.75" hidden="1" x14ac:dyDescent="0.2"/>
    <row r="633" ht="12.75" hidden="1" x14ac:dyDescent="0.2"/>
    <row r="634" ht="12.75" hidden="1" x14ac:dyDescent="0.2"/>
    <row r="635" ht="12.75" hidden="1" x14ac:dyDescent="0.2"/>
    <row r="636" ht="12.75" hidden="1" x14ac:dyDescent="0.2"/>
    <row r="637" ht="12.75" hidden="1" x14ac:dyDescent="0.2"/>
    <row r="638" ht="12.75" hidden="1" x14ac:dyDescent="0.2"/>
    <row r="639" ht="12.75" hidden="1" x14ac:dyDescent="0.2"/>
    <row r="640" ht="12.75" hidden="1" x14ac:dyDescent="0.2"/>
    <row r="641" ht="12.75" hidden="1" x14ac:dyDescent="0.2"/>
    <row r="642" ht="12.75" hidden="1" x14ac:dyDescent="0.2"/>
    <row r="643" ht="12.75" hidden="1" x14ac:dyDescent="0.2"/>
    <row r="644" ht="12.75" hidden="1" x14ac:dyDescent="0.2"/>
    <row r="645" ht="12.75" hidden="1" x14ac:dyDescent="0.2"/>
    <row r="646" ht="12.75" hidden="1" x14ac:dyDescent="0.2"/>
    <row r="647" ht="12.75" hidden="1" x14ac:dyDescent="0.2"/>
    <row r="648" ht="12.75" hidden="1" x14ac:dyDescent="0.2"/>
    <row r="649" ht="12.75" hidden="1" x14ac:dyDescent="0.2"/>
    <row r="650" ht="12.75" hidden="1" x14ac:dyDescent="0.2"/>
    <row r="651" ht="12.75" hidden="1" x14ac:dyDescent="0.2"/>
    <row r="652" ht="12.75" hidden="1" x14ac:dyDescent="0.2"/>
    <row r="653" ht="12.75" hidden="1" x14ac:dyDescent="0.2"/>
    <row r="654" ht="12.75" hidden="1" x14ac:dyDescent="0.2"/>
    <row r="655" ht="12.75" hidden="1" x14ac:dyDescent="0.2"/>
    <row r="656" ht="12.75" hidden="1" x14ac:dyDescent="0.2"/>
    <row r="657" ht="12.75" hidden="1" x14ac:dyDescent="0.2"/>
    <row r="658" ht="12.75" hidden="1" x14ac:dyDescent="0.2"/>
    <row r="659" ht="12.75" hidden="1" x14ac:dyDescent="0.2"/>
    <row r="660" ht="12.75" hidden="1" x14ac:dyDescent="0.2"/>
    <row r="661" ht="12.75" hidden="1" x14ac:dyDescent="0.2"/>
    <row r="662" ht="12.75" hidden="1" x14ac:dyDescent="0.2"/>
    <row r="663" ht="12.75" hidden="1" x14ac:dyDescent="0.2"/>
    <row r="664" ht="12.75" hidden="1" x14ac:dyDescent="0.2"/>
    <row r="665" ht="12.75" hidden="1" x14ac:dyDescent="0.2"/>
    <row r="666" ht="12.75" hidden="1" x14ac:dyDescent="0.2"/>
    <row r="667" ht="12.75" hidden="1" x14ac:dyDescent="0.2"/>
    <row r="668" ht="12.75" hidden="1" x14ac:dyDescent="0.2"/>
    <row r="669" ht="12.75" hidden="1" x14ac:dyDescent="0.2"/>
    <row r="670" ht="12.75" hidden="1" x14ac:dyDescent="0.2"/>
    <row r="671" ht="12.75" hidden="1" x14ac:dyDescent="0.2"/>
    <row r="672" ht="12.75" hidden="1" x14ac:dyDescent="0.2"/>
    <row r="673" ht="12.75" hidden="1" x14ac:dyDescent="0.2"/>
    <row r="674" ht="12.75" hidden="1" x14ac:dyDescent="0.2"/>
    <row r="675" ht="12.75" hidden="1" x14ac:dyDescent="0.2"/>
    <row r="676" ht="12.75" hidden="1" x14ac:dyDescent="0.2"/>
    <row r="677" ht="12.75" hidden="1" x14ac:dyDescent="0.2"/>
    <row r="678" ht="12.75" hidden="1" x14ac:dyDescent="0.2"/>
    <row r="679" ht="12.75" hidden="1" x14ac:dyDescent="0.2"/>
    <row r="680" ht="12.75" hidden="1" x14ac:dyDescent="0.2"/>
    <row r="681" ht="12.75" hidden="1" x14ac:dyDescent="0.2"/>
    <row r="682" ht="12.75" hidden="1" x14ac:dyDescent="0.2"/>
    <row r="683" ht="12.75" hidden="1" x14ac:dyDescent="0.2"/>
    <row r="684" ht="12.75" hidden="1" x14ac:dyDescent="0.2"/>
    <row r="685" ht="12.75" hidden="1" x14ac:dyDescent="0.2"/>
    <row r="686" ht="12.75" hidden="1" x14ac:dyDescent="0.2"/>
    <row r="687" ht="12.75" hidden="1" x14ac:dyDescent="0.2"/>
    <row r="688" ht="12.75" hidden="1" x14ac:dyDescent="0.2"/>
    <row r="689" ht="12.75" hidden="1" x14ac:dyDescent="0.2"/>
    <row r="690" ht="12.75" hidden="1" x14ac:dyDescent="0.2"/>
    <row r="691" ht="12.75" hidden="1" x14ac:dyDescent="0.2"/>
    <row r="692" ht="12.75" hidden="1" x14ac:dyDescent="0.2"/>
    <row r="693" ht="12.75" hidden="1" x14ac:dyDescent="0.2"/>
    <row r="694" ht="12.75" hidden="1" x14ac:dyDescent="0.2"/>
    <row r="695" ht="12.75" hidden="1" x14ac:dyDescent="0.2"/>
    <row r="696" ht="12.75" hidden="1" x14ac:dyDescent="0.2"/>
    <row r="697" ht="12.75" hidden="1" x14ac:dyDescent="0.2"/>
    <row r="698" ht="12.75" hidden="1" x14ac:dyDescent="0.2"/>
    <row r="699" ht="12.75" hidden="1" x14ac:dyDescent="0.2"/>
    <row r="700" ht="12.75" hidden="1" x14ac:dyDescent="0.2"/>
    <row r="701" ht="12.75" hidden="1" x14ac:dyDescent="0.2"/>
    <row r="702" ht="12.75" hidden="1" x14ac:dyDescent="0.2"/>
    <row r="703" ht="12.75" hidden="1" x14ac:dyDescent="0.2"/>
    <row r="704" ht="12.75" hidden="1" x14ac:dyDescent="0.2"/>
    <row r="705" ht="12.75" hidden="1" x14ac:dyDescent="0.2"/>
    <row r="706" ht="12.75" hidden="1" x14ac:dyDescent="0.2"/>
    <row r="707" ht="12.75" hidden="1" x14ac:dyDescent="0.2"/>
    <row r="708" ht="12.75" hidden="1" x14ac:dyDescent="0.2"/>
    <row r="709" ht="12.75" hidden="1" x14ac:dyDescent="0.2"/>
    <row r="710" ht="12.75" hidden="1" x14ac:dyDescent="0.2"/>
    <row r="711" ht="12.75" hidden="1" x14ac:dyDescent="0.2"/>
    <row r="712" ht="12.75" hidden="1" x14ac:dyDescent="0.2"/>
    <row r="713" ht="12.75" hidden="1" x14ac:dyDescent="0.2"/>
    <row r="714" ht="12.75" hidden="1" x14ac:dyDescent="0.2"/>
    <row r="715" ht="12.75" hidden="1" x14ac:dyDescent="0.2"/>
    <row r="716" ht="12.75" hidden="1" x14ac:dyDescent="0.2"/>
    <row r="717" ht="12.75" hidden="1" x14ac:dyDescent="0.2"/>
    <row r="718" ht="12.75" hidden="1" x14ac:dyDescent="0.2"/>
    <row r="719" ht="12.75" hidden="1" x14ac:dyDescent="0.2"/>
    <row r="720" ht="12.75" hidden="1" x14ac:dyDescent="0.2"/>
    <row r="721" ht="12.75" hidden="1" x14ac:dyDescent="0.2"/>
    <row r="722" ht="12.75" hidden="1" x14ac:dyDescent="0.2"/>
    <row r="723" ht="12.75" hidden="1" x14ac:dyDescent="0.2"/>
    <row r="724" ht="12.75" hidden="1" x14ac:dyDescent="0.2"/>
    <row r="725" ht="12.75" hidden="1" x14ac:dyDescent="0.2"/>
    <row r="726" ht="12.75" hidden="1" x14ac:dyDescent="0.2"/>
    <row r="727" ht="12.75" hidden="1" x14ac:dyDescent="0.2"/>
    <row r="728" ht="12.75" hidden="1" x14ac:dyDescent="0.2"/>
    <row r="729" ht="12.75" hidden="1" x14ac:dyDescent="0.2"/>
    <row r="730" ht="12.75" hidden="1" x14ac:dyDescent="0.2"/>
    <row r="731" ht="12.75" hidden="1" x14ac:dyDescent="0.2"/>
    <row r="732" ht="12.75" hidden="1" x14ac:dyDescent="0.2"/>
    <row r="733" ht="12.75" hidden="1" x14ac:dyDescent="0.2"/>
    <row r="734" ht="12.75" hidden="1" x14ac:dyDescent="0.2"/>
    <row r="735" ht="12.75" hidden="1" x14ac:dyDescent="0.2"/>
    <row r="736" ht="12.75" hidden="1" x14ac:dyDescent="0.2"/>
    <row r="737" ht="12.75" hidden="1" x14ac:dyDescent="0.2"/>
    <row r="738" ht="12.75" hidden="1" x14ac:dyDescent="0.2"/>
    <row r="739" ht="12.75" hidden="1" x14ac:dyDescent="0.2"/>
    <row r="740" ht="12.75" hidden="1" x14ac:dyDescent="0.2"/>
    <row r="741" ht="12.75" hidden="1" x14ac:dyDescent="0.2"/>
    <row r="742" ht="12.75" hidden="1" x14ac:dyDescent="0.2"/>
    <row r="743" ht="12.75" hidden="1" x14ac:dyDescent="0.2"/>
    <row r="744" ht="12.75" hidden="1" x14ac:dyDescent="0.2"/>
    <row r="745" ht="12.75" hidden="1" x14ac:dyDescent="0.2"/>
    <row r="746" ht="12.75" hidden="1" x14ac:dyDescent="0.2"/>
    <row r="747" ht="12.75" hidden="1" x14ac:dyDescent="0.2"/>
    <row r="748" ht="12.75" hidden="1" x14ac:dyDescent="0.2"/>
    <row r="749" ht="12.75" hidden="1" x14ac:dyDescent="0.2"/>
    <row r="750" ht="12.75" hidden="1" x14ac:dyDescent="0.2"/>
    <row r="751" ht="12.75" hidden="1" x14ac:dyDescent="0.2"/>
    <row r="752" ht="12.75" hidden="1" x14ac:dyDescent="0.2"/>
    <row r="753" ht="12.75" hidden="1" x14ac:dyDescent="0.2"/>
    <row r="754" ht="12.75" hidden="1" x14ac:dyDescent="0.2"/>
    <row r="755" ht="12.75" hidden="1" x14ac:dyDescent="0.2"/>
    <row r="756" ht="12.75" hidden="1" x14ac:dyDescent="0.2"/>
    <row r="757" ht="12.75" hidden="1" x14ac:dyDescent="0.2"/>
    <row r="758" ht="12.75" hidden="1" x14ac:dyDescent="0.2"/>
    <row r="759" ht="12.75" hidden="1" x14ac:dyDescent="0.2"/>
    <row r="760" ht="12.75" hidden="1" x14ac:dyDescent="0.2"/>
    <row r="761" ht="12.75" hidden="1" x14ac:dyDescent="0.2"/>
    <row r="762" ht="12.75" hidden="1" x14ac:dyDescent="0.2"/>
    <row r="763" ht="12.75" hidden="1" x14ac:dyDescent="0.2"/>
    <row r="764" ht="12.75" hidden="1" x14ac:dyDescent="0.2"/>
    <row r="765" ht="12.75" hidden="1" x14ac:dyDescent="0.2"/>
    <row r="766" ht="12.75" hidden="1" x14ac:dyDescent="0.2"/>
    <row r="767" ht="12.75" hidden="1" x14ac:dyDescent="0.2"/>
    <row r="768" ht="12.75" hidden="1" x14ac:dyDescent="0.2"/>
    <row r="769" ht="12.75" hidden="1" x14ac:dyDescent="0.2"/>
    <row r="770" ht="12.75" hidden="1" x14ac:dyDescent="0.2"/>
    <row r="771" ht="12.75" hidden="1" x14ac:dyDescent="0.2"/>
    <row r="772" ht="12.75" hidden="1" x14ac:dyDescent="0.2"/>
    <row r="773" ht="12.75" hidden="1" x14ac:dyDescent="0.2"/>
    <row r="774" ht="12.75" hidden="1" x14ac:dyDescent="0.2"/>
    <row r="775" ht="12.75" hidden="1" x14ac:dyDescent="0.2"/>
    <row r="776" ht="12.75" hidden="1" x14ac:dyDescent="0.2"/>
    <row r="777" ht="12.75" hidden="1" x14ac:dyDescent="0.2"/>
    <row r="778" ht="12.75" hidden="1" x14ac:dyDescent="0.2"/>
    <row r="779" ht="12.75" hidden="1" x14ac:dyDescent="0.2"/>
    <row r="780" ht="12.75" hidden="1" x14ac:dyDescent="0.2"/>
    <row r="781" ht="12.75" hidden="1" x14ac:dyDescent="0.2"/>
    <row r="782" ht="12.75" hidden="1" x14ac:dyDescent="0.2"/>
    <row r="783" ht="12.75" hidden="1" x14ac:dyDescent="0.2"/>
    <row r="784" ht="12.75" hidden="1" x14ac:dyDescent="0.2"/>
    <row r="785" ht="12.75" hidden="1" x14ac:dyDescent="0.2"/>
    <row r="786" ht="12.75" hidden="1" x14ac:dyDescent="0.2"/>
    <row r="787" ht="12.75" hidden="1" x14ac:dyDescent="0.2"/>
    <row r="788" ht="12.75" hidden="1" x14ac:dyDescent="0.2"/>
    <row r="789" ht="12.75" hidden="1" x14ac:dyDescent="0.2"/>
    <row r="790" ht="12.75" hidden="1" x14ac:dyDescent="0.2"/>
    <row r="791" ht="12.75" hidden="1" x14ac:dyDescent="0.2"/>
    <row r="792" ht="12.75" hidden="1" x14ac:dyDescent="0.2"/>
    <row r="793" ht="12.75" hidden="1" x14ac:dyDescent="0.2"/>
    <row r="794" ht="12.75" hidden="1" x14ac:dyDescent="0.2"/>
    <row r="795" ht="12.75" hidden="1" x14ac:dyDescent="0.2"/>
    <row r="796" ht="12.75" hidden="1" x14ac:dyDescent="0.2"/>
    <row r="797" ht="12.75" hidden="1" x14ac:dyDescent="0.2"/>
    <row r="798" ht="12.75" hidden="1" x14ac:dyDescent="0.2"/>
    <row r="799" ht="12.75" hidden="1" x14ac:dyDescent="0.2"/>
    <row r="800" ht="12.75" hidden="1" x14ac:dyDescent="0.2"/>
    <row r="801" ht="12.75" hidden="1" x14ac:dyDescent="0.2"/>
    <row r="802" ht="12.75" hidden="1" x14ac:dyDescent="0.2"/>
    <row r="803" ht="12.75" hidden="1" x14ac:dyDescent="0.2"/>
    <row r="804" ht="12.75" hidden="1" x14ac:dyDescent="0.2"/>
    <row r="805" ht="12.75" hidden="1" x14ac:dyDescent="0.2"/>
    <row r="806" ht="12.75" hidden="1" x14ac:dyDescent="0.2"/>
    <row r="807" ht="12.75" hidden="1" x14ac:dyDescent="0.2"/>
    <row r="808" ht="12.75" hidden="1" x14ac:dyDescent="0.2"/>
    <row r="809" ht="12.75" hidden="1" x14ac:dyDescent="0.2"/>
    <row r="810" ht="12.75" hidden="1" x14ac:dyDescent="0.2"/>
    <row r="811" ht="12.75" hidden="1" x14ac:dyDescent="0.2"/>
    <row r="812" ht="12.75" hidden="1" x14ac:dyDescent="0.2"/>
    <row r="813" ht="12.75" hidden="1" x14ac:dyDescent="0.2"/>
    <row r="814" ht="12.75" hidden="1" x14ac:dyDescent="0.2"/>
    <row r="815" ht="12.75" hidden="1" x14ac:dyDescent="0.2"/>
    <row r="816" ht="12.75" hidden="1" x14ac:dyDescent="0.2"/>
    <row r="817" ht="12.75" hidden="1" x14ac:dyDescent="0.2"/>
    <row r="818" ht="12.75" hidden="1" x14ac:dyDescent="0.2"/>
    <row r="819" ht="12.75" hidden="1" x14ac:dyDescent="0.2"/>
    <row r="820" ht="12.75" hidden="1" x14ac:dyDescent="0.2"/>
    <row r="821" ht="12.75" hidden="1" x14ac:dyDescent="0.2"/>
    <row r="822" ht="12.75" hidden="1" x14ac:dyDescent="0.2"/>
    <row r="823" ht="12.75" hidden="1" x14ac:dyDescent="0.2"/>
    <row r="824" ht="12.75" hidden="1" x14ac:dyDescent="0.2"/>
    <row r="825" ht="12.75" hidden="1" x14ac:dyDescent="0.2"/>
    <row r="826" ht="12.75" hidden="1" x14ac:dyDescent="0.2"/>
    <row r="827" ht="12.75" hidden="1" x14ac:dyDescent="0.2"/>
    <row r="828" ht="12.75" hidden="1" x14ac:dyDescent="0.2"/>
    <row r="829" ht="12.75" hidden="1" x14ac:dyDescent="0.2"/>
    <row r="830" ht="12.75" hidden="1" x14ac:dyDescent="0.2"/>
    <row r="831" ht="12.75" hidden="1" x14ac:dyDescent="0.2"/>
    <row r="832" ht="12.75" hidden="1" x14ac:dyDescent="0.2"/>
    <row r="833" ht="12.75" hidden="1" x14ac:dyDescent="0.2"/>
    <row r="834" ht="12.75" hidden="1" x14ac:dyDescent="0.2"/>
    <row r="835" ht="12.75" hidden="1" x14ac:dyDescent="0.2"/>
    <row r="836" ht="12.75" hidden="1" x14ac:dyDescent="0.2"/>
    <row r="837" ht="12.75" hidden="1" x14ac:dyDescent="0.2"/>
    <row r="838" ht="12.75" hidden="1" x14ac:dyDescent="0.2"/>
    <row r="839" ht="12.75" hidden="1" x14ac:dyDescent="0.2"/>
    <row r="840" ht="12.75" hidden="1" x14ac:dyDescent="0.2"/>
    <row r="841" ht="12.75" hidden="1" x14ac:dyDescent="0.2"/>
    <row r="842" ht="12.75" hidden="1" x14ac:dyDescent="0.2"/>
    <row r="843" ht="12.75" hidden="1" x14ac:dyDescent="0.2"/>
    <row r="844" ht="12.75" hidden="1" x14ac:dyDescent="0.2"/>
    <row r="845" ht="12.75" hidden="1" x14ac:dyDescent="0.2"/>
    <row r="846" ht="12.75" hidden="1" x14ac:dyDescent="0.2"/>
    <row r="847" ht="12.75" hidden="1" x14ac:dyDescent="0.2"/>
    <row r="848" ht="12.75" hidden="1" x14ac:dyDescent="0.2"/>
    <row r="849" ht="12.75" hidden="1" x14ac:dyDescent="0.2"/>
    <row r="850" ht="12.75" hidden="1" x14ac:dyDescent="0.2"/>
    <row r="851" ht="12.75" hidden="1" x14ac:dyDescent="0.2"/>
    <row r="852" ht="12.75" hidden="1" x14ac:dyDescent="0.2"/>
    <row r="853" ht="12.75" hidden="1" x14ac:dyDescent="0.2"/>
    <row r="854" ht="12.75" hidden="1" x14ac:dyDescent="0.2"/>
    <row r="855" ht="12.75" hidden="1" x14ac:dyDescent="0.2"/>
    <row r="856" ht="12.75" hidden="1" x14ac:dyDescent="0.2"/>
    <row r="857" ht="12.75" hidden="1" x14ac:dyDescent="0.2"/>
    <row r="858" ht="12.75" hidden="1" x14ac:dyDescent="0.2"/>
    <row r="859" ht="12.75" hidden="1" x14ac:dyDescent="0.2"/>
    <row r="860" ht="12.75" hidden="1" x14ac:dyDescent="0.2"/>
    <row r="861" ht="12.75" hidden="1" x14ac:dyDescent="0.2"/>
    <row r="862" ht="12.75" hidden="1" x14ac:dyDescent="0.2"/>
    <row r="863" ht="12.75" hidden="1" x14ac:dyDescent="0.2"/>
    <row r="864" ht="12.75" hidden="1" x14ac:dyDescent="0.2"/>
    <row r="865" ht="12.75" hidden="1" x14ac:dyDescent="0.2"/>
    <row r="866" ht="12.75" hidden="1" x14ac:dyDescent="0.2"/>
    <row r="867" ht="12.75" hidden="1" x14ac:dyDescent="0.2"/>
    <row r="868" ht="12.75" hidden="1" x14ac:dyDescent="0.2"/>
    <row r="869" ht="12.75" hidden="1" x14ac:dyDescent="0.2"/>
    <row r="870" ht="12.75" hidden="1" x14ac:dyDescent="0.2"/>
    <row r="871" ht="12.75" hidden="1" x14ac:dyDescent="0.2"/>
    <row r="872" ht="12.75" hidden="1" x14ac:dyDescent="0.2"/>
    <row r="873" ht="12.75" hidden="1" x14ac:dyDescent="0.2"/>
    <row r="874" ht="12.75" hidden="1" x14ac:dyDescent="0.2"/>
    <row r="875" ht="12.75" hidden="1" x14ac:dyDescent="0.2"/>
    <row r="876" ht="12.75" hidden="1" x14ac:dyDescent="0.2"/>
    <row r="877" ht="12.75" hidden="1" x14ac:dyDescent="0.2"/>
    <row r="878" ht="12.75" hidden="1" x14ac:dyDescent="0.2"/>
    <row r="879" ht="12.75" hidden="1" x14ac:dyDescent="0.2"/>
    <row r="880" ht="12.75" hidden="1" x14ac:dyDescent="0.2"/>
    <row r="881" ht="12.75" hidden="1" x14ac:dyDescent="0.2"/>
    <row r="882" ht="12.75" hidden="1" x14ac:dyDescent="0.2"/>
    <row r="883" ht="12.75" hidden="1" x14ac:dyDescent="0.2"/>
    <row r="884" ht="12.75" hidden="1" x14ac:dyDescent="0.2"/>
    <row r="885" ht="12.75" hidden="1" x14ac:dyDescent="0.2"/>
    <row r="886" ht="12.75" hidden="1" x14ac:dyDescent="0.2"/>
    <row r="887" ht="12.75" hidden="1" x14ac:dyDescent="0.2"/>
    <row r="888" ht="12.75" hidden="1" x14ac:dyDescent="0.2"/>
    <row r="889" ht="12.75" hidden="1" x14ac:dyDescent="0.2"/>
    <row r="890" ht="12.75" hidden="1" x14ac:dyDescent="0.2"/>
    <row r="891" ht="12.75" hidden="1" x14ac:dyDescent="0.2"/>
    <row r="892" ht="12.75" hidden="1" x14ac:dyDescent="0.2"/>
    <row r="893" ht="12.75" hidden="1" x14ac:dyDescent="0.2"/>
    <row r="894" ht="12.75" hidden="1" x14ac:dyDescent="0.2"/>
    <row r="895" ht="12.75" hidden="1" x14ac:dyDescent="0.2"/>
    <row r="896" ht="12.75" hidden="1" x14ac:dyDescent="0.2"/>
    <row r="897" ht="12.75" hidden="1" x14ac:dyDescent="0.2"/>
    <row r="898" ht="12.75" hidden="1" x14ac:dyDescent="0.2"/>
    <row r="899" ht="12.75" hidden="1" x14ac:dyDescent="0.2"/>
    <row r="900" ht="12.75" hidden="1" x14ac:dyDescent="0.2"/>
    <row r="901" ht="12.75" hidden="1" x14ac:dyDescent="0.2"/>
    <row r="902" ht="12.75" hidden="1" x14ac:dyDescent="0.2"/>
    <row r="903" ht="12.75" hidden="1" x14ac:dyDescent="0.2"/>
    <row r="904" ht="12.75" hidden="1" x14ac:dyDescent="0.2"/>
    <row r="905" ht="12.75" hidden="1" x14ac:dyDescent="0.2"/>
    <row r="906" ht="12.75" hidden="1" x14ac:dyDescent="0.2"/>
    <row r="907" ht="12.75" hidden="1" x14ac:dyDescent="0.2"/>
    <row r="908" ht="12.75" hidden="1" x14ac:dyDescent="0.2"/>
    <row r="909" ht="12.75" hidden="1" x14ac:dyDescent="0.2"/>
    <row r="910" ht="12.75" hidden="1" x14ac:dyDescent="0.2"/>
    <row r="911" ht="12.75" hidden="1" x14ac:dyDescent="0.2"/>
    <row r="912" ht="12.75" hidden="1" x14ac:dyDescent="0.2"/>
    <row r="913" ht="12.75" hidden="1" x14ac:dyDescent="0.2"/>
    <row r="914" ht="12.75" hidden="1" x14ac:dyDescent="0.2"/>
    <row r="915" ht="12.75" hidden="1" x14ac:dyDescent="0.2"/>
    <row r="916" ht="12.75" hidden="1" x14ac:dyDescent="0.2"/>
    <row r="917" ht="12.75" hidden="1" x14ac:dyDescent="0.2"/>
    <row r="918" ht="12.75" hidden="1" x14ac:dyDescent="0.2"/>
    <row r="919" ht="12.75" hidden="1" x14ac:dyDescent="0.2"/>
    <row r="920" ht="12.75" hidden="1" x14ac:dyDescent="0.2"/>
    <row r="921" ht="12.75" hidden="1" x14ac:dyDescent="0.2"/>
    <row r="922" ht="12.75" hidden="1" x14ac:dyDescent="0.2"/>
    <row r="923" ht="12.75" hidden="1" x14ac:dyDescent="0.2"/>
    <row r="924" ht="12.75" hidden="1" x14ac:dyDescent="0.2"/>
    <row r="925" ht="12.75" hidden="1" x14ac:dyDescent="0.2"/>
    <row r="926" ht="12.75" hidden="1" x14ac:dyDescent="0.2"/>
    <row r="927" ht="12.75" hidden="1" x14ac:dyDescent="0.2"/>
    <row r="928" ht="12.75" hidden="1" x14ac:dyDescent="0.2"/>
    <row r="929" ht="12.75" hidden="1" x14ac:dyDescent="0.2"/>
    <row r="930" ht="12.75" hidden="1" x14ac:dyDescent="0.2"/>
    <row r="931" ht="12.75" hidden="1" x14ac:dyDescent="0.2"/>
    <row r="932" ht="12.75" hidden="1" x14ac:dyDescent="0.2"/>
    <row r="933" ht="12.75" hidden="1" x14ac:dyDescent="0.2"/>
    <row r="934" ht="12.75" hidden="1" x14ac:dyDescent="0.2"/>
    <row r="935" ht="12.75" hidden="1" x14ac:dyDescent="0.2"/>
    <row r="936" ht="12.75" hidden="1" x14ac:dyDescent="0.2"/>
    <row r="937" ht="12.75" hidden="1" x14ac:dyDescent="0.2"/>
    <row r="938" ht="12.75" hidden="1" x14ac:dyDescent="0.2"/>
    <row r="939" ht="12.75" hidden="1" x14ac:dyDescent="0.2"/>
    <row r="940" ht="12.75" hidden="1" x14ac:dyDescent="0.2"/>
    <row r="941" ht="12.75" hidden="1" x14ac:dyDescent="0.2"/>
    <row r="942" ht="12.75" hidden="1" x14ac:dyDescent="0.2"/>
    <row r="943" ht="12.75" hidden="1" x14ac:dyDescent="0.2"/>
    <row r="944" ht="12.75" hidden="1" x14ac:dyDescent="0.2"/>
    <row r="945" ht="12.75" hidden="1" x14ac:dyDescent="0.2"/>
    <row r="946" ht="12.75" hidden="1" x14ac:dyDescent="0.2"/>
    <row r="947" ht="12.75" hidden="1" x14ac:dyDescent="0.2"/>
    <row r="948" ht="12.75" hidden="1" x14ac:dyDescent="0.2"/>
    <row r="949" ht="12.75" hidden="1" x14ac:dyDescent="0.2"/>
    <row r="950" ht="12.75" hidden="1" x14ac:dyDescent="0.2"/>
    <row r="951" ht="12.75" hidden="1" x14ac:dyDescent="0.2"/>
    <row r="952" ht="12.75" hidden="1" x14ac:dyDescent="0.2"/>
    <row r="953" ht="12.75" hidden="1" x14ac:dyDescent="0.2"/>
    <row r="954" ht="12.75" hidden="1" x14ac:dyDescent="0.2"/>
    <row r="955" ht="12.75" hidden="1" x14ac:dyDescent="0.2"/>
    <row r="956" ht="12.75" hidden="1" x14ac:dyDescent="0.2"/>
    <row r="957" ht="12.75" hidden="1" x14ac:dyDescent="0.2"/>
    <row r="958" ht="12.75" hidden="1" x14ac:dyDescent="0.2"/>
    <row r="959" ht="12.75" hidden="1" x14ac:dyDescent="0.2"/>
    <row r="960" ht="12.75" hidden="1" x14ac:dyDescent="0.2"/>
    <row r="961" ht="12.75" hidden="1" x14ac:dyDescent="0.2"/>
    <row r="962" ht="12.75" hidden="1" x14ac:dyDescent="0.2"/>
    <row r="963" ht="12.75" hidden="1" x14ac:dyDescent="0.2"/>
    <row r="964" ht="12.75" hidden="1" x14ac:dyDescent="0.2"/>
    <row r="965" ht="12.75" hidden="1" x14ac:dyDescent="0.2"/>
    <row r="966" ht="12.75" hidden="1" x14ac:dyDescent="0.2"/>
    <row r="967" ht="12.75" hidden="1" x14ac:dyDescent="0.2"/>
    <row r="968" ht="12.75" hidden="1" x14ac:dyDescent="0.2"/>
    <row r="969" ht="12.75" hidden="1" x14ac:dyDescent="0.2"/>
    <row r="970" ht="12.75" hidden="1" x14ac:dyDescent="0.2"/>
    <row r="971" ht="12.75" hidden="1" x14ac:dyDescent="0.2"/>
    <row r="972" ht="12.75" hidden="1" x14ac:dyDescent="0.2"/>
    <row r="973" ht="12.75" hidden="1" x14ac:dyDescent="0.2"/>
    <row r="974" ht="12.75" hidden="1" x14ac:dyDescent="0.2"/>
    <row r="975" ht="12.75" hidden="1" x14ac:dyDescent="0.2"/>
    <row r="976" ht="12.75" hidden="1" x14ac:dyDescent="0.2"/>
    <row r="977" ht="12.75" hidden="1" x14ac:dyDescent="0.2"/>
    <row r="978" ht="12.75" hidden="1" x14ac:dyDescent="0.2"/>
    <row r="979" ht="12.75" hidden="1" x14ac:dyDescent="0.2"/>
    <row r="980" ht="12.75" hidden="1" x14ac:dyDescent="0.2"/>
    <row r="981" ht="12.75" hidden="1" x14ac:dyDescent="0.2"/>
    <row r="982" ht="12.75" hidden="1" x14ac:dyDescent="0.2"/>
    <row r="983" ht="12.75" hidden="1" x14ac:dyDescent="0.2"/>
    <row r="984" ht="12.75" hidden="1" x14ac:dyDescent="0.2"/>
    <row r="985" ht="12.75" hidden="1" x14ac:dyDescent="0.2"/>
    <row r="986" ht="12.75" hidden="1" x14ac:dyDescent="0.2"/>
    <row r="987" ht="12.75" hidden="1" x14ac:dyDescent="0.2"/>
    <row r="988" ht="12.75" hidden="1" x14ac:dyDescent="0.2"/>
    <row r="989" ht="12.75" hidden="1" x14ac:dyDescent="0.2"/>
    <row r="990" ht="12.75" hidden="1" x14ac:dyDescent="0.2"/>
    <row r="991" ht="12.75" hidden="1" x14ac:dyDescent="0.2"/>
    <row r="992" ht="12.75" hidden="1" x14ac:dyDescent="0.2"/>
    <row r="993" ht="12.75" hidden="1" x14ac:dyDescent="0.2"/>
    <row r="994" ht="12.75" hidden="1" x14ac:dyDescent="0.2"/>
    <row r="995" ht="12.75" hidden="1" x14ac:dyDescent="0.2"/>
    <row r="996" ht="12.75" hidden="1" x14ac:dyDescent="0.2"/>
    <row r="997" ht="12.75" hidden="1" x14ac:dyDescent="0.2"/>
    <row r="998" ht="12.75" hidden="1" x14ac:dyDescent="0.2"/>
    <row r="999" ht="12.75" hidden="1" x14ac:dyDescent="0.2"/>
    <row r="1000" ht="12.75" hidden="1" x14ac:dyDescent="0.2"/>
  </sheetData>
  <mergeCells count="147">
    <mergeCell ref="E30:I30"/>
    <mergeCell ref="B30:D30"/>
    <mergeCell ref="E24:I24"/>
    <mergeCell ref="B24:D24"/>
    <mergeCell ref="B26:D26"/>
    <mergeCell ref="E29:I29"/>
    <mergeCell ref="E28:I28"/>
    <mergeCell ref="E27:I27"/>
    <mergeCell ref="E25:I25"/>
    <mergeCell ref="B28:D28"/>
    <mergeCell ref="B27:D27"/>
    <mergeCell ref="B29:D29"/>
    <mergeCell ref="E8:I8"/>
    <mergeCell ref="E22:I22"/>
    <mergeCell ref="B22:D22"/>
    <mergeCell ref="B23:D23"/>
    <mergeCell ref="B20:D20"/>
    <mergeCell ref="B19:D19"/>
    <mergeCell ref="E11:I11"/>
    <mergeCell ref="B11:D11"/>
    <mergeCell ref="B12:D12"/>
    <mergeCell ref="B13:D13"/>
    <mergeCell ref="B3:I3"/>
    <mergeCell ref="K3:L3"/>
    <mergeCell ref="K2:M2"/>
    <mergeCell ref="K5:L5"/>
    <mergeCell ref="K4:L4"/>
    <mergeCell ref="B2:I2"/>
    <mergeCell ref="E47:I47"/>
    <mergeCell ref="E46:I46"/>
    <mergeCell ref="B44:D44"/>
    <mergeCell ref="B47:D47"/>
    <mergeCell ref="B43:D43"/>
    <mergeCell ref="B45:D45"/>
    <mergeCell ref="B46:D46"/>
    <mergeCell ref="B18:D18"/>
    <mergeCell ref="B25:D25"/>
    <mergeCell ref="B42:D42"/>
    <mergeCell ref="B41:D41"/>
    <mergeCell ref="B16:D16"/>
    <mergeCell ref="B17:D17"/>
    <mergeCell ref="B15:D15"/>
    <mergeCell ref="E19:I19"/>
    <mergeCell ref="E18:I18"/>
    <mergeCell ref="E23:I23"/>
    <mergeCell ref="E26:I26"/>
    <mergeCell ref="B59:D59"/>
    <mergeCell ref="B58:D58"/>
    <mergeCell ref="B56:D56"/>
    <mergeCell ref="B57:D57"/>
    <mergeCell ref="B55:D55"/>
    <mergeCell ref="E60:I60"/>
    <mergeCell ref="E61:I61"/>
    <mergeCell ref="B60:D60"/>
    <mergeCell ref="B61:D61"/>
    <mergeCell ref="B69:D69"/>
    <mergeCell ref="E69:I69"/>
    <mergeCell ref="E68:I68"/>
    <mergeCell ref="E70:I70"/>
    <mergeCell ref="E74:I74"/>
    <mergeCell ref="E75:I75"/>
    <mergeCell ref="B70:D70"/>
    <mergeCell ref="B74:D74"/>
    <mergeCell ref="B75:D75"/>
    <mergeCell ref="B72:D72"/>
    <mergeCell ref="B71:D71"/>
    <mergeCell ref="B73:D73"/>
    <mergeCell ref="E71:I71"/>
    <mergeCell ref="E72:I72"/>
    <mergeCell ref="E73:I73"/>
    <mergeCell ref="B64:D64"/>
    <mergeCell ref="B62:D62"/>
    <mergeCell ref="B63:D63"/>
    <mergeCell ref="B66:D66"/>
    <mergeCell ref="B65:D65"/>
    <mergeCell ref="B67:D67"/>
    <mergeCell ref="B68:D68"/>
    <mergeCell ref="E65:I65"/>
    <mergeCell ref="E63:I63"/>
    <mergeCell ref="E64:I64"/>
    <mergeCell ref="E21:I21"/>
    <mergeCell ref="B21:D21"/>
    <mergeCell ref="E20:I20"/>
    <mergeCell ref="E13:I13"/>
    <mergeCell ref="B5:I5"/>
    <mergeCell ref="E12:I12"/>
    <mergeCell ref="B14:D14"/>
    <mergeCell ref="E14:I14"/>
    <mergeCell ref="E15:I15"/>
    <mergeCell ref="E7:I7"/>
    <mergeCell ref="E9:I9"/>
    <mergeCell ref="E10:I10"/>
    <mergeCell ref="B10:D10"/>
    <mergeCell ref="B9:D9"/>
    <mergeCell ref="B8:D8"/>
    <mergeCell ref="B7:D7"/>
    <mergeCell ref="B6:D6"/>
    <mergeCell ref="E6:I6"/>
    <mergeCell ref="E17:I17"/>
    <mergeCell ref="E16:I16"/>
    <mergeCell ref="E32:I32"/>
    <mergeCell ref="E31:I31"/>
    <mergeCell ref="E48:I48"/>
    <mergeCell ref="E55:I55"/>
    <mergeCell ref="B36:D36"/>
    <mergeCell ref="B37:D37"/>
    <mergeCell ref="B33:D33"/>
    <mergeCell ref="B32:D32"/>
    <mergeCell ref="B38:D38"/>
    <mergeCell ref="B39:D39"/>
    <mergeCell ref="B35:D35"/>
    <mergeCell ref="B31:D31"/>
    <mergeCell ref="B40:D40"/>
    <mergeCell ref="B34:D34"/>
    <mergeCell ref="E50:I50"/>
    <mergeCell ref="E49:I49"/>
    <mergeCell ref="B49:D49"/>
    <mergeCell ref="B50:D50"/>
    <mergeCell ref="B54:D54"/>
    <mergeCell ref="B53:D53"/>
    <mergeCell ref="B52:D52"/>
    <mergeCell ref="B51:D51"/>
    <mergeCell ref="B48:D48"/>
    <mergeCell ref="E67:I67"/>
    <mergeCell ref="E62:I62"/>
    <mergeCell ref="E66:I66"/>
    <mergeCell ref="E57:I57"/>
    <mergeCell ref="E56:I56"/>
    <mergeCell ref="E44:I44"/>
    <mergeCell ref="E45:I45"/>
    <mergeCell ref="E33:I33"/>
    <mergeCell ref="E34:I34"/>
    <mergeCell ref="E51:I51"/>
    <mergeCell ref="E58:I58"/>
    <mergeCell ref="E59:I59"/>
    <mergeCell ref="E43:I43"/>
    <mergeCell ref="E41:I41"/>
    <mergeCell ref="E42:I42"/>
    <mergeCell ref="E52:I52"/>
    <mergeCell ref="E54:I54"/>
    <mergeCell ref="E53:I53"/>
    <mergeCell ref="E35:I35"/>
    <mergeCell ref="E40:I40"/>
    <mergeCell ref="E38:I38"/>
    <mergeCell ref="E39:I39"/>
    <mergeCell ref="E36:I36"/>
    <mergeCell ref="E37:I37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519"/>
  <sheetViews>
    <sheetView workbookViewId="0">
      <pane ySplit="2" topLeftCell="A485" activePane="bottomLeft" state="frozen"/>
      <selection pane="bottomLeft" activeCell="A508" sqref="A508"/>
    </sheetView>
  </sheetViews>
  <sheetFormatPr baseColWidth="10" defaultColWidth="14.42578125" defaultRowHeight="15.75" customHeight="1" x14ac:dyDescent="0.2"/>
  <cols>
    <col min="1" max="1" width="74" customWidth="1"/>
    <col min="3" max="3" width="17.42578125" customWidth="1"/>
    <col min="5" max="6" width="28.5703125" customWidth="1"/>
  </cols>
  <sheetData>
    <row r="2" spans="1:9" x14ac:dyDescent="0.25">
      <c r="A2" s="12" t="s">
        <v>31</v>
      </c>
      <c r="B2" s="12" t="s">
        <v>33</v>
      </c>
      <c r="C2" s="12" t="s">
        <v>34</v>
      </c>
      <c r="D2" s="12" t="s">
        <v>3</v>
      </c>
      <c r="E2" s="12" t="s">
        <v>35</v>
      </c>
      <c r="F2" s="12" t="s">
        <v>36</v>
      </c>
      <c r="G2" s="12" t="s">
        <v>4</v>
      </c>
      <c r="H2" s="13"/>
    </row>
    <row r="3" spans="1:9" ht="15.75" customHeight="1" x14ac:dyDescent="0.2">
      <c r="A3" s="14" t="s">
        <v>37</v>
      </c>
      <c r="B3" s="14"/>
      <c r="C3" s="14" t="s">
        <v>9</v>
      </c>
      <c r="D3" s="14" t="s">
        <v>10</v>
      </c>
      <c r="E3" s="14" t="s">
        <v>38</v>
      </c>
      <c r="F3" s="14" t="s">
        <v>39</v>
      </c>
      <c r="G3" s="14" t="s">
        <v>40</v>
      </c>
      <c r="H3" s="14"/>
    </row>
    <row r="4" spans="1:9" ht="15.75" customHeight="1" x14ac:dyDescent="0.2">
      <c r="A4" s="14" t="s">
        <v>37</v>
      </c>
      <c r="B4" s="14"/>
      <c r="C4" s="14" t="s">
        <v>9</v>
      </c>
      <c r="D4" s="14" t="s">
        <v>10</v>
      </c>
      <c r="E4" s="14" t="s">
        <v>38</v>
      </c>
      <c r="F4" s="14" t="s">
        <v>41</v>
      </c>
      <c r="G4" s="14" t="s">
        <v>40</v>
      </c>
      <c r="H4" s="14"/>
    </row>
    <row r="5" spans="1:9" ht="15.75" customHeight="1" x14ac:dyDescent="0.2">
      <c r="A5" s="14" t="s">
        <v>37</v>
      </c>
      <c r="B5" s="14"/>
      <c r="C5" s="14" t="s">
        <v>9</v>
      </c>
      <c r="D5" s="14" t="s">
        <v>10</v>
      </c>
      <c r="E5" s="14" t="s">
        <v>38</v>
      </c>
      <c r="F5" s="14" t="s">
        <v>39</v>
      </c>
      <c r="G5" s="14" t="s">
        <v>11</v>
      </c>
    </row>
    <row r="6" spans="1:9" ht="15.75" customHeight="1" x14ac:dyDescent="0.2">
      <c r="A6" s="14" t="s">
        <v>37</v>
      </c>
      <c r="B6" s="14"/>
      <c r="C6" s="14" t="s">
        <v>9</v>
      </c>
      <c r="D6" s="14" t="s">
        <v>10</v>
      </c>
      <c r="E6" s="14" t="s">
        <v>38</v>
      </c>
      <c r="F6" s="14" t="s">
        <v>41</v>
      </c>
      <c r="G6" s="14" t="s">
        <v>11</v>
      </c>
    </row>
    <row r="7" spans="1:9" ht="15.75" customHeight="1" x14ac:dyDescent="0.2">
      <c r="A7" s="14" t="s">
        <v>42</v>
      </c>
      <c r="B7" s="14"/>
      <c r="C7" s="14" t="s">
        <v>9</v>
      </c>
      <c r="D7" s="14" t="s">
        <v>10</v>
      </c>
      <c r="E7" s="14" t="s">
        <v>43</v>
      </c>
      <c r="G7" s="14" t="s">
        <v>40</v>
      </c>
      <c r="H7" s="14"/>
    </row>
    <row r="8" spans="1:9" ht="15.75" customHeight="1" x14ac:dyDescent="0.2">
      <c r="A8" s="14" t="s">
        <v>42</v>
      </c>
      <c r="B8" s="14"/>
      <c r="C8" s="14" t="s">
        <v>9</v>
      </c>
      <c r="D8" s="14" t="s">
        <v>10</v>
      </c>
      <c r="E8" s="14" t="s">
        <v>39</v>
      </c>
      <c r="G8" s="14" t="s">
        <v>40</v>
      </c>
      <c r="H8" s="14"/>
    </row>
    <row r="9" spans="1:9" ht="15.75" customHeight="1" x14ac:dyDescent="0.2">
      <c r="A9" s="14" t="s">
        <v>42</v>
      </c>
      <c r="B9" s="14"/>
      <c r="C9" s="14" t="s">
        <v>9</v>
      </c>
      <c r="D9" s="14" t="s">
        <v>10</v>
      </c>
      <c r="E9" s="14" t="s">
        <v>41</v>
      </c>
      <c r="G9" s="14" t="s">
        <v>40</v>
      </c>
      <c r="H9" s="14"/>
    </row>
    <row r="10" spans="1:9" ht="15.75" customHeight="1" x14ac:dyDescent="0.2">
      <c r="A10" s="14" t="s">
        <v>42</v>
      </c>
      <c r="B10" s="14"/>
      <c r="C10" s="14" t="s">
        <v>9</v>
      </c>
      <c r="D10" s="14" t="s">
        <v>10</v>
      </c>
      <c r="E10" s="14" t="s">
        <v>43</v>
      </c>
      <c r="G10" s="14" t="s">
        <v>11</v>
      </c>
    </row>
    <row r="11" spans="1:9" ht="15.75" customHeight="1" x14ac:dyDescent="0.2">
      <c r="A11" s="14" t="s">
        <v>42</v>
      </c>
      <c r="B11" s="14"/>
      <c r="C11" s="14" t="s">
        <v>9</v>
      </c>
      <c r="D11" s="14" t="s">
        <v>10</v>
      </c>
      <c r="E11" s="14" t="s">
        <v>39</v>
      </c>
      <c r="G11" s="14" t="s">
        <v>11</v>
      </c>
    </row>
    <row r="12" spans="1:9" ht="15.75" customHeight="1" x14ac:dyDescent="0.2">
      <c r="A12" s="14" t="s">
        <v>42</v>
      </c>
      <c r="B12" s="14"/>
      <c r="C12" s="14" t="s">
        <v>9</v>
      </c>
      <c r="D12" s="14" t="s">
        <v>10</v>
      </c>
      <c r="E12" s="14" t="s">
        <v>41</v>
      </c>
      <c r="G12" s="14" t="s">
        <v>11</v>
      </c>
    </row>
    <row r="13" spans="1:9" ht="15.75" customHeight="1" x14ac:dyDescent="0.2">
      <c r="A13" s="14" t="s">
        <v>45</v>
      </c>
      <c r="B13" s="14"/>
      <c r="C13" s="14" t="s">
        <v>9</v>
      </c>
      <c r="D13" s="14" t="s">
        <v>10</v>
      </c>
      <c r="E13" s="14" t="s">
        <v>38</v>
      </c>
      <c r="F13" s="14" t="s">
        <v>39</v>
      </c>
      <c r="G13" s="14" t="s">
        <v>40</v>
      </c>
      <c r="H13" s="14"/>
      <c r="I13" s="14"/>
    </row>
    <row r="14" spans="1:9" ht="15.75" customHeight="1" x14ac:dyDescent="0.2">
      <c r="A14" s="14" t="s">
        <v>45</v>
      </c>
      <c r="B14" s="14"/>
      <c r="C14" s="14" t="s">
        <v>9</v>
      </c>
      <c r="D14" s="14" t="s">
        <v>10</v>
      </c>
      <c r="E14" s="14" t="s">
        <v>38</v>
      </c>
      <c r="F14" s="14" t="s">
        <v>41</v>
      </c>
      <c r="G14" s="14" t="s">
        <v>40</v>
      </c>
      <c r="H14" s="14"/>
      <c r="I14" s="17"/>
    </row>
    <row r="15" spans="1:9" ht="15.75" customHeight="1" x14ac:dyDescent="0.2">
      <c r="A15" s="14" t="s">
        <v>45</v>
      </c>
      <c r="B15" s="14"/>
      <c r="C15" s="14" t="s">
        <v>9</v>
      </c>
      <c r="D15" s="14" t="s">
        <v>10</v>
      </c>
      <c r="E15" s="14" t="s">
        <v>38</v>
      </c>
      <c r="F15" s="14" t="s">
        <v>39</v>
      </c>
      <c r="G15" s="14" t="s">
        <v>11</v>
      </c>
    </row>
    <row r="16" spans="1:9" ht="15.75" customHeight="1" x14ac:dyDescent="0.2">
      <c r="A16" s="14" t="s">
        <v>45</v>
      </c>
      <c r="B16" s="14"/>
      <c r="C16" s="14" t="s">
        <v>9</v>
      </c>
      <c r="D16" s="14" t="s">
        <v>10</v>
      </c>
      <c r="E16" s="14" t="s">
        <v>38</v>
      </c>
      <c r="F16" s="14" t="s">
        <v>41</v>
      </c>
      <c r="G16" s="14" t="s">
        <v>11</v>
      </c>
    </row>
    <row r="17" spans="1:9" ht="15.75" customHeight="1" x14ac:dyDescent="0.2">
      <c r="A17" s="14" t="s">
        <v>46</v>
      </c>
      <c r="B17" s="14"/>
      <c r="C17" s="14" t="s">
        <v>9</v>
      </c>
      <c r="D17" s="14" t="s">
        <v>10</v>
      </c>
      <c r="E17" s="14" t="s">
        <v>43</v>
      </c>
      <c r="G17" s="14" t="s">
        <v>40</v>
      </c>
      <c r="H17" s="14"/>
    </row>
    <row r="18" spans="1:9" ht="15.75" customHeight="1" x14ac:dyDescent="0.2">
      <c r="A18" s="14" t="s">
        <v>46</v>
      </c>
      <c r="B18" s="14"/>
      <c r="C18" s="14" t="s">
        <v>9</v>
      </c>
      <c r="D18" s="14" t="s">
        <v>10</v>
      </c>
      <c r="E18" s="14" t="s">
        <v>39</v>
      </c>
      <c r="G18" s="14" t="s">
        <v>40</v>
      </c>
      <c r="H18" s="14"/>
    </row>
    <row r="19" spans="1:9" ht="15.75" customHeight="1" x14ac:dyDescent="0.2">
      <c r="A19" s="14" t="s">
        <v>46</v>
      </c>
      <c r="B19" s="14"/>
      <c r="C19" s="14" t="s">
        <v>9</v>
      </c>
      <c r="D19" s="14" t="s">
        <v>10</v>
      </c>
      <c r="E19" s="14" t="s">
        <v>41</v>
      </c>
      <c r="G19" s="14" t="s">
        <v>40</v>
      </c>
      <c r="H19" s="14"/>
    </row>
    <row r="20" spans="1:9" ht="15.75" customHeight="1" x14ac:dyDescent="0.2">
      <c r="A20" s="14" t="s">
        <v>46</v>
      </c>
      <c r="B20" s="14"/>
      <c r="C20" s="14" t="s">
        <v>9</v>
      </c>
      <c r="D20" s="14" t="s">
        <v>10</v>
      </c>
      <c r="E20" s="14" t="s">
        <v>43</v>
      </c>
      <c r="G20" s="14" t="s">
        <v>11</v>
      </c>
    </row>
    <row r="21" spans="1:9" ht="15.75" customHeight="1" x14ac:dyDescent="0.2">
      <c r="A21" s="14" t="s">
        <v>46</v>
      </c>
      <c r="B21" s="14"/>
      <c r="C21" s="14" t="s">
        <v>9</v>
      </c>
      <c r="D21" s="14" t="s">
        <v>10</v>
      </c>
      <c r="E21" s="14" t="s">
        <v>39</v>
      </c>
      <c r="G21" s="14" t="s">
        <v>11</v>
      </c>
    </row>
    <row r="22" spans="1:9" ht="15.75" customHeight="1" x14ac:dyDescent="0.2">
      <c r="A22" s="14" t="s">
        <v>46</v>
      </c>
      <c r="B22" s="14"/>
      <c r="C22" s="14" t="s">
        <v>9</v>
      </c>
      <c r="D22" s="14" t="s">
        <v>10</v>
      </c>
      <c r="E22" s="14" t="s">
        <v>41</v>
      </c>
      <c r="G22" s="14" t="s">
        <v>11</v>
      </c>
    </row>
    <row r="23" spans="1:9" ht="15.75" customHeight="1" x14ac:dyDescent="0.2">
      <c r="A23" s="14" t="s">
        <v>49</v>
      </c>
      <c r="B23" s="14"/>
      <c r="C23" s="14" t="s">
        <v>9</v>
      </c>
      <c r="D23" s="14" t="s">
        <v>10</v>
      </c>
      <c r="E23" s="14" t="s">
        <v>41</v>
      </c>
      <c r="F23" s="14" t="s">
        <v>38</v>
      </c>
      <c r="G23" s="14" t="s">
        <v>40</v>
      </c>
      <c r="H23" s="14"/>
      <c r="I23" s="14"/>
    </row>
    <row r="24" spans="1:9" ht="15.75" customHeight="1" x14ac:dyDescent="0.2">
      <c r="A24" s="14" t="s">
        <v>49</v>
      </c>
      <c r="B24" s="14"/>
      <c r="C24" s="14" t="s">
        <v>9</v>
      </c>
      <c r="D24" s="14" t="s">
        <v>10</v>
      </c>
      <c r="E24" s="14" t="s">
        <v>38</v>
      </c>
      <c r="F24" s="14" t="s">
        <v>39</v>
      </c>
      <c r="G24" s="14" t="s">
        <v>40</v>
      </c>
      <c r="H24" s="14"/>
      <c r="I24" s="14"/>
    </row>
    <row r="25" spans="1:9" ht="15.75" customHeight="1" x14ac:dyDescent="0.2">
      <c r="A25" s="14" t="s">
        <v>49</v>
      </c>
      <c r="B25" s="14"/>
      <c r="C25" s="14" t="s">
        <v>9</v>
      </c>
      <c r="D25" s="14" t="s">
        <v>10</v>
      </c>
      <c r="E25" s="14" t="s">
        <v>41</v>
      </c>
      <c r="F25" s="14" t="s">
        <v>38</v>
      </c>
      <c r="G25" s="14" t="s">
        <v>11</v>
      </c>
    </row>
    <row r="26" spans="1:9" ht="15.75" customHeight="1" x14ac:dyDescent="0.2">
      <c r="A26" s="14" t="s">
        <v>49</v>
      </c>
      <c r="B26" s="14"/>
      <c r="C26" s="14" t="s">
        <v>9</v>
      </c>
      <c r="D26" s="14" t="s">
        <v>10</v>
      </c>
      <c r="E26" s="14" t="s">
        <v>38</v>
      </c>
      <c r="F26" s="14" t="s">
        <v>39</v>
      </c>
      <c r="G26" s="14" t="s">
        <v>11</v>
      </c>
    </row>
    <row r="27" spans="1:9" ht="15.75" customHeight="1" x14ac:dyDescent="0.2">
      <c r="A27" s="14" t="s">
        <v>53</v>
      </c>
      <c r="B27" s="14"/>
      <c r="C27" s="14" t="s">
        <v>9</v>
      </c>
      <c r="D27" s="14" t="s">
        <v>10</v>
      </c>
      <c r="E27" s="14" t="s">
        <v>38</v>
      </c>
      <c r="F27" s="14" t="s">
        <v>39</v>
      </c>
      <c r="G27" s="14" t="s">
        <v>40</v>
      </c>
      <c r="H27" s="14"/>
    </row>
    <row r="28" spans="1:9" ht="15.75" customHeight="1" x14ac:dyDescent="0.2">
      <c r="A28" s="14" t="s">
        <v>53</v>
      </c>
      <c r="B28" s="14"/>
      <c r="C28" s="14" t="s">
        <v>9</v>
      </c>
      <c r="D28" s="14" t="s">
        <v>10</v>
      </c>
      <c r="E28" s="14" t="s">
        <v>38</v>
      </c>
      <c r="F28" s="14" t="s">
        <v>41</v>
      </c>
      <c r="G28" s="14" t="s">
        <v>40</v>
      </c>
      <c r="H28" s="14"/>
    </row>
    <row r="29" spans="1:9" ht="15.75" customHeight="1" x14ac:dyDescent="0.2">
      <c r="A29" s="14" t="s">
        <v>53</v>
      </c>
      <c r="B29" s="14"/>
      <c r="C29" s="14" t="s">
        <v>9</v>
      </c>
      <c r="D29" s="14" t="s">
        <v>10</v>
      </c>
      <c r="E29" s="14" t="s">
        <v>38</v>
      </c>
      <c r="F29" s="14" t="s">
        <v>39</v>
      </c>
      <c r="G29" s="14" t="s">
        <v>11</v>
      </c>
    </row>
    <row r="30" spans="1:9" ht="15.75" customHeight="1" x14ac:dyDescent="0.2">
      <c r="A30" s="14" t="s">
        <v>53</v>
      </c>
      <c r="B30" s="14"/>
      <c r="C30" s="14" t="s">
        <v>9</v>
      </c>
      <c r="D30" s="14" t="s">
        <v>10</v>
      </c>
      <c r="E30" s="14" t="s">
        <v>38</v>
      </c>
      <c r="F30" s="14" t="s">
        <v>41</v>
      </c>
      <c r="G30" s="14" t="s">
        <v>11</v>
      </c>
    </row>
    <row r="31" spans="1:9" ht="15.75" customHeight="1" x14ac:dyDescent="0.2">
      <c r="A31" s="14" t="s">
        <v>57</v>
      </c>
      <c r="B31" s="14"/>
      <c r="C31" s="14" t="s">
        <v>9</v>
      </c>
      <c r="D31" s="14" t="s">
        <v>10</v>
      </c>
      <c r="E31" s="14" t="s">
        <v>38</v>
      </c>
      <c r="F31" s="14" t="s">
        <v>43</v>
      </c>
      <c r="G31" s="14" t="s">
        <v>40</v>
      </c>
      <c r="H31" s="14"/>
    </row>
    <row r="32" spans="1:9" ht="12.75" x14ac:dyDescent="0.2">
      <c r="A32" s="14" t="s">
        <v>57</v>
      </c>
      <c r="B32" s="14"/>
      <c r="C32" s="14" t="s">
        <v>9</v>
      </c>
      <c r="D32" s="14" t="s">
        <v>10</v>
      </c>
      <c r="E32" s="14" t="s">
        <v>38</v>
      </c>
      <c r="F32" s="14" t="s">
        <v>43</v>
      </c>
      <c r="G32" s="14" t="s">
        <v>11</v>
      </c>
    </row>
    <row r="33" spans="1:8" ht="12.75" x14ac:dyDescent="0.2">
      <c r="A33" s="14" t="s">
        <v>60</v>
      </c>
      <c r="B33" s="14"/>
      <c r="C33" s="14" t="s">
        <v>9</v>
      </c>
      <c r="D33" s="14" t="s">
        <v>10</v>
      </c>
      <c r="E33" s="14" t="s">
        <v>39</v>
      </c>
      <c r="G33" s="14" t="s">
        <v>40</v>
      </c>
      <c r="H33" s="14"/>
    </row>
    <row r="34" spans="1:8" ht="12.75" x14ac:dyDescent="0.2">
      <c r="A34" s="14" t="s">
        <v>60</v>
      </c>
      <c r="B34" s="14"/>
      <c r="C34" s="14" t="s">
        <v>9</v>
      </c>
      <c r="D34" s="14" t="s">
        <v>10</v>
      </c>
      <c r="E34" s="14" t="s">
        <v>41</v>
      </c>
      <c r="G34" s="14" t="s">
        <v>40</v>
      </c>
      <c r="H34" s="14"/>
    </row>
    <row r="35" spans="1:8" ht="12.75" x14ac:dyDescent="0.2">
      <c r="A35" s="14" t="s">
        <v>60</v>
      </c>
      <c r="B35" s="14"/>
      <c r="C35" s="14" t="s">
        <v>9</v>
      </c>
      <c r="D35" s="14" t="s">
        <v>10</v>
      </c>
      <c r="E35" s="14" t="s">
        <v>39</v>
      </c>
      <c r="G35" s="14" t="s">
        <v>11</v>
      </c>
    </row>
    <row r="36" spans="1:8" ht="12.75" x14ac:dyDescent="0.2">
      <c r="A36" s="14" t="s">
        <v>60</v>
      </c>
      <c r="B36" s="14"/>
      <c r="C36" s="14" t="s">
        <v>9</v>
      </c>
      <c r="D36" s="14" t="s">
        <v>10</v>
      </c>
      <c r="E36" s="14" t="s">
        <v>41</v>
      </c>
      <c r="G36" s="14" t="s">
        <v>11</v>
      </c>
    </row>
    <row r="37" spans="1:8" ht="12.75" x14ac:dyDescent="0.2">
      <c r="A37" s="14" t="s">
        <v>47</v>
      </c>
      <c r="B37" s="14"/>
      <c r="C37" s="14" t="s">
        <v>9</v>
      </c>
      <c r="D37" s="14" t="s">
        <v>10</v>
      </c>
      <c r="E37" s="14" t="s">
        <v>43</v>
      </c>
      <c r="G37" s="14" t="s">
        <v>40</v>
      </c>
      <c r="H37" s="14"/>
    </row>
    <row r="38" spans="1:8" ht="12.75" x14ac:dyDescent="0.2">
      <c r="A38" s="14" t="s">
        <v>47</v>
      </c>
      <c r="B38" s="14"/>
      <c r="C38" s="14" t="s">
        <v>9</v>
      </c>
      <c r="D38" s="14" t="s">
        <v>10</v>
      </c>
      <c r="E38" s="14" t="s">
        <v>39</v>
      </c>
      <c r="G38" s="14" t="s">
        <v>40</v>
      </c>
      <c r="H38" s="14"/>
    </row>
    <row r="39" spans="1:8" ht="12.75" x14ac:dyDescent="0.2">
      <c r="A39" s="14" t="s">
        <v>47</v>
      </c>
      <c r="B39" s="14"/>
      <c r="C39" s="14" t="s">
        <v>9</v>
      </c>
      <c r="D39" s="14" t="s">
        <v>10</v>
      </c>
      <c r="E39" s="14" t="s">
        <v>41</v>
      </c>
      <c r="G39" s="14" t="s">
        <v>40</v>
      </c>
      <c r="H39" s="14"/>
    </row>
    <row r="40" spans="1:8" ht="12.75" x14ac:dyDescent="0.2">
      <c r="A40" s="14" t="s">
        <v>47</v>
      </c>
      <c r="B40" s="14"/>
      <c r="C40" s="14" t="s">
        <v>9</v>
      </c>
      <c r="D40" s="14" t="s">
        <v>10</v>
      </c>
      <c r="E40" s="14" t="s">
        <v>43</v>
      </c>
      <c r="G40" s="14" t="s">
        <v>11</v>
      </c>
    </row>
    <row r="41" spans="1:8" ht="12.75" x14ac:dyDescent="0.2">
      <c r="A41" s="14" t="s">
        <v>47</v>
      </c>
      <c r="B41" s="14"/>
      <c r="C41" s="14" t="s">
        <v>9</v>
      </c>
      <c r="D41" s="14" t="s">
        <v>10</v>
      </c>
      <c r="E41" s="14" t="s">
        <v>39</v>
      </c>
      <c r="G41" s="14" t="s">
        <v>11</v>
      </c>
    </row>
    <row r="42" spans="1:8" ht="12.75" x14ac:dyDescent="0.2">
      <c r="A42" s="14" t="s">
        <v>47</v>
      </c>
      <c r="B42" s="14"/>
      <c r="C42" s="14" t="s">
        <v>9</v>
      </c>
      <c r="D42" s="14" t="s">
        <v>10</v>
      </c>
      <c r="E42" s="14" t="s">
        <v>41</v>
      </c>
      <c r="G42" s="14" t="s">
        <v>11</v>
      </c>
    </row>
    <row r="43" spans="1:8" ht="12.75" x14ac:dyDescent="0.2">
      <c r="A43" s="14" t="s">
        <v>68</v>
      </c>
      <c r="B43" s="14"/>
      <c r="C43" s="14" t="s">
        <v>9</v>
      </c>
      <c r="D43" s="14" t="s">
        <v>10</v>
      </c>
      <c r="E43" s="14" t="s">
        <v>38</v>
      </c>
      <c r="F43" s="14" t="s">
        <v>43</v>
      </c>
      <c r="G43" s="14" t="s">
        <v>40</v>
      </c>
      <c r="H43" s="14"/>
    </row>
    <row r="44" spans="1:8" ht="12.75" x14ac:dyDescent="0.2">
      <c r="A44" s="14" t="s">
        <v>68</v>
      </c>
      <c r="B44" s="14"/>
      <c r="C44" s="14" t="s">
        <v>9</v>
      </c>
      <c r="D44" s="14" t="s">
        <v>10</v>
      </c>
      <c r="E44" s="14" t="s">
        <v>38</v>
      </c>
      <c r="F44" s="14" t="s">
        <v>39</v>
      </c>
      <c r="G44" s="14" t="s">
        <v>40</v>
      </c>
      <c r="H44" s="14"/>
    </row>
    <row r="45" spans="1:8" ht="12.75" x14ac:dyDescent="0.2">
      <c r="A45" s="14" t="s">
        <v>68</v>
      </c>
      <c r="B45" s="14"/>
      <c r="C45" s="14" t="s">
        <v>9</v>
      </c>
      <c r="D45" s="14" t="s">
        <v>10</v>
      </c>
      <c r="E45" s="14" t="s">
        <v>38</v>
      </c>
      <c r="F45" s="14" t="s">
        <v>41</v>
      </c>
      <c r="G45" s="14" t="s">
        <v>40</v>
      </c>
      <c r="H45" s="14"/>
    </row>
    <row r="46" spans="1:8" ht="12.75" x14ac:dyDescent="0.2">
      <c r="A46" s="14" t="s">
        <v>68</v>
      </c>
      <c r="B46" s="14"/>
      <c r="C46" s="14" t="s">
        <v>9</v>
      </c>
      <c r="D46" s="14" t="s">
        <v>10</v>
      </c>
      <c r="E46" s="14" t="s">
        <v>38</v>
      </c>
      <c r="F46" s="14" t="s">
        <v>43</v>
      </c>
      <c r="G46" s="14" t="s">
        <v>11</v>
      </c>
    </row>
    <row r="47" spans="1:8" ht="12.75" x14ac:dyDescent="0.2">
      <c r="A47" s="14" t="s">
        <v>68</v>
      </c>
      <c r="B47" s="14"/>
      <c r="C47" s="14" t="s">
        <v>9</v>
      </c>
      <c r="D47" s="14" t="s">
        <v>10</v>
      </c>
      <c r="E47" s="14" t="s">
        <v>38</v>
      </c>
      <c r="F47" s="14" t="s">
        <v>39</v>
      </c>
      <c r="G47" s="14" t="s">
        <v>11</v>
      </c>
    </row>
    <row r="48" spans="1:8" ht="12.75" x14ac:dyDescent="0.2">
      <c r="A48" s="14" t="s">
        <v>68</v>
      </c>
      <c r="B48" s="14"/>
      <c r="C48" s="14" t="s">
        <v>9</v>
      </c>
      <c r="D48" s="14" t="s">
        <v>10</v>
      </c>
      <c r="E48" s="14" t="s">
        <v>38</v>
      </c>
      <c r="F48" s="14" t="s">
        <v>41</v>
      </c>
      <c r="G48" s="14" t="s">
        <v>11</v>
      </c>
    </row>
    <row r="49" spans="1:8" ht="12.75" x14ac:dyDescent="0.2">
      <c r="A49" s="14" t="s">
        <v>73</v>
      </c>
      <c r="B49" s="14"/>
      <c r="C49" s="14" t="s">
        <v>9</v>
      </c>
      <c r="D49" s="14" t="s">
        <v>10</v>
      </c>
      <c r="E49" s="14" t="s">
        <v>38</v>
      </c>
      <c r="F49" s="14" t="s">
        <v>43</v>
      </c>
      <c r="G49" s="14" t="s">
        <v>40</v>
      </c>
      <c r="H49" s="14"/>
    </row>
    <row r="50" spans="1:8" ht="12.75" x14ac:dyDescent="0.2">
      <c r="A50" s="14" t="s">
        <v>73</v>
      </c>
      <c r="B50" s="14"/>
      <c r="C50" s="14" t="s">
        <v>9</v>
      </c>
      <c r="D50" s="14" t="s">
        <v>10</v>
      </c>
      <c r="E50" s="14" t="s">
        <v>38</v>
      </c>
      <c r="F50" s="14" t="s">
        <v>39</v>
      </c>
      <c r="G50" s="14" t="s">
        <v>40</v>
      </c>
      <c r="H50" s="14"/>
    </row>
    <row r="51" spans="1:8" ht="12.75" x14ac:dyDescent="0.2">
      <c r="A51" s="14" t="s">
        <v>73</v>
      </c>
      <c r="B51" s="14"/>
      <c r="C51" s="14" t="s">
        <v>9</v>
      </c>
      <c r="D51" s="14" t="s">
        <v>10</v>
      </c>
      <c r="E51" s="14" t="s">
        <v>38</v>
      </c>
      <c r="F51" s="14" t="s">
        <v>41</v>
      </c>
      <c r="G51" s="14" t="s">
        <v>40</v>
      </c>
      <c r="H51" s="14"/>
    </row>
    <row r="52" spans="1:8" ht="12.75" x14ac:dyDescent="0.2">
      <c r="A52" s="14" t="s">
        <v>73</v>
      </c>
      <c r="B52" s="14"/>
      <c r="C52" s="14" t="s">
        <v>9</v>
      </c>
      <c r="D52" s="14" t="s">
        <v>10</v>
      </c>
      <c r="E52" s="14" t="s">
        <v>38</v>
      </c>
      <c r="F52" s="14" t="s">
        <v>43</v>
      </c>
      <c r="G52" s="14" t="s">
        <v>11</v>
      </c>
    </row>
    <row r="53" spans="1:8" ht="12.75" x14ac:dyDescent="0.2">
      <c r="A53" s="14" t="s">
        <v>73</v>
      </c>
      <c r="B53" s="14"/>
      <c r="C53" s="14" t="s">
        <v>9</v>
      </c>
      <c r="D53" s="14" t="s">
        <v>10</v>
      </c>
      <c r="E53" s="14" t="s">
        <v>38</v>
      </c>
      <c r="F53" s="14" t="s">
        <v>39</v>
      </c>
      <c r="G53" s="14" t="s">
        <v>11</v>
      </c>
    </row>
    <row r="54" spans="1:8" ht="12.75" x14ac:dyDescent="0.2">
      <c r="A54" s="14" t="s">
        <v>73</v>
      </c>
      <c r="B54" s="14"/>
      <c r="C54" s="14" t="s">
        <v>9</v>
      </c>
      <c r="D54" s="14" t="s">
        <v>10</v>
      </c>
      <c r="E54" s="14" t="s">
        <v>38</v>
      </c>
      <c r="F54" s="14" t="s">
        <v>41</v>
      </c>
      <c r="G54" s="14" t="s">
        <v>11</v>
      </c>
    </row>
    <row r="55" spans="1:8" ht="12.75" x14ac:dyDescent="0.2">
      <c r="A55" s="14" t="s">
        <v>74</v>
      </c>
      <c r="B55" s="14"/>
      <c r="C55" s="14" t="s">
        <v>9</v>
      </c>
      <c r="D55" s="14" t="s">
        <v>10</v>
      </c>
      <c r="E55" s="14" t="s">
        <v>39</v>
      </c>
      <c r="G55" s="14" t="s">
        <v>40</v>
      </c>
      <c r="H55" s="14"/>
    </row>
    <row r="56" spans="1:8" ht="12.75" x14ac:dyDescent="0.2">
      <c r="A56" s="14" t="s">
        <v>74</v>
      </c>
      <c r="B56" s="14"/>
      <c r="C56" s="14" t="s">
        <v>9</v>
      </c>
      <c r="D56" s="14" t="s">
        <v>10</v>
      </c>
      <c r="E56" s="14" t="s">
        <v>41</v>
      </c>
      <c r="G56" s="14" t="s">
        <v>40</v>
      </c>
      <c r="H56" s="14"/>
    </row>
    <row r="57" spans="1:8" ht="12.75" x14ac:dyDescent="0.2">
      <c r="A57" s="14" t="s">
        <v>74</v>
      </c>
      <c r="B57" s="14"/>
      <c r="C57" s="14" t="s">
        <v>9</v>
      </c>
      <c r="D57" s="14" t="s">
        <v>10</v>
      </c>
      <c r="E57" s="14" t="s">
        <v>39</v>
      </c>
      <c r="G57" s="14" t="s">
        <v>11</v>
      </c>
    </row>
    <row r="58" spans="1:8" ht="12.75" x14ac:dyDescent="0.2">
      <c r="A58" s="14" t="s">
        <v>74</v>
      </c>
      <c r="B58" s="14"/>
      <c r="C58" s="14" t="s">
        <v>9</v>
      </c>
      <c r="D58" s="14" t="s">
        <v>10</v>
      </c>
      <c r="E58" s="14" t="s">
        <v>41</v>
      </c>
      <c r="G58" s="14" t="s">
        <v>11</v>
      </c>
    </row>
    <row r="59" spans="1:8" ht="12.75" x14ac:dyDescent="0.2">
      <c r="A59" s="14" t="s">
        <v>75</v>
      </c>
      <c r="B59" s="14"/>
      <c r="C59" s="14" t="s">
        <v>9</v>
      </c>
      <c r="D59" s="14" t="s">
        <v>10</v>
      </c>
      <c r="E59" s="14" t="s">
        <v>38</v>
      </c>
      <c r="F59" s="14" t="s">
        <v>43</v>
      </c>
      <c r="G59" s="14" t="s">
        <v>40</v>
      </c>
      <c r="H59" s="14"/>
    </row>
    <row r="60" spans="1:8" ht="12.75" x14ac:dyDescent="0.2">
      <c r="A60" s="14" t="s">
        <v>75</v>
      </c>
      <c r="B60" s="14"/>
      <c r="C60" s="14" t="s">
        <v>9</v>
      </c>
      <c r="D60" s="14" t="s">
        <v>10</v>
      </c>
      <c r="E60" s="14" t="s">
        <v>38</v>
      </c>
      <c r="F60" s="14" t="s">
        <v>39</v>
      </c>
      <c r="G60" s="14" t="s">
        <v>40</v>
      </c>
      <c r="H60" s="14"/>
    </row>
    <row r="61" spans="1:8" ht="12.75" x14ac:dyDescent="0.2">
      <c r="A61" s="14" t="s">
        <v>75</v>
      </c>
      <c r="B61" s="14"/>
      <c r="C61" s="14" t="s">
        <v>9</v>
      </c>
      <c r="D61" s="14" t="s">
        <v>10</v>
      </c>
      <c r="E61" s="14" t="s">
        <v>38</v>
      </c>
      <c r="F61" s="14" t="s">
        <v>41</v>
      </c>
      <c r="G61" s="14" t="s">
        <v>40</v>
      </c>
      <c r="H61" s="14"/>
    </row>
    <row r="62" spans="1:8" ht="12.75" x14ac:dyDescent="0.2">
      <c r="A62" s="14" t="s">
        <v>75</v>
      </c>
      <c r="B62" s="14"/>
      <c r="C62" s="14" t="s">
        <v>9</v>
      </c>
      <c r="D62" s="14" t="s">
        <v>10</v>
      </c>
      <c r="E62" s="14" t="s">
        <v>38</v>
      </c>
      <c r="F62" s="14" t="s">
        <v>43</v>
      </c>
      <c r="G62" s="14" t="s">
        <v>11</v>
      </c>
    </row>
    <row r="63" spans="1:8" ht="12.75" x14ac:dyDescent="0.2">
      <c r="A63" s="14" t="s">
        <v>75</v>
      </c>
      <c r="B63" s="14"/>
      <c r="C63" s="14" t="s">
        <v>9</v>
      </c>
      <c r="D63" s="14" t="s">
        <v>10</v>
      </c>
      <c r="E63" s="14" t="s">
        <v>38</v>
      </c>
      <c r="F63" s="14" t="s">
        <v>39</v>
      </c>
      <c r="G63" s="14" t="s">
        <v>11</v>
      </c>
    </row>
    <row r="64" spans="1:8" ht="12.75" x14ac:dyDescent="0.2">
      <c r="A64" s="14" t="s">
        <v>75</v>
      </c>
      <c r="B64" s="14"/>
      <c r="C64" s="14" t="s">
        <v>9</v>
      </c>
      <c r="D64" s="14" t="s">
        <v>10</v>
      </c>
      <c r="E64" s="14" t="s">
        <v>38</v>
      </c>
      <c r="F64" s="14" t="s">
        <v>41</v>
      </c>
      <c r="G64" s="14" t="s">
        <v>11</v>
      </c>
    </row>
    <row r="65" spans="1:8" ht="12.75" x14ac:dyDescent="0.2">
      <c r="A65" s="14" t="s">
        <v>76</v>
      </c>
      <c r="B65" s="14"/>
      <c r="C65" s="14" t="s">
        <v>9</v>
      </c>
      <c r="D65" s="14" t="s">
        <v>10</v>
      </c>
      <c r="E65" s="14" t="s">
        <v>38</v>
      </c>
      <c r="F65" s="14" t="s">
        <v>43</v>
      </c>
      <c r="G65" s="14" t="s">
        <v>40</v>
      </c>
      <c r="H65" s="14"/>
    </row>
    <row r="66" spans="1:8" ht="12.75" x14ac:dyDescent="0.2">
      <c r="A66" s="14" t="s">
        <v>76</v>
      </c>
      <c r="B66" s="14"/>
      <c r="C66" s="14" t="s">
        <v>9</v>
      </c>
      <c r="D66" s="14" t="s">
        <v>10</v>
      </c>
      <c r="E66" s="14" t="s">
        <v>38</v>
      </c>
      <c r="F66" s="14" t="s">
        <v>39</v>
      </c>
      <c r="G66" s="14" t="s">
        <v>40</v>
      </c>
      <c r="H66" s="14"/>
    </row>
    <row r="67" spans="1:8" ht="12.75" x14ac:dyDescent="0.2">
      <c r="A67" s="14" t="s">
        <v>76</v>
      </c>
      <c r="B67" s="14"/>
      <c r="C67" s="14" t="s">
        <v>9</v>
      </c>
      <c r="D67" s="14" t="s">
        <v>10</v>
      </c>
      <c r="E67" s="14" t="s">
        <v>38</v>
      </c>
      <c r="F67" s="14" t="s">
        <v>41</v>
      </c>
      <c r="G67" s="14" t="s">
        <v>40</v>
      </c>
      <c r="H67" s="14"/>
    </row>
    <row r="68" spans="1:8" ht="12.75" x14ac:dyDescent="0.2">
      <c r="A68" s="14" t="s">
        <v>76</v>
      </c>
      <c r="B68" s="14"/>
      <c r="C68" s="14" t="s">
        <v>9</v>
      </c>
      <c r="D68" s="14" t="s">
        <v>10</v>
      </c>
      <c r="E68" s="14" t="s">
        <v>38</v>
      </c>
      <c r="F68" s="14" t="s">
        <v>43</v>
      </c>
      <c r="G68" s="14" t="s">
        <v>11</v>
      </c>
    </row>
    <row r="69" spans="1:8" ht="12.75" x14ac:dyDescent="0.2">
      <c r="A69" s="14" t="s">
        <v>76</v>
      </c>
      <c r="B69" s="14"/>
      <c r="C69" s="14" t="s">
        <v>9</v>
      </c>
      <c r="D69" s="14" t="s">
        <v>10</v>
      </c>
      <c r="E69" s="14" t="s">
        <v>38</v>
      </c>
      <c r="F69" s="14" t="s">
        <v>39</v>
      </c>
      <c r="G69" s="14" t="s">
        <v>11</v>
      </c>
    </row>
    <row r="70" spans="1:8" ht="12.75" x14ac:dyDescent="0.2">
      <c r="A70" s="14" t="s">
        <v>76</v>
      </c>
      <c r="B70" s="14"/>
      <c r="C70" s="14" t="s">
        <v>9</v>
      </c>
      <c r="D70" s="14" t="s">
        <v>10</v>
      </c>
      <c r="E70" s="14" t="s">
        <v>38</v>
      </c>
      <c r="F70" s="14" t="s">
        <v>41</v>
      </c>
      <c r="G70" s="14" t="s">
        <v>11</v>
      </c>
    </row>
    <row r="71" spans="1:8" ht="12.75" x14ac:dyDescent="0.2">
      <c r="A71" s="14" t="s">
        <v>77</v>
      </c>
      <c r="B71" s="14"/>
      <c r="C71" s="14" t="s">
        <v>9</v>
      </c>
      <c r="D71" s="14" t="s">
        <v>10</v>
      </c>
      <c r="E71" s="14" t="s">
        <v>38</v>
      </c>
      <c r="F71" s="14" t="s">
        <v>43</v>
      </c>
      <c r="G71" s="14" t="s">
        <v>40</v>
      </c>
      <c r="H71" s="14"/>
    </row>
    <row r="72" spans="1:8" ht="12.75" x14ac:dyDescent="0.2">
      <c r="A72" s="14" t="s">
        <v>77</v>
      </c>
      <c r="B72" s="14"/>
      <c r="C72" s="14" t="s">
        <v>9</v>
      </c>
      <c r="D72" s="14" t="s">
        <v>10</v>
      </c>
      <c r="E72" s="14" t="s">
        <v>38</v>
      </c>
      <c r="F72" s="14" t="s">
        <v>39</v>
      </c>
      <c r="G72" s="14" t="s">
        <v>40</v>
      </c>
      <c r="H72" s="14"/>
    </row>
    <row r="73" spans="1:8" ht="12.75" x14ac:dyDescent="0.2">
      <c r="A73" s="14" t="s">
        <v>77</v>
      </c>
      <c r="B73" s="14"/>
      <c r="C73" s="14" t="s">
        <v>9</v>
      </c>
      <c r="D73" s="14" t="s">
        <v>10</v>
      </c>
      <c r="E73" s="14" t="s">
        <v>38</v>
      </c>
      <c r="F73" s="14" t="s">
        <v>41</v>
      </c>
      <c r="G73" s="14" t="s">
        <v>40</v>
      </c>
      <c r="H73" s="14"/>
    </row>
    <row r="74" spans="1:8" ht="12.75" x14ac:dyDescent="0.2">
      <c r="A74" s="14" t="s">
        <v>77</v>
      </c>
      <c r="B74" s="14"/>
      <c r="C74" s="14" t="s">
        <v>9</v>
      </c>
      <c r="D74" s="14" t="s">
        <v>10</v>
      </c>
      <c r="E74" s="14" t="s">
        <v>38</v>
      </c>
      <c r="F74" s="14" t="s">
        <v>43</v>
      </c>
      <c r="G74" s="14" t="s">
        <v>11</v>
      </c>
    </row>
    <row r="75" spans="1:8" ht="12.75" x14ac:dyDescent="0.2">
      <c r="A75" s="14" t="s">
        <v>77</v>
      </c>
      <c r="B75" s="14"/>
      <c r="C75" s="14" t="s">
        <v>9</v>
      </c>
      <c r="D75" s="14" t="s">
        <v>10</v>
      </c>
      <c r="E75" s="14" t="s">
        <v>38</v>
      </c>
      <c r="F75" s="14" t="s">
        <v>39</v>
      </c>
      <c r="G75" s="14" t="s">
        <v>11</v>
      </c>
    </row>
    <row r="76" spans="1:8" ht="12.75" x14ac:dyDescent="0.2">
      <c r="A76" s="14" t="s">
        <v>77</v>
      </c>
      <c r="B76" s="14"/>
      <c r="C76" s="14" t="s">
        <v>9</v>
      </c>
      <c r="D76" s="14" t="s">
        <v>10</v>
      </c>
      <c r="E76" s="14" t="s">
        <v>38</v>
      </c>
      <c r="F76" s="14" t="s">
        <v>41</v>
      </c>
      <c r="G76" s="14" t="s">
        <v>11</v>
      </c>
    </row>
    <row r="77" spans="1:8" ht="12.75" x14ac:dyDescent="0.2">
      <c r="A77" s="14" t="s">
        <v>48</v>
      </c>
      <c r="B77" s="14"/>
      <c r="C77" s="14" t="s">
        <v>9</v>
      </c>
      <c r="D77" s="14" t="s">
        <v>10</v>
      </c>
      <c r="E77" s="14" t="s">
        <v>43</v>
      </c>
      <c r="G77" s="14" t="s">
        <v>40</v>
      </c>
      <c r="H77" s="14"/>
    </row>
    <row r="78" spans="1:8" ht="12.75" x14ac:dyDescent="0.2">
      <c r="A78" s="14" t="s">
        <v>48</v>
      </c>
      <c r="B78" s="14"/>
      <c r="C78" s="14" t="s">
        <v>9</v>
      </c>
      <c r="D78" s="14" t="s">
        <v>10</v>
      </c>
      <c r="E78" s="14" t="s">
        <v>39</v>
      </c>
      <c r="G78" s="14" t="s">
        <v>40</v>
      </c>
      <c r="H78" s="14"/>
    </row>
    <row r="79" spans="1:8" ht="12.75" x14ac:dyDescent="0.2">
      <c r="A79" s="14" t="s">
        <v>48</v>
      </c>
      <c r="B79" s="14"/>
      <c r="C79" s="14" t="s">
        <v>9</v>
      </c>
      <c r="D79" s="14" t="s">
        <v>10</v>
      </c>
      <c r="E79" s="14" t="s">
        <v>41</v>
      </c>
      <c r="G79" s="14" t="s">
        <v>40</v>
      </c>
      <c r="H79" s="14"/>
    </row>
    <row r="80" spans="1:8" ht="12.75" x14ac:dyDescent="0.2">
      <c r="A80" s="14" t="s">
        <v>48</v>
      </c>
      <c r="B80" s="14"/>
      <c r="C80" s="14" t="s">
        <v>9</v>
      </c>
      <c r="D80" s="14" t="s">
        <v>10</v>
      </c>
      <c r="E80" s="14" t="s">
        <v>43</v>
      </c>
      <c r="G80" s="14" t="s">
        <v>11</v>
      </c>
    </row>
    <row r="81" spans="1:8" ht="12.75" x14ac:dyDescent="0.2">
      <c r="A81" s="14" t="s">
        <v>48</v>
      </c>
      <c r="B81" s="14"/>
      <c r="C81" s="14" t="s">
        <v>9</v>
      </c>
      <c r="D81" s="14" t="s">
        <v>10</v>
      </c>
      <c r="E81" s="14" t="s">
        <v>39</v>
      </c>
      <c r="G81" s="14" t="s">
        <v>11</v>
      </c>
    </row>
    <row r="82" spans="1:8" ht="12.75" x14ac:dyDescent="0.2">
      <c r="A82" s="14" t="s">
        <v>48</v>
      </c>
      <c r="B82" s="14"/>
      <c r="C82" s="14" t="s">
        <v>9</v>
      </c>
      <c r="D82" s="14" t="s">
        <v>10</v>
      </c>
      <c r="E82" s="14" t="s">
        <v>41</v>
      </c>
      <c r="G82" s="14" t="s">
        <v>11</v>
      </c>
    </row>
    <row r="83" spans="1:8" ht="12.75" x14ac:dyDescent="0.2">
      <c r="A83" s="14" t="s">
        <v>78</v>
      </c>
      <c r="B83" s="14"/>
      <c r="C83" s="14" t="s">
        <v>9</v>
      </c>
      <c r="D83" s="14" t="s">
        <v>10</v>
      </c>
      <c r="E83" s="14" t="s">
        <v>39</v>
      </c>
      <c r="G83" s="14" t="s">
        <v>40</v>
      </c>
      <c r="H83" s="14"/>
    </row>
    <row r="84" spans="1:8" ht="12.75" x14ac:dyDescent="0.2">
      <c r="A84" s="14" t="s">
        <v>78</v>
      </c>
      <c r="B84" s="14"/>
      <c r="C84" s="14" t="s">
        <v>9</v>
      </c>
      <c r="D84" s="14" t="s">
        <v>10</v>
      </c>
      <c r="E84" s="14" t="s">
        <v>41</v>
      </c>
      <c r="G84" s="14" t="s">
        <v>40</v>
      </c>
      <c r="H84" s="14"/>
    </row>
    <row r="85" spans="1:8" ht="12.75" x14ac:dyDescent="0.2">
      <c r="A85" s="14" t="s">
        <v>78</v>
      </c>
      <c r="B85" s="14"/>
      <c r="C85" s="14" t="s">
        <v>9</v>
      </c>
      <c r="D85" s="14" t="s">
        <v>10</v>
      </c>
      <c r="E85" s="14" t="s">
        <v>39</v>
      </c>
      <c r="G85" s="14" t="s">
        <v>11</v>
      </c>
    </row>
    <row r="86" spans="1:8" ht="12.75" x14ac:dyDescent="0.2">
      <c r="A86" s="14" t="s">
        <v>78</v>
      </c>
      <c r="B86" s="14"/>
      <c r="C86" s="14" t="s">
        <v>9</v>
      </c>
      <c r="D86" s="14" t="s">
        <v>10</v>
      </c>
      <c r="E86" s="14" t="s">
        <v>41</v>
      </c>
      <c r="G86" s="14" t="s">
        <v>11</v>
      </c>
    </row>
    <row r="87" spans="1:8" ht="12.75" x14ac:dyDescent="0.2">
      <c r="A87" s="14" t="s">
        <v>79</v>
      </c>
      <c r="B87" s="14"/>
      <c r="C87" s="14" t="s">
        <v>9</v>
      </c>
      <c r="D87" s="14" t="s">
        <v>10</v>
      </c>
      <c r="E87" s="14" t="s">
        <v>38</v>
      </c>
      <c r="F87" s="14" t="s">
        <v>43</v>
      </c>
      <c r="G87" s="14" t="s">
        <v>40</v>
      </c>
      <c r="H87" s="14"/>
    </row>
    <row r="88" spans="1:8" ht="12.75" x14ac:dyDescent="0.2">
      <c r="A88" s="14" t="s">
        <v>79</v>
      </c>
      <c r="B88" s="14"/>
      <c r="C88" s="14" t="s">
        <v>9</v>
      </c>
      <c r="D88" s="14" t="s">
        <v>10</v>
      </c>
      <c r="E88" s="14" t="s">
        <v>38</v>
      </c>
      <c r="F88" s="14" t="s">
        <v>39</v>
      </c>
      <c r="G88" s="14" t="s">
        <v>40</v>
      </c>
      <c r="H88" s="14"/>
    </row>
    <row r="89" spans="1:8" ht="12.75" x14ac:dyDescent="0.2">
      <c r="A89" s="14" t="s">
        <v>79</v>
      </c>
      <c r="B89" s="14"/>
      <c r="C89" s="14" t="s">
        <v>9</v>
      </c>
      <c r="D89" s="14" t="s">
        <v>10</v>
      </c>
      <c r="E89" s="14" t="s">
        <v>38</v>
      </c>
      <c r="F89" s="14" t="s">
        <v>41</v>
      </c>
      <c r="G89" s="14" t="s">
        <v>40</v>
      </c>
      <c r="H89" s="14"/>
    </row>
    <row r="90" spans="1:8" ht="12.75" x14ac:dyDescent="0.2">
      <c r="A90" s="14" t="s">
        <v>79</v>
      </c>
      <c r="B90" s="14"/>
      <c r="C90" s="14" t="s">
        <v>9</v>
      </c>
      <c r="D90" s="14" t="s">
        <v>10</v>
      </c>
      <c r="E90" s="14" t="s">
        <v>38</v>
      </c>
      <c r="F90" s="14" t="s">
        <v>43</v>
      </c>
      <c r="G90" s="14" t="s">
        <v>11</v>
      </c>
    </row>
    <row r="91" spans="1:8" ht="12.75" x14ac:dyDescent="0.2">
      <c r="A91" s="14" t="s">
        <v>79</v>
      </c>
      <c r="B91" s="14"/>
      <c r="C91" s="14" t="s">
        <v>9</v>
      </c>
      <c r="D91" s="14" t="s">
        <v>10</v>
      </c>
      <c r="E91" s="14" t="s">
        <v>38</v>
      </c>
      <c r="F91" s="14" t="s">
        <v>39</v>
      </c>
      <c r="G91" s="14" t="s">
        <v>11</v>
      </c>
    </row>
    <row r="92" spans="1:8" ht="12.75" x14ac:dyDescent="0.2">
      <c r="A92" s="14" t="s">
        <v>79</v>
      </c>
      <c r="B92" s="14"/>
      <c r="C92" s="14" t="s">
        <v>9</v>
      </c>
      <c r="D92" s="14" t="s">
        <v>10</v>
      </c>
      <c r="E92" s="14" t="s">
        <v>38</v>
      </c>
      <c r="F92" s="14" t="s">
        <v>41</v>
      </c>
      <c r="G92" s="14" t="s">
        <v>11</v>
      </c>
    </row>
    <row r="93" spans="1:8" ht="12.75" x14ac:dyDescent="0.2">
      <c r="A93" s="14" t="s">
        <v>80</v>
      </c>
      <c r="B93" s="14"/>
      <c r="C93" s="14" t="s">
        <v>9</v>
      </c>
      <c r="D93" s="14" t="s">
        <v>10</v>
      </c>
      <c r="E93" s="14" t="s">
        <v>38</v>
      </c>
      <c r="F93" s="14" t="s">
        <v>41</v>
      </c>
      <c r="G93" s="14" t="s">
        <v>40</v>
      </c>
      <c r="H93" s="14"/>
    </row>
    <row r="94" spans="1:8" ht="12.75" x14ac:dyDescent="0.2">
      <c r="A94" s="14" t="s">
        <v>80</v>
      </c>
      <c r="B94" s="14"/>
      <c r="C94" s="14" t="s">
        <v>9</v>
      </c>
      <c r="D94" s="14" t="s">
        <v>10</v>
      </c>
      <c r="E94" s="14" t="s">
        <v>38</v>
      </c>
      <c r="F94" s="14" t="s">
        <v>41</v>
      </c>
      <c r="G94" s="14" t="s">
        <v>11</v>
      </c>
    </row>
    <row r="95" spans="1:8" ht="12.75" x14ac:dyDescent="0.2">
      <c r="A95" s="14" t="s">
        <v>50</v>
      </c>
      <c r="B95" s="14"/>
      <c r="C95" s="14" t="s">
        <v>9</v>
      </c>
      <c r="D95" s="14" t="s">
        <v>10</v>
      </c>
      <c r="E95" s="14" t="s">
        <v>43</v>
      </c>
      <c r="G95" s="14" t="s">
        <v>40</v>
      </c>
      <c r="H95" s="14"/>
    </row>
    <row r="96" spans="1:8" ht="12.75" x14ac:dyDescent="0.2">
      <c r="A96" s="14" t="s">
        <v>50</v>
      </c>
      <c r="B96" s="14"/>
      <c r="C96" s="14" t="s">
        <v>9</v>
      </c>
      <c r="D96" s="14" t="s">
        <v>10</v>
      </c>
      <c r="E96" s="14" t="s">
        <v>43</v>
      </c>
      <c r="G96" s="14" t="s">
        <v>11</v>
      </c>
    </row>
    <row r="97" spans="1:8" ht="12.75" x14ac:dyDescent="0.2">
      <c r="A97" s="14" t="s">
        <v>50</v>
      </c>
      <c r="B97" s="14"/>
      <c r="C97" s="14" t="s">
        <v>9</v>
      </c>
      <c r="D97" s="14" t="s">
        <v>10</v>
      </c>
      <c r="E97" s="14" t="s">
        <v>39</v>
      </c>
      <c r="G97" s="14" t="s">
        <v>40</v>
      </c>
      <c r="H97" s="14"/>
    </row>
    <row r="98" spans="1:8" ht="12.75" x14ac:dyDescent="0.2">
      <c r="A98" s="14" t="s">
        <v>50</v>
      </c>
      <c r="B98" s="14"/>
      <c r="C98" s="14" t="s">
        <v>9</v>
      </c>
      <c r="D98" s="14" t="s">
        <v>10</v>
      </c>
      <c r="E98" s="14" t="s">
        <v>39</v>
      </c>
      <c r="G98" s="14" t="s">
        <v>11</v>
      </c>
    </row>
    <row r="99" spans="1:8" ht="12.75" x14ac:dyDescent="0.2">
      <c r="A99" s="14" t="s">
        <v>50</v>
      </c>
      <c r="B99" s="14"/>
      <c r="C99" s="14" t="s">
        <v>9</v>
      </c>
      <c r="D99" s="14" t="s">
        <v>10</v>
      </c>
      <c r="E99" s="14" t="s">
        <v>41</v>
      </c>
      <c r="G99" s="14" t="s">
        <v>40</v>
      </c>
      <c r="H99" s="14"/>
    </row>
    <row r="100" spans="1:8" ht="12.75" x14ac:dyDescent="0.2">
      <c r="A100" s="14" t="s">
        <v>50</v>
      </c>
      <c r="B100" s="14"/>
      <c r="C100" s="14" t="s">
        <v>9</v>
      </c>
      <c r="D100" s="14" t="s">
        <v>10</v>
      </c>
      <c r="E100" s="14" t="s">
        <v>41</v>
      </c>
      <c r="G100" s="14" t="s">
        <v>11</v>
      </c>
    </row>
    <row r="101" spans="1:8" ht="12.75" x14ac:dyDescent="0.2">
      <c r="A101" s="14" t="s">
        <v>81</v>
      </c>
      <c r="B101" s="14"/>
      <c r="C101" s="14" t="s">
        <v>9</v>
      </c>
      <c r="D101" s="14" t="s">
        <v>10</v>
      </c>
      <c r="E101" s="14" t="s">
        <v>38</v>
      </c>
      <c r="F101" s="14" t="s">
        <v>39</v>
      </c>
      <c r="G101" s="14" t="s">
        <v>40</v>
      </c>
      <c r="H101" s="14"/>
    </row>
    <row r="102" spans="1:8" ht="12.75" x14ac:dyDescent="0.2">
      <c r="A102" s="14" t="s">
        <v>81</v>
      </c>
      <c r="B102" s="14"/>
      <c r="C102" s="14" t="s">
        <v>9</v>
      </c>
      <c r="D102" s="14" t="s">
        <v>10</v>
      </c>
      <c r="E102" s="14" t="s">
        <v>38</v>
      </c>
      <c r="F102" s="14" t="s">
        <v>41</v>
      </c>
      <c r="G102" s="14" t="s">
        <v>40</v>
      </c>
      <c r="H102" s="14"/>
    </row>
    <row r="103" spans="1:8" ht="12.75" x14ac:dyDescent="0.2">
      <c r="A103" s="14" t="s">
        <v>81</v>
      </c>
      <c r="B103" s="14"/>
      <c r="C103" s="14" t="s">
        <v>9</v>
      </c>
      <c r="D103" s="14" t="s">
        <v>10</v>
      </c>
      <c r="E103" s="14" t="s">
        <v>38</v>
      </c>
      <c r="F103" s="14" t="s">
        <v>39</v>
      </c>
      <c r="G103" s="14" t="s">
        <v>11</v>
      </c>
    </row>
    <row r="104" spans="1:8" ht="12.75" x14ac:dyDescent="0.2">
      <c r="A104" s="14" t="s">
        <v>81</v>
      </c>
      <c r="B104" s="14"/>
      <c r="C104" s="14" t="s">
        <v>9</v>
      </c>
      <c r="D104" s="14" t="s">
        <v>10</v>
      </c>
      <c r="E104" s="14" t="s">
        <v>38</v>
      </c>
      <c r="F104" s="14" t="s">
        <v>41</v>
      </c>
      <c r="G104" s="14" t="s">
        <v>11</v>
      </c>
    </row>
    <row r="105" spans="1:8" ht="12.75" x14ac:dyDescent="0.2">
      <c r="A105" s="14" t="s">
        <v>51</v>
      </c>
      <c r="B105" s="14"/>
      <c r="C105" s="14" t="s">
        <v>9</v>
      </c>
      <c r="D105" s="14" t="s">
        <v>10</v>
      </c>
      <c r="E105" s="14" t="s">
        <v>43</v>
      </c>
      <c r="G105" s="14" t="s">
        <v>40</v>
      </c>
      <c r="H105" s="14"/>
    </row>
    <row r="106" spans="1:8" ht="12.75" x14ac:dyDescent="0.2">
      <c r="A106" s="14" t="s">
        <v>51</v>
      </c>
      <c r="B106" s="14"/>
      <c r="C106" s="14" t="s">
        <v>9</v>
      </c>
      <c r="D106" s="14" t="s">
        <v>10</v>
      </c>
      <c r="E106" s="14" t="s">
        <v>39</v>
      </c>
      <c r="G106" s="14" t="s">
        <v>40</v>
      </c>
      <c r="H106" s="14"/>
    </row>
    <row r="107" spans="1:8" ht="12.75" x14ac:dyDescent="0.2">
      <c r="A107" s="14" t="s">
        <v>51</v>
      </c>
      <c r="B107" s="14"/>
      <c r="C107" s="14" t="s">
        <v>9</v>
      </c>
      <c r="D107" s="14" t="s">
        <v>10</v>
      </c>
      <c r="E107" s="14" t="s">
        <v>41</v>
      </c>
      <c r="G107" s="14" t="s">
        <v>40</v>
      </c>
      <c r="H107" s="14"/>
    </row>
    <row r="108" spans="1:8" ht="12.75" x14ac:dyDescent="0.2">
      <c r="A108" s="14" t="s">
        <v>51</v>
      </c>
      <c r="B108" s="14"/>
      <c r="C108" s="14" t="s">
        <v>9</v>
      </c>
      <c r="D108" s="14" t="s">
        <v>10</v>
      </c>
      <c r="E108" s="14" t="s">
        <v>43</v>
      </c>
      <c r="G108" s="14" t="s">
        <v>11</v>
      </c>
    </row>
    <row r="109" spans="1:8" ht="12.75" x14ac:dyDescent="0.2">
      <c r="A109" s="14" t="s">
        <v>51</v>
      </c>
      <c r="B109" s="14"/>
      <c r="C109" s="14" t="s">
        <v>9</v>
      </c>
      <c r="D109" s="14" t="s">
        <v>10</v>
      </c>
      <c r="E109" s="14" t="s">
        <v>39</v>
      </c>
      <c r="G109" s="14" t="s">
        <v>11</v>
      </c>
    </row>
    <row r="110" spans="1:8" ht="12.75" x14ac:dyDescent="0.2">
      <c r="A110" s="14" t="s">
        <v>51</v>
      </c>
      <c r="B110" s="14"/>
      <c r="C110" s="14" t="s">
        <v>9</v>
      </c>
      <c r="D110" s="14" t="s">
        <v>10</v>
      </c>
      <c r="E110" s="14" t="s">
        <v>41</v>
      </c>
      <c r="G110" s="14" t="s">
        <v>11</v>
      </c>
    </row>
    <row r="111" spans="1:8" ht="12.75" x14ac:dyDescent="0.2">
      <c r="A111" s="14" t="s">
        <v>82</v>
      </c>
      <c r="B111" s="14"/>
      <c r="C111" s="14" t="s">
        <v>9</v>
      </c>
      <c r="D111" s="14" t="s">
        <v>10</v>
      </c>
      <c r="E111" s="14" t="s">
        <v>38</v>
      </c>
      <c r="F111" s="14" t="s">
        <v>43</v>
      </c>
      <c r="G111" s="14" t="s">
        <v>40</v>
      </c>
      <c r="H111" s="14"/>
    </row>
    <row r="112" spans="1:8" ht="12.75" x14ac:dyDescent="0.2">
      <c r="A112" s="14" t="s">
        <v>82</v>
      </c>
      <c r="B112" s="14"/>
      <c r="C112" s="14" t="s">
        <v>9</v>
      </c>
      <c r="D112" s="14" t="s">
        <v>10</v>
      </c>
      <c r="E112" s="14" t="s">
        <v>38</v>
      </c>
      <c r="F112" s="14" t="s">
        <v>39</v>
      </c>
      <c r="G112" s="14" t="s">
        <v>40</v>
      </c>
      <c r="H112" s="14"/>
    </row>
    <row r="113" spans="1:8" ht="12.75" x14ac:dyDescent="0.2">
      <c r="A113" s="14" t="s">
        <v>82</v>
      </c>
      <c r="B113" s="14"/>
      <c r="C113" s="14" t="s">
        <v>9</v>
      </c>
      <c r="D113" s="14" t="s">
        <v>10</v>
      </c>
      <c r="E113" s="14" t="s">
        <v>38</v>
      </c>
      <c r="F113" s="14" t="s">
        <v>41</v>
      </c>
      <c r="G113" s="14" t="s">
        <v>40</v>
      </c>
      <c r="H113" s="14"/>
    </row>
    <row r="114" spans="1:8" ht="12.75" x14ac:dyDescent="0.2">
      <c r="A114" s="14" t="s">
        <v>82</v>
      </c>
      <c r="B114" s="14"/>
      <c r="C114" s="14" t="s">
        <v>9</v>
      </c>
      <c r="D114" s="14" t="s">
        <v>10</v>
      </c>
      <c r="E114" s="14" t="s">
        <v>38</v>
      </c>
      <c r="F114" s="14" t="s">
        <v>43</v>
      </c>
      <c r="G114" s="14" t="s">
        <v>11</v>
      </c>
    </row>
    <row r="115" spans="1:8" ht="12.75" x14ac:dyDescent="0.2">
      <c r="A115" s="14" t="s">
        <v>82</v>
      </c>
      <c r="B115" s="14"/>
      <c r="C115" s="14" t="s">
        <v>9</v>
      </c>
      <c r="D115" s="14" t="s">
        <v>10</v>
      </c>
      <c r="E115" s="14" t="s">
        <v>38</v>
      </c>
      <c r="F115" s="14" t="s">
        <v>39</v>
      </c>
      <c r="G115" s="14" t="s">
        <v>11</v>
      </c>
    </row>
    <row r="116" spans="1:8" ht="12.75" x14ac:dyDescent="0.2">
      <c r="A116" s="14" t="s">
        <v>82</v>
      </c>
      <c r="B116" s="14"/>
      <c r="C116" s="14" t="s">
        <v>9</v>
      </c>
      <c r="D116" s="14" t="s">
        <v>10</v>
      </c>
      <c r="E116" s="14" t="s">
        <v>38</v>
      </c>
      <c r="F116" s="14" t="s">
        <v>41</v>
      </c>
      <c r="G116" s="14" t="s">
        <v>11</v>
      </c>
    </row>
    <row r="117" spans="1:8" ht="12.75" x14ac:dyDescent="0.2">
      <c r="A117" s="14" t="s">
        <v>83</v>
      </c>
      <c r="B117" s="14"/>
      <c r="C117" s="14" t="s">
        <v>9</v>
      </c>
      <c r="D117" s="14" t="s">
        <v>10</v>
      </c>
      <c r="E117" s="14" t="s">
        <v>38</v>
      </c>
      <c r="F117" s="14" t="s">
        <v>43</v>
      </c>
      <c r="G117" s="14" t="s">
        <v>40</v>
      </c>
      <c r="H117" s="14"/>
    </row>
    <row r="118" spans="1:8" ht="12.75" x14ac:dyDescent="0.2">
      <c r="A118" s="14" t="s">
        <v>83</v>
      </c>
      <c r="B118" s="14"/>
      <c r="C118" s="14" t="s">
        <v>9</v>
      </c>
      <c r="D118" s="14" t="s">
        <v>10</v>
      </c>
      <c r="E118" s="14" t="s">
        <v>38</v>
      </c>
      <c r="F118" s="14" t="s">
        <v>39</v>
      </c>
      <c r="G118" s="14" t="s">
        <v>40</v>
      </c>
      <c r="H118" s="14"/>
    </row>
    <row r="119" spans="1:8" ht="12.75" x14ac:dyDescent="0.2">
      <c r="A119" s="14" t="s">
        <v>83</v>
      </c>
      <c r="B119" s="14"/>
      <c r="C119" s="14" t="s">
        <v>9</v>
      </c>
      <c r="D119" s="14" t="s">
        <v>10</v>
      </c>
      <c r="E119" s="14" t="s">
        <v>38</v>
      </c>
      <c r="F119" s="14" t="s">
        <v>41</v>
      </c>
      <c r="G119" s="14" t="s">
        <v>40</v>
      </c>
      <c r="H119" s="14"/>
    </row>
    <row r="120" spans="1:8" ht="12.75" x14ac:dyDescent="0.2">
      <c r="A120" s="14" t="s">
        <v>83</v>
      </c>
      <c r="B120" s="14"/>
      <c r="C120" s="14" t="s">
        <v>9</v>
      </c>
      <c r="D120" s="14" t="s">
        <v>10</v>
      </c>
      <c r="E120" s="14" t="s">
        <v>38</v>
      </c>
      <c r="F120" s="14" t="s">
        <v>43</v>
      </c>
      <c r="G120" s="14" t="s">
        <v>11</v>
      </c>
    </row>
    <row r="121" spans="1:8" ht="12.75" x14ac:dyDescent="0.2">
      <c r="A121" s="14" t="s">
        <v>83</v>
      </c>
      <c r="B121" s="14"/>
      <c r="C121" s="14" t="s">
        <v>9</v>
      </c>
      <c r="D121" s="14" t="s">
        <v>10</v>
      </c>
      <c r="E121" s="14" t="s">
        <v>38</v>
      </c>
      <c r="F121" s="14" t="s">
        <v>39</v>
      </c>
      <c r="G121" s="14" t="s">
        <v>11</v>
      </c>
    </row>
    <row r="122" spans="1:8" ht="12.75" x14ac:dyDescent="0.2">
      <c r="A122" s="14" t="s">
        <v>83</v>
      </c>
      <c r="B122" s="14"/>
      <c r="C122" s="14" t="s">
        <v>9</v>
      </c>
      <c r="D122" s="14" t="s">
        <v>10</v>
      </c>
      <c r="E122" s="14" t="s">
        <v>38</v>
      </c>
      <c r="F122" s="14" t="s">
        <v>41</v>
      </c>
      <c r="G122" s="14" t="s">
        <v>11</v>
      </c>
    </row>
    <row r="123" spans="1:8" ht="12.75" x14ac:dyDescent="0.2">
      <c r="A123" s="14" t="s">
        <v>52</v>
      </c>
      <c r="B123" s="14"/>
      <c r="C123" s="14" t="s">
        <v>9</v>
      </c>
      <c r="D123" s="14" t="s">
        <v>10</v>
      </c>
      <c r="E123" s="14" t="s">
        <v>43</v>
      </c>
      <c r="G123" s="14" t="s">
        <v>40</v>
      </c>
      <c r="H123" s="14"/>
    </row>
    <row r="124" spans="1:8" ht="12.75" x14ac:dyDescent="0.2">
      <c r="A124" s="14" t="s">
        <v>52</v>
      </c>
      <c r="B124" s="14"/>
      <c r="C124" s="14" t="s">
        <v>9</v>
      </c>
      <c r="D124" s="14" t="s">
        <v>10</v>
      </c>
      <c r="E124" s="14" t="s">
        <v>39</v>
      </c>
      <c r="G124" s="14" t="s">
        <v>40</v>
      </c>
      <c r="H124" s="14"/>
    </row>
    <row r="125" spans="1:8" ht="12.75" x14ac:dyDescent="0.2">
      <c r="A125" s="14" t="s">
        <v>52</v>
      </c>
      <c r="B125" s="14"/>
      <c r="C125" s="14" t="s">
        <v>9</v>
      </c>
      <c r="D125" s="14" t="s">
        <v>10</v>
      </c>
      <c r="E125" s="14" t="s">
        <v>41</v>
      </c>
      <c r="G125" s="14" t="s">
        <v>40</v>
      </c>
      <c r="H125" s="14"/>
    </row>
    <row r="126" spans="1:8" ht="12.75" x14ac:dyDescent="0.2">
      <c r="A126" s="14" t="s">
        <v>52</v>
      </c>
      <c r="B126" s="14"/>
      <c r="C126" s="14" t="s">
        <v>9</v>
      </c>
      <c r="D126" s="14" t="s">
        <v>10</v>
      </c>
      <c r="E126" s="14" t="s">
        <v>43</v>
      </c>
      <c r="G126" s="14" t="s">
        <v>11</v>
      </c>
    </row>
    <row r="127" spans="1:8" ht="12.75" x14ac:dyDescent="0.2">
      <c r="A127" s="14" t="s">
        <v>52</v>
      </c>
      <c r="B127" s="14"/>
      <c r="C127" s="14" t="s">
        <v>9</v>
      </c>
      <c r="D127" s="14" t="s">
        <v>10</v>
      </c>
      <c r="E127" s="14" t="s">
        <v>39</v>
      </c>
      <c r="G127" s="14" t="s">
        <v>11</v>
      </c>
    </row>
    <row r="128" spans="1:8" ht="12.75" x14ac:dyDescent="0.2">
      <c r="A128" s="14" t="s">
        <v>52</v>
      </c>
      <c r="B128" s="14"/>
      <c r="C128" s="14" t="s">
        <v>9</v>
      </c>
      <c r="D128" s="14" t="s">
        <v>10</v>
      </c>
      <c r="E128" s="14" t="s">
        <v>41</v>
      </c>
      <c r="G128" s="14" t="s">
        <v>11</v>
      </c>
    </row>
    <row r="129" spans="1:8" ht="12.75" x14ac:dyDescent="0.2">
      <c r="A129" s="14" t="s">
        <v>84</v>
      </c>
      <c r="B129" s="14"/>
      <c r="C129" s="14" t="s">
        <v>9</v>
      </c>
      <c r="D129" s="14" t="s">
        <v>10</v>
      </c>
      <c r="E129" s="14" t="s">
        <v>38</v>
      </c>
      <c r="F129" s="14" t="s">
        <v>41</v>
      </c>
      <c r="G129" s="14" t="s">
        <v>40</v>
      </c>
      <c r="H129" s="14"/>
    </row>
    <row r="130" spans="1:8" ht="12.75" x14ac:dyDescent="0.2">
      <c r="A130" s="14" t="s">
        <v>84</v>
      </c>
      <c r="B130" s="14"/>
      <c r="C130" s="14" t="s">
        <v>9</v>
      </c>
      <c r="D130" s="14" t="s">
        <v>10</v>
      </c>
      <c r="E130" s="14" t="s">
        <v>38</v>
      </c>
      <c r="F130" s="14" t="s">
        <v>39</v>
      </c>
      <c r="G130" s="14" t="s">
        <v>40</v>
      </c>
      <c r="H130" s="14"/>
    </row>
    <row r="131" spans="1:8" ht="12.75" x14ac:dyDescent="0.2">
      <c r="A131" s="14" t="s">
        <v>84</v>
      </c>
      <c r="B131" s="14"/>
      <c r="C131" s="14" t="s">
        <v>9</v>
      </c>
      <c r="D131" s="14" t="s">
        <v>10</v>
      </c>
      <c r="E131" s="14" t="s">
        <v>38</v>
      </c>
      <c r="F131" s="14" t="s">
        <v>43</v>
      </c>
      <c r="G131" s="14" t="s">
        <v>40</v>
      </c>
      <c r="H131" s="14"/>
    </row>
    <row r="132" spans="1:8" ht="12.75" x14ac:dyDescent="0.2">
      <c r="A132" s="14" t="s">
        <v>84</v>
      </c>
      <c r="B132" s="14"/>
      <c r="C132" s="14" t="s">
        <v>9</v>
      </c>
      <c r="D132" s="14" t="s">
        <v>10</v>
      </c>
      <c r="E132" s="14" t="s">
        <v>38</v>
      </c>
      <c r="F132" s="14" t="s">
        <v>41</v>
      </c>
      <c r="G132" s="14" t="s">
        <v>11</v>
      </c>
    </row>
    <row r="133" spans="1:8" ht="12.75" x14ac:dyDescent="0.2">
      <c r="A133" s="14" t="s">
        <v>84</v>
      </c>
      <c r="B133" s="14"/>
      <c r="C133" s="14" t="s">
        <v>9</v>
      </c>
      <c r="D133" s="14" t="s">
        <v>10</v>
      </c>
      <c r="E133" s="14" t="s">
        <v>38</v>
      </c>
      <c r="F133" s="14" t="s">
        <v>39</v>
      </c>
      <c r="G133" s="14" t="s">
        <v>11</v>
      </c>
    </row>
    <row r="134" spans="1:8" ht="12.75" x14ac:dyDescent="0.2">
      <c r="A134" s="14" t="s">
        <v>84</v>
      </c>
      <c r="B134" s="14"/>
      <c r="C134" s="14" t="s">
        <v>9</v>
      </c>
      <c r="D134" s="14" t="s">
        <v>10</v>
      </c>
      <c r="E134" s="14" t="s">
        <v>38</v>
      </c>
      <c r="F134" s="14" t="s">
        <v>43</v>
      </c>
      <c r="G134" s="14" t="s">
        <v>11</v>
      </c>
    </row>
    <row r="135" spans="1:8" ht="12.75" x14ac:dyDescent="0.2">
      <c r="A135" s="14" t="s">
        <v>54</v>
      </c>
      <c r="B135" s="14"/>
      <c r="C135" s="14" t="s">
        <v>9</v>
      </c>
      <c r="D135" s="14" t="s">
        <v>10</v>
      </c>
      <c r="E135" s="14" t="s">
        <v>43</v>
      </c>
      <c r="G135" s="14" t="s">
        <v>40</v>
      </c>
      <c r="H135" s="14"/>
    </row>
    <row r="136" spans="1:8" ht="12.75" x14ac:dyDescent="0.2">
      <c r="A136" s="14" t="s">
        <v>54</v>
      </c>
      <c r="B136" s="14"/>
      <c r="C136" s="14" t="s">
        <v>9</v>
      </c>
      <c r="D136" s="14" t="s">
        <v>10</v>
      </c>
      <c r="E136" s="14" t="s">
        <v>39</v>
      </c>
      <c r="G136" s="14" t="s">
        <v>40</v>
      </c>
      <c r="H136" s="14"/>
    </row>
    <row r="137" spans="1:8" ht="12.75" x14ac:dyDescent="0.2">
      <c r="A137" s="14" t="s">
        <v>54</v>
      </c>
      <c r="B137" s="14"/>
      <c r="C137" s="14" t="s">
        <v>9</v>
      </c>
      <c r="D137" s="14" t="s">
        <v>10</v>
      </c>
      <c r="E137" s="14" t="s">
        <v>41</v>
      </c>
      <c r="G137" s="14" t="s">
        <v>40</v>
      </c>
      <c r="H137" s="14"/>
    </row>
    <row r="138" spans="1:8" ht="12.75" x14ac:dyDescent="0.2">
      <c r="A138" s="14" t="s">
        <v>54</v>
      </c>
      <c r="B138" s="14"/>
      <c r="C138" s="14" t="s">
        <v>9</v>
      </c>
      <c r="D138" s="14" t="s">
        <v>10</v>
      </c>
      <c r="E138" s="14" t="s">
        <v>43</v>
      </c>
      <c r="G138" s="14" t="s">
        <v>11</v>
      </c>
    </row>
    <row r="139" spans="1:8" ht="12.75" x14ac:dyDescent="0.2">
      <c r="A139" s="14" t="s">
        <v>54</v>
      </c>
      <c r="B139" s="14"/>
      <c r="C139" s="14" t="s">
        <v>9</v>
      </c>
      <c r="D139" s="14" t="s">
        <v>10</v>
      </c>
      <c r="E139" s="14" t="s">
        <v>39</v>
      </c>
      <c r="G139" s="14" t="s">
        <v>11</v>
      </c>
    </row>
    <row r="140" spans="1:8" ht="12.75" x14ac:dyDescent="0.2">
      <c r="A140" s="14" t="s">
        <v>54</v>
      </c>
      <c r="B140" s="14"/>
      <c r="C140" s="14" t="s">
        <v>9</v>
      </c>
      <c r="D140" s="14" t="s">
        <v>10</v>
      </c>
      <c r="E140" s="14" t="s">
        <v>41</v>
      </c>
      <c r="G140" s="14" t="s">
        <v>11</v>
      </c>
    </row>
    <row r="141" spans="1:8" ht="12.75" x14ac:dyDescent="0.2">
      <c r="A141" s="14" t="s">
        <v>85</v>
      </c>
      <c r="B141" s="14"/>
      <c r="C141" s="14" t="s">
        <v>9</v>
      </c>
      <c r="D141" s="14" t="s">
        <v>10</v>
      </c>
      <c r="E141" s="14" t="s">
        <v>38</v>
      </c>
      <c r="F141" s="14" t="s">
        <v>43</v>
      </c>
      <c r="G141" s="14" t="s">
        <v>40</v>
      </c>
      <c r="H141" s="14"/>
    </row>
    <row r="142" spans="1:8" ht="12.75" x14ac:dyDescent="0.2">
      <c r="A142" s="14" t="s">
        <v>85</v>
      </c>
      <c r="B142" s="14"/>
      <c r="C142" s="14" t="s">
        <v>9</v>
      </c>
      <c r="D142" s="14" t="s">
        <v>10</v>
      </c>
      <c r="E142" s="14" t="s">
        <v>38</v>
      </c>
      <c r="F142" s="14" t="s">
        <v>39</v>
      </c>
      <c r="G142" s="14" t="s">
        <v>40</v>
      </c>
      <c r="H142" s="14"/>
    </row>
    <row r="143" spans="1:8" ht="12.75" x14ac:dyDescent="0.2">
      <c r="A143" s="14" t="s">
        <v>85</v>
      </c>
      <c r="B143" s="14"/>
      <c r="C143" s="14" t="s">
        <v>9</v>
      </c>
      <c r="D143" s="14" t="s">
        <v>10</v>
      </c>
      <c r="E143" s="14" t="s">
        <v>38</v>
      </c>
      <c r="F143" s="14" t="s">
        <v>41</v>
      </c>
      <c r="G143" s="14" t="s">
        <v>40</v>
      </c>
      <c r="H143" s="14"/>
    </row>
    <row r="144" spans="1:8" ht="12.75" x14ac:dyDescent="0.2">
      <c r="A144" s="14" t="s">
        <v>85</v>
      </c>
      <c r="B144" s="14"/>
      <c r="C144" s="14" t="s">
        <v>9</v>
      </c>
      <c r="D144" s="14" t="s">
        <v>10</v>
      </c>
      <c r="E144" s="14" t="s">
        <v>38</v>
      </c>
      <c r="F144" s="14" t="s">
        <v>43</v>
      </c>
      <c r="G144" s="14" t="s">
        <v>11</v>
      </c>
    </row>
    <row r="145" spans="1:8" ht="12.75" x14ac:dyDescent="0.2">
      <c r="A145" s="14" t="s">
        <v>85</v>
      </c>
      <c r="B145" s="14"/>
      <c r="C145" s="14" t="s">
        <v>9</v>
      </c>
      <c r="D145" s="14" t="s">
        <v>10</v>
      </c>
      <c r="E145" s="14" t="s">
        <v>38</v>
      </c>
      <c r="F145" s="14" t="s">
        <v>39</v>
      </c>
      <c r="G145" s="14" t="s">
        <v>11</v>
      </c>
    </row>
    <row r="146" spans="1:8" ht="12.75" x14ac:dyDescent="0.2">
      <c r="A146" s="14" t="s">
        <v>85</v>
      </c>
      <c r="B146" s="14"/>
      <c r="C146" s="14" t="s">
        <v>9</v>
      </c>
      <c r="D146" s="14" t="s">
        <v>10</v>
      </c>
      <c r="E146" s="14" t="s">
        <v>38</v>
      </c>
      <c r="F146" s="14" t="s">
        <v>41</v>
      </c>
      <c r="G146" s="14" t="s">
        <v>11</v>
      </c>
    </row>
    <row r="147" spans="1:8" ht="12.75" x14ac:dyDescent="0.2">
      <c r="A147" s="14" t="s">
        <v>86</v>
      </c>
      <c r="B147" s="14"/>
      <c r="C147" s="14" t="s">
        <v>9</v>
      </c>
      <c r="D147" s="14" t="s">
        <v>10</v>
      </c>
      <c r="E147" s="14" t="s">
        <v>38</v>
      </c>
      <c r="F147" s="14" t="s">
        <v>39</v>
      </c>
      <c r="G147" s="14" t="s">
        <v>40</v>
      </c>
      <c r="H147" s="14"/>
    </row>
    <row r="148" spans="1:8" ht="12.75" x14ac:dyDescent="0.2">
      <c r="A148" s="14" t="s">
        <v>86</v>
      </c>
      <c r="B148" s="14"/>
      <c r="C148" s="14" t="s">
        <v>9</v>
      </c>
      <c r="D148" s="14" t="s">
        <v>10</v>
      </c>
      <c r="E148" s="14" t="s">
        <v>38</v>
      </c>
      <c r="F148" s="14" t="s">
        <v>41</v>
      </c>
      <c r="G148" s="14" t="s">
        <v>40</v>
      </c>
      <c r="H148" s="14"/>
    </row>
    <row r="149" spans="1:8" ht="12.75" x14ac:dyDescent="0.2">
      <c r="A149" s="14" t="s">
        <v>86</v>
      </c>
      <c r="B149" s="14"/>
      <c r="C149" s="14" t="s">
        <v>9</v>
      </c>
      <c r="D149" s="14" t="s">
        <v>10</v>
      </c>
      <c r="E149" s="14" t="s">
        <v>38</v>
      </c>
      <c r="F149" s="14" t="s">
        <v>39</v>
      </c>
      <c r="G149" s="14" t="s">
        <v>11</v>
      </c>
    </row>
    <row r="150" spans="1:8" ht="12.75" x14ac:dyDescent="0.2">
      <c r="A150" s="14" t="s">
        <v>86</v>
      </c>
      <c r="B150" s="14"/>
      <c r="C150" s="14" t="s">
        <v>9</v>
      </c>
      <c r="D150" s="14" t="s">
        <v>10</v>
      </c>
      <c r="E150" s="14" t="s">
        <v>38</v>
      </c>
      <c r="F150" s="14" t="s">
        <v>41</v>
      </c>
      <c r="G150" s="14" t="s">
        <v>11</v>
      </c>
    </row>
    <row r="151" spans="1:8" ht="12.75" x14ac:dyDescent="0.2">
      <c r="A151" s="14" t="s">
        <v>87</v>
      </c>
      <c r="B151" s="14"/>
      <c r="C151" s="14" t="s">
        <v>9</v>
      </c>
      <c r="D151" s="14" t="s">
        <v>10</v>
      </c>
      <c r="E151" s="14" t="s">
        <v>38</v>
      </c>
      <c r="F151" s="14" t="s">
        <v>39</v>
      </c>
      <c r="G151" s="14" t="s">
        <v>40</v>
      </c>
      <c r="H151" s="14"/>
    </row>
    <row r="152" spans="1:8" ht="12.75" x14ac:dyDescent="0.2">
      <c r="A152" s="14" t="s">
        <v>87</v>
      </c>
      <c r="B152" s="14"/>
      <c r="C152" s="14" t="s">
        <v>9</v>
      </c>
      <c r="D152" s="14" t="s">
        <v>10</v>
      </c>
      <c r="E152" s="14" t="s">
        <v>38</v>
      </c>
      <c r="F152" s="14" t="s">
        <v>41</v>
      </c>
      <c r="G152" s="14" t="s">
        <v>40</v>
      </c>
      <c r="H152" s="14"/>
    </row>
    <row r="153" spans="1:8" ht="12.75" x14ac:dyDescent="0.2">
      <c r="A153" s="14" t="s">
        <v>87</v>
      </c>
      <c r="B153" s="14"/>
      <c r="C153" s="14" t="s">
        <v>9</v>
      </c>
      <c r="D153" s="14" t="s">
        <v>10</v>
      </c>
      <c r="E153" s="14" t="s">
        <v>38</v>
      </c>
      <c r="F153" s="14" t="s">
        <v>39</v>
      </c>
      <c r="G153" s="14" t="s">
        <v>11</v>
      </c>
    </row>
    <row r="154" spans="1:8" ht="12.75" x14ac:dyDescent="0.2">
      <c r="A154" s="14" t="s">
        <v>87</v>
      </c>
      <c r="B154" s="14"/>
      <c r="C154" s="14" t="s">
        <v>9</v>
      </c>
      <c r="D154" s="14" t="s">
        <v>10</v>
      </c>
      <c r="E154" s="14" t="s">
        <v>38</v>
      </c>
      <c r="F154" s="14" t="s">
        <v>41</v>
      </c>
      <c r="G154" s="14" t="s">
        <v>11</v>
      </c>
    </row>
    <row r="155" spans="1:8" ht="12.75" x14ac:dyDescent="0.2">
      <c r="A155" s="14" t="s">
        <v>88</v>
      </c>
      <c r="B155" s="14"/>
      <c r="C155" s="14" t="s">
        <v>9</v>
      </c>
      <c r="D155" s="14" t="s">
        <v>10</v>
      </c>
      <c r="E155" s="14" t="s">
        <v>39</v>
      </c>
      <c r="G155" s="14" t="s">
        <v>40</v>
      </c>
      <c r="H155" s="14"/>
    </row>
    <row r="156" spans="1:8" ht="12.75" x14ac:dyDescent="0.2">
      <c r="A156" s="14" t="s">
        <v>88</v>
      </c>
      <c r="B156" s="14"/>
      <c r="C156" s="14" t="s">
        <v>9</v>
      </c>
      <c r="D156" s="14" t="s">
        <v>10</v>
      </c>
      <c r="E156" s="14" t="s">
        <v>41</v>
      </c>
      <c r="G156" s="14" t="s">
        <v>40</v>
      </c>
      <c r="H156" s="14"/>
    </row>
    <row r="157" spans="1:8" ht="12.75" x14ac:dyDescent="0.2">
      <c r="A157" s="14" t="s">
        <v>88</v>
      </c>
      <c r="B157" s="14"/>
      <c r="C157" s="14" t="s">
        <v>9</v>
      </c>
      <c r="D157" s="14" t="s">
        <v>10</v>
      </c>
      <c r="E157" s="14" t="s">
        <v>39</v>
      </c>
      <c r="G157" s="14" t="s">
        <v>11</v>
      </c>
    </row>
    <row r="158" spans="1:8" ht="12.75" x14ac:dyDescent="0.2">
      <c r="A158" s="14" t="s">
        <v>88</v>
      </c>
      <c r="B158" s="14"/>
      <c r="C158" s="14" t="s">
        <v>9</v>
      </c>
      <c r="D158" s="14" t="s">
        <v>10</v>
      </c>
      <c r="E158" s="14" t="s">
        <v>41</v>
      </c>
      <c r="G158" s="14" t="s">
        <v>11</v>
      </c>
    </row>
    <row r="159" spans="1:8" ht="12.75" x14ac:dyDescent="0.2">
      <c r="A159" s="14" t="s">
        <v>89</v>
      </c>
      <c r="B159" s="14"/>
      <c r="C159" s="14" t="s">
        <v>9</v>
      </c>
      <c r="D159" s="14" t="s">
        <v>10</v>
      </c>
      <c r="E159" s="14" t="s">
        <v>38</v>
      </c>
      <c r="F159" s="14" t="s">
        <v>39</v>
      </c>
      <c r="G159" s="14" t="s">
        <v>40</v>
      </c>
      <c r="H159" s="14"/>
    </row>
    <row r="160" spans="1:8" ht="12.75" x14ac:dyDescent="0.2">
      <c r="A160" s="14" t="s">
        <v>89</v>
      </c>
      <c r="B160" s="14"/>
      <c r="C160" s="14" t="s">
        <v>9</v>
      </c>
      <c r="D160" s="14" t="s">
        <v>10</v>
      </c>
      <c r="E160" s="14" t="s">
        <v>38</v>
      </c>
      <c r="F160" s="14" t="s">
        <v>41</v>
      </c>
      <c r="G160" s="14" t="s">
        <v>40</v>
      </c>
      <c r="H160" s="14"/>
    </row>
    <row r="161" spans="1:8" ht="12.75" x14ac:dyDescent="0.2">
      <c r="A161" s="14" t="s">
        <v>89</v>
      </c>
      <c r="B161" s="14"/>
      <c r="C161" s="14" t="s">
        <v>9</v>
      </c>
      <c r="D161" s="14" t="s">
        <v>10</v>
      </c>
      <c r="E161" s="14" t="s">
        <v>38</v>
      </c>
      <c r="F161" s="14" t="s">
        <v>39</v>
      </c>
      <c r="G161" s="14" t="s">
        <v>11</v>
      </c>
    </row>
    <row r="162" spans="1:8" ht="12.75" x14ac:dyDescent="0.2">
      <c r="A162" s="14" t="s">
        <v>89</v>
      </c>
      <c r="B162" s="14"/>
      <c r="C162" s="14" t="s">
        <v>9</v>
      </c>
      <c r="D162" s="14" t="s">
        <v>10</v>
      </c>
      <c r="E162" s="14" t="s">
        <v>38</v>
      </c>
      <c r="F162" s="14" t="s">
        <v>41</v>
      </c>
      <c r="G162" s="14" t="s">
        <v>11</v>
      </c>
    </row>
    <row r="163" spans="1:8" ht="12.75" x14ac:dyDescent="0.2">
      <c r="A163" s="14" t="s">
        <v>90</v>
      </c>
      <c r="B163" s="14"/>
      <c r="C163" s="14" t="s">
        <v>9</v>
      </c>
      <c r="D163" s="14" t="s">
        <v>10</v>
      </c>
      <c r="E163" s="14" t="s">
        <v>38</v>
      </c>
      <c r="F163" s="14" t="s">
        <v>39</v>
      </c>
      <c r="G163" s="14" t="s">
        <v>40</v>
      </c>
      <c r="H163" s="14"/>
    </row>
    <row r="164" spans="1:8" ht="12.75" x14ac:dyDescent="0.2">
      <c r="A164" s="14" t="s">
        <v>90</v>
      </c>
      <c r="B164" s="14"/>
      <c r="C164" s="14" t="s">
        <v>9</v>
      </c>
      <c r="D164" s="14" t="s">
        <v>10</v>
      </c>
      <c r="E164" s="14" t="s">
        <v>38</v>
      </c>
      <c r="F164" s="14" t="s">
        <v>41</v>
      </c>
      <c r="G164" s="14" t="s">
        <v>40</v>
      </c>
      <c r="H164" s="14"/>
    </row>
    <row r="165" spans="1:8" ht="12.75" x14ac:dyDescent="0.2">
      <c r="A165" s="14" t="s">
        <v>90</v>
      </c>
      <c r="B165" s="14"/>
      <c r="C165" s="14" t="s">
        <v>9</v>
      </c>
      <c r="D165" s="14" t="s">
        <v>10</v>
      </c>
      <c r="E165" s="14" t="s">
        <v>38</v>
      </c>
      <c r="F165" s="14" t="s">
        <v>39</v>
      </c>
      <c r="G165" s="14" t="s">
        <v>11</v>
      </c>
    </row>
    <row r="166" spans="1:8" ht="12.75" x14ac:dyDescent="0.2">
      <c r="A166" s="14" t="s">
        <v>90</v>
      </c>
      <c r="B166" s="14"/>
      <c r="C166" s="14" t="s">
        <v>9</v>
      </c>
      <c r="D166" s="14" t="s">
        <v>10</v>
      </c>
      <c r="E166" s="14" t="s">
        <v>38</v>
      </c>
      <c r="F166" s="14" t="s">
        <v>41</v>
      </c>
      <c r="G166" s="14" t="s">
        <v>11</v>
      </c>
    </row>
    <row r="167" spans="1:8" ht="12.75" x14ac:dyDescent="0.2">
      <c r="A167" s="14" t="s">
        <v>91</v>
      </c>
      <c r="B167" s="14"/>
      <c r="C167" s="14" t="s">
        <v>9</v>
      </c>
      <c r="D167" s="14" t="s">
        <v>10</v>
      </c>
      <c r="E167" s="14" t="s">
        <v>38</v>
      </c>
      <c r="F167" s="14" t="s">
        <v>43</v>
      </c>
      <c r="G167" s="14" t="s">
        <v>40</v>
      </c>
      <c r="H167" s="14"/>
    </row>
    <row r="168" spans="1:8" ht="12.75" x14ac:dyDescent="0.2">
      <c r="A168" s="14" t="s">
        <v>91</v>
      </c>
      <c r="B168" s="14"/>
      <c r="C168" s="14" t="s">
        <v>9</v>
      </c>
      <c r="D168" s="14" t="s">
        <v>10</v>
      </c>
      <c r="E168" s="14" t="s">
        <v>38</v>
      </c>
      <c r="F168" s="14" t="s">
        <v>39</v>
      </c>
      <c r="G168" s="14" t="s">
        <v>40</v>
      </c>
      <c r="H168" s="14"/>
    </row>
    <row r="169" spans="1:8" ht="12.75" x14ac:dyDescent="0.2">
      <c r="A169" s="14" t="s">
        <v>91</v>
      </c>
      <c r="B169" s="14"/>
      <c r="C169" s="14" t="s">
        <v>9</v>
      </c>
      <c r="D169" s="14" t="s">
        <v>10</v>
      </c>
      <c r="E169" s="14" t="s">
        <v>38</v>
      </c>
      <c r="F169" s="14" t="s">
        <v>41</v>
      </c>
      <c r="G169" s="14" t="s">
        <v>40</v>
      </c>
      <c r="H169" s="14"/>
    </row>
    <row r="170" spans="1:8" ht="12.75" x14ac:dyDescent="0.2">
      <c r="A170" s="14" t="s">
        <v>91</v>
      </c>
      <c r="B170" s="14"/>
      <c r="C170" s="14" t="s">
        <v>9</v>
      </c>
      <c r="D170" s="14" t="s">
        <v>10</v>
      </c>
      <c r="E170" s="14" t="s">
        <v>38</v>
      </c>
      <c r="F170" s="14" t="s">
        <v>43</v>
      </c>
      <c r="G170" s="14" t="s">
        <v>11</v>
      </c>
    </row>
    <row r="171" spans="1:8" ht="12.75" x14ac:dyDescent="0.2">
      <c r="A171" s="14" t="s">
        <v>91</v>
      </c>
      <c r="B171" s="14"/>
      <c r="C171" s="14" t="s">
        <v>9</v>
      </c>
      <c r="D171" s="14" t="s">
        <v>10</v>
      </c>
      <c r="E171" s="14" t="s">
        <v>38</v>
      </c>
      <c r="F171" s="14" t="s">
        <v>39</v>
      </c>
      <c r="G171" s="14" t="s">
        <v>11</v>
      </c>
    </row>
    <row r="172" spans="1:8" ht="12.75" x14ac:dyDescent="0.2">
      <c r="A172" s="14" t="s">
        <v>91</v>
      </c>
      <c r="B172" s="14"/>
      <c r="C172" s="14" t="s">
        <v>9</v>
      </c>
      <c r="D172" s="14" t="s">
        <v>10</v>
      </c>
      <c r="E172" s="14" t="s">
        <v>38</v>
      </c>
      <c r="F172" s="14" t="s">
        <v>41</v>
      </c>
      <c r="G172" s="14" t="s">
        <v>11</v>
      </c>
    </row>
    <row r="173" spans="1:8" ht="12.75" x14ac:dyDescent="0.2">
      <c r="A173" s="14" t="s">
        <v>55</v>
      </c>
      <c r="B173" s="14"/>
      <c r="C173" s="14" t="s">
        <v>9</v>
      </c>
      <c r="D173" s="14" t="s">
        <v>10</v>
      </c>
      <c r="E173" s="14" t="s">
        <v>43</v>
      </c>
      <c r="G173" s="14" t="s">
        <v>40</v>
      </c>
      <c r="H173" s="14"/>
    </row>
    <row r="174" spans="1:8" ht="12.75" x14ac:dyDescent="0.2">
      <c r="A174" s="14" t="s">
        <v>55</v>
      </c>
      <c r="B174" s="14"/>
      <c r="C174" s="14" t="s">
        <v>9</v>
      </c>
      <c r="D174" s="14" t="s">
        <v>10</v>
      </c>
      <c r="E174" s="14" t="s">
        <v>39</v>
      </c>
      <c r="G174" s="14" t="s">
        <v>40</v>
      </c>
      <c r="H174" s="14"/>
    </row>
    <row r="175" spans="1:8" ht="12.75" x14ac:dyDescent="0.2">
      <c r="A175" s="14" t="s">
        <v>55</v>
      </c>
      <c r="B175" s="14"/>
      <c r="C175" s="14" t="s">
        <v>9</v>
      </c>
      <c r="D175" s="14" t="s">
        <v>10</v>
      </c>
      <c r="E175" s="14" t="s">
        <v>41</v>
      </c>
      <c r="G175" s="14" t="s">
        <v>40</v>
      </c>
      <c r="H175" s="14"/>
    </row>
    <row r="176" spans="1:8" ht="12.75" x14ac:dyDescent="0.2">
      <c r="A176" s="14" t="s">
        <v>55</v>
      </c>
      <c r="B176" s="14"/>
      <c r="C176" s="14" t="s">
        <v>9</v>
      </c>
      <c r="D176" s="14" t="s">
        <v>10</v>
      </c>
      <c r="E176" s="14" t="s">
        <v>43</v>
      </c>
      <c r="G176" s="14" t="s">
        <v>11</v>
      </c>
    </row>
    <row r="177" spans="1:8" ht="12.75" x14ac:dyDescent="0.2">
      <c r="A177" s="14" t="s">
        <v>55</v>
      </c>
      <c r="B177" s="14"/>
      <c r="C177" s="14" t="s">
        <v>9</v>
      </c>
      <c r="D177" s="14" t="s">
        <v>10</v>
      </c>
      <c r="E177" s="14" t="s">
        <v>39</v>
      </c>
      <c r="G177" s="14" t="s">
        <v>11</v>
      </c>
    </row>
    <row r="178" spans="1:8" ht="12.75" x14ac:dyDescent="0.2">
      <c r="A178" s="14" t="s">
        <v>55</v>
      </c>
      <c r="B178" s="14"/>
      <c r="C178" s="14" t="s">
        <v>9</v>
      </c>
      <c r="D178" s="14" t="s">
        <v>10</v>
      </c>
      <c r="E178" s="14" t="s">
        <v>41</v>
      </c>
      <c r="G178" s="14" t="s">
        <v>11</v>
      </c>
    </row>
    <row r="179" spans="1:8" ht="12.75" x14ac:dyDescent="0.2">
      <c r="A179" s="14" t="s">
        <v>92</v>
      </c>
      <c r="B179" s="14"/>
      <c r="C179" s="14" t="s">
        <v>9</v>
      </c>
      <c r="D179" s="14" t="s">
        <v>10</v>
      </c>
      <c r="E179" s="14" t="s">
        <v>38</v>
      </c>
      <c r="F179" s="14" t="s">
        <v>39</v>
      </c>
      <c r="G179" s="14" t="s">
        <v>40</v>
      </c>
      <c r="H179" s="14"/>
    </row>
    <row r="180" spans="1:8" ht="12.75" x14ac:dyDescent="0.2">
      <c r="A180" s="14" t="s">
        <v>92</v>
      </c>
      <c r="B180" s="14"/>
      <c r="C180" s="14" t="s">
        <v>9</v>
      </c>
      <c r="D180" s="14" t="s">
        <v>10</v>
      </c>
      <c r="E180" s="14" t="s">
        <v>38</v>
      </c>
      <c r="F180" s="14" t="s">
        <v>41</v>
      </c>
      <c r="G180" s="14" t="s">
        <v>40</v>
      </c>
      <c r="H180" s="14"/>
    </row>
    <row r="181" spans="1:8" ht="12.75" x14ac:dyDescent="0.2">
      <c r="A181" s="14" t="s">
        <v>92</v>
      </c>
      <c r="B181" s="14"/>
      <c r="C181" s="14" t="s">
        <v>9</v>
      </c>
      <c r="D181" s="14" t="s">
        <v>10</v>
      </c>
      <c r="E181" s="14" t="s">
        <v>38</v>
      </c>
      <c r="F181" s="14" t="s">
        <v>39</v>
      </c>
      <c r="G181" s="14" t="s">
        <v>11</v>
      </c>
    </row>
    <row r="182" spans="1:8" ht="12.75" x14ac:dyDescent="0.2">
      <c r="A182" s="14" t="s">
        <v>92</v>
      </c>
      <c r="B182" s="14"/>
      <c r="C182" s="14" t="s">
        <v>9</v>
      </c>
      <c r="D182" s="14" t="s">
        <v>10</v>
      </c>
      <c r="E182" s="14" t="s">
        <v>38</v>
      </c>
      <c r="F182" s="14" t="s">
        <v>41</v>
      </c>
      <c r="G182" s="14" t="s">
        <v>11</v>
      </c>
    </row>
    <row r="183" spans="1:8" ht="12.75" x14ac:dyDescent="0.2">
      <c r="A183" s="14" t="s">
        <v>93</v>
      </c>
      <c r="B183" s="14"/>
      <c r="C183" s="14" t="s">
        <v>9</v>
      </c>
      <c r="D183" s="14" t="s">
        <v>10</v>
      </c>
      <c r="E183" s="14" t="s">
        <v>38</v>
      </c>
      <c r="F183" s="14" t="s">
        <v>43</v>
      </c>
      <c r="G183" s="14" t="s">
        <v>40</v>
      </c>
      <c r="H183" s="14"/>
    </row>
    <row r="184" spans="1:8" ht="12.75" x14ac:dyDescent="0.2">
      <c r="A184" s="14" t="s">
        <v>93</v>
      </c>
      <c r="B184" s="14"/>
      <c r="C184" s="14" t="s">
        <v>9</v>
      </c>
      <c r="D184" s="14" t="s">
        <v>10</v>
      </c>
      <c r="E184" s="14" t="s">
        <v>38</v>
      </c>
      <c r="F184" s="14" t="s">
        <v>39</v>
      </c>
      <c r="G184" s="14" t="s">
        <v>40</v>
      </c>
      <c r="H184" s="14"/>
    </row>
    <row r="185" spans="1:8" ht="12.75" x14ac:dyDescent="0.2">
      <c r="A185" s="14" t="s">
        <v>93</v>
      </c>
      <c r="B185" s="14"/>
      <c r="C185" s="14" t="s">
        <v>9</v>
      </c>
      <c r="D185" s="14" t="s">
        <v>10</v>
      </c>
      <c r="E185" s="14" t="s">
        <v>38</v>
      </c>
      <c r="F185" s="14" t="s">
        <v>41</v>
      </c>
      <c r="G185" s="14" t="s">
        <v>40</v>
      </c>
      <c r="H185" s="14"/>
    </row>
    <row r="186" spans="1:8" ht="12.75" x14ac:dyDescent="0.2">
      <c r="A186" s="14" t="s">
        <v>93</v>
      </c>
      <c r="B186" s="14"/>
      <c r="C186" s="14" t="s">
        <v>9</v>
      </c>
      <c r="D186" s="14" t="s">
        <v>10</v>
      </c>
      <c r="E186" s="14" t="s">
        <v>38</v>
      </c>
      <c r="F186" s="14" t="s">
        <v>43</v>
      </c>
      <c r="G186" s="14" t="s">
        <v>11</v>
      </c>
    </row>
    <row r="187" spans="1:8" ht="12.75" x14ac:dyDescent="0.2">
      <c r="A187" s="14" t="s">
        <v>93</v>
      </c>
      <c r="B187" s="14"/>
      <c r="C187" s="14" t="s">
        <v>9</v>
      </c>
      <c r="D187" s="14" t="s">
        <v>10</v>
      </c>
      <c r="E187" s="14" t="s">
        <v>38</v>
      </c>
      <c r="F187" s="14" t="s">
        <v>39</v>
      </c>
      <c r="G187" s="14" t="s">
        <v>11</v>
      </c>
    </row>
    <row r="188" spans="1:8" ht="12.75" x14ac:dyDescent="0.2">
      <c r="A188" s="14" t="s">
        <v>93</v>
      </c>
      <c r="B188" s="14"/>
      <c r="C188" s="14" t="s">
        <v>9</v>
      </c>
      <c r="D188" s="14" t="s">
        <v>10</v>
      </c>
      <c r="E188" s="14" t="s">
        <v>38</v>
      </c>
      <c r="F188" s="14" t="s">
        <v>41</v>
      </c>
      <c r="G188" s="14" t="s">
        <v>11</v>
      </c>
    </row>
    <row r="189" spans="1:8" ht="12.75" x14ac:dyDescent="0.2">
      <c r="A189" s="14" t="s">
        <v>94</v>
      </c>
      <c r="B189" s="14"/>
      <c r="C189" s="14" t="s">
        <v>9</v>
      </c>
      <c r="D189" s="14" t="s">
        <v>10</v>
      </c>
      <c r="E189" s="14" t="s">
        <v>38</v>
      </c>
      <c r="F189" s="14" t="s">
        <v>43</v>
      </c>
      <c r="G189" s="14" t="s">
        <v>40</v>
      </c>
      <c r="H189" s="14"/>
    </row>
    <row r="190" spans="1:8" ht="12.75" x14ac:dyDescent="0.2">
      <c r="A190" s="14" t="s">
        <v>94</v>
      </c>
      <c r="B190" s="14"/>
      <c r="C190" s="14" t="s">
        <v>9</v>
      </c>
      <c r="D190" s="14" t="s">
        <v>10</v>
      </c>
      <c r="E190" s="14" t="s">
        <v>38</v>
      </c>
      <c r="F190" s="14" t="s">
        <v>39</v>
      </c>
      <c r="G190" s="14" t="s">
        <v>40</v>
      </c>
      <c r="H190" s="14"/>
    </row>
    <row r="191" spans="1:8" ht="12.75" x14ac:dyDescent="0.2">
      <c r="A191" s="14" t="s">
        <v>94</v>
      </c>
      <c r="B191" s="14"/>
      <c r="C191" s="14" t="s">
        <v>9</v>
      </c>
      <c r="D191" s="14" t="s">
        <v>10</v>
      </c>
      <c r="E191" s="14" t="s">
        <v>38</v>
      </c>
      <c r="F191" s="14" t="s">
        <v>41</v>
      </c>
      <c r="G191" s="14" t="s">
        <v>40</v>
      </c>
      <c r="H191" s="14"/>
    </row>
    <row r="192" spans="1:8" ht="12.75" x14ac:dyDescent="0.2">
      <c r="A192" s="14" t="s">
        <v>94</v>
      </c>
      <c r="B192" s="14"/>
      <c r="C192" s="14" t="s">
        <v>9</v>
      </c>
      <c r="D192" s="14" t="s">
        <v>10</v>
      </c>
      <c r="E192" s="14" t="s">
        <v>38</v>
      </c>
      <c r="F192" s="14" t="s">
        <v>43</v>
      </c>
      <c r="G192" s="14" t="s">
        <v>11</v>
      </c>
    </row>
    <row r="193" spans="1:8" ht="12.75" x14ac:dyDescent="0.2">
      <c r="A193" s="14" t="s">
        <v>94</v>
      </c>
      <c r="B193" s="14"/>
      <c r="C193" s="14" t="s">
        <v>9</v>
      </c>
      <c r="D193" s="14" t="s">
        <v>10</v>
      </c>
      <c r="E193" s="14" t="s">
        <v>38</v>
      </c>
      <c r="F193" s="14" t="s">
        <v>39</v>
      </c>
      <c r="G193" s="14" t="s">
        <v>11</v>
      </c>
    </row>
    <row r="194" spans="1:8" ht="12.75" x14ac:dyDescent="0.2">
      <c r="A194" s="14" t="s">
        <v>94</v>
      </c>
      <c r="B194" s="14"/>
      <c r="C194" s="14" t="s">
        <v>9</v>
      </c>
      <c r="D194" s="14" t="s">
        <v>10</v>
      </c>
      <c r="E194" s="14" t="s">
        <v>38</v>
      </c>
      <c r="F194" s="14" t="s">
        <v>41</v>
      </c>
      <c r="G194" s="14" t="s">
        <v>11</v>
      </c>
    </row>
    <row r="195" spans="1:8" ht="12.75" x14ac:dyDescent="0.2">
      <c r="A195" s="14" t="s">
        <v>95</v>
      </c>
      <c r="B195" s="14"/>
      <c r="C195" s="14" t="s">
        <v>9</v>
      </c>
      <c r="D195" s="14" t="s">
        <v>10</v>
      </c>
      <c r="E195" s="14" t="s">
        <v>38</v>
      </c>
      <c r="F195" s="14" t="s">
        <v>43</v>
      </c>
      <c r="G195" s="14" t="s">
        <v>40</v>
      </c>
      <c r="H195" s="14"/>
    </row>
    <row r="196" spans="1:8" ht="12.75" x14ac:dyDescent="0.2">
      <c r="A196" s="14" t="s">
        <v>95</v>
      </c>
      <c r="B196" s="14"/>
      <c r="C196" s="14" t="s">
        <v>9</v>
      </c>
      <c r="D196" s="14" t="s">
        <v>10</v>
      </c>
      <c r="E196" s="14" t="s">
        <v>38</v>
      </c>
      <c r="F196" s="14" t="s">
        <v>39</v>
      </c>
      <c r="G196" s="14" t="s">
        <v>40</v>
      </c>
      <c r="H196" s="14"/>
    </row>
    <row r="197" spans="1:8" ht="12.75" x14ac:dyDescent="0.2">
      <c r="A197" s="14" t="s">
        <v>95</v>
      </c>
      <c r="B197" s="14"/>
      <c r="C197" s="14" t="s">
        <v>9</v>
      </c>
      <c r="D197" s="14" t="s">
        <v>10</v>
      </c>
      <c r="E197" s="14" t="s">
        <v>38</v>
      </c>
      <c r="F197" s="14" t="s">
        <v>41</v>
      </c>
      <c r="G197" s="14" t="s">
        <v>40</v>
      </c>
      <c r="H197" s="14"/>
    </row>
    <row r="198" spans="1:8" ht="12.75" x14ac:dyDescent="0.2">
      <c r="A198" s="14" t="s">
        <v>95</v>
      </c>
      <c r="B198" s="14"/>
      <c r="C198" s="14" t="s">
        <v>9</v>
      </c>
      <c r="D198" s="14" t="s">
        <v>10</v>
      </c>
      <c r="E198" s="14" t="s">
        <v>38</v>
      </c>
      <c r="F198" s="14" t="s">
        <v>43</v>
      </c>
      <c r="G198" s="14" t="s">
        <v>11</v>
      </c>
    </row>
    <row r="199" spans="1:8" ht="12.75" x14ac:dyDescent="0.2">
      <c r="A199" s="14" t="s">
        <v>95</v>
      </c>
      <c r="B199" s="14"/>
      <c r="C199" s="14" t="s">
        <v>9</v>
      </c>
      <c r="D199" s="14" t="s">
        <v>10</v>
      </c>
      <c r="E199" s="14" t="s">
        <v>38</v>
      </c>
      <c r="F199" s="14" t="s">
        <v>39</v>
      </c>
      <c r="G199" s="14" t="s">
        <v>11</v>
      </c>
    </row>
    <row r="200" spans="1:8" ht="12.75" x14ac:dyDescent="0.2">
      <c r="A200" s="14" t="s">
        <v>95</v>
      </c>
      <c r="B200" s="14"/>
      <c r="C200" s="14" t="s">
        <v>9</v>
      </c>
      <c r="D200" s="14" t="s">
        <v>10</v>
      </c>
      <c r="E200" s="14" t="s">
        <v>38</v>
      </c>
      <c r="F200" s="14" t="s">
        <v>41</v>
      </c>
      <c r="G200" s="14" t="s">
        <v>11</v>
      </c>
    </row>
    <row r="201" spans="1:8" ht="12.75" x14ac:dyDescent="0.2">
      <c r="A201" s="14" t="s">
        <v>96</v>
      </c>
      <c r="B201" s="14"/>
      <c r="C201" s="14" t="s">
        <v>9</v>
      </c>
      <c r="D201" s="14" t="s">
        <v>10</v>
      </c>
      <c r="E201" s="14" t="s">
        <v>38</v>
      </c>
      <c r="F201" s="14" t="s">
        <v>43</v>
      </c>
      <c r="G201" s="14" t="s">
        <v>40</v>
      </c>
      <c r="H201" s="14"/>
    </row>
    <row r="202" spans="1:8" ht="12.75" x14ac:dyDescent="0.2">
      <c r="A202" s="14" t="s">
        <v>96</v>
      </c>
      <c r="B202" s="14"/>
      <c r="C202" s="14" t="s">
        <v>9</v>
      </c>
      <c r="D202" s="14" t="s">
        <v>10</v>
      </c>
      <c r="E202" s="14" t="s">
        <v>38</v>
      </c>
      <c r="F202" s="14" t="s">
        <v>39</v>
      </c>
      <c r="G202" s="14" t="s">
        <v>40</v>
      </c>
      <c r="H202" s="14"/>
    </row>
    <row r="203" spans="1:8" ht="12.75" x14ac:dyDescent="0.2">
      <c r="A203" s="14" t="s">
        <v>96</v>
      </c>
      <c r="B203" s="14"/>
      <c r="C203" s="14" t="s">
        <v>9</v>
      </c>
      <c r="D203" s="14" t="s">
        <v>10</v>
      </c>
      <c r="E203" s="14" t="s">
        <v>38</v>
      </c>
      <c r="F203" s="14" t="s">
        <v>41</v>
      </c>
      <c r="G203" s="14" t="s">
        <v>40</v>
      </c>
      <c r="H203" s="14"/>
    </row>
    <row r="204" spans="1:8" ht="12.75" x14ac:dyDescent="0.2">
      <c r="A204" s="14" t="s">
        <v>96</v>
      </c>
      <c r="B204" s="14"/>
      <c r="C204" s="14" t="s">
        <v>9</v>
      </c>
      <c r="D204" s="14" t="s">
        <v>10</v>
      </c>
      <c r="E204" s="14" t="s">
        <v>38</v>
      </c>
      <c r="F204" s="14" t="s">
        <v>43</v>
      </c>
      <c r="G204" s="14" t="s">
        <v>11</v>
      </c>
    </row>
    <row r="205" spans="1:8" ht="12.75" x14ac:dyDescent="0.2">
      <c r="A205" s="14" t="s">
        <v>96</v>
      </c>
      <c r="B205" s="14"/>
      <c r="C205" s="14" t="s">
        <v>9</v>
      </c>
      <c r="D205" s="14" t="s">
        <v>10</v>
      </c>
      <c r="E205" s="14" t="s">
        <v>38</v>
      </c>
      <c r="F205" s="14" t="s">
        <v>39</v>
      </c>
      <c r="G205" s="14" t="s">
        <v>11</v>
      </c>
    </row>
    <row r="206" spans="1:8" ht="12.75" x14ac:dyDescent="0.2">
      <c r="A206" s="14" t="s">
        <v>96</v>
      </c>
      <c r="B206" s="14"/>
      <c r="C206" s="14" t="s">
        <v>9</v>
      </c>
      <c r="D206" s="14" t="s">
        <v>10</v>
      </c>
      <c r="E206" s="14" t="s">
        <v>38</v>
      </c>
      <c r="F206" s="14" t="s">
        <v>41</v>
      </c>
      <c r="G206" s="14" t="s">
        <v>11</v>
      </c>
    </row>
    <row r="207" spans="1:8" ht="12.75" x14ac:dyDescent="0.2">
      <c r="A207" s="14" t="s">
        <v>97</v>
      </c>
      <c r="B207" s="14"/>
      <c r="C207" s="14" t="s">
        <v>9</v>
      </c>
      <c r="D207" s="14" t="s">
        <v>10</v>
      </c>
      <c r="E207" s="14" t="s">
        <v>38</v>
      </c>
      <c r="F207" s="14" t="s">
        <v>43</v>
      </c>
      <c r="G207" s="14" t="s">
        <v>40</v>
      </c>
      <c r="H207" s="14"/>
    </row>
    <row r="208" spans="1:8" ht="12.75" x14ac:dyDescent="0.2">
      <c r="A208" s="14" t="s">
        <v>97</v>
      </c>
      <c r="B208" s="14"/>
      <c r="C208" s="14" t="s">
        <v>9</v>
      </c>
      <c r="D208" s="14" t="s">
        <v>10</v>
      </c>
      <c r="E208" s="14" t="s">
        <v>38</v>
      </c>
      <c r="F208" s="14" t="s">
        <v>39</v>
      </c>
      <c r="G208" s="14" t="s">
        <v>40</v>
      </c>
      <c r="H208" s="14"/>
    </row>
    <row r="209" spans="1:8" ht="12.75" x14ac:dyDescent="0.2">
      <c r="A209" s="14" t="s">
        <v>97</v>
      </c>
      <c r="B209" s="14"/>
      <c r="C209" s="14" t="s">
        <v>9</v>
      </c>
      <c r="D209" s="14" t="s">
        <v>10</v>
      </c>
      <c r="E209" s="14" t="s">
        <v>38</v>
      </c>
      <c r="F209" s="14" t="s">
        <v>41</v>
      </c>
      <c r="G209" s="14" t="s">
        <v>40</v>
      </c>
      <c r="H209" s="14"/>
    </row>
    <row r="210" spans="1:8" ht="12.75" x14ac:dyDescent="0.2">
      <c r="A210" s="14" t="s">
        <v>97</v>
      </c>
      <c r="B210" s="14"/>
      <c r="C210" s="14" t="s">
        <v>9</v>
      </c>
      <c r="D210" s="14" t="s">
        <v>10</v>
      </c>
      <c r="E210" s="14" t="s">
        <v>38</v>
      </c>
      <c r="F210" s="14" t="s">
        <v>43</v>
      </c>
      <c r="G210" s="14" t="s">
        <v>11</v>
      </c>
    </row>
    <row r="211" spans="1:8" ht="12.75" x14ac:dyDescent="0.2">
      <c r="A211" s="14" t="s">
        <v>97</v>
      </c>
      <c r="B211" s="14"/>
      <c r="C211" s="14" t="s">
        <v>9</v>
      </c>
      <c r="D211" s="14" t="s">
        <v>10</v>
      </c>
      <c r="E211" s="14" t="s">
        <v>38</v>
      </c>
      <c r="F211" s="14" t="s">
        <v>39</v>
      </c>
      <c r="G211" s="14" t="s">
        <v>11</v>
      </c>
    </row>
    <row r="212" spans="1:8" ht="12.75" x14ac:dyDescent="0.2">
      <c r="A212" s="14" t="s">
        <v>97</v>
      </c>
      <c r="B212" s="14"/>
      <c r="C212" s="14" t="s">
        <v>9</v>
      </c>
      <c r="D212" s="14" t="s">
        <v>10</v>
      </c>
      <c r="E212" s="14" t="s">
        <v>38</v>
      </c>
      <c r="F212" s="14" t="s">
        <v>41</v>
      </c>
      <c r="G212" s="14" t="s">
        <v>11</v>
      </c>
    </row>
    <row r="213" spans="1:8" ht="12.75" x14ac:dyDescent="0.2">
      <c r="A213" s="14" t="s">
        <v>56</v>
      </c>
      <c r="B213" s="14"/>
      <c r="C213" s="14" t="s">
        <v>9</v>
      </c>
      <c r="D213" s="14" t="s">
        <v>10</v>
      </c>
      <c r="E213" s="14" t="s">
        <v>43</v>
      </c>
      <c r="G213" s="14" t="s">
        <v>40</v>
      </c>
      <c r="H213" s="14"/>
    </row>
    <row r="214" spans="1:8" ht="12.75" x14ac:dyDescent="0.2">
      <c r="A214" s="14" t="s">
        <v>56</v>
      </c>
      <c r="B214" s="14"/>
      <c r="C214" s="14" t="s">
        <v>9</v>
      </c>
      <c r="D214" s="14" t="s">
        <v>10</v>
      </c>
      <c r="E214" s="14" t="s">
        <v>39</v>
      </c>
      <c r="G214" s="14" t="s">
        <v>40</v>
      </c>
      <c r="H214" s="14"/>
    </row>
    <row r="215" spans="1:8" ht="12.75" x14ac:dyDescent="0.2">
      <c r="A215" s="14" t="s">
        <v>56</v>
      </c>
      <c r="B215" s="14"/>
      <c r="C215" s="14" t="s">
        <v>9</v>
      </c>
      <c r="D215" s="14" t="s">
        <v>10</v>
      </c>
      <c r="E215" s="14" t="s">
        <v>41</v>
      </c>
      <c r="G215" s="14" t="s">
        <v>40</v>
      </c>
      <c r="H215" s="14"/>
    </row>
    <row r="216" spans="1:8" ht="12.75" x14ac:dyDescent="0.2">
      <c r="A216" s="14" t="s">
        <v>56</v>
      </c>
      <c r="B216" s="14"/>
      <c r="C216" s="14" t="s">
        <v>9</v>
      </c>
      <c r="D216" s="14" t="s">
        <v>10</v>
      </c>
      <c r="E216" s="14" t="s">
        <v>43</v>
      </c>
      <c r="G216" s="14" t="s">
        <v>11</v>
      </c>
    </row>
    <row r="217" spans="1:8" ht="12.75" x14ac:dyDescent="0.2">
      <c r="A217" s="14" t="s">
        <v>56</v>
      </c>
      <c r="B217" s="14"/>
      <c r="C217" s="14" t="s">
        <v>9</v>
      </c>
      <c r="D217" s="14" t="s">
        <v>10</v>
      </c>
      <c r="E217" s="14" t="s">
        <v>39</v>
      </c>
      <c r="G217" s="14" t="s">
        <v>11</v>
      </c>
    </row>
    <row r="218" spans="1:8" ht="12.75" x14ac:dyDescent="0.2">
      <c r="A218" s="14" t="s">
        <v>56</v>
      </c>
      <c r="B218" s="14"/>
      <c r="C218" s="14" t="s">
        <v>9</v>
      </c>
      <c r="D218" s="14" t="s">
        <v>10</v>
      </c>
      <c r="E218" s="14" t="s">
        <v>41</v>
      </c>
      <c r="G218" s="14" t="s">
        <v>11</v>
      </c>
    </row>
    <row r="219" spans="1:8" ht="12.75" x14ac:dyDescent="0.2">
      <c r="A219" s="14" t="s">
        <v>98</v>
      </c>
      <c r="B219" s="14"/>
      <c r="C219" s="14" t="s">
        <v>9</v>
      </c>
      <c r="D219" s="14" t="s">
        <v>10</v>
      </c>
      <c r="E219" s="14" t="s">
        <v>38</v>
      </c>
      <c r="F219" s="14" t="s">
        <v>39</v>
      </c>
      <c r="G219" s="14" t="s">
        <v>40</v>
      </c>
      <c r="H219" s="14"/>
    </row>
    <row r="220" spans="1:8" ht="12.75" x14ac:dyDescent="0.2">
      <c r="A220" s="14" t="s">
        <v>98</v>
      </c>
      <c r="B220" s="14"/>
      <c r="C220" s="14" t="s">
        <v>9</v>
      </c>
      <c r="D220" s="14" t="s">
        <v>10</v>
      </c>
      <c r="E220" s="14" t="s">
        <v>38</v>
      </c>
      <c r="F220" s="14" t="s">
        <v>41</v>
      </c>
      <c r="G220" s="14" t="s">
        <v>40</v>
      </c>
      <c r="H220" s="14"/>
    </row>
    <row r="221" spans="1:8" ht="12.75" x14ac:dyDescent="0.2">
      <c r="A221" s="14" t="s">
        <v>98</v>
      </c>
      <c r="B221" s="14"/>
      <c r="C221" s="14" t="s">
        <v>9</v>
      </c>
      <c r="D221" s="14" t="s">
        <v>10</v>
      </c>
      <c r="E221" s="14" t="s">
        <v>38</v>
      </c>
      <c r="F221" s="14" t="s">
        <v>39</v>
      </c>
      <c r="G221" s="14" t="s">
        <v>11</v>
      </c>
    </row>
    <row r="222" spans="1:8" ht="12.75" x14ac:dyDescent="0.2">
      <c r="A222" s="14" t="s">
        <v>98</v>
      </c>
      <c r="B222" s="14"/>
      <c r="C222" s="14" t="s">
        <v>9</v>
      </c>
      <c r="D222" s="14" t="s">
        <v>10</v>
      </c>
      <c r="E222" s="14" t="s">
        <v>38</v>
      </c>
      <c r="F222" s="14" t="s">
        <v>41</v>
      </c>
      <c r="G222" s="14" t="s">
        <v>11</v>
      </c>
    </row>
    <row r="223" spans="1:8" ht="12.75" x14ac:dyDescent="0.2">
      <c r="A223" s="14" t="s">
        <v>100</v>
      </c>
      <c r="B223" s="14"/>
      <c r="C223" s="14" t="s">
        <v>9</v>
      </c>
      <c r="D223" s="14" t="s">
        <v>10</v>
      </c>
      <c r="E223" s="14" t="s">
        <v>38</v>
      </c>
      <c r="F223" s="14" t="s">
        <v>39</v>
      </c>
      <c r="G223" s="14" t="s">
        <v>40</v>
      </c>
      <c r="H223" s="14"/>
    </row>
    <row r="224" spans="1:8" ht="12.75" x14ac:dyDescent="0.2">
      <c r="A224" s="14" t="s">
        <v>100</v>
      </c>
      <c r="B224" s="14"/>
      <c r="C224" s="14" t="s">
        <v>9</v>
      </c>
      <c r="D224" s="14" t="s">
        <v>10</v>
      </c>
      <c r="E224" s="14" t="s">
        <v>38</v>
      </c>
      <c r="F224" s="14" t="s">
        <v>41</v>
      </c>
      <c r="G224" s="14" t="s">
        <v>40</v>
      </c>
      <c r="H224" s="14"/>
    </row>
    <row r="225" spans="1:8" ht="12.75" x14ac:dyDescent="0.2">
      <c r="A225" s="14" t="s">
        <v>100</v>
      </c>
      <c r="B225" s="14"/>
      <c r="C225" s="14" t="s">
        <v>9</v>
      </c>
      <c r="D225" s="14" t="s">
        <v>10</v>
      </c>
      <c r="E225" s="14" t="s">
        <v>38</v>
      </c>
      <c r="F225" s="14" t="s">
        <v>39</v>
      </c>
      <c r="G225" s="14" t="s">
        <v>11</v>
      </c>
    </row>
    <row r="226" spans="1:8" ht="12.75" x14ac:dyDescent="0.2">
      <c r="A226" s="14" t="s">
        <v>100</v>
      </c>
      <c r="B226" s="14"/>
      <c r="C226" s="14" t="s">
        <v>9</v>
      </c>
      <c r="D226" s="14" t="s">
        <v>10</v>
      </c>
      <c r="E226" s="14" t="s">
        <v>38</v>
      </c>
      <c r="F226" s="14" t="s">
        <v>41</v>
      </c>
      <c r="G226" s="14" t="s">
        <v>11</v>
      </c>
    </row>
    <row r="227" spans="1:8" ht="12.75" x14ac:dyDescent="0.2">
      <c r="A227" s="14" t="s">
        <v>101</v>
      </c>
      <c r="B227" s="14"/>
      <c r="C227" s="14" t="s">
        <v>9</v>
      </c>
      <c r="D227" s="14" t="s">
        <v>10</v>
      </c>
      <c r="E227" s="14" t="s">
        <v>38</v>
      </c>
      <c r="F227" s="14" t="s">
        <v>39</v>
      </c>
      <c r="G227" s="14" t="s">
        <v>40</v>
      </c>
      <c r="H227" s="14"/>
    </row>
    <row r="228" spans="1:8" ht="12.75" x14ac:dyDescent="0.2">
      <c r="A228" s="14" t="s">
        <v>101</v>
      </c>
      <c r="B228" s="14"/>
      <c r="C228" s="14" t="s">
        <v>9</v>
      </c>
      <c r="D228" s="14" t="s">
        <v>10</v>
      </c>
      <c r="E228" s="14" t="s">
        <v>41</v>
      </c>
      <c r="F228" s="14" t="s">
        <v>38</v>
      </c>
      <c r="G228" s="14" t="s">
        <v>40</v>
      </c>
      <c r="H228" s="14"/>
    </row>
    <row r="229" spans="1:8" ht="12.75" x14ac:dyDescent="0.2">
      <c r="A229" s="14" t="s">
        <v>101</v>
      </c>
      <c r="B229" s="14"/>
      <c r="C229" s="14" t="s">
        <v>9</v>
      </c>
      <c r="D229" s="14" t="s">
        <v>10</v>
      </c>
      <c r="E229" s="14" t="s">
        <v>38</v>
      </c>
      <c r="F229" s="14" t="s">
        <v>39</v>
      </c>
      <c r="G229" s="14" t="s">
        <v>11</v>
      </c>
    </row>
    <row r="230" spans="1:8" ht="12.75" x14ac:dyDescent="0.2">
      <c r="A230" s="14" t="s">
        <v>101</v>
      </c>
      <c r="B230" s="14"/>
      <c r="C230" s="14" t="s">
        <v>9</v>
      </c>
      <c r="D230" s="14" t="s">
        <v>10</v>
      </c>
      <c r="E230" s="14" t="s">
        <v>41</v>
      </c>
      <c r="F230" s="14" t="s">
        <v>38</v>
      </c>
      <c r="G230" s="14" t="s">
        <v>11</v>
      </c>
    </row>
    <row r="231" spans="1:8" ht="12.75" x14ac:dyDescent="0.2">
      <c r="A231" s="14" t="s">
        <v>102</v>
      </c>
      <c r="B231" s="14"/>
      <c r="C231" s="14" t="s">
        <v>9</v>
      </c>
      <c r="D231" s="14" t="s">
        <v>10</v>
      </c>
      <c r="E231" s="14" t="s">
        <v>39</v>
      </c>
      <c r="G231" s="14" t="s">
        <v>40</v>
      </c>
      <c r="H231" s="14"/>
    </row>
    <row r="232" spans="1:8" ht="12.75" x14ac:dyDescent="0.2">
      <c r="A232" s="14" t="s">
        <v>102</v>
      </c>
      <c r="B232" s="14"/>
      <c r="C232" s="14" t="s">
        <v>9</v>
      </c>
      <c r="D232" s="14" t="s">
        <v>10</v>
      </c>
      <c r="E232" s="14" t="s">
        <v>41</v>
      </c>
      <c r="G232" s="14" t="s">
        <v>40</v>
      </c>
      <c r="H232" s="14"/>
    </row>
    <row r="233" spans="1:8" ht="12.75" x14ac:dyDescent="0.2">
      <c r="A233" s="14" t="s">
        <v>102</v>
      </c>
      <c r="B233" s="14"/>
      <c r="C233" s="14" t="s">
        <v>9</v>
      </c>
      <c r="D233" s="14" t="s">
        <v>10</v>
      </c>
      <c r="E233" s="14" t="s">
        <v>39</v>
      </c>
      <c r="G233" s="14" t="s">
        <v>11</v>
      </c>
    </row>
    <row r="234" spans="1:8" ht="12.75" x14ac:dyDescent="0.2">
      <c r="A234" s="14" t="s">
        <v>102</v>
      </c>
      <c r="B234" s="14"/>
      <c r="C234" s="14" t="s">
        <v>9</v>
      </c>
      <c r="D234" s="14" t="s">
        <v>10</v>
      </c>
      <c r="E234" s="14" t="s">
        <v>41</v>
      </c>
      <c r="G234" s="14" t="s">
        <v>11</v>
      </c>
    </row>
    <row r="235" spans="1:8" ht="12.75" x14ac:dyDescent="0.2">
      <c r="A235" s="14" t="s">
        <v>108</v>
      </c>
      <c r="B235" s="14"/>
      <c r="C235" s="14" t="s">
        <v>9</v>
      </c>
      <c r="D235" s="14" t="s">
        <v>10</v>
      </c>
      <c r="E235" s="14" t="s">
        <v>38</v>
      </c>
      <c r="F235" s="14" t="s">
        <v>41</v>
      </c>
      <c r="G235" s="14" t="s">
        <v>40</v>
      </c>
      <c r="H235" s="14"/>
    </row>
    <row r="236" spans="1:8" ht="12.75" x14ac:dyDescent="0.2">
      <c r="A236" s="14" t="s">
        <v>108</v>
      </c>
      <c r="B236" s="14"/>
      <c r="C236" s="14" t="s">
        <v>9</v>
      </c>
      <c r="D236" s="14" t="s">
        <v>10</v>
      </c>
      <c r="E236" s="14" t="s">
        <v>38</v>
      </c>
      <c r="F236" s="14" t="s">
        <v>41</v>
      </c>
      <c r="G236" s="14" t="s">
        <v>11</v>
      </c>
    </row>
    <row r="237" spans="1:8" ht="12.75" x14ac:dyDescent="0.2">
      <c r="A237" s="14" t="s">
        <v>111</v>
      </c>
      <c r="B237" s="14"/>
      <c r="C237" s="14" t="s">
        <v>9</v>
      </c>
      <c r="D237" s="14" t="s">
        <v>10</v>
      </c>
      <c r="E237" s="14" t="s">
        <v>38</v>
      </c>
      <c r="F237" s="14" t="s">
        <v>41</v>
      </c>
      <c r="G237" s="14" t="s">
        <v>40</v>
      </c>
      <c r="H237" s="14"/>
    </row>
    <row r="238" spans="1:8" ht="12.75" x14ac:dyDescent="0.2">
      <c r="A238" s="14" t="s">
        <v>111</v>
      </c>
      <c r="B238" s="14"/>
      <c r="C238" s="14" t="s">
        <v>9</v>
      </c>
      <c r="D238" s="14" t="s">
        <v>10</v>
      </c>
      <c r="E238" s="14" t="s">
        <v>38</v>
      </c>
      <c r="F238" s="14" t="s">
        <v>41</v>
      </c>
      <c r="G238" s="14" t="s">
        <v>11</v>
      </c>
    </row>
    <row r="239" spans="1:8" ht="12.75" x14ac:dyDescent="0.2">
      <c r="A239" s="14" t="s">
        <v>112</v>
      </c>
      <c r="B239" s="14"/>
      <c r="C239" s="14" t="s">
        <v>9</v>
      </c>
      <c r="D239" s="14" t="s">
        <v>10</v>
      </c>
      <c r="E239" s="14" t="s">
        <v>38</v>
      </c>
      <c r="F239" s="14" t="s">
        <v>43</v>
      </c>
      <c r="G239" s="14" t="s">
        <v>40</v>
      </c>
      <c r="H239" s="14"/>
    </row>
    <row r="240" spans="1:8" ht="12.75" x14ac:dyDescent="0.2">
      <c r="A240" s="14" t="s">
        <v>112</v>
      </c>
      <c r="B240" s="14"/>
      <c r="C240" s="14" t="s">
        <v>9</v>
      </c>
      <c r="D240" s="14" t="s">
        <v>10</v>
      </c>
      <c r="E240" s="14" t="s">
        <v>38</v>
      </c>
      <c r="F240" s="14" t="s">
        <v>43</v>
      </c>
      <c r="G240" s="14" t="s">
        <v>11</v>
      </c>
    </row>
    <row r="241" spans="1:8" ht="12.75" x14ac:dyDescent="0.2">
      <c r="A241" s="14" t="s">
        <v>112</v>
      </c>
      <c r="B241" s="14"/>
      <c r="C241" s="14" t="s">
        <v>9</v>
      </c>
      <c r="D241" s="14" t="s">
        <v>10</v>
      </c>
      <c r="E241" s="14" t="s">
        <v>38</v>
      </c>
      <c r="F241" s="14" t="s">
        <v>39</v>
      </c>
      <c r="G241" s="14" t="s">
        <v>40</v>
      </c>
      <c r="H241" s="14"/>
    </row>
    <row r="242" spans="1:8" ht="12.75" x14ac:dyDescent="0.2">
      <c r="A242" s="14" t="s">
        <v>112</v>
      </c>
      <c r="B242" s="14"/>
      <c r="C242" s="14" t="s">
        <v>9</v>
      </c>
      <c r="D242" s="14" t="s">
        <v>10</v>
      </c>
      <c r="E242" s="14" t="s">
        <v>38</v>
      </c>
      <c r="F242" s="14" t="s">
        <v>39</v>
      </c>
      <c r="G242" s="14" t="s">
        <v>11</v>
      </c>
    </row>
    <row r="243" spans="1:8" ht="12.75" x14ac:dyDescent="0.2">
      <c r="A243" s="14" t="s">
        <v>112</v>
      </c>
      <c r="B243" s="14"/>
      <c r="C243" s="14" t="s">
        <v>9</v>
      </c>
      <c r="D243" s="14" t="s">
        <v>10</v>
      </c>
      <c r="E243" s="14" t="s">
        <v>38</v>
      </c>
      <c r="F243" s="14" t="s">
        <v>41</v>
      </c>
      <c r="G243" s="14" t="s">
        <v>40</v>
      </c>
      <c r="H243" s="14"/>
    </row>
    <row r="244" spans="1:8" ht="12.75" x14ac:dyDescent="0.2">
      <c r="A244" s="14" t="s">
        <v>112</v>
      </c>
      <c r="B244" s="14"/>
      <c r="C244" s="14" t="s">
        <v>9</v>
      </c>
      <c r="D244" s="14" t="s">
        <v>10</v>
      </c>
      <c r="E244" s="14" t="s">
        <v>38</v>
      </c>
      <c r="F244" s="14" t="s">
        <v>41</v>
      </c>
      <c r="G244" s="14" t="s">
        <v>11</v>
      </c>
    </row>
    <row r="245" spans="1:8" ht="12.75" x14ac:dyDescent="0.2">
      <c r="A245" s="14" t="s">
        <v>114</v>
      </c>
      <c r="B245" s="14"/>
      <c r="C245" s="14" t="s">
        <v>9</v>
      </c>
      <c r="D245" s="14" t="s">
        <v>10</v>
      </c>
      <c r="E245" s="14" t="s">
        <v>38</v>
      </c>
      <c r="F245" s="14" t="s">
        <v>43</v>
      </c>
      <c r="G245" s="14" t="s">
        <v>40</v>
      </c>
      <c r="H245" s="14"/>
    </row>
    <row r="246" spans="1:8" ht="12.75" x14ac:dyDescent="0.2">
      <c r="A246" s="14" t="s">
        <v>114</v>
      </c>
      <c r="B246" s="14"/>
      <c r="C246" s="14" t="s">
        <v>9</v>
      </c>
      <c r="D246" s="14" t="s">
        <v>10</v>
      </c>
      <c r="E246" s="14" t="s">
        <v>38</v>
      </c>
      <c r="F246" s="14" t="s">
        <v>39</v>
      </c>
      <c r="G246" s="14" t="s">
        <v>40</v>
      </c>
      <c r="H246" s="14"/>
    </row>
    <row r="247" spans="1:8" ht="12.75" x14ac:dyDescent="0.2">
      <c r="A247" s="14" t="s">
        <v>114</v>
      </c>
      <c r="B247" s="14"/>
      <c r="C247" s="14" t="s">
        <v>9</v>
      </c>
      <c r="D247" s="14" t="s">
        <v>10</v>
      </c>
      <c r="E247" s="14" t="s">
        <v>38</v>
      </c>
      <c r="F247" s="14" t="s">
        <v>41</v>
      </c>
      <c r="G247" s="14" t="s">
        <v>40</v>
      </c>
      <c r="H247" s="14"/>
    </row>
    <row r="248" spans="1:8" ht="12.75" x14ac:dyDescent="0.2">
      <c r="A248" s="14" t="s">
        <v>114</v>
      </c>
      <c r="B248" s="14"/>
      <c r="C248" s="14" t="s">
        <v>9</v>
      </c>
      <c r="D248" s="14" t="s">
        <v>10</v>
      </c>
      <c r="E248" s="14" t="s">
        <v>38</v>
      </c>
      <c r="F248" s="14" t="s">
        <v>43</v>
      </c>
      <c r="G248" s="14" t="s">
        <v>11</v>
      </c>
    </row>
    <row r="249" spans="1:8" ht="12.75" x14ac:dyDescent="0.2">
      <c r="A249" s="14" t="s">
        <v>114</v>
      </c>
      <c r="B249" s="14"/>
      <c r="C249" s="14" t="s">
        <v>9</v>
      </c>
      <c r="D249" s="14" t="s">
        <v>10</v>
      </c>
      <c r="E249" s="14" t="s">
        <v>38</v>
      </c>
      <c r="F249" s="14" t="s">
        <v>39</v>
      </c>
      <c r="G249" s="14" t="s">
        <v>11</v>
      </c>
    </row>
    <row r="250" spans="1:8" ht="12.75" x14ac:dyDescent="0.2">
      <c r="A250" s="14" t="s">
        <v>114</v>
      </c>
      <c r="B250" s="14"/>
      <c r="C250" s="14" t="s">
        <v>9</v>
      </c>
      <c r="D250" s="14" t="s">
        <v>10</v>
      </c>
      <c r="E250" s="14" t="s">
        <v>38</v>
      </c>
      <c r="F250" s="14" t="s">
        <v>41</v>
      </c>
      <c r="G250" s="14" t="s">
        <v>11</v>
      </c>
    </row>
    <row r="251" spans="1:8" ht="12.75" x14ac:dyDescent="0.2">
      <c r="A251" s="14" t="s">
        <v>116</v>
      </c>
      <c r="B251" s="14"/>
      <c r="C251" s="14" t="s">
        <v>9</v>
      </c>
      <c r="D251" s="14" t="s">
        <v>10</v>
      </c>
      <c r="E251" s="14" t="s">
        <v>38</v>
      </c>
      <c r="F251" s="14" t="s">
        <v>39</v>
      </c>
      <c r="G251" s="14" t="s">
        <v>40</v>
      </c>
      <c r="H251" s="14"/>
    </row>
    <row r="252" spans="1:8" ht="12.75" x14ac:dyDescent="0.2">
      <c r="A252" s="14" t="s">
        <v>119</v>
      </c>
      <c r="B252" s="14"/>
      <c r="C252" s="14" t="s">
        <v>9</v>
      </c>
      <c r="D252" s="14" t="s">
        <v>10</v>
      </c>
      <c r="E252" s="14" t="s">
        <v>38</v>
      </c>
      <c r="F252" s="14" t="s">
        <v>41</v>
      </c>
      <c r="G252" s="14" t="s">
        <v>40</v>
      </c>
      <c r="H252" s="14"/>
    </row>
    <row r="253" spans="1:8" ht="12.75" x14ac:dyDescent="0.2">
      <c r="A253" s="14" t="s">
        <v>116</v>
      </c>
      <c r="B253" s="14"/>
      <c r="C253" s="14" t="s">
        <v>9</v>
      </c>
      <c r="D253" s="14" t="s">
        <v>10</v>
      </c>
      <c r="E253" s="14" t="s">
        <v>38</v>
      </c>
      <c r="F253" s="14" t="s">
        <v>39</v>
      </c>
      <c r="G253" s="14" t="s">
        <v>11</v>
      </c>
    </row>
    <row r="254" spans="1:8" ht="12.75" x14ac:dyDescent="0.2">
      <c r="A254" s="14" t="s">
        <v>119</v>
      </c>
      <c r="B254" s="14"/>
      <c r="C254" s="14" t="s">
        <v>9</v>
      </c>
      <c r="D254" s="14" t="s">
        <v>10</v>
      </c>
      <c r="E254" s="14" t="s">
        <v>38</v>
      </c>
      <c r="F254" s="14" t="s">
        <v>41</v>
      </c>
      <c r="G254" s="14" t="s">
        <v>11</v>
      </c>
    </row>
    <row r="255" spans="1:8" ht="12.75" x14ac:dyDescent="0.2">
      <c r="A255" s="14" t="s">
        <v>120</v>
      </c>
      <c r="B255" s="14"/>
      <c r="C255" s="14" t="s">
        <v>9</v>
      </c>
      <c r="D255" s="14" t="s">
        <v>10</v>
      </c>
      <c r="E255" s="14" t="s">
        <v>38</v>
      </c>
      <c r="F255" s="14" t="s">
        <v>43</v>
      </c>
      <c r="G255" s="14" t="s">
        <v>40</v>
      </c>
      <c r="H255" s="14"/>
    </row>
    <row r="256" spans="1:8" ht="12.75" x14ac:dyDescent="0.2">
      <c r="A256" s="14" t="s">
        <v>120</v>
      </c>
      <c r="B256" s="14"/>
      <c r="C256" s="14" t="s">
        <v>9</v>
      </c>
      <c r="D256" s="14" t="s">
        <v>10</v>
      </c>
      <c r="E256" s="14" t="s">
        <v>38</v>
      </c>
      <c r="F256" s="14" t="s">
        <v>39</v>
      </c>
      <c r="G256" s="14" t="s">
        <v>40</v>
      </c>
      <c r="H256" s="14"/>
    </row>
    <row r="257" spans="1:8" ht="12.75" x14ac:dyDescent="0.2">
      <c r="A257" s="14" t="s">
        <v>120</v>
      </c>
      <c r="B257" s="14"/>
      <c r="C257" s="14" t="s">
        <v>9</v>
      </c>
      <c r="D257" s="14" t="s">
        <v>10</v>
      </c>
      <c r="E257" s="14" t="s">
        <v>38</v>
      </c>
      <c r="F257" s="14" t="s">
        <v>41</v>
      </c>
      <c r="G257" s="14" t="s">
        <v>40</v>
      </c>
      <c r="H257" s="14"/>
    </row>
    <row r="258" spans="1:8" ht="12.75" x14ac:dyDescent="0.2">
      <c r="A258" s="14" t="s">
        <v>120</v>
      </c>
      <c r="B258" s="14"/>
      <c r="C258" s="14" t="s">
        <v>9</v>
      </c>
      <c r="D258" s="14" t="s">
        <v>10</v>
      </c>
      <c r="E258" s="14" t="s">
        <v>38</v>
      </c>
      <c r="F258" s="14" t="s">
        <v>39</v>
      </c>
      <c r="G258" s="14" t="s">
        <v>11</v>
      </c>
    </row>
    <row r="259" spans="1:8" ht="12.75" x14ac:dyDescent="0.2">
      <c r="A259" s="14" t="s">
        <v>120</v>
      </c>
      <c r="B259" s="14"/>
      <c r="C259" s="14" t="s">
        <v>9</v>
      </c>
      <c r="D259" s="14" t="s">
        <v>10</v>
      </c>
      <c r="E259" s="14" t="s">
        <v>38</v>
      </c>
      <c r="F259" s="14" t="s">
        <v>43</v>
      </c>
      <c r="G259" s="14" t="s">
        <v>11</v>
      </c>
    </row>
    <row r="260" spans="1:8" ht="12.75" x14ac:dyDescent="0.2">
      <c r="A260" s="14" t="s">
        <v>120</v>
      </c>
      <c r="B260" s="14"/>
      <c r="C260" s="14" t="s">
        <v>9</v>
      </c>
      <c r="D260" s="14" t="s">
        <v>10</v>
      </c>
      <c r="E260" s="14" t="s">
        <v>38</v>
      </c>
      <c r="F260" s="14" t="s">
        <v>41</v>
      </c>
      <c r="G260" s="14" t="s">
        <v>11</v>
      </c>
    </row>
    <row r="261" spans="1:8" ht="12.75" x14ac:dyDescent="0.2">
      <c r="A261" s="14" t="s">
        <v>121</v>
      </c>
      <c r="B261" s="14"/>
      <c r="C261" s="14" t="s">
        <v>9</v>
      </c>
      <c r="D261" s="14" t="s">
        <v>10</v>
      </c>
      <c r="E261" s="14" t="s">
        <v>38</v>
      </c>
      <c r="F261" s="14" t="s">
        <v>39</v>
      </c>
      <c r="G261" s="14" t="s">
        <v>40</v>
      </c>
      <c r="H261" s="14"/>
    </row>
    <row r="262" spans="1:8" ht="12.75" x14ac:dyDescent="0.2">
      <c r="A262" s="14" t="s">
        <v>121</v>
      </c>
      <c r="B262" s="14"/>
      <c r="C262" s="14" t="s">
        <v>9</v>
      </c>
      <c r="D262" s="14" t="s">
        <v>10</v>
      </c>
      <c r="E262" s="14" t="s">
        <v>38</v>
      </c>
      <c r="F262" s="14" t="s">
        <v>41</v>
      </c>
      <c r="G262" s="14" t="s">
        <v>40</v>
      </c>
      <c r="H262" s="14"/>
    </row>
    <row r="263" spans="1:8" ht="12.75" x14ac:dyDescent="0.2">
      <c r="A263" s="14" t="s">
        <v>121</v>
      </c>
      <c r="B263" s="14"/>
      <c r="C263" s="14" t="s">
        <v>9</v>
      </c>
      <c r="D263" s="14" t="s">
        <v>10</v>
      </c>
      <c r="E263" s="14" t="s">
        <v>38</v>
      </c>
      <c r="F263" s="14" t="s">
        <v>39</v>
      </c>
      <c r="G263" s="14" t="s">
        <v>11</v>
      </c>
    </row>
    <row r="264" spans="1:8" ht="12.75" x14ac:dyDescent="0.2">
      <c r="A264" s="14" t="s">
        <v>121</v>
      </c>
      <c r="B264" s="14"/>
      <c r="C264" s="14" t="s">
        <v>9</v>
      </c>
      <c r="D264" s="14" t="s">
        <v>10</v>
      </c>
      <c r="E264" s="14" t="s">
        <v>38</v>
      </c>
      <c r="F264" s="14" t="s">
        <v>41</v>
      </c>
      <c r="G264" s="14" t="s">
        <v>11</v>
      </c>
    </row>
    <row r="265" spans="1:8" ht="12.75" x14ac:dyDescent="0.2">
      <c r="A265" s="14" t="s">
        <v>122</v>
      </c>
      <c r="B265" s="14"/>
      <c r="C265" s="14" t="s">
        <v>9</v>
      </c>
      <c r="D265" s="14" t="s">
        <v>10</v>
      </c>
      <c r="E265" s="14" t="s">
        <v>38</v>
      </c>
      <c r="F265" s="14" t="s">
        <v>43</v>
      </c>
      <c r="G265" s="14" t="s">
        <v>11</v>
      </c>
    </row>
    <row r="266" spans="1:8" ht="12.75" x14ac:dyDescent="0.2">
      <c r="A266" s="14" t="s">
        <v>122</v>
      </c>
      <c r="B266" s="14"/>
      <c r="C266" s="14" t="s">
        <v>9</v>
      </c>
      <c r="D266" s="14" t="s">
        <v>10</v>
      </c>
      <c r="E266" s="14" t="s">
        <v>38</v>
      </c>
      <c r="F266" s="14" t="s">
        <v>39</v>
      </c>
      <c r="G266" s="14" t="s">
        <v>11</v>
      </c>
    </row>
    <row r="267" spans="1:8" ht="12.75" x14ac:dyDescent="0.2">
      <c r="A267" s="14" t="s">
        <v>122</v>
      </c>
      <c r="B267" s="14"/>
      <c r="C267" s="14" t="s">
        <v>9</v>
      </c>
      <c r="D267" s="14" t="s">
        <v>10</v>
      </c>
      <c r="E267" s="14" t="s">
        <v>38</v>
      </c>
      <c r="F267" s="14" t="s">
        <v>41</v>
      </c>
      <c r="G267" s="14" t="s">
        <v>11</v>
      </c>
    </row>
    <row r="268" spans="1:8" ht="12.75" x14ac:dyDescent="0.2">
      <c r="A268" s="14" t="s">
        <v>123</v>
      </c>
      <c r="B268" s="14"/>
      <c r="C268" s="14" t="s">
        <v>9</v>
      </c>
      <c r="D268" s="14" t="s">
        <v>10</v>
      </c>
      <c r="E268" s="14" t="s">
        <v>38</v>
      </c>
      <c r="F268" s="14" t="s">
        <v>41</v>
      </c>
      <c r="G268" s="14" t="s">
        <v>40</v>
      </c>
      <c r="H268" s="14"/>
    </row>
    <row r="269" spans="1:8" ht="12.75" x14ac:dyDescent="0.2">
      <c r="A269" s="14" t="s">
        <v>124</v>
      </c>
      <c r="B269" s="14"/>
      <c r="C269" s="14" t="s">
        <v>9</v>
      </c>
      <c r="D269" s="14" t="s">
        <v>10</v>
      </c>
      <c r="E269" s="14" t="s">
        <v>38</v>
      </c>
      <c r="F269" s="14" t="s">
        <v>41</v>
      </c>
      <c r="G269" s="14" t="s">
        <v>40</v>
      </c>
      <c r="H269" s="14"/>
    </row>
    <row r="270" spans="1:8" ht="12.75" x14ac:dyDescent="0.2">
      <c r="A270" s="14" t="s">
        <v>125</v>
      </c>
      <c r="B270" s="14"/>
      <c r="C270" s="14" t="s">
        <v>9</v>
      </c>
      <c r="D270" s="14" t="s">
        <v>10</v>
      </c>
      <c r="E270" s="14" t="s">
        <v>38</v>
      </c>
      <c r="F270" s="14" t="s">
        <v>39</v>
      </c>
      <c r="G270" s="14" t="s">
        <v>40</v>
      </c>
      <c r="H270" s="14"/>
    </row>
    <row r="271" spans="1:8" ht="12.75" x14ac:dyDescent="0.2">
      <c r="A271" s="14" t="s">
        <v>125</v>
      </c>
      <c r="B271" s="14"/>
      <c r="C271" s="14" t="s">
        <v>9</v>
      </c>
      <c r="D271" s="14" t="s">
        <v>10</v>
      </c>
      <c r="E271" s="14" t="s">
        <v>38</v>
      </c>
      <c r="F271" s="14" t="s">
        <v>39</v>
      </c>
      <c r="G271" s="14" t="s">
        <v>11</v>
      </c>
    </row>
    <row r="272" spans="1:8" ht="12.75" x14ac:dyDescent="0.2">
      <c r="A272" s="14" t="s">
        <v>126</v>
      </c>
      <c r="B272" s="14"/>
      <c r="C272" s="14" t="s">
        <v>9</v>
      </c>
      <c r="D272" s="14" t="s">
        <v>10</v>
      </c>
      <c r="E272" s="14" t="s">
        <v>38</v>
      </c>
      <c r="F272" s="14" t="s">
        <v>41</v>
      </c>
      <c r="G272" s="14" t="s">
        <v>40</v>
      </c>
      <c r="H272" s="14"/>
    </row>
    <row r="273" spans="1:8" ht="12.75" x14ac:dyDescent="0.2">
      <c r="A273" s="14" t="s">
        <v>126</v>
      </c>
      <c r="B273" s="14"/>
      <c r="C273" s="14" t="s">
        <v>9</v>
      </c>
      <c r="D273" s="14" t="s">
        <v>10</v>
      </c>
      <c r="E273" s="14" t="s">
        <v>38</v>
      </c>
      <c r="F273" s="14" t="s">
        <v>41</v>
      </c>
      <c r="G273" s="14" t="s">
        <v>11</v>
      </c>
    </row>
    <row r="274" spans="1:8" ht="12.75" x14ac:dyDescent="0.2">
      <c r="A274" s="14" t="s">
        <v>127</v>
      </c>
      <c r="B274" s="14"/>
      <c r="C274" s="14" t="s">
        <v>9</v>
      </c>
      <c r="D274" s="14" t="s">
        <v>10</v>
      </c>
      <c r="E274" s="14" t="s">
        <v>38</v>
      </c>
      <c r="F274" s="14" t="s">
        <v>43</v>
      </c>
      <c r="G274" s="14" t="s">
        <v>40</v>
      </c>
      <c r="H274" s="14"/>
    </row>
    <row r="275" spans="1:8" ht="12.75" x14ac:dyDescent="0.2">
      <c r="A275" s="14" t="s">
        <v>127</v>
      </c>
      <c r="B275" s="14"/>
      <c r="C275" s="14" t="s">
        <v>9</v>
      </c>
      <c r="D275" s="14" t="s">
        <v>10</v>
      </c>
      <c r="E275" s="14" t="s">
        <v>39</v>
      </c>
      <c r="F275" s="14" t="s">
        <v>38</v>
      </c>
      <c r="G275" s="14" t="s">
        <v>40</v>
      </c>
      <c r="H275" s="14"/>
    </row>
    <row r="276" spans="1:8" ht="12.75" x14ac:dyDescent="0.2">
      <c r="A276" s="14" t="s">
        <v>127</v>
      </c>
      <c r="B276" s="14"/>
      <c r="C276" s="14" t="s">
        <v>9</v>
      </c>
      <c r="D276" s="14" t="s">
        <v>10</v>
      </c>
      <c r="E276" s="14" t="s">
        <v>41</v>
      </c>
      <c r="F276" s="14" t="s">
        <v>38</v>
      </c>
      <c r="G276" s="14" t="s">
        <v>40</v>
      </c>
      <c r="H276" s="14"/>
    </row>
    <row r="277" spans="1:8" ht="12.75" x14ac:dyDescent="0.2">
      <c r="A277" s="14" t="s">
        <v>127</v>
      </c>
      <c r="B277" s="14"/>
      <c r="C277" s="14" t="s">
        <v>9</v>
      </c>
      <c r="D277" s="14" t="s">
        <v>10</v>
      </c>
      <c r="E277" s="14" t="s">
        <v>38</v>
      </c>
      <c r="F277" s="14" t="s">
        <v>43</v>
      </c>
      <c r="G277" s="14" t="s">
        <v>11</v>
      </c>
    </row>
    <row r="278" spans="1:8" ht="12.75" x14ac:dyDescent="0.2">
      <c r="A278" s="14" t="s">
        <v>127</v>
      </c>
      <c r="B278" s="14"/>
      <c r="C278" s="14" t="s">
        <v>9</v>
      </c>
      <c r="D278" s="14" t="s">
        <v>10</v>
      </c>
      <c r="E278" s="14" t="s">
        <v>39</v>
      </c>
      <c r="F278" s="14" t="s">
        <v>38</v>
      </c>
      <c r="G278" s="14" t="s">
        <v>11</v>
      </c>
    </row>
    <row r="279" spans="1:8" ht="12.75" x14ac:dyDescent="0.2">
      <c r="A279" s="14" t="s">
        <v>127</v>
      </c>
      <c r="B279" s="14"/>
      <c r="C279" s="14" t="s">
        <v>9</v>
      </c>
      <c r="D279" s="14" t="s">
        <v>10</v>
      </c>
      <c r="E279" s="14" t="s">
        <v>41</v>
      </c>
      <c r="F279" s="14" t="s">
        <v>38</v>
      </c>
      <c r="G279" s="14" t="s">
        <v>11</v>
      </c>
    </row>
    <row r="280" spans="1:8" ht="12.75" x14ac:dyDescent="0.2">
      <c r="A280" s="14" t="s">
        <v>128</v>
      </c>
      <c r="B280" s="14"/>
      <c r="C280" s="14" t="s">
        <v>9</v>
      </c>
      <c r="D280" s="14" t="s">
        <v>10</v>
      </c>
      <c r="E280" s="14" t="s">
        <v>38</v>
      </c>
      <c r="F280" s="14" t="s">
        <v>39</v>
      </c>
      <c r="G280" s="14" t="s">
        <v>40</v>
      </c>
      <c r="H280" s="14"/>
    </row>
    <row r="281" spans="1:8" ht="12.75" x14ac:dyDescent="0.2">
      <c r="A281" s="14" t="s">
        <v>128</v>
      </c>
      <c r="B281" s="14"/>
      <c r="C281" s="14" t="s">
        <v>9</v>
      </c>
      <c r="D281" s="14" t="s">
        <v>10</v>
      </c>
      <c r="E281" s="14" t="s">
        <v>38</v>
      </c>
      <c r="F281" s="14" t="s">
        <v>39</v>
      </c>
      <c r="G281" s="14" t="s">
        <v>11</v>
      </c>
    </row>
    <row r="282" spans="1:8" ht="12.75" x14ac:dyDescent="0.2">
      <c r="A282" s="14" t="s">
        <v>129</v>
      </c>
      <c r="B282" s="14"/>
      <c r="C282" s="14" t="s">
        <v>9</v>
      </c>
      <c r="D282" s="14" t="s">
        <v>10</v>
      </c>
      <c r="E282" s="14" t="s">
        <v>38</v>
      </c>
      <c r="F282" s="14" t="s">
        <v>43</v>
      </c>
      <c r="G282" s="14" t="s">
        <v>40</v>
      </c>
      <c r="H282" s="14"/>
    </row>
    <row r="283" spans="1:8" ht="12.75" x14ac:dyDescent="0.2">
      <c r="A283" s="14" t="s">
        <v>129</v>
      </c>
      <c r="B283" s="14"/>
      <c r="C283" s="14" t="s">
        <v>9</v>
      </c>
      <c r="D283" s="14" t="s">
        <v>10</v>
      </c>
      <c r="E283" s="14" t="s">
        <v>38</v>
      </c>
      <c r="F283" s="14" t="s">
        <v>39</v>
      </c>
      <c r="G283" s="14" t="s">
        <v>40</v>
      </c>
      <c r="H283" s="14"/>
    </row>
    <row r="284" spans="1:8" ht="12.75" x14ac:dyDescent="0.2">
      <c r="A284" s="14" t="s">
        <v>129</v>
      </c>
      <c r="B284" s="14"/>
      <c r="C284" s="14" t="s">
        <v>9</v>
      </c>
      <c r="D284" s="14" t="s">
        <v>10</v>
      </c>
      <c r="E284" s="14" t="s">
        <v>38</v>
      </c>
      <c r="F284" s="14" t="s">
        <v>41</v>
      </c>
      <c r="G284" s="14" t="s">
        <v>40</v>
      </c>
      <c r="H284" s="14"/>
    </row>
    <row r="285" spans="1:8" ht="12.75" x14ac:dyDescent="0.2">
      <c r="A285" s="14" t="s">
        <v>129</v>
      </c>
      <c r="B285" s="14"/>
      <c r="C285" s="14" t="s">
        <v>9</v>
      </c>
      <c r="D285" s="14" t="s">
        <v>10</v>
      </c>
      <c r="E285" s="14" t="s">
        <v>38</v>
      </c>
      <c r="F285" s="14" t="s">
        <v>43</v>
      </c>
      <c r="G285" s="14" t="s">
        <v>11</v>
      </c>
    </row>
    <row r="286" spans="1:8" ht="12.75" x14ac:dyDescent="0.2">
      <c r="A286" s="14" t="s">
        <v>129</v>
      </c>
      <c r="B286" s="14"/>
      <c r="C286" s="14" t="s">
        <v>9</v>
      </c>
      <c r="D286" s="14" t="s">
        <v>10</v>
      </c>
      <c r="E286" s="14" t="s">
        <v>38</v>
      </c>
      <c r="F286" s="14" t="s">
        <v>39</v>
      </c>
      <c r="G286" s="14" t="s">
        <v>11</v>
      </c>
    </row>
    <row r="287" spans="1:8" ht="12.75" x14ac:dyDescent="0.2">
      <c r="A287" s="14" t="s">
        <v>129</v>
      </c>
      <c r="B287" s="14"/>
      <c r="C287" s="14" t="s">
        <v>9</v>
      </c>
      <c r="D287" s="14" t="s">
        <v>10</v>
      </c>
      <c r="E287" s="14" t="s">
        <v>38</v>
      </c>
      <c r="F287" s="14" t="s">
        <v>41</v>
      </c>
      <c r="G287" s="14" t="s">
        <v>11</v>
      </c>
    </row>
    <row r="288" spans="1:8" ht="12.75" x14ac:dyDescent="0.2">
      <c r="A288" s="14" t="s">
        <v>130</v>
      </c>
      <c r="B288" s="14"/>
      <c r="C288" s="14" t="s">
        <v>9</v>
      </c>
      <c r="D288" s="14" t="s">
        <v>10</v>
      </c>
      <c r="E288" s="14" t="s">
        <v>38</v>
      </c>
      <c r="F288" s="14" t="s">
        <v>43</v>
      </c>
      <c r="G288" s="14" t="s">
        <v>40</v>
      </c>
      <c r="H288" s="14"/>
    </row>
    <row r="289" spans="1:8" ht="12.75" x14ac:dyDescent="0.2">
      <c r="A289" s="14" t="s">
        <v>130</v>
      </c>
      <c r="B289" s="14"/>
      <c r="C289" s="14" t="s">
        <v>9</v>
      </c>
      <c r="D289" s="14" t="s">
        <v>10</v>
      </c>
      <c r="E289" s="14" t="s">
        <v>38</v>
      </c>
      <c r="F289" s="14" t="s">
        <v>39</v>
      </c>
      <c r="G289" s="14" t="s">
        <v>40</v>
      </c>
      <c r="H289" s="14"/>
    </row>
    <row r="290" spans="1:8" ht="12.75" x14ac:dyDescent="0.2">
      <c r="A290" s="14" t="s">
        <v>130</v>
      </c>
      <c r="B290" s="14"/>
      <c r="C290" s="14" t="s">
        <v>9</v>
      </c>
      <c r="D290" s="14" t="s">
        <v>10</v>
      </c>
      <c r="E290" s="14" t="s">
        <v>38</v>
      </c>
      <c r="F290" s="14" t="s">
        <v>41</v>
      </c>
      <c r="G290" s="14" t="s">
        <v>40</v>
      </c>
      <c r="H290" s="14"/>
    </row>
    <row r="291" spans="1:8" ht="12.75" x14ac:dyDescent="0.2">
      <c r="A291" s="14" t="s">
        <v>130</v>
      </c>
      <c r="B291" s="14"/>
      <c r="C291" s="14" t="s">
        <v>9</v>
      </c>
      <c r="D291" s="14" t="s">
        <v>10</v>
      </c>
      <c r="E291" s="14" t="s">
        <v>38</v>
      </c>
      <c r="F291" s="14" t="s">
        <v>43</v>
      </c>
      <c r="G291" s="14" t="s">
        <v>11</v>
      </c>
    </row>
    <row r="292" spans="1:8" ht="12.75" x14ac:dyDescent="0.2">
      <c r="A292" s="14" t="s">
        <v>130</v>
      </c>
      <c r="B292" s="14"/>
      <c r="C292" s="14" t="s">
        <v>9</v>
      </c>
      <c r="D292" s="14" t="s">
        <v>10</v>
      </c>
      <c r="E292" s="14" t="s">
        <v>38</v>
      </c>
      <c r="F292" s="14" t="s">
        <v>39</v>
      </c>
      <c r="G292" s="14" t="s">
        <v>11</v>
      </c>
    </row>
    <row r="293" spans="1:8" ht="12.75" x14ac:dyDescent="0.2">
      <c r="A293" s="14" t="s">
        <v>130</v>
      </c>
      <c r="B293" s="14"/>
      <c r="C293" s="14" t="s">
        <v>9</v>
      </c>
      <c r="D293" s="14" t="s">
        <v>10</v>
      </c>
      <c r="E293" s="14" t="s">
        <v>38</v>
      </c>
      <c r="F293" s="14" t="s">
        <v>41</v>
      </c>
      <c r="G293" s="14" t="s">
        <v>11</v>
      </c>
    </row>
    <row r="294" spans="1:8" ht="12.75" x14ac:dyDescent="0.2">
      <c r="A294" s="14" t="s">
        <v>131</v>
      </c>
      <c r="B294" s="14"/>
      <c r="C294" s="14" t="s">
        <v>9</v>
      </c>
      <c r="D294" s="14" t="s">
        <v>10</v>
      </c>
      <c r="E294" s="14" t="s">
        <v>38</v>
      </c>
      <c r="F294" s="14" t="s">
        <v>43</v>
      </c>
      <c r="G294" s="14" t="s">
        <v>40</v>
      </c>
      <c r="H294" s="14"/>
    </row>
    <row r="295" spans="1:8" ht="12.75" x14ac:dyDescent="0.2">
      <c r="A295" s="14" t="s">
        <v>131</v>
      </c>
      <c r="B295" s="14"/>
      <c r="C295" s="14" t="s">
        <v>9</v>
      </c>
      <c r="D295" s="14" t="s">
        <v>10</v>
      </c>
      <c r="E295" s="14" t="s">
        <v>38</v>
      </c>
      <c r="F295" s="14" t="s">
        <v>39</v>
      </c>
      <c r="G295" s="14" t="s">
        <v>40</v>
      </c>
      <c r="H295" s="14"/>
    </row>
    <row r="296" spans="1:8" ht="12.75" x14ac:dyDescent="0.2">
      <c r="A296" s="14" t="s">
        <v>131</v>
      </c>
      <c r="B296" s="14"/>
      <c r="C296" s="14" t="s">
        <v>9</v>
      </c>
      <c r="D296" s="14" t="s">
        <v>10</v>
      </c>
      <c r="E296" s="14" t="s">
        <v>38</v>
      </c>
      <c r="F296" s="14" t="s">
        <v>41</v>
      </c>
      <c r="G296" s="14" t="s">
        <v>40</v>
      </c>
      <c r="H296" s="14"/>
    </row>
    <row r="297" spans="1:8" ht="12.75" x14ac:dyDescent="0.2">
      <c r="A297" s="14" t="s">
        <v>131</v>
      </c>
      <c r="B297" s="14"/>
      <c r="C297" s="14" t="s">
        <v>9</v>
      </c>
      <c r="D297" s="14" t="s">
        <v>10</v>
      </c>
      <c r="E297" s="14" t="s">
        <v>38</v>
      </c>
      <c r="F297" s="14" t="s">
        <v>43</v>
      </c>
      <c r="G297" s="14" t="s">
        <v>11</v>
      </c>
    </row>
    <row r="298" spans="1:8" ht="12.75" x14ac:dyDescent="0.2">
      <c r="A298" s="14" t="s">
        <v>131</v>
      </c>
      <c r="B298" s="14"/>
      <c r="C298" s="14" t="s">
        <v>9</v>
      </c>
      <c r="D298" s="14" t="s">
        <v>10</v>
      </c>
      <c r="E298" s="14" t="s">
        <v>38</v>
      </c>
      <c r="F298" s="14" t="s">
        <v>39</v>
      </c>
      <c r="G298" s="14" t="s">
        <v>11</v>
      </c>
    </row>
    <row r="299" spans="1:8" ht="12.75" x14ac:dyDescent="0.2">
      <c r="A299" s="14" t="s">
        <v>131</v>
      </c>
      <c r="B299" s="14"/>
      <c r="C299" s="14" t="s">
        <v>9</v>
      </c>
      <c r="D299" s="14" t="s">
        <v>10</v>
      </c>
      <c r="E299" s="14" t="s">
        <v>38</v>
      </c>
      <c r="F299" s="14" t="s">
        <v>41</v>
      </c>
      <c r="G299" s="14" t="s">
        <v>11</v>
      </c>
    </row>
    <row r="300" spans="1:8" ht="12.75" x14ac:dyDescent="0.2">
      <c r="A300" s="14" t="s">
        <v>133</v>
      </c>
      <c r="B300" s="14"/>
      <c r="C300" s="14" t="s">
        <v>9</v>
      </c>
      <c r="D300" s="14" t="s">
        <v>10</v>
      </c>
      <c r="E300" s="14" t="s">
        <v>38</v>
      </c>
      <c r="F300" s="14" t="s">
        <v>43</v>
      </c>
      <c r="G300" s="14" t="s">
        <v>40</v>
      </c>
      <c r="H300" s="14"/>
    </row>
    <row r="301" spans="1:8" ht="12.75" x14ac:dyDescent="0.2">
      <c r="A301" s="14" t="s">
        <v>133</v>
      </c>
      <c r="B301" s="14"/>
      <c r="C301" s="14" t="s">
        <v>9</v>
      </c>
      <c r="D301" s="14" t="s">
        <v>10</v>
      </c>
      <c r="E301" s="14" t="s">
        <v>38</v>
      </c>
      <c r="F301" s="14" t="s">
        <v>39</v>
      </c>
      <c r="G301" s="14" t="s">
        <v>40</v>
      </c>
      <c r="H301" s="14"/>
    </row>
    <row r="302" spans="1:8" ht="12.75" x14ac:dyDescent="0.2">
      <c r="A302" s="14" t="s">
        <v>133</v>
      </c>
      <c r="B302" s="14"/>
      <c r="C302" s="14" t="s">
        <v>9</v>
      </c>
      <c r="D302" s="14" t="s">
        <v>10</v>
      </c>
      <c r="E302" s="14" t="s">
        <v>38</v>
      </c>
      <c r="F302" s="14" t="s">
        <v>41</v>
      </c>
      <c r="G302" s="14" t="s">
        <v>40</v>
      </c>
      <c r="H302" s="14"/>
    </row>
    <row r="303" spans="1:8" ht="12.75" x14ac:dyDescent="0.2">
      <c r="A303" s="14" t="s">
        <v>133</v>
      </c>
      <c r="B303" s="14"/>
      <c r="C303" s="14" t="s">
        <v>9</v>
      </c>
      <c r="D303" s="14" t="s">
        <v>10</v>
      </c>
      <c r="E303" s="14" t="s">
        <v>38</v>
      </c>
      <c r="F303" s="14" t="s">
        <v>43</v>
      </c>
      <c r="G303" s="14" t="s">
        <v>11</v>
      </c>
    </row>
    <row r="304" spans="1:8" ht="12.75" x14ac:dyDescent="0.2">
      <c r="A304" s="14" t="s">
        <v>133</v>
      </c>
      <c r="B304" s="14"/>
      <c r="C304" s="14" t="s">
        <v>9</v>
      </c>
      <c r="D304" s="14" t="s">
        <v>10</v>
      </c>
      <c r="E304" s="14" t="s">
        <v>38</v>
      </c>
      <c r="F304" s="14" t="s">
        <v>39</v>
      </c>
      <c r="G304" s="14" t="s">
        <v>11</v>
      </c>
    </row>
    <row r="305" spans="1:8" ht="12.75" x14ac:dyDescent="0.2">
      <c r="A305" s="14" t="s">
        <v>133</v>
      </c>
      <c r="B305" s="14"/>
      <c r="C305" s="14" t="s">
        <v>9</v>
      </c>
      <c r="D305" s="14" t="s">
        <v>10</v>
      </c>
      <c r="E305" s="14" t="s">
        <v>38</v>
      </c>
      <c r="F305" s="14" t="s">
        <v>41</v>
      </c>
      <c r="G305" s="14" t="s">
        <v>11</v>
      </c>
    </row>
    <row r="306" spans="1:8" ht="12.75" x14ac:dyDescent="0.2">
      <c r="A306" s="14" t="s">
        <v>134</v>
      </c>
      <c r="B306" s="14"/>
      <c r="C306" s="14" t="s">
        <v>9</v>
      </c>
      <c r="D306" s="14" t="s">
        <v>10</v>
      </c>
      <c r="E306" s="14" t="s">
        <v>38</v>
      </c>
      <c r="F306" s="14" t="s">
        <v>43</v>
      </c>
      <c r="G306" s="14" t="s">
        <v>40</v>
      </c>
      <c r="H306" s="14"/>
    </row>
    <row r="307" spans="1:8" ht="12.75" x14ac:dyDescent="0.2">
      <c r="A307" s="14" t="s">
        <v>134</v>
      </c>
      <c r="B307" s="14"/>
      <c r="C307" s="14" t="s">
        <v>9</v>
      </c>
      <c r="D307" s="14" t="s">
        <v>10</v>
      </c>
      <c r="E307" s="14" t="s">
        <v>38</v>
      </c>
      <c r="F307" s="14" t="s">
        <v>39</v>
      </c>
      <c r="G307" s="14" t="s">
        <v>40</v>
      </c>
      <c r="H307" s="14"/>
    </row>
    <row r="308" spans="1:8" ht="12.75" x14ac:dyDescent="0.2">
      <c r="A308" s="14" t="s">
        <v>134</v>
      </c>
      <c r="B308" s="14"/>
      <c r="C308" s="14" t="s">
        <v>9</v>
      </c>
      <c r="D308" s="14" t="s">
        <v>10</v>
      </c>
      <c r="E308" s="14" t="s">
        <v>38</v>
      </c>
      <c r="F308" s="14" t="s">
        <v>41</v>
      </c>
      <c r="G308" s="14" t="s">
        <v>40</v>
      </c>
      <c r="H308" s="14"/>
    </row>
    <row r="309" spans="1:8" ht="12.75" x14ac:dyDescent="0.2">
      <c r="A309" s="14" t="s">
        <v>134</v>
      </c>
      <c r="B309" s="14"/>
      <c r="C309" s="14" t="s">
        <v>9</v>
      </c>
      <c r="D309" s="14" t="s">
        <v>10</v>
      </c>
      <c r="E309" s="14" t="s">
        <v>38</v>
      </c>
      <c r="F309" s="14" t="s">
        <v>43</v>
      </c>
      <c r="G309" s="14" t="s">
        <v>11</v>
      </c>
    </row>
    <row r="310" spans="1:8" ht="12.75" x14ac:dyDescent="0.2">
      <c r="A310" s="14" t="s">
        <v>134</v>
      </c>
      <c r="B310" s="14"/>
      <c r="C310" s="14" t="s">
        <v>9</v>
      </c>
      <c r="D310" s="14" t="s">
        <v>10</v>
      </c>
      <c r="E310" s="14" t="s">
        <v>38</v>
      </c>
      <c r="F310" s="14" t="s">
        <v>39</v>
      </c>
      <c r="G310" s="14" t="s">
        <v>11</v>
      </c>
    </row>
    <row r="311" spans="1:8" ht="12.75" x14ac:dyDescent="0.2">
      <c r="A311" s="14" t="s">
        <v>134</v>
      </c>
      <c r="B311" s="14"/>
      <c r="C311" s="14" t="s">
        <v>9</v>
      </c>
      <c r="D311" s="14" t="s">
        <v>10</v>
      </c>
      <c r="E311" s="14" t="s">
        <v>38</v>
      </c>
      <c r="F311" s="14" t="s">
        <v>41</v>
      </c>
      <c r="G311" s="14" t="s">
        <v>11</v>
      </c>
    </row>
    <row r="312" spans="1:8" ht="12.75" x14ac:dyDescent="0.2">
      <c r="A312" s="14" t="s">
        <v>135</v>
      </c>
      <c r="B312" s="14"/>
      <c r="C312" s="14" t="s">
        <v>9</v>
      </c>
      <c r="D312" s="14" t="s">
        <v>10</v>
      </c>
      <c r="E312" s="14" t="s">
        <v>38</v>
      </c>
      <c r="F312" s="14" t="s">
        <v>43</v>
      </c>
      <c r="G312" s="14" t="s">
        <v>40</v>
      </c>
      <c r="H312" s="14"/>
    </row>
    <row r="313" spans="1:8" ht="12.75" x14ac:dyDescent="0.2">
      <c r="A313" s="14" t="s">
        <v>135</v>
      </c>
      <c r="B313" s="14"/>
      <c r="C313" s="14" t="s">
        <v>9</v>
      </c>
      <c r="D313" s="14" t="s">
        <v>10</v>
      </c>
      <c r="E313" s="14" t="s">
        <v>38</v>
      </c>
      <c r="F313" s="14" t="s">
        <v>39</v>
      </c>
      <c r="G313" s="14" t="s">
        <v>40</v>
      </c>
      <c r="H313" s="14"/>
    </row>
    <row r="314" spans="1:8" ht="12.75" x14ac:dyDescent="0.2">
      <c r="A314" s="14" t="s">
        <v>135</v>
      </c>
      <c r="B314" s="14"/>
      <c r="C314" s="14" t="s">
        <v>9</v>
      </c>
      <c r="D314" s="14" t="s">
        <v>10</v>
      </c>
      <c r="E314" s="14" t="s">
        <v>38</v>
      </c>
      <c r="F314" s="14" t="s">
        <v>41</v>
      </c>
      <c r="G314" s="14" t="s">
        <v>40</v>
      </c>
      <c r="H314" s="14"/>
    </row>
    <row r="315" spans="1:8" ht="12.75" x14ac:dyDescent="0.2">
      <c r="A315" s="14" t="s">
        <v>135</v>
      </c>
      <c r="B315" s="14"/>
      <c r="C315" s="14" t="s">
        <v>9</v>
      </c>
      <c r="D315" s="14" t="s">
        <v>10</v>
      </c>
      <c r="E315" s="14" t="s">
        <v>38</v>
      </c>
      <c r="F315" s="14" t="s">
        <v>43</v>
      </c>
      <c r="G315" s="14" t="s">
        <v>11</v>
      </c>
    </row>
    <row r="316" spans="1:8" ht="12.75" x14ac:dyDescent="0.2">
      <c r="A316" s="14" t="s">
        <v>135</v>
      </c>
      <c r="B316" s="14"/>
      <c r="C316" s="14" t="s">
        <v>9</v>
      </c>
      <c r="D316" s="14" t="s">
        <v>10</v>
      </c>
      <c r="E316" s="14" t="s">
        <v>38</v>
      </c>
      <c r="F316" s="14" t="s">
        <v>39</v>
      </c>
      <c r="G316" s="14" t="s">
        <v>11</v>
      </c>
    </row>
    <row r="317" spans="1:8" ht="12.75" x14ac:dyDescent="0.2">
      <c r="A317" s="14" t="s">
        <v>135</v>
      </c>
      <c r="B317" s="14"/>
      <c r="C317" s="14" t="s">
        <v>9</v>
      </c>
      <c r="D317" s="14" t="s">
        <v>10</v>
      </c>
      <c r="E317" s="14" t="s">
        <v>38</v>
      </c>
      <c r="F317" s="14" t="s">
        <v>41</v>
      </c>
      <c r="G317" s="14" t="s">
        <v>11</v>
      </c>
    </row>
    <row r="318" spans="1:8" ht="12.75" x14ac:dyDescent="0.2">
      <c r="A318" s="14" t="s">
        <v>136</v>
      </c>
      <c r="B318" s="14"/>
      <c r="C318" s="14" t="s">
        <v>9</v>
      </c>
      <c r="D318" s="14" t="s">
        <v>10</v>
      </c>
      <c r="E318" s="14" t="s">
        <v>38</v>
      </c>
      <c r="F318" s="14" t="s">
        <v>43</v>
      </c>
      <c r="G318" s="14" t="s">
        <v>40</v>
      </c>
      <c r="H318" s="14"/>
    </row>
    <row r="319" spans="1:8" ht="12.75" x14ac:dyDescent="0.2">
      <c r="A319" s="14" t="s">
        <v>136</v>
      </c>
      <c r="B319" s="14"/>
      <c r="C319" s="14" t="s">
        <v>9</v>
      </c>
      <c r="D319" s="14" t="s">
        <v>10</v>
      </c>
      <c r="E319" s="14" t="s">
        <v>38</v>
      </c>
      <c r="F319" s="14" t="s">
        <v>39</v>
      </c>
      <c r="G319" s="14" t="s">
        <v>40</v>
      </c>
      <c r="H319" s="14"/>
    </row>
    <row r="320" spans="1:8" ht="12.75" x14ac:dyDescent="0.2">
      <c r="A320" s="14" t="s">
        <v>136</v>
      </c>
      <c r="B320" s="14"/>
      <c r="C320" s="14" t="s">
        <v>9</v>
      </c>
      <c r="D320" s="14" t="s">
        <v>10</v>
      </c>
      <c r="E320" s="14" t="s">
        <v>38</v>
      </c>
      <c r="F320" s="14" t="s">
        <v>41</v>
      </c>
      <c r="G320" s="14" t="s">
        <v>40</v>
      </c>
      <c r="H320" s="14"/>
    </row>
    <row r="321" spans="1:8" ht="12.75" x14ac:dyDescent="0.2">
      <c r="A321" s="14" t="s">
        <v>136</v>
      </c>
      <c r="B321" s="14"/>
      <c r="C321" s="14" t="s">
        <v>9</v>
      </c>
      <c r="D321" s="14" t="s">
        <v>10</v>
      </c>
      <c r="E321" s="14" t="s">
        <v>38</v>
      </c>
      <c r="F321" s="14" t="s">
        <v>43</v>
      </c>
      <c r="G321" s="14" t="s">
        <v>11</v>
      </c>
    </row>
    <row r="322" spans="1:8" ht="12.75" x14ac:dyDescent="0.2">
      <c r="A322" s="14" t="s">
        <v>136</v>
      </c>
      <c r="B322" s="14"/>
      <c r="C322" s="14" t="s">
        <v>9</v>
      </c>
      <c r="D322" s="14" t="s">
        <v>10</v>
      </c>
      <c r="E322" s="14" t="s">
        <v>38</v>
      </c>
      <c r="F322" s="14" t="s">
        <v>39</v>
      </c>
      <c r="G322" s="14" t="s">
        <v>11</v>
      </c>
    </row>
    <row r="323" spans="1:8" ht="12.75" x14ac:dyDescent="0.2">
      <c r="A323" s="14" t="s">
        <v>136</v>
      </c>
      <c r="B323" s="14"/>
      <c r="C323" s="14" t="s">
        <v>9</v>
      </c>
      <c r="D323" s="14" t="s">
        <v>10</v>
      </c>
      <c r="E323" s="14" t="s">
        <v>38</v>
      </c>
      <c r="F323" s="14" t="s">
        <v>41</v>
      </c>
      <c r="G323" s="14" t="s">
        <v>11</v>
      </c>
    </row>
    <row r="324" spans="1:8" ht="12.75" x14ac:dyDescent="0.2">
      <c r="A324" s="14" t="s">
        <v>137</v>
      </c>
      <c r="B324" s="14"/>
      <c r="C324" s="14" t="s">
        <v>9</v>
      </c>
      <c r="D324" s="14" t="s">
        <v>10</v>
      </c>
      <c r="E324" s="14" t="s">
        <v>38</v>
      </c>
      <c r="F324" s="14" t="s">
        <v>43</v>
      </c>
      <c r="G324" s="14" t="s">
        <v>40</v>
      </c>
      <c r="H324" s="14"/>
    </row>
    <row r="325" spans="1:8" ht="12.75" x14ac:dyDescent="0.2">
      <c r="A325" s="14" t="s">
        <v>137</v>
      </c>
      <c r="B325" s="14"/>
      <c r="C325" s="14" t="s">
        <v>9</v>
      </c>
      <c r="D325" s="14" t="s">
        <v>10</v>
      </c>
      <c r="E325" s="14" t="s">
        <v>38</v>
      </c>
      <c r="F325" s="14" t="s">
        <v>39</v>
      </c>
      <c r="G325" s="14" t="s">
        <v>40</v>
      </c>
      <c r="H325" s="14"/>
    </row>
    <row r="326" spans="1:8" ht="12.75" x14ac:dyDescent="0.2">
      <c r="A326" s="14" t="s">
        <v>137</v>
      </c>
      <c r="B326" s="14"/>
      <c r="C326" s="14" t="s">
        <v>9</v>
      </c>
      <c r="D326" s="14" t="s">
        <v>10</v>
      </c>
      <c r="E326" s="14" t="s">
        <v>38</v>
      </c>
      <c r="F326" s="14" t="s">
        <v>41</v>
      </c>
      <c r="G326" s="14" t="s">
        <v>40</v>
      </c>
      <c r="H326" s="14"/>
    </row>
    <row r="327" spans="1:8" ht="12.75" x14ac:dyDescent="0.2">
      <c r="A327" s="14" t="s">
        <v>137</v>
      </c>
      <c r="B327" s="14"/>
      <c r="C327" s="14" t="s">
        <v>9</v>
      </c>
      <c r="D327" s="14" t="s">
        <v>10</v>
      </c>
      <c r="E327" s="14" t="s">
        <v>38</v>
      </c>
      <c r="F327" s="14" t="s">
        <v>43</v>
      </c>
      <c r="G327" s="14" t="s">
        <v>11</v>
      </c>
    </row>
    <row r="328" spans="1:8" ht="12.75" x14ac:dyDescent="0.2">
      <c r="A328" s="14" t="s">
        <v>137</v>
      </c>
      <c r="B328" s="14"/>
      <c r="C328" s="14" t="s">
        <v>9</v>
      </c>
      <c r="D328" s="14" t="s">
        <v>10</v>
      </c>
      <c r="E328" s="14" t="s">
        <v>38</v>
      </c>
      <c r="F328" s="14" t="s">
        <v>39</v>
      </c>
      <c r="G328" s="14" t="s">
        <v>11</v>
      </c>
    </row>
    <row r="329" spans="1:8" ht="12.75" x14ac:dyDescent="0.2">
      <c r="A329" s="14" t="s">
        <v>137</v>
      </c>
      <c r="B329" s="14"/>
      <c r="C329" s="14" t="s">
        <v>9</v>
      </c>
      <c r="D329" s="14" t="s">
        <v>10</v>
      </c>
      <c r="E329" s="14" t="s">
        <v>38</v>
      </c>
      <c r="F329" s="14" t="s">
        <v>41</v>
      </c>
      <c r="G329" s="14" t="s">
        <v>11</v>
      </c>
    </row>
    <row r="330" spans="1:8" ht="12.75" x14ac:dyDescent="0.2">
      <c r="A330" s="14" t="s">
        <v>58</v>
      </c>
      <c r="B330" s="14"/>
      <c r="C330" s="14" t="s">
        <v>9</v>
      </c>
      <c r="D330" s="14" t="s">
        <v>10</v>
      </c>
      <c r="E330" s="14" t="s">
        <v>43</v>
      </c>
      <c r="G330" s="14" t="s">
        <v>40</v>
      </c>
      <c r="H330" s="14"/>
    </row>
    <row r="331" spans="1:8" ht="12.75" x14ac:dyDescent="0.2">
      <c r="A331" s="14" t="s">
        <v>58</v>
      </c>
      <c r="B331" s="14"/>
      <c r="C331" s="14" t="s">
        <v>9</v>
      </c>
      <c r="D331" s="14" t="s">
        <v>10</v>
      </c>
      <c r="E331" s="14" t="s">
        <v>39</v>
      </c>
      <c r="G331" s="14" t="s">
        <v>40</v>
      </c>
      <c r="H331" s="14"/>
    </row>
    <row r="332" spans="1:8" ht="12.75" x14ac:dyDescent="0.2">
      <c r="A332" s="14" t="s">
        <v>58</v>
      </c>
      <c r="B332" s="14"/>
      <c r="C332" s="14" t="s">
        <v>9</v>
      </c>
      <c r="D332" s="14" t="s">
        <v>10</v>
      </c>
      <c r="E332" s="14" t="s">
        <v>41</v>
      </c>
      <c r="G332" s="14" t="s">
        <v>40</v>
      </c>
      <c r="H332" s="14"/>
    </row>
    <row r="333" spans="1:8" ht="12.75" x14ac:dyDescent="0.2">
      <c r="A333" s="14" t="s">
        <v>58</v>
      </c>
      <c r="B333" s="14"/>
      <c r="C333" s="14" t="s">
        <v>9</v>
      </c>
      <c r="D333" s="14" t="s">
        <v>10</v>
      </c>
      <c r="E333" s="14" t="s">
        <v>43</v>
      </c>
      <c r="G333" s="14" t="s">
        <v>11</v>
      </c>
    </row>
    <row r="334" spans="1:8" ht="12.75" x14ac:dyDescent="0.2">
      <c r="A334" s="14" t="s">
        <v>58</v>
      </c>
      <c r="B334" s="14"/>
      <c r="C334" s="14" t="s">
        <v>9</v>
      </c>
      <c r="D334" s="14" t="s">
        <v>10</v>
      </c>
      <c r="E334" s="14" t="s">
        <v>39</v>
      </c>
      <c r="G334" s="14" t="s">
        <v>11</v>
      </c>
    </row>
    <row r="335" spans="1:8" ht="12.75" x14ac:dyDescent="0.2">
      <c r="A335" s="14" t="s">
        <v>58</v>
      </c>
      <c r="B335" s="14"/>
      <c r="C335" s="14" t="s">
        <v>9</v>
      </c>
      <c r="D335" s="14" t="s">
        <v>10</v>
      </c>
      <c r="E335" s="14" t="s">
        <v>41</v>
      </c>
      <c r="G335" s="14" t="s">
        <v>11</v>
      </c>
    </row>
    <row r="336" spans="1:8" ht="12.75" x14ac:dyDescent="0.2">
      <c r="A336" s="14" t="s">
        <v>138</v>
      </c>
      <c r="B336" s="14"/>
      <c r="C336" s="14" t="s">
        <v>9</v>
      </c>
      <c r="D336" s="14" t="s">
        <v>10</v>
      </c>
      <c r="E336" s="14" t="s">
        <v>38</v>
      </c>
      <c r="F336" s="14" t="s">
        <v>43</v>
      </c>
      <c r="G336" s="14" t="s">
        <v>40</v>
      </c>
      <c r="H336" s="14"/>
    </row>
    <row r="337" spans="1:8" ht="12.75" x14ac:dyDescent="0.2">
      <c r="A337" s="14" t="s">
        <v>138</v>
      </c>
      <c r="B337" s="14"/>
      <c r="C337" s="14" t="s">
        <v>9</v>
      </c>
      <c r="D337" s="14" t="s">
        <v>10</v>
      </c>
      <c r="E337" s="14" t="s">
        <v>38</v>
      </c>
      <c r="F337" s="14" t="s">
        <v>39</v>
      </c>
      <c r="G337" s="14" t="s">
        <v>40</v>
      </c>
      <c r="H337" s="14"/>
    </row>
    <row r="338" spans="1:8" ht="12.75" x14ac:dyDescent="0.2">
      <c r="A338" s="14" t="s">
        <v>138</v>
      </c>
      <c r="B338" s="14"/>
      <c r="C338" s="14" t="s">
        <v>9</v>
      </c>
      <c r="D338" s="14" t="s">
        <v>10</v>
      </c>
      <c r="E338" s="14" t="s">
        <v>38</v>
      </c>
      <c r="F338" s="14" t="s">
        <v>41</v>
      </c>
      <c r="G338" s="14" t="s">
        <v>40</v>
      </c>
      <c r="H338" s="14"/>
    </row>
    <row r="339" spans="1:8" ht="12.75" x14ac:dyDescent="0.2">
      <c r="A339" s="14" t="s">
        <v>138</v>
      </c>
      <c r="B339" s="14"/>
      <c r="C339" s="14" t="s">
        <v>9</v>
      </c>
      <c r="D339" s="14" t="s">
        <v>10</v>
      </c>
      <c r="E339" s="14" t="s">
        <v>38</v>
      </c>
      <c r="F339" s="14" t="s">
        <v>43</v>
      </c>
      <c r="G339" s="14" t="s">
        <v>11</v>
      </c>
    </row>
    <row r="340" spans="1:8" ht="12.75" x14ac:dyDescent="0.2">
      <c r="A340" s="14" t="s">
        <v>138</v>
      </c>
      <c r="B340" s="14"/>
      <c r="C340" s="14" t="s">
        <v>9</v>
      </c>
      <c r="D340" s="14" t="s">
        <v>10</v>
      </c>
      <c r="E340" s="14" t="s">
        <v>38</v>
      </c>
      <c r="F340" s="14" t="s">
        <v>39</v>
      </c>
      <c r="G340" s="14" t="s">
        <v>11</v>
      </c>
    </row>
    <row r="341" spans="1:8" ht="12.75" x14ac:dyDescent="0.2">
      <c r="A341" s="14" t="s">
        <v>138</v>
      </c>
      <c r="B341" s="14"/>
      <c r="C341" s="14" t="s">
        <v>9</v>
      </c>
      <c r="D341" s="14" t="s">
        <v>10</v>
      </c>
      <c r="E341" s="14" t="s">
        <v>38</v>
      </c>
      <c r="F341" s="14" t="s">
        <v>41</v>
      </c>
      <c r="G341" s="14" t="s">
        <v>11</v>
      </c>
    </row>
    <row r="342" spans="1:8" ht="12.75" x14ac:dyDescent="0.2">
      <c r="A342" s="14" t="s">
        <v>139</v>
      </c>
      <c r="B342" s="14"/>
      <c r="C342" s="14" t="s">
        <v>9</v>
      </c>
      <c r="D342" s="14" t="s">
        <v>10</v>
      </c>
      <c r="E342" s="14" t="s">
        <v>38</v>
      </c>
      <c r="F342" s="14" t="s">
        <v>43</v>
      </c>
      <c r="G342" s="14" t="s">
        <v>40</v>
      </c>
      <c r="H342" s="14"/>
    </row>
    <row r="343" spans="1:8" ht="12.75" x14ac:dyDescent="0.2">
      <c r="A343" s="14" t="s">
        <v>139</v>
      </c>
      <c r="B343" s="14"/>
      <c r="C343" s="14" t="s">
        <v>9</v>
      </c>
      <c r="D343" s="14" t="s">
        <v>10</v>
      </c>
      <c r="E343" s="14" t="s">
        <v>38</v>
      </c>
      <c r="F343" s="14" t="s">
        <v>39</v>
      </c>
      <c r="G343" s="14" t="s">
        <v>40</v>
      </c>
      <c r="H343" s="14"/>
    </row>
    <row r="344" spans="1:8" ht="12.75" x14ac:dyDescent="0.2">
      <c r="A344" s="14" t="s">
        <v>139</v>
      </c>
      <c r="B344" s="14"/>
      <c r="C344" s="14" t="s">
        <v>9</v>
      </c>
      <c r="D344" s="14" t="s">
        <v>10</v>
      </c>
      <c r="E344" s="14" t="s">
        <v>38</v>
      </c>
      <c r="F344" s="14" t="s">
        <v>41</v>
      </c>
      <c r="G344" s="14" t="s">
        <v>40</v>
      </c>
      <c r="H344" s="14"/>
    </row>
    <row r="345" spans="1:8" ht="12.75" x14ac:dyDescent="0.2">
      <c r="A345" s="14" t="s">
        <v>139</v>
      </c>
      <c r="B345" s="14"/>
      <c r="C345" s="14" t="s">
        <v>9</v>
      </c>
      <c r="D345" s="14" t="s">
        <v>10</v>
      </c>
      <c r="E345" s="14" t="s">
        <v>38</v>
      </c>
      <c r="F345" s="14" t="s">
        <v>43</v>
      </c>
      <c r="G345" s="14" t="s">
        <v>11</v>
      </c>
    </row>
    <row r="346" spans="1:8" ht="12.75" x14ac:dyDescent="0.2">
      <c r="A346" s="14" t="s">
        <v>139</v>
      </c>
      <c r="B346" s="14"/>
      <c r="C346" s="14" t="s">
        <v>9</v>
      </c>
      <c r="D346" s="14" t="s">
        <v>10</v>
      </c>
      <c r="E346" s="14" t="s">
        <v>38</v>
      </c>
      <c r="F346" s="14" t="s">
        <v>39</v>
      </c>
      <c r="G346" s="14" t="s">
        <v>11</v>
      </c>
    </row>
    <row r="347" spans="1:8" ht="12.75" x14ac:dyDescent="0.2">
      <c r="A347" s="14" t="s">
        <v>139</v>
      </c>
      <c r="B347" s="14"/>
      <c r="C347" s="14" t="s">
        <v>9</v>
      </c>
      <c r="D347" s="14" t="s">
        <v>10</v>
      </c>
      <c r="E347" s="14" t="s">
        <v>38</v>
      </c>
      <c r="F347" s="14" t="s">
        <v>41</v>
      </c>
      <c r="G347" s="14" t="s">
        <v>11</v>
      </c>
    </row>
    <row r="348" spans="1:8" ht="12.75" x14ac:dyDescent="0.2">
      <c r="A348" s="14" t="s">
        <v>140</v>
      </c>
      <c r="B348" s="14"/>
      <c r="C348" s="14" t="s">
        <v>9</v>
      </c>
      <c r="D348" s="14" t="s">
        <v>10</v>
      </c>
      <c r="E348" s="14" t="s">
        <v>38</v>
      </c>
      <c r="F348" s="14" t="s">
        <v>43</v>
      </c>
      <c r="G348" s="14" t="s">
        <v>40</v>
      </c>
      <c r="H348" s="14"/>
    </row>
    <row r="349" spans="1:8" ht="12.75" x14ac:dyDescent="0.2">
      <c r="A349" s="14" t="s">
        <v>140</v>
      </c>
      <c r="B349" s="14"/>
      <c r="C349" s="14" t="s">
        <v>9</v>
      </c>
      <c r="D349" s="14" t="s">
        <v>10</v>
      </c>
      <c r="E349" s="14" t="s">
        <v>38</v>
      </c>
      <c r="F349" s="14" t="s">
        <v>39</v>
      </c>
      <c r="G349" s="14" t="s">
        <v>40</v>
      </c>
      <c r="H349" s="14"/>
    </row>
    <row r="350" spans="1:8" ht="12.75" x14ac:dyDescent="0.2">
      <c r="A350" s="14" t="s">
        <v>140</v>
      </c>
      <c r="B350" s="14"/>
      <c r="C350" s="14" t="s">
        <v>9</v>
      </c>
      <c r="D350" s="14" t="s">
        <v>10</v>
      </c>
      <c r="E350" s="14" t="s">
        <v>38</v>
      </c>
      <c r="F350" s="14" t="s">
        <v>41</v>
      </c>
      <c r="G350" s="14" t="s">
        <v>40</v>
      </c>
      <c r="H350" s="14"/>
    </row>
    <row r="351" spans="1:8" ht="12.75" x14ac:dyDescent="0.2">
      <c r="A351" s="14" t="s">
        <v>140</v>
      </c>
      <c r="B351" s="14"/>
      <c r="C351" s="14" t="s">
        <v>9</v>
      </c>
      <c r="D351" s="14" t="s">
        <v>10</v>
      </c>
      <c r="E351" s="14" t="s">
        <v>38</v>
      </c>
      <c r="F351" s="14" t="s">
        <v>43</v>
      </c>
      <c r="G351" s="14" t="s">
        <v>11</v>
      </c>
    </row>
    <row r="352" spans="1:8" ht="12.75" x14ac:dyDescent="0.2">
      <c r="A352" s="14" t="s">
        <v>140</v>
      </c>
      <c r="B352" s="14"/>
      <c r="C352" s="14" t="s">
        <v>9</v>
      </c>
      <c r="D352" s="14" t="s">
        <v>10</v>
      </c>
      <c r="E352" s="14" t="s">
        <v>38</v>
      </c>
      <c r="F352" s="14" t="s">
        <v>39</v>
      </c>
      <c r="G352" s="14" t="s">
        <v>11</v>
      </c>
    </row>
    <row r="353" spans="1:8" ht="12.75" x14ac:dyDescent="0.2">
      <c r="A353" s="14" t="s">
        <v>140</v>
      </c>
      <c r="B353" s="14"/>
      <c r="C353" s="14" t="s">
        <v>9</v>
      </c>
      <c r="D353" s="14" t="s">
        <v>10</v>
      </c>
      <c r="E353" s="14" t="s">
        <v>38</v>
      </c>
      <c r="F353" s="14" t="s">
        <v>41</v>
      </c>
      <c r="G353" s="14" t="s">
        <v>11</v>
      </c>
    </row>
    <row r="354" spans="1:8" ht="12.75" x14ac:dyDescent="0.2">
      <c r="A354" s="14" t="s">
        <v>59</v>
      </c>
      <c r="B354" s="14"/>
      <c r="C354" s="14" t="s">
        <v>9</v>
      </c>
      <c r="D354" s="14" t="s">
        <v>10</v>
      </c>
      <c r="E354" s="14" t="s">
        <v>43</v>
      </c>
      <c r="G354" s="14" t="s">
        <v>40</v>
      </c>
      <c r="H354" s="14"/>
    </row>
    <row r="355" spans="1:8" ht="12.75" x14ac:dyDescent="0.2">
      <c r="A355" s="14" t="s">
        <v>59</v>
      </c>
      <c r="B355" s="14"/>
      <c r="C355" s="14" t="s">
        <v>9</v>
      </c>
      <c r="D355" s="14" t="s">
        <v>10</v>
      </c>
      <c r="E355" s="14" t="s">
        <v>39</v>
      </c>
      <c r="G355" s="14" t="s">
        <v>40</v>
      </c>
      <c r="H355" s="14"/>
    </row>
    <row r="356" spans="1:8" ht="12.75" x14ac:dyDescent="0.2">
      <c r="A356" s="14" t="s">
        <v>59</v>
      </c>
      <c r="B356" s="14"/>
      <c r="C356" s="14" t="s">
        <v>9</v>
      </c>
      <c r="D356" s="14" t="s">
        <v>10</v>
      </c>
      <c r="E356" s="14" t="s">
        <v>41</v>
      </c>
      <c r="G356" s="14" t="s">
        <v>40</v>
      </c>
      <c r="H356" s="14"/>
    </row>
    <row r="357" spans="1:8" ht="12.75" x14ac:dyDescent="0.2">
      <c r="A357" s="14" t="s">
        <v>59</v>
      </c>
      <c r="B357" s="14"/>
      <c r="C357" s="14" t="s">
        <v>9</v>
      </c>
      <c r="D357" s="14" t="s">
        <v>10</v>
      </c>
      <c r="E357" s="14" t="s">
        <v>43</v>
      </c>
      <c r="G357" s="14" t="s">
        <v>11</v>
      </c>
    </row>
    <row r="358" spans="1:8" ht="12.75" x14ac:dyDescent="0.2">
      <c r="A358" s="14" t="s">
        <v>59</v>
      </c>
      <c r="B358" s="14"/>
      <c r="C358" s="14" t="s">
        <v>9</v>
      </c>
      <c r="D358" s="14" t="s">
        <v>10</v>
      </c>
      <c r="E358" s="14" t="s">
        <v>39</v>
      </c>
      <c r="G358" s="14" t="s">
        <v>11</v>
      </c>
    </row>
    <row r="359" spans="1:8" ht="12.75" x14ac:dyDescent="0.2">
      <c r="A359" s="14" t="s">
        <v>59</v>
      </c>
      <c r="B359" s="14"/>
      <c r="C359" s="14" t="s">
        <v>9</v>
      </c>
      <c r="D359" s="14" t="s">
        <v>10</v>
      </c>
      <c r="E359" s="14" t="s">
        <v>41</v>
      </c>
      <c r="G359" s="14" t="s">
        <v>11</v>
      </c>
    </row>
    <row r="360" spans="1:8" ht="12.75" x14ac:dyDescent="0.2">
      <c r="A360" s="14" t="s">
        <v>61</v>
      </c>
      <c r="B360" s="14"/>
      <c r="C360" s="14" t="s">
        <v>9</v>
      </c>
      <c r="D360" s="14" t="s">
        <v>10</v>
      </c>
      <c r="E360" s="14" t="s">
        <v>43</v>
      </c>
      <c r="G360" s="14" t="s">
        <v>40</v>
      </c>
      <c r="H360" s="14"/>
    </row>
    <row r="361" spans="1:8" ht="12.75" x14ac:dyDescent="0.2">
      <c r="A361" s="14" t="s">
        <v>61</v>
      </c>
      <c r="B361" s="14"/>
      <c r="C361" s="14" t="s">
        <v>9</v>
      </c>
      <c r="D361" s="14" t="s">
        <v>10</v>
      </c>
      <c r="E361" s="14" t="s">
        <v>39</v>
      </c>
      <c r="G361" s="14" t="s">
        <v>40</v>
      </c>
      <c r="H361" s="14"/>
    </row>
    <row r="362" spans="1:8" ht="12.75" x14ac:dyDescent="0.2">
      <c r="A362" s="14" t="s">
        <v>61</v>
      </c>
      <c r="B362" s="14"/>
      <c r="C362" s="14" t="s">
        <v>9</v>
      </c>
      <c r="D362" s="14" t="s">
        <v>10</v>
      </c>
      <c r="E362" s="14" t="s">
        <v>41</v>
      </c>
      <c r="G362" s="14" t="s">
        <v>40</v>
      </c>
      <c r="H362" s="14"/>
    </row>
    <row r="363" spans="1:8" ht="12.75" x14ac:dyDescent="0.2">
      <c r="A363" s="14" t="s">
        <v>61</v>
      </c>
      <c r="B363" s="14"/>
      <c r="C363" s="14" t="s">
        <v>9</v>
      </c>
      <c r="D363" s="14" t="s">
        <v>10</v>
      </c>
      <c r="E363" s="14" t="s">
        <v>43</v>
      </c>
      <c r="G363" s="14" t="s">
        <v>11</v>
      </c>
    </row>
    <row r="364" spans="1:8" ht="12.75" x14ac:dyDescent="0.2">
      <c r="A364" s="14" t="s">
        <v>61</v>
      </c>
      <c r="B364" s="14"/>
      <c r="C364" s="14" t="s">
        <v>9</v>
      </c>
      <c r="D364" s="14" t="s">
        <v>10</v>
      </c>
      <c r="E364" s="14" t="s">
        <v>39</v>
      </c>
      <c r="G364" s="14" t="s">
        <v>11</v>
      </c>
    </row>
    <row r="365" spans="1:8" ht="12.75" x14ac:dyDescent="0.2">
      <c r="A365" s="14" t="s">
        <v>61</v>
      </c>
      <c r="B365" s="14"/>
      <c r="C365" s="14" t="s">
        <v>9</v>
      </c>
      <c r="D365" s="14" t="s">
        <v>10</v>
      </c>
      <c r="E365" s="14" t="s">
        <v>41</v>
      </c>
      <c r="G365" s="14" t="s">
        <v>11</v>
      </c>
    </row>
    <row r="366" spans="1:8" ht="12.75" x14ac:dyDescent="0.2">
      <c r="A366" s="14" t="s">
        <v>141</v>
      </c>
      <c r="B366" s="14"/>
      <c r="C366" s="14" t="s">
        <v>9</v>
      </c>
      <c r="D366" s="14" t="s">
        <v>10</v>
      </c>
      <c r="E366" s="14" t="s">
        <v>38</v>
      </c>
      <c r="F366" s="14" t="s">
        <v>43</v>
      </c>
      <c r="G366" s="14" t="s">
        <v>40</v>
      </c>
      <c r="H366" s="14"/>
    </row>
    <row r="367" spans="1:8" ht="12.75" x14ac:dyDescent="0.2">
      <c r="A367" s="14" t="s">
        <v>141</v>
      </c>
      <c r="B367" s="14"/>
      <c r="C367" s="14" t="s">
        <v>9</v>
      </c>
      <c r="D367" s="14" t="s">
        <v>10</v>
      </c>
      <c r="E367" s="14" t="s">
        <v>38</v>
      </c>
      <c r="F367" s="14" t="s">
        <v>39</v>
      </c>
      <c r="G367" s="14" t="s">
        <v>40</v>
      </c>
      <c r="H367" s="14"/>
    </row>
    <row r="368" spans="1:8" ht="12.75" x14ac:dyDescent="0.2">
      <c r="A368" s="14" t="s">
        <v>141</v>
      </c>
      <c r="B368" s="14"/>
      <c r="C368" s="14" t="s">
        <v>9</v>
      </c>
      <c r="D368" s="14" t="s">
        <v>10</v>
      </c>
      <c r="E368" s="14" t="s">
        <v>38</v>
      </c>
      <c r="F368" s="14" t="s">
        <v>41</v>
      </c>
      <c r="G368" s="14" t="s">
        <v>40</v>
      </c>
      <c r="H368" s="14"/>
    </row>
    <row r="369" spans="1:8" ht="12.75" x14ac:dyDescent="0.2">
      <c r="A369" s="14" t="s">
        <v>141</v>
      </c>
      <c r="B369" s="14"/>
      <c r="C369" s="14" t="s">
        <v>9</v>
      </c>
      <c r="D369" s="14" t="s">
        <v>10</v>
      </c>
      <c r="E369" s="14" t="s">
        <v>38</v>
      </c>
      <c r="F369" s="14" t="s">
        <v>43</v>
      </c>
      <c r="G369" s="14" t="s">
        <v>11</v>
      </c>
    </row>
    <row r="370" spans="1:8" ht="12.75" x14ac:dyDescent="0.2">
      <c r="A370" s="14" t="s">
        <v>141</v>
      </c>
      <c r="B370" s="14"/>
      <c r="C370" s="14" t="s">
        <v>9</v>
      </c>
      <c r="D370" s="14" t="s">
        <v>10</v>
      </c>
      <c r="E370" s="14" t="s">
        <v>38</v>
      </c>
      <c r="F370" s="14" t="s">
        <v>39</v>
      </c>
      <c r="G370" s="14" t="s">
        <v>11</v>
      </c>
    </row>
    <row r="371" spans="1:8" ht="12.75" x14ac:dyDescent="0.2">
      <c r="A371" s="14" t="s">
        <v>141</v>
      </c>
      <c r="B371" s="14"/>
      <c r="C371" s="14" t="s">
        <v>9</v>
      </c>
      <c r="D371" s="14" t="s">
        <v>10</v>
      </c>
      <c r="E371" s="14" t="s">
        <v>38</v>
      </c>
      <c r="F371" s="14" t="s">
        <v>41</v>
      </c>
      <c r="G371" s="14" t="s">
        <v>11</v>
      </c>
    </row>
    <row r="372" spans="1:8" ht="12.75" x14ac:dyDescent="0.2">
      <c r="A372" s="14" t="s">
        <v>142</v>
      </c>
      <c r="B372" s="14"/>
      <c r="C372" s="14" t="s">
        <v>9</v>
      </c>
      <c r="D372" s="14" t="s">
        <v>10</v>
      </c>
      <c r="E372" s="14" t="s">
        <v>38</v>
      </c>
      <c r="F372" s="14" t="s">
        <v>43</v>
      </c>
      <c r="G372" s="14" t="s">
        <v>40</v>
      </c>
      <c r="H372" s="14"/>
    </row>
    <row r="373" spans="1:8" ht="12.75" x14ac:dyDescent="0.2">
      <c r="A373" s="14" t="s">
        <v>142</v>
      </c>
      <c r="B373" s="14"/>
      <c r="C373" s="14" t="s">
        <v>9</v>
      </c>
      <c r="D373" s="14" t="s">
        <v>10</v>
      </c>
      <c r="E373" s="14" t="s">
        <v>38</v>
      </c>
      <c r="F373" s="14" t="s">
        <v>39</v>
      </c>
      <c r="G373" s="14" t="s">
        <v>40</v>
      </c>
      <c r="H373" s="14"/>
    </row>
    <row r="374" spans="1:8" ht="12.75" x14ac:dyDescent="0.2">
      <c r="A374" s="14" t="s">
        <v>142</v>
      </c>
      <c r="B374" s="14"/>
      <c r="C374" s="14" t="s">
        <v>9</v>
      </c>
      <c r="D374" s="14" t="s">
        <v>10</v>
      </c>
      <c r="E374" s="14" t="s">
        <v>38</v>
      </c>
      <c r="F374" s="14" t="s">
        <v>41</v>
      </c>
      <c r="G374" s="14" t="s">
        <v>40</v>
      </c>
      <c r="H374" s="14"/>
    </row>
    <row r="375" spans="1:8" ht="12.75" x14ac:dyDescent="0.2">
      <c r="A375" s="14" t="s">
        <v>142</v>
      </c>
      <c r="B375" s="14"/>
      <c r="C375" s="14" t="s">
        <v>9</v>
      </c>
      <c r="D375" s="14" t="s">
        <v>10</v>
      </c>
      <c r="E375" s="14" t="s">
        <v>38</v>
      </c>
      <c r="F375" s="14" t="s">
        <v>43</v>
      </c>
      <c r="G375" s="14" t="s">
        <v>11</v>
      </c>
    </row>
    <row r="376" spans="1:8" ht="12.75" x14ac:dyDescent="0.2">
      <c r="A376" s="14" t="s">
        <v>142</v>
      </c>
      <c r="B376" s="14"/>
      <c r="C376" s="14" t="s">
        <v>9</v>
      </c>
      <c r="D376" s="14" t="s">
        <v>10</v>
      </c>
      <c r="E376" s="14" t="s">
        <v>38</v>
      </c>
      <c r="F376" s="14" t="s">
        <v>39</v>
      </c>
      <c r="G376" s="14" t="s">
        <v>11</v>
      </c>
    </row>
    <row r="377" spans="1:8" ht="12.75" x14ac:dyDescent="0.2">
      <c r="A377" s="14" t="s">
        <v>142</v>
      </c>
      <c r="B377" s="14"/>
      <c r="C377" s="14" t="s">
        <v>9</v>
      </c>
      <c r="D377" s="14" t="s">
        <v>10</v>
      </c>
      <c r="E377" s="14" t="s">
        <v>38</v>
      </c>
      <c r="F377" s="14" t="s">
        <v>41</v>
      </c>
      <c r="G377" s="14" t="s">
        <v>11</v>
      </c>
    </row>
    <row r="378" spans="1:8" ht="12.75" x14ac:dyDescent="0.2">
      <c r="A378" s="14" t="s">
        <v>62</v>
      </c>
      <c r="B378" s="14"/>
      <c r="C378" s="14" t="s">
        <v>9</v>
      </c>
      <c r="D378" s="14" t="s">
        <v>10</v>
      </c>
      <c r="E378" s="14" t="s">
        <v>43</v>
      </c>
      <c r="G378" s="14" t="s">
        <v>40</v>
      </c>
      <c r="H378" s="14"/>
    </row>
    <row r="379" spans="1:8" ht="12.75" x14ac:dyDescent="0.2">
      <c r="A379" s="14" t="s">
        <v>62</v>
      </c>
      <c r="B379" s="14"/>
      <c r="C379" s="14" t="s">
        <v>9</v>
      </c>
      <c r="D379" s="14" t="s">
        <v>10</v>
      </c>
      <c r="E379" s="14" t="s">
        <v>39</v>
      </c>
      <c r="G379" s="14" t="s">
        <v>40</v>
      </c>
      <c r="H379" s="14"/>
    </row>
    <row r="380" spans="1:8" ht="12.75" x14ac:dyDescent="0.2">
      <c r="A380" s="14" t="s">
        <v>62</v>
      </c>
      <c r="B380" s="14"/>
      <c r="C380" s="14" t="s">
        <v>9</v>
      </c>
      <c r="D380" s="14" t="s">
        <v>10</v>
      </c>
      <c r="E380" s="14" t="s">
        <v>41</v>
      </c>
      <c r="G380" s="14" t="s">
        <v>40</v>
      </c>
      <c r="H380" s="14"/>
    </row>
    <row r="381" spans="1:8" ht="12.75" x14ac:dyDescent="0.2">
      <c r="A381" s="14" t="s">
        <v>62</v>
      </c>
      <c r="B381" s="14"/>
      <c r="C381" s="14" t="s">
        <v>9</v>
      </c>
      <c r="D381" s="14" t="s">
        <v>10</v>
      </c>
      <c r="E381" s="14" t="s">
        <v>43</v>
      </c>
      <c r="G381" s="14" t="s">
        <v>11</v>
      </c>
    </row>
    <row r="382" spans="1:8" ht="12.75" x14ac:dyDescent="0.2">
      <c r="A382" s="14" t="s">
        <v>62</v>
      </c>
      <c r="B382" s="14"/>
      <c r="C382" s="14" t="s">
        <v>9</v>
      </c>
      <c r="D382" s="14" t="s">
        <v>10</v>
      </c>
      <c r="E382" s="14" t="s">
        <v>39</v>
      </c>
      <c r="G382" s="14" t="s">
        <v>11</v>
      </c>
    </row>
    <row r="383" spans="1:8" ht="12.75" x14ac:dyDescent="0.2">
      <c r="A383" s="14" t="s">
        <v>62</v>
      </c>
      <c r="B383" s="14"/>
      <c r="C383" s="14" t="s">
        <v>9</v>
      </c>
      <c r="D383" s="14" t="s">
        <v>10</v>
      </c>
      <c r="E383" s="14" t="s">
        <v>41</v>
      </c>
      <c r="G383" s="14" t="s">
        <v>11</v>
      </c>
    </row>
    <row r="384" spans="1:8" ht="12.75" x14ac:dyDescent="0.2">
      <c r="A384" s="14" t="s">
        <v>143</v>
      </c>
      <c r="B384" s="14"/>
      <c r="C384" s="14" t="s">
        <v>9</v>
      </c>
      <c r="D384" s="14" t="s">
        <v>10</v>
      </c>
      <c r="E384" s="14" t="s">
        <v>38</v>
      </c>
      <c r="F384" s="14" t="s">
        <v>43</v>
      </c>
      <c r="G384" s="14" t="s">
        <v>40</v>
      </c>
      <c r="H384" s="14"/>
    </row>
    <row r="385" spans="1:8" ht="12.75" x14ac:dyDescent="0.2">
      <c r="A385" s="14" t="s">
        <v>143</v>
      </c>
      <c r="B385" s="14"/>
      <c r="C385" s="14" t="s">
        <v>9</v>
      </c>
      <c r="D385" s="14" t="s">
        <v>10</v>
      </c>
      <c r="E385" s="14" t="s">
        <v>38</v>
      </c>
      <c r="F385" s="14" t="s">
        <v>39</v>
      </c>
      <c r="G385" s="14" t="s">
        <v>40</v>
      </c>
      <c r="H385" s="14"/>
    </row>
    <row r="386" spans="1:8" ht="12.75" x14ac:dyDescent="0.2">
      <c r="A386" s="14" t="s">
        <v>143</v>
      </c>
      <c r="B386" s="14"/>
      <c r="C386" s="14" t="s">
        <v>9</v>
      </c>
      <c r="D386" s="14" t="s">
        <v>10</v>
      </c>
      <c r="E386" s="14" t="s">
        <v>41</v>
      </c>
      <c r="F386" s="14" t="s">
        <v>38</v>
      </c>
      <c r="G386" s="14" t="s">
        <v>40</v>
      </c>
      <c r="H386" s="14"/>
    </row>
    <row r="387" spans="1:8" ht="12.75" x14ac:dyDescent="0.2">
      <c r="A387" s="14" t="s">
        <v>143</v>
      </c>
      <c r="B387" s="14"/>
      <c r="C387" s="14" t="s">
        <v>9</v>
      </c>
      <c r="D387" s="14" t="s">
        <v>10</v>
      </c>
      <c r="E387" s="14" t="s">
        <v>38</v>
      </c>
      <c r="F387" s="14" t="s">
        <v>43</v>
      </c>
      <c r="G387" s="14" t="s">
        <v>11</v>
      </c>
    </row>
    <row r="388" spans="1:8" ht="12.75" x14ac:dyDescent="0.2">
      <c r="A388" s="14" t="s">
        <v>143</v>
      </c>
      <c r="B388" s="14"/>
      <c r="C388" s="14" t="s">
        <v>9</v>
      </c>
      <c r="D388" s="14" t="s">
        <v>10</v>
      </c>
      <c r="E388" s="14" t="s">
        <v>38</v>
      </c>
      <c r="F388" s="14" t="s">
        <v>39</v>
      </c>
      <c r="G388" s="14" t="s">
        <v>11</v>
      </c>
    </row>
    <row r="389" spans="1:8" ht="12.75" x14ac:dyDescent="0.2">
      <c r="A389" s="14" t="s">
        <v>143</v>
      </c>
      <c r="B389" s="14"/>
      <c r="C389" s="14" t="s">
        <v>9</v>
      </c>
      <c r="D389" s="14" t="s">
        <v>10</v>
      </c>
      <c r="E389" s="14" t="s">
        <v>41</v>
      </c>
      <c r="F389" s="14" t="s">
        <v>38</v>
      </c>
      <c r="G389" s="14" t="s">
        <v>11</v>
      </c>
    </row>
    <row r="390" spans="1:8" ht="12.75" x14ac:dyDescent="0.2">
      <c r="A390" s="14" t="s">
        <v>144</v>
      </c>
      <c r="B390" s="14"/>
      <c r="C390" s="14" t="s">
        <v>9</v>
      </c>
      <c r="D390" s="14" t="s">
        <v>10</v>
      </c>
      <c r="E390" s="14" t="s">
        <v>38</v>
      </c>
      <c r="F390" s="14" t="s">
        <v>39</v>
      </c>
      <c r="G390" s="14" t="s">
        <v>40</v>
      </c>
      <c r="H390" s="14"/>
    </row>
    <row r="391" spans="1:8" ht="12.75" x14ac:dyDescent="0.2">
      <c r="A391" s="14" t="s">
        <v>144</v>
      </c>
      <c r="B391" s="14"/>
      <c r="C391" s="14" t="s">
        <v>9</v>
      </c>
      <c r="D391" s="14" t="s">
        <v>10</v>
      </c>
      <c r="E391" s="14" t="s">
        <v>38</v>
      </c>
      <c r="F391" s="14" t="s">
        <v>39</v>
      </c>
      <c r="G391" s="14" t="s">
        <v>11</v>
      </c>
    </row>
    <row r="392" spans="1:8" ht="12.75" x14ac:dyDescent="0.2">
      <c r="A392" s="14" t="s">
        <v>63</v>
      </c>
      <c r="B392" s="14"/>
      <c r="C392" s="14" t="s">
        <v>9</v>
      </c>
      <c r="D392" s="14" t="s">
        <v>10</v>
      </c>
      <c r="E392" s="14" t="s">
        <v>43</v>
      </c>
      <c r="G392" s="14" t="s">
        <v>40</v>
      </c>
      <c r="H392" s="14"/>
    </row>
    <row r="393" spans="1:8" ht="12.75" x14ac:dyDescent="0.2">
      <c r="A393" s="14" t="s">
        <v>63</v>
      </c>
      <c r="B393" s="14"/>
      <c r="C393" s="14" t="s">
        <v>9</v>
      </c>
      <c r="D393" s="14" t="s">
        <v>10</v>
      </c>
      <c r="E393" s="14" t="s">
        <v>39</v>
      </c>
      <c r="G393" s="14" t="s">
        <v>40</v>
      </c>
      <c r="H393" s="14"/>
    </row>
    <row r="394" spans="1:8" ht="12.75" x14ac:dyDescent="0.2">
      <c r="A394" s="14" t="s">
        <v>63</v>
      </c>
      <c r="B394" s="14"/>
      <c r="C394" s="14" t="s">
        <v>9</v>
      </c>
      <c r="D394" s="14" t="s">
        <v>10</v>
      </c>
      <c r="E394" s="14" t="s">
        <v>41</v>
      </c>
      <c r="G394" s="14" t="s">
        <v>40</v>
      </c>
      <c r="H394" s="14"/>
    </row>
    <row r="395" spans="1:8" ht="12.75" x14ac:dyDescent="0.2">
      <c r="A395" s="14" t="s">
        <v>63</v>
      </c>
      <c r="B395" s="14"/>
      <c r="C395" s="14" t="s">
        <v>9</v>
      </c>
      <c r="D395" s="14" t="s">
        <v>10</v>
      </c>
      <c r="E395" s="14" t="s">
        <v>43</v>
      </c>
      <c r="G395" s="14" t="s">
        <v>11</v>
      </c>
    </row>
    <row r="396" spans="1:8" ht="12.75" x14ac:dyDescent="0.2">
      <c r="A396" s="14" t="s">
        <v>63</v>
      </c>
      <c r="B396" s="14"/>
      <c r="C396" s="14" t="s">
        <v>9</v>
      </c>
      <c r="D396" s="14" t="s">
        <v>10</v>
      </c>
      <c r="E396" s="14" t="s">
        <v>39</v>
      </c>
      <c r="G396" s="14" t="s">
        <v>11</v>
      </c>
    </row>
    <row r="397" spans="1:8" ht="12.75" x14ac:dyDescent="0.2">
      <c r="A397" s="14" t="s">
        <v>63</v>
      </c>
      <c r="B397" s="14"/>
      <c r="C397" s="14" t="s">
        <v>9</v>
      </c>
      <c r="D397" s="14" t="s">
        <v>10</v>
      </c>
      <c r="E397" s="14" t="s">
        <v>41</v>
      </c>
      <c r="G397" s="14" t="s">
        <v>11</v>
      </c>
    </row>
    <row r="398" spans="1:8" ht="12.75" x14ac:dyDescent="0.2">
      <c r="A398" s="14" t="s">
        <v>65</v>
      </c>
      <c r="B398" s="14"/>
      <c r="C398" s="14" t="s">
        <v>9</v>
      </c>
      <c r="D398" s="14" t="s">
        <v>10</v>
      </c>
      <c r="E398" s="14" t="s">
        <v>43</v>
      </c>
      <c r="G398" s="14" t="s">
        <v>40</v>
      </c>
      <c r="H398" s="14"/>
    </row>
    <row r="399" spans="1:8" ht="12.75" x14ac:dyDescent="0.2">
      <c r="A399" s="14" t="s">
        <v>65</v>
      </c>
      <c r="B399" s="14"/>
      <c r="C399" s="14" t="s">
        <v>9</v>
      </c>
      <c r="D399" s="14" t="s">
        <v>10</v>
      </c>
      <c r="E399" s="14" t="s">
        <v>39</v>
      </c>
      <c r="G399" s="14" t="s">
        <v>40</v>
      </c>
      <c r="H399" s="14"/>
    </row>
    <row r="400" spans="1:8" ht="12.75" x14ac:dyDescent="0.2">
      <c r="A400" s="14" t="s">
        <v>65</v>
      </c>
      <c r="B400" s="14"/>
      <c r="C400" s="14" t="s">
        <v>9</v>
      </c>
      <c r="D400" s="14" t="s">
        <v>10</v>
      </c>
      <c r="E400" s="14" t="s">
        <v>41</v>
      </c>
      <c r="G400" s="14" t="s">
        <v>40</v>
      </c>
      <c r="H400" s="14"/>
    </row>
    <row r="401" spans="1:8" ht="12.75" x14ac:dyDescent="0.2">
      <c r="A401" s="14" t="s">
        <v>65</v>
      </c>
      <c r="B401" s="14"/>
      <c r="C401" s="14" t="s">
        <v>9</v>
      </c>
      <c r="D401" s="14" t="s">
        <v>10</v>
      </c>
      <c r="E401" s="14" t="s">
        <v>43</v>
      </c>
      <c r="G401" s="14" t="s">
        <v>11</v>
      </c>
    </row>
    <row r="402" spans="1:8" ht="12.75" x14ac:dyDescent="0.2">
      <c r="A402" s="14" t="s">
        <v>65</v>
      </c>
      <c r="B402" s="14"/>
      <c r="C402" s="14" t="s">
        <v>9</v>
      </c>
      <c r="D402" s="14" t="s">
        <v>10</v>
      </c>
      <c r="E402" s="14" t="s">
        <v>39</v>
      </c>
      <c r="G402" s="14" t="s">
        <v>11</v>
      </c>
    </row>
    <row r="403" spans="1:8" ht="12.75" x14ac:dyDescent="0.2">
      <c r="A403" s="14" t="s">
        <v>65</v>
      </c>
      <c r="B403" s="14"/>
      <c r="C403" s="14" t="s">
        <v>9</v>
      </c>
      <c r="D403" s="14" t="s">
        <v>10</v>
      </c>
      <c r="E403" s="14" t="s">
        <v>41</v>
      </c>
      <c r="G403" s="14" t="s">
        <v>11</v>
      </c>
    </row>
    <row r="404" spans="1:8" ht="12.75" x14ac:dyDescent="0.2">
      <c r="A404" s="14" t="s">
        <v>145</v>
      </c>
      <c r="B404" s="14"/>
      <c r="C404" s="14" t="s">
        <v>9</v>
      </c>
      <c r="D404" s="14" t="s">
        <v>10</v>
      </c>
      <c r="E404" s="14" t="s">
        <v>41</v>
      </c>
      <c r="F404" s="14" t="s">
        <v>38</v>
      </c>
      <c r="G404" s="14" t="s">
        <v>40</v>
      </c>
      <c r="H404" s="14"/>
    </row>
    <row r="405" spans="1:8" ht="12.75" x14ac:dyDescent="0.2">
      <c r="A405" s="14" t="s">
        <v>145</v>
      </c>
      <c r="B405" s="14"/>
      <c r="C405" s="14" t="s">
        <v>9</v>
      </c>
      <c r="D405" s="14" t="s">
        <v>10</v>
      </c>
      <c r="E405" s="14" t="s">
        <v>38</v>
      </c>
      <c r="F405" s="14" t="s">
        <v>39</v>
      </c>
      <c r="G405" s="14" t="s">
        <v>40</v>
      </c>
      <c r="H405" s="14"/>
    </row>
    <row r="406" spans="1:8" ht="12.75" x14ac:dyDescent="0.2">
      <c r="A406" s="14" t="s">
        <v>145</v>
      </c>
      <c r="B406" s="14"/>
      <c r="C406" s="14" t="s">
        <v>9</v>
      </c>
      <c r="D406" s="14" t="s">
        <v>10</v>
      </c>
      <c r="E406" s="14" t="s">
        <v>41</v>
      </c>
      <c r="F406" s="14" t="s">
        <v>38</v>
      </c>
      <c r="G406" s="14" t="s">
        <v>11</v>
      </c>
    </row>
    <row r="407" spans="1:8" ht="12.75" x14ac:dyDescent="0.2">
      <c r="A407" s="14" t="s">
        <v>145</v>
      </c>
      <c r="B407" s="14"/>
      <c r="C407" s="14" t="s">
        <v>9</v>
      </c>
      <c r="D407" s="14" t="s">
        <v>10</v>
      </c>
      <c r="E407" s="14" t="s">
        <v>38</v>
      </c>
      <c r="F407" s="14" t="s">
        <v>39</v>
      </c>
      <c r="G407" s="14" t="s">
        <v>11</v>
      </c>
    </row>
    <row r="408" spans="1:8" ht="12.75" x14ac:dyDescent="0.2">
      <c r="A408" s="14" t="s">
        <v>66</v>
      </c>
      <c r="B408" s="14"/>
      <c r="C408" s="14" t="s">
        <v>9</v>
      </c>
      <c r="D408" s="14" t="s">
        <v>10</v>
      </c>
      <c r="E408" s="14" t="s">
        <v>43</v>
      </c>
      <c r="G408" s="14" t="s">
        <v>40</v>
      </c>
      <c r="H408" s="14"/>
    </row>
    <row r="409" spans="1:8" ht="12.75" x14ac:dyDescent="0.2">
      <c r="A409" s="14" t="s">
        <v>66</v>
      </c>
      <c r="B409" s="14"/>
      <c r="C409" s="14" t="s">
        <v>9</v>
      </c>
      <c r="D409" s="14" t="s">
        <v>10</v>
      </c>
      <c r="E409" s="14" t="s">
        <v>39</v>
      </c>
      <c r="G409" s="14" t="s">
        <v>40</v>
      </c>
      <c r="H409" s="14"/>
    </row>
    <row r="410" spans="1:8" ht="12.75" x14ac:dyDescent="0.2">
      <c r="A410" s="14" t="s">
        <v>66</v>
      </c>
      <c r="B410" s="14"/>
      <c r="C410" s="14" t="s">
        <v>9</v>
      </c>
      <c r="D410" s="14" t="s">
        <v>10</v>
      </c>
      <c r="E410" s="14" t="s">
        <v>41</v>
      </c>
      <c r="G410" s="14" t="s">
        <v>40</v>
      </c>
      <c r="H410" s="14"/>
    </row>
    <row r="411" spans="1:8" ht="12.75" x14ac:dyDescent="0.2">
      <c r="A411" s="14" t="s">
        <v>66</v>
      </c>
      <c r="B411" s="14"/>
      <c r="C411" s="14" t="s">
        <v>9</v>
      </c>
      <c r="D411" s="14" t="s">
        <v>10</v>
      </c>
      <c r="E411" s="14" t="s">
        <v>43</v>
      </c>
      <c r="G411" s="14" t="s">
        <v>11</v>
      </c>
    </row>
    <row r="412" spans="1:8" ht="12.75" x14ac:dyDescent="0.2">
      <c r="A412" s="14" t="s">
        <v>66</v>
      </c>
      <c r="B412" s="14"/>
      <c r="C412" s="14" t="s">
        <v>9</v>
      </c>
      <c r="D412" s="14" t="s">
        <v>10</v>
      </c>
      <c r="E412" s="14" t="s">
        <v>39</v>
      </c>
      <c r="G412" s="14" t="s">
        <v>11</v>
      </c>
    </row>
    <row r="413" spans="1:8" ht="12.75" x14ac:dyDescent="0.2">
      <c r="A413" s="14" t="s">
        <v>66</v>
      </c>
      <c r="B413" s="14"/>
      <c r="C413" s="14" t="s">
        <v>9</v>
      </c>
      <c r="D413" s="14" t="s">
        <v>10</v>
      </c>
      <c r="E413" s="14" t="s">
        <v>41</v>
      </c>
      <c r="G413" s="14" t="s">
        <v>11</v>
      </c>
    </row>
    <row r="414" spans="1:8" ht="12.75" x14ac:dyDescent="0.2">
      <c r="A414" s="14" t="s">
        <v>67</v>
      </c>
      <c r="B414" s="14"/>
      <c r="C414" s="14" t="s">
        <v>9</v>
      </c>
      <c r="D414" s="14" t="s">
        <v>10</v>
      </c>
      <c r="E414" s="14" t="s">
        <v>43</v>
      </c>
      <c r="G414" s="14" t="s">
        <v>40</v>
      </c>
      <c r="H414" s="14"/>
    </row>
    <row r="415" spans="1:8" ht="12.75" x14ac:dyDescent="0.2">
      <c r="A415" s="14" t="s">
        <v>67</v>
      </c>
      <c r="B415" s="14"/>
      <c r="C415" s="14" t="s">
        <v>9</v>
      </c>
      <c r="D415" s="14" t="s">
        <v>10</v>
      </c>
      <c r="E415" s="14" t="s">
        <v>39</v>
      </c>
      <c r="G415" s="14" t="s">
        <v>40</v>
      </c>
      <c r="H415" s="14"/>
    </row>
    <row r="416" spans="1:8" ht="12.75" x14ac:dyDescent="0.2">
      <c r="A416" s="14" t="s">
        <v>67</v>
      </c>
      <c r="B416" s="14"/>
      <c r="C416" s="14" t="s">
        <v>9</v>
      </c>
      <c r="D416" s="14" t="s">
        <v>10</v>
      </c>
      <c r="E416" s="14" t="s">
        <v>41</v>
      </c>
      <c r="G416" s="14" t="s">
        <v>40</v>
      </c>
      <c r="H416" s="14"/>
    </row>
    <row r="417" spans="1:8" ht="12.75" x14ac:dyDescent="0.2">
      <c r="A417" s="14" t="s">
        <v>67</v>
      </c>
      <c r="B417" s="14"/>
      <c r="C417" s="14" t="s">
        <v>9</v>
      </c>
      <c r="D417" s="14" t="s">
        <v>10</v>
      </c>
      <c r="E417" s="14" t="s">
        <v>43</v>
      </c>
      <c r="G417" s="14" t="s">
        <v>11</v>
      </c>
    </row>
    <row r="418" spans="1:8" ht="12.75" x14ac:dyDescent="0.2">
      <c r="A418" s="14" t="s">
        <v>67</v>
      </c>
      <c r="B418" s="14"/>
      <c r="C418" s="14" t="s">
        <v>9</v>
      </c>
      <c r="D418" s="14" t="s">
        <v>10</v>
      </c>
      <c r="E418" s="14" t="s">
        <v>39</v>
      </c>
      <c r="G418" s="14" t="s">
        <v>11</v>
      </c>
    </row>
    <row r="419" spans="1:8" ht="12.75" x14ac:dyDescent="0.2">
      <c r="A419" s="14" t="s">
        <v>67</v>
      </c>
      <c r="B419" s="14"/>
      <c r="C419" s="14" t="s">
        <v>9</v>
      </c>
      <c r="D419" s="14" t="s">
        <v>10</v>
      </c>
      <c r="E419" s="14" t="s">
        <v>41</v>
      </c>
      <c r="G419" s="14" t="s">
        <v>11</v>
      </c>
    </row>
    <row r="420" spans="1:8" ht="12.75" x14ac:dyDescent="0.2">
      <c r="A420" s="14" t="s">
        <v>69</v>
      </c>
      <c r="B420" s="14"/>
      <c r="C420" s="14" t="s">
        <v>9</v>
      </c>
      <c r="D420" s="14" t="s">
        <v>10</v>
      </c>
      <c r="E420" s="14" t="s">
        <v>43</v>
      </c>
      <c r="G420" s="14" t="s">
        <v>40</v>
      </c>
      <c r="H420" s="14"/>
    </row>
    <row r="421" spans="1:8" ht="12.75" x14ac:dyDescent="0.2">
      <c r="A421" s="14" t="s">
        <v>69</v>
      </c>
      <c r="B421" s="14"/>
      <c r="C421" s="14" t="s">
        <v>9</v>
      </c>
      <c r="D421" s="14" t="s">
        <v>10</v>
      </c>
      <c r="E421" s="14" t="s">
        <v>39</v>
      </c>
      <c r="G421" s="14" t="s">
        <v>40</v>
      </c>
      <c r="H421" s="14"/>
    </row>
    <row r="422" spans="1:8" ht="12.75" x14ac:dyDescent="0.2">
      <c r="A422" s="14" t="s">
        <v>69</v>
      </c>
      <c r="B422" s="14"/>
      <c r="C422" s="14" t="s">
        <v>9</v>
      </c>
      <c r="D422" s="14" t="s">
        <v>10</v>
      </c>
      <c r="E422" s="14" t="s">
        <v>41</v>
      </c>
      <c r="G422" s="14" t="s">
        <v>40</v>
      </c>
      <c r="H422" s="14"/>
    </row>
    <row r="423" spans="1:8" ht="12.75" x14ac:dyDescent="0.2">
      <c r="A423" s="14" t="s">
        <v>69</v>
      </c>
      <c r="B423" s="14"/>
      <c r="C423" s="14" t="s">
        <v>9</v>
      </c>
      <c r="D423" s="14" t="s">
        <v>10</v>
      </c>
      <c r="E423" s="14" t="s">
        <v>43</v>
      </c>
      <c r="G423" s="14" t="s">
        <v>11</v>
      </c>
    </row>
    <row r="424" spans="1:8" ht="12.75" x14ac:dyDescent="0.2">
      <c r="A424" s="14" t="s">
        <v>69</v>
      </c>
      <c r="B424" s="14"/>
      <c r="C424" s="14" t="s">
        <v>9</v>
      </c>
      <c r="D424" s="14" t="s">
        <v>10</v>
      </c>
      <c r="E424" s="14" t="s">
        <v>39</v>
      </c>
      <c r="G424" s="14" t="s">
        <v>11</v>
      </c>
    </row>
    <row r="425" spans="1:8" ht="12.75" x14ac:dyDescent="0.2">
      <c r="A425" s="14" t="s">
        <v>69</v>
      </c>
      <c r="B425" s="14"/>
      <c r="C425" s="14" t="s">
        <v>9</v>
      </c>
      <c r="D425" s="14" t="s">
        <v>10</v>
      </c>
      <c r="E425" s="14" t="s">
        <v>41</v>
      </c>
      <c r="G425" s="14" t="s">
        <v>11</v>
      </c>
    </row>
    <row r="426" spans="1:8" ht="12.75" x14ac:dyDescent="0.2">
      <c r="A426" s="14" t="s">
        <v>146</v>
      </c>
      <c r="B426" s="14"/>
      <c r="C426" s="14" t="s">
        <v>9</v>
      </c>
      <c r="D426" s="14" t="s">
        <v>10</v>
      </c>
      <c r="E426" s="14" t="s">
        <v>38</v>
      </c>
      <c r="F426" s="14" t="s">
        <v>43</v>
      </c>
      <c r="G426" s="14" t="s">
        <v>40</v>
      </c>
      <c r="H426" s="14"/>
    </row>
    <row r="427" spans="1:8" ht="12.75" x14ac:dyDescent="0.2">
      <c r="A427" s="14" t="s">
        <v>146</v>
      </c>
      <c r="B427" s="14"/>
      <c r="C427" s="14" t="s">
        <v>9</v>
      </c>
      <c r="D427" s="14" t="s">
        <v>10</v>
      </c>
      <c r="E427" s="14" t="s">
        <v>38</v>
      </c>
      <c r="F427" s="14" t="s">
        <v>39</v>
      </c>
      <c r="G427" s="14" t="s">
        <v>40</v>
      </c>
      <c r="H427" s="14"/>
    </row>
    <row r="428" spans="1:8" ht="12.75" x14ac:dyDescent="0.2">
      <c r="A428" s="14" t="s">
        <v>146</v>
      </c>
      <c r="B428" s="14"/>
      <c r="C428" s="14" t="s">
        <v>9</v>
      </c>
      <c r="D428" s="14" t="s">
        <v>10</v>
      </c>
      <c r="E428" s="14" t="s">
        <v>38</v>
      </c>
      <c r="F428" s="14" t="s">
        <v>41</v>
      </c>
      <c r="G428" s="14" t="s">
        <v>40</v>
      </c>
      <c r="H428" s="14"/>
    </row>
    <row r="429" spans="1:8" ht="12.75" x14ac:dyDescent="0.2">
      <c r="A429" s="14" t="s">
        <v>146</v>
      </c>
      <c r="B429" s="14"/>
      <c r="C429" s="14" t="s">
        <v>9</v>
      </c>
      <c r="D429" s="14" t="s">
        <v>10</v>
      </c>
      <c r="E429" s="14" t="s">
        <v>38</v>
      </c>
      <c r="F429" s="14" t="s">
        <v>43</v>
      </c>
      <c r="G429" s="14" t="s">
        <v>11</v>
      </c>
    </row>
    <row r="430" spans="1:8" ht="12.75" x14ac:dyDescent="0.2">
      <c r="A430" s="14" t="s">
        <v>146</v>
      </c>
      <c r="B430" s="14"/>
      <c r="C430" s="14" t="s">
        <v>9</v>
      </c>
      <c r="D430" s="14" t="s">
        <v>10</v>
      </c>
      <c r="E430" s="14" t="s">
        <v>38</v>
      </c>
      <c r="F430" s="14" t="s">
        <v>39</v>
      </c>
      <c r="G430" s="14" t="s">
        <v>11</v>
      </c>
    </row>
    <row r="431" spans="1:8" ht="12.75" x14ac:dyDescent="0.2">
      <c r="A431" s="14" t="s">
        <v>146</v>
      </c>
      <c r="B431" s="14"/>
      <c r="C431" s="14" t="s">
        <v>9</v>
      </c>
      <c r="D431" s="14" t="s">
        <v>10</v>
      </c>
      <c r="E431" s="14" t="s">
        <v>38</v>
      </c>
      <c r="F431" s="14" t="s">
        <v>41</v>
      </c>
      <c r="G431" s="14" t="s">
        <v>11</v>
      </c>
    </row>
    <row r="432" spans="1:8" ht="12.75" x14ac:dyDescent="0.2">
      <c r="A432" s="14" t="s">
        <v>147</v>
      </c>
      <c r="B432" s="14"/>
      <c r="C432" s="14" t="s">
        <v>9</v>
      </c>
      <c r="D432" s="14" t="s">
        <v>10</v>
      </c>
      <c r="E432" s="14" t="s">
        <v>38</v>
      </c>
      <c r="F432" s="14" t="s">
        <v>39</v>
      </c>
      <c r="G432" s="14" t="s">
        <v>40</v>
      </c>
      <c r="H432" s="14"/>
    </row>
    <row r="433" spans="1:8" ht="12.75" x14ac:dyDescent="0.2">
      <c r="A433" s="14" t="s">
        <v>147</v>
      </c>
      <c r="B433" s="14"/>
      <c r="C433" s="14" t="s">
        <v>9</v>
      </c>
      <c r="D433" s="14" t="s">
        <v>10</v>
      </c>
      <c r="E433" s="14" t="s">
        <v>38</v>
      </c>
      <c r="F433" s="14" t="s">
        <v>41</v>
      </c>
      <c r="G433" s="14" t="s">
        <v>40</v>
      </c>
      <c r="H433" s="14"/>
    </row>
    <row r="434" spans="1:8" ht="12.75" x14ac:dyDescent="0.2">
      <c r="A434" s="14" t="s">
        <v>147</v>
      </c>
      <c r="B434" s="14"/>
      <c r="C434" s="14" t="s">
        <v>9</v>
      </c>
      <c r="D434" s="14" t="s">
        <v>10</v>
      </c>
      <c r="E434" s="14" t="s">
        <v>38</v>
      </c>
      <c r="F434" s="14" t="s">
        <v>39</v>
      </c>
      <c r="G434" s="14" t="s">
        <v>11</v>
      </c>
    </row>
    <row r="435" spans="1:8" ht="12.75" x14ac:dyDescent="0.2">
      <c r="A435" s="14" t="s">
        <v>147</v>
      </c>
      <c r="B435" s="14"/>
      <c r="C435" s="14" t="s">
        <v>9</v>
      </c>
      <c r="D435" s="14" t="s">
        <v>10</v>
      </c>
      <c r="E435" s="14" t="s">
        <v>38</v>
      </c>
      <c r="F435" s="14" t="s">
        <v>41</v>
      </c>
      <c r="G435" s="14" t="s">
        <v>11</v>
      </c>
    </row>
    <row r="436" spans="1:8" ht="12.75" x14ac:dyDescent="0.2">
      <c r="A436" s="14" t="s">
        <v>71</v>
      </c>
      <c r="B436" s="14"/>
      <c r="C436" s="14" t="s">
        <v>9</v>
      </c>
      <c r="D436" s="14" t="s">
        <v>10</v>
      </c>
      <c r="E436" s="14" t="s">
        <v>43</v>
      </c>
      <c r="G436" s="14" t="s">
        <v>40</v>
      </c>
      <c r="H436" s="14"/>
    </row>
    <row r="437" spans="1:8" ht="12.75" x14ac:dyDescent="0.2">
      <c r="A437" s="14" t="s">
        <v>71</v>
      </c>
      <c r="B437" s="14"/>
      <c r="C437" s="14" t="s">
        <v>9</v>
      </c>
      <c r="D437" s="14" t="s">
        <v>10</v>
      </c>
      <c r="E437" s="14" t="s">
        <v>39</v>
      </c>
      <c r="G437" s="14" t="s">
        <v>40</v>
      </c>
      <c r="H437" s="14"/>
    </row>
    <row r="438" spans="1:8" ht="12.75" x14ac:dyDescent="0.2">
      <c r="A438" s="14" t="s">
        <v>71</v>
      </c>
      <c r="B438" s="14"/>
      <c r="C438" s="14" t="s">
        <v>9</v>
      </c>
      <c r="D438" s="14" t="s">
        <v>10</v>
      </c>
      <c r="E438" s="14" t="s">
        <v>41</v>
      </c>
      <c r="G438" s="14" t="s">
        <v>40</v>
      </c>
      <c r="H438" s="14"/>
    </row>
    <row r="439" spans="1:8" ht="12.75" x14ac:dyDescent="0.2">
      <c r="A439" s="14" t="s">
        <v>71</v>
      </c>
      <c r="B439" s="14"/>
      <c r="C439" s="14" t="s">
        <v>9</v>
      </c>
      <c r="D439" s="14" t="s">
        <v>10</v>
      </c>
      <c r="E439" s="14" t="s">
        <v>43</v>
      </c>
      <c r="G439" s="14" t="s">
        <v>11</v>
      </c>
    </row>
    <row r="440" spans="1:8" ht="12.75" x14ac:dyDescent="0.2">
      <c r="A440" s="14" t="s">
        <v>71</v>
      </c>
      <c r="B440" s="14"/>
      <c r="C440" s="14" t="s">
        <v>9</v>
      </c>
      <c r="D440" s="14" t="s">
        <v>10</v>
      </c>
      <c r="E440" s="14" t="s">
        <v>39</v>
      </c>
      <c r="G440" s="14" t="s">
        <v>11</v>
      </c>
    </row>
    <row r="441" spans="1:8" ht="12.75" x14ac:dyDescent="0.2">
      <c r="A441" s="14" t="s">
        <v>71</v>
      </c>
      <c r="B441" s="14"/>
      <c r="C441" s="14" t="s">
        <v>9</v>
      </c>
      <c r="D441" s="14" t="s">
        <v>10</v>
      </c>
      <c r="E441" s="14" t="s">
        <v>41</v>
      </c>
      <c r="G441" s="14" t="s">
        <v>11</v>
      </c>
    </row>
    <row r="442" spans="1:8" ht="12.75" x14ac:dyDescent="0.2">
      <c r="A442" s="14" t="s">
        <v>148</v>
      </c>
      <c r="B442" s="14"/>
      <c r="C442" s="14" t="s">
        <v>9</v>
      </c>
      <c r="D442" s="14" t="s">
        <v>10</v>
      </c>
      <c r="E442" s="14" t="s">
        <v>38</v>
      </c>
      <c r="F442" s="14" t="s">
        <v>43</v>
      </c>
      <c r="G442" s="14" t="s">
        <v>40</v>
      </c>
      <c r="H442" s="14"/>
    </row>
    <row r="443" spans="1:8" ht="12.75" x14ac:dyDescent="0.2">
      <c r="A443" s="14" t="s">
        <v>148</v>
      </c>
      <c r="B443" s="14"/>
      <c r="C443" s="14" t="s">
        <v>9</v>
      </c>
      <c r="D443" s="14" t="s">
        <v>10</v>
      </c>
      <c r="E443" s="14" t="s">
        <v>39</v>
      </c>
      <c r="F443" s="14" t="s">
        <v>38</v>
      </c>
      <c r="G443" s="14" t="s">
        <v>40</v>
      </c>
      <c r="H443" s="14"/>
    </row>
    <row r="444" spans="1:8" ht="12.75" x14ac:dyDescent="0.2">
      <c r="A444" s="14" t="s">
        <v>148</v>
      </c>
      <c r="B444" s="14"/>
      <c r="C444" s="14" t="s">
        <v>9</v>
      </c>
      <c r="D444" s="14" t="s">
        <v>10</v>
      </c>
      <c r="E444" s="14" t="s">
        <v>41</v>
      </c>
      <c r="F444" s="14" t="s">
        <v>38</v>
      </c>
      <c r="G444" s="14" t="s">
        <v>40</v>
      </c>
      <c r="H444" s="14"/>
    </row>
    <row r="445" spans="1:8" ht="12.75" x14ac:dyDescent="0.2">
      <c r="A445" s="14" t="s">
        <v>148</v>
      </c>
      <c r="B445" s="14"/>
      <c r="C445" s="14" t="s">
        <v>9</v>
      </c>
      <c r="D445" s="14" t="s">
        <v>10</v>
      </c>
      <c r="E445" s="14" t="s">
        <v>38</v>
      </c>
      <c r="F445" s="14" t="s">
        <v>43</v>
      </c>
      <c r="G445" s="14" t="s">
        <v>11</v>
      </c>
    </row>
    <row r="446" spans="1:8" ht="12.75" x14ac:dyDescent="0.2">
      <c r="A446" s="14" t="s">
        <v>148</v>
      </c>
      <c r="B446" s="14"/>
      <c r="C446" s="14" t="s">
        <v>9</v>
      </c>
      <c r="D446" s="14" t="s">
        <v>10</v>
      </c>
      <c r="E446" s="14" t="s">
        <v>39</v>
      </c>
      <c r="F446" s="14" t="s">
        <v>38</v>
      </c>
      <c r="G446" s="14" t="s">
        <v>11</v>
      </c>
    </row>
    <row r="447" spans="1:8" ht="12.75" x14ac:dyDescent="0.2">
      <c r="A447" s="14" t="s">
        <v>148</v>
      </c>
      <c r="B447" s="14"/>
      <c r="C447" s="14" t="s">
        <v>9</v>
      </c>
      <c r="D447" s="14" t="s">
        <v>10</v>
      </c>
      <c r="E447" s="14" t="s">
        <v>41</v>
      </c>
      <c r="F447" s="14" t="s">
        <v>38</v>
      </c>
      <c r="G447" s="14" t="s">
        <v>11</v>
      </c>
    </row>
    <row r="448" spans="1:8" ht="12.75" x14ac:dyDescent="0.2">
      <c r="A448" s="14" t="s">
        <v>149</v>
      </c>
      <c r="B448" s="14"/>
      <c r="C448" s="14" t="s">
        <v>9</v>
      </c>
      <c r="D448" s="14" t="s">
        <v>10</v>
      </c>
      <c r="E448" s="14" t="s">
        <v>38</v>
      </c>
      <c r="F448" s="14" t="s">
        <v>41</v>
      </c>
      <c r="G448" s="14" t="s">
        <v>40</v>
      </c>
      <c r="H448" s="14"/>
    </row>
    <row r="449" spans="1:8" ht="12.75" x14ac:dyDescent="0.2">
      <c r="A449" s="14" t="s">
        <v>149</v>
      </c>
      <c r="B449" s="14"/>
      <c r="C449" s="14" t="s">
        <v>9</v>
      </c>
      <c r="D449" s="14" t="s">
        <v>10</v>
      </c>
      <c r="E449" s="14" t="s">
        <v>38</v>
      </c>
      <c r="F449" s="14" t="s">
        <v>39</v>
      </c>
      <c r="G449" s="14" t="s">
        <v>40</v>
      </c>
      <c r="H449" s="14"/>
    </row>
    <row r="450" spans="1:8" ht="12.75" x14ac:dyDescent="0.2">
      <c r="A450" s="14" t="s">
        <v>149</v>
      </c>
      <c r="B450" s="14"/>
      <c r="C450" s="14" t="s">
        <v>9</v>
      </c>
      <c r="D450" s="14" t="s">
        <v>10</v>
      </c>
      <c r="E450" s="14" t="s">
        <v>38</v>
      </c>
      <c r="F450" s="14" t="s">
        <v>41</v>
      </c>
      <c r="G450" s="14" t="s">
        <v>11</v>
      </c>
    </row>
    <row r="451" spans="1:8" ht="12.75" x14ac:dyDescent="0.2">
      <c r="A451" s="14" t="s">
        <v>149</v>
      </c>
      <c r="B451" s="14"/>
      <c r="C451" s="14" t="s">
        <v>9</v>
      </c>
      <c r="D451" s="14" t="s">
        <v>10</v>
      </c>
      <c r="E451" s="14" t="s">
        <v>38</v>
      </c>
      <c r="F451" s="14" t="s">
        <v>39</v>
      </c>
      <c r="G451" s="14" t="s">
        <v>11</v>
      </c>
    </row>
    <row r="452" spans="1:8" ht="12.75" x14ac:dyDescent="0.2">
      <c r="A452" s="14" t="s">
        <v>150</v>
      </c>
      <c r="B452" s="14"/>
      <c r="C452" s="14" t="s">
        <v>9</v>
      </c>
      <c r="D452" s="14" t="s">
        <v>10</v>
      </c>
      <c r="E452" s="14" t="s">
        <v>38</v>
      </c>
      <c r="F452" s="14" t="s">
        <v>43</v>
      </c>
      <c r="G452" s="14" t="s">
        <v>40</v>
      </c>
      <c r="H452" s="14"/>
    </row>
    <row r="453" spans="1:8" ht="12.75" x14ac:dyDescent="0.2">
      <c r="A453" s="14" t="s">
        <v>150</v>
      </c>
      <c r="B453" s="14"/>
      <c r="C453" s="14" t="s">
        <v>9</v>
      </c>
      <c r="D453" s="14" t="s">
        <v>10</v>
      </c>
      <c r="E453" s="14" t="s">
        <v>38</v>
      </c>
      <c r="F453" s="14" t="s">
        <v>39</v>
      </c>
      <c r="G453" s="14" t="s">
        <v>40</v>
      </c>
      <c r="H453" s="14"/>
    </row>
    <row r="454" spans="1:8" ht="12.75" x14ac:dyDescent="0.2">
      <c r="A454" s="14" t="s">
        <v>150</v>
      </c>
      <c r="B454" s="14"/>
      <c r="C454" s="14" t="s">
        <v>9</v>
      </c>
      <c r="D454" s="14" t="s">
        <v>10</v>
      </c>
      <c r="E454" s="14" t="s">
        <v>38</v>
      </c>
      <c r="F454" s="14" t="s">
        <v>41</v>
      </c>
      <c r="G454" s="14" t="s">
        <v>40</v>
      </c>
      <c r="H454" s="14"/>
    </row>
    <row r="455" spans="1:8" ht="12.75" x14ac:dyDescent="0.2">
      <c r="A455" s="14" t="s">
        <v>150</v>
      </c>
      <c r="B455" s="14"/>
      <c r="C455" s="14" t="s">
        <v>9</v>
      </c>
      <c r="D455" s="14" t="s">
        <v>10</v>
      </c>
      <c r="E455" s="14" t="s">
        <v>38</v>
      </c>
      <c r="F455" s="14" t="s">
        <v>43</v>
      </c>
      <c r="G455" s="14" t="s">
        <v>11</v>
      </c>
    </row>
    <row r="456" spans="1:8" ht="12.75" x14ac:dyDescent="0.2">
      <c r="A456" s="14" t="s">
        <v>150</v>
      </c>
      <c r="B456" s="14"/>
      <c r="C456" s="14" t="s">
        <v>9</v>
      </c>
      <c r="D456" s="14" t="s">
        <v>10</v>
      </c>
      <c r="E456" s="14" t="s">
        <v>38</v>
      </c>
      <c r="F456" s="14" t="s">
        <v>39</v>
      </c>
      <c r="G456" s="14" t="s">
        <v>11</v>
      </c>
    </row>
    <row r="457" spans="1:8" ht="12.75" x14ac:dyDescent="0.2">
      <c r="A457" s="14" t="s">
        <v>150</v>
      </c>
      <c r="B457" s="14"/>
      <c r="C457" s="14" t="s">
        <v>9</v>
      </c>
      <c r="D457" s="14" t="s">
        <v>10</v>
      </c>
      <c r="E457" s="14" t="s">
        <v>38</v>
      </c>
      <c r="F457" s="14" t="s">
        <v>41</v>
      </c>
      <c r="G457" s="14" t="s">
        <v>11</v>
      </c>
    </row>
    <row r="458" spans="1:8" ht="12.75" x14ac:dyDescent="0.2">
      <c r="A458" s="14" t="s">
        <v>151</v>
      </c>
      <c r="B458" s="14"/>
      <c r="C458" s="14" t="s">
        <v>9</v>
      </c>
      <c r="D458" s="14" t="s">
        <v>10</v>
      </c>
      <c r="E458" s="14" t="s">
        <v>38</v>
      </c>
      <c r="F458" s="14" t="s">
        <v>43</v>
      </c>
      <c r="G458" s="14" t="s">
        <v>40</v>
      </c>
      <c r="H458" s="14"/>
    </row>
    <row r="459" spans="1:8" ht="12.75" x14ac:dyDescent="0.2">
      <c r="A459" s="14" t="s">
        <v>151</v>
      </c>
      <c r="B459" s="14"/>
      <c r="C459" s="14" t="s">
        <v>9</v>
      </c>
      <c r="D459" s="14" t="s">
        <v>10</v>
      </c>
      <c r="E459" s="14" t="s">
        <v>38</v>
      </c>
      <c r="F459" s="14" t="s">
        <v>39</v>
      </c>
      <c r="G459" s="14" t="s">
        <v>40</v>
      </c>
      <c r="H459" s="14"/>
    </row>
    <row r="460" spans="1:8" ht="12.75" x14ac:dyDescent="0.2">
      <c r="A460" s="14" t="s">
        <v>151</v>
      </c>
      <c r="B460" s="14"/>
      <c r="C460" s="14" t="s">
        <v>9</v>
      </c>
      <c r="D460" s="14" t="s">
        <v>10</v>
      </c>
      <c r="E460" s="14" t="s">
        <v>38</v>
      </c>
      <c r="F460" s="14" t="s">
        <v>41</v>
      </c>
      <c r="G460" s="14" t="s">
        <v>40</v>
      </c>
      <c r="H460" s="14"/>
    </row>
    <row r="461" spans="1:8" ht="12.75" x14ac:dyDescent="0.2">
      <c r="A461" s="14" t="s">
        <v>151</v>
      </c>
      <c r="B461" s="14"/>
      <c r="C461" s="14" t="s">
        <v>9</v>
      </c>
      <c r="D461" s="14" t="s">
        <v>10</v>
      </c>
      <c r="E461" s="14" t="s">
        <v>38</v>
      </c>
      <c r="F461" s="14" t="s">
        <v>43</v>
      </c>
      <c r="G461" s="14" t="s">
        <v>11</v>
      </c>
    </row>
    <row r="462" spans="1:8" ht="12.75" x14ac:dyDescent="0.2">
      <c r="A462" s="14" t="s">
        <v>151</v>
      </c>
      <c r="B462" s="14"/>
      <c r="C462" s="14" t="s">
        <v>9</v>
      </c>
      <c r="D462" s="14" t="s">
        <v>10</v>
      </c>
      <c r="E462" s="14" t="s">
        <v>38</v>
      </c>
      <c r="F462" s="14" t="s">
        <v>39</v>
      </c>
      <c r="G462" s="14" t="s">
        <v>11</v>
      </c>
    </row>
    <row r="463" spans="1:8" ht="12.75" x14ac:dyDescent="0.2">
      <c r="A463" s="14" t="s">
        <v>151</v>
      </c>
      <c r="B463" s="14"/>
      <c r="C463" s="14" t="s">
        <v>9</v>
      </c>
      <c r="D463" s="14" t="s">
        <v>10</v>
      </c>
      <c r="E463" s="14" t="s">
        <v>38</v>
      </c>
      <c r="F463" s="14" t="s">
        <v>41</v>
      </c>
      <c r="G463" s="14" t="s">
        <v>11</v>
      </c>
    </row>
    <row r="464" spans="1:8" ht="12.75" x14ac:dyDescent="0.2">
      <c r="A464" s="14" t="s">
        <v>152</v>
      </c>
      <c r="B464" s="14"/>
      <c r="C464" s="14" t="s">
        <v>9</v>
      </c>
      <c r="D464" s="14" t="s">
        <v>10</v>
      </c>
      <c r="E464" s="14" t="s">
        <v>38</v>
      </c>
      <c r="F464" s="14" t="s">
        <v>43</v>
      </c>
      <c r="G464" s="14" t="s">
        <v>40</v>
      </c>
      <c r="H464" s="14"/>
    </row>
    <row r="465" spans="1:8" ht="12.75" x14ac:dyDescent="0.2">
      <c r="A465" s="14" t="s">
        <v>152</v>
      </c>
      <c r="B465" s="14"/>
      <c r="C465" s="14" t="s">
        <v>9</v>
      </c>
      <c r="D465" s="14" t="s">
        <v>10</v>
      </c>
      <c r="E465" s="14" t="s">
        <v>38</v>
      </c>
      <c r="F465" s="14" t="s">
        <v>39</v>
      </c>
      <c r="G465" s="14" t="s">
        <v>40</v>
      </c>
      <c r="H465" s="14"/>
    </row>
    <row r="466" spans="1:8" ht="12.75" x14ac:dyDescent="0.2">
      <c r="A466" s="14" t="s">
        <v>152</v>
      </c>
      <c r="B466" s="14"/>
      <c r="C466" s="14" t="s">
        <v>9</v>
      </c>
      <c r="D466" s="14" t="s">
        <v>10</v>
      </c>
      <c r="E466" s="14" t="s">
        <v>38</v>
      </c>
      <c r="F466" s="14" t="s">
        <v>41</v>
      </c>
      <c r="G466" s="14" t="s">
        <v>40</v>
      </c>
      <c r="H466" s="14"/>
    </row>
    <row r="467" spans="1:8" ht="12.75" x14ac:dyDescent="0.2">
      <c r="A467" s="14" t="s">
        <v>152</v>
      </c>
      <c r="B467" s="14"/>
      <c r="C467" s="14" t="s">
        <v>9</v>
      </c>
      <c r="D467" s="14" t="s">
        <v>10</v>
      </c>
      <c r="E467" s="14" t="s">
        <v>38</v>
      </c>
      <c r="F467" s="14" t="s">
        <v>43</v>
      </c>
      <c r="G467" s="14" t="s">
        <v>11</v>
      </c>
    </row>
    <row r="468" spans="1:8" ht="12.75" x14ac:dyDescent="0.2">
      <c r="A468" s="14" t="s">
        <v>152</v>
      </c>
      <c r="B468" s="14"/>
      <c r="C468" s="14" t="s">
        <v>9</v>
      </c>
      <c r="D468" s="14" t="s">
        <v>10</v>
      </c>
      <c r="E468" s="14" t="s">
        <v>38</v>
      </c>
      <c r="F468" s="14" t="s">
        <v>39</v>
      </c>
      <c r="G468" s="14" t="s">
        <v>11</v>
      </c>
    </row>
    <row r="469" spans="1:8" ht="12.75" x14ac:dyDescent="0.2">
      <c r="A469" s="14" t="s">
        <v>152</v>
      </c>
      <c r="B469" s="14"/>
      <c r="C469" s="14" t="s">
        <v>9</v>
      </c>
      <c r="D469" s="14" t="s">
        <v>10</v>
      </c>
      <c r="E469" s="14" t="s">
        <v>38</v>
      </c>
      <c r="F469" s="14" t="s">
        <v>41</v>
      </c>
      <c r="G469" s="14" t="s">
        <v>11</v>
      </c>
    </row>
    <row r="470" spans="1:8" ht="12.75" x14ac:dyDescent="0.2">
      <c r="A470" s="14" t="s">
        <v>153</v>
      </c>
      <c r="B470" s="14"/>
      <c r="C470" s="14" t="s">
        <v>9</v>
      </c>
      <c r="D470" s="14" t="s">
        <v>10</v>
      </c>
      <c r="E470" s="14" t="s">
        <v>38</v>
      </c>
      <c r="F470" s="14" t="s">
        <v>43</v>
      </c>
      <c r="G470" s="14" t="s">
        <v>40</v>
      </c>
      <c r="H470" s="14"/>
    </row>
    <row r="471" spans="1:8" ht="12.75" x14ac:dyDescent="0.2">
      <c r="A471" s="14" t="s">
        <v>153</v>
      </c>
      <c r="B471" s="14"/>
      <c r="C471" s="14" t="s">
        <v>9</v>
      </c>
      <c r="D471" s="14" t="s">
        <v>10</v>
      </c>
      <c r="E471" s="14" t="s">
        <v>38</v>
      </c>
      <c r="F471" s="14" t="s">
        <v>39</v>
      </c>
      <c r="G471" s="14" t="s">
        <v>40</v>
      </c>
      <c r="H471" s="14"/>
    </row>
    <row r="472" spans="1:8" ht="12.75" x14ac:dyDescent="0.2">
      <c r="A472" s="14" t="s">
        <v>153</v>
      </c>
      <c r="B472" s="14"/>
      <c r="C472" s="14" t="s">
        <v>9</v>
      </c>
      <c r="D472" s="14" t="s">
        <v>10</v>
      </c>
      <c r="E472" s="14" t="s">
        <v>38</v>
      </c>
      <c r="F472" s="14" t="s">
        <v>41</v>
      </c>
      <c r="G472" s="14" t="s">
        <v>40</v>
      </c>
      <c r="H472" s="14"/>
    </row>
    <row r="473" spans="1:8" ht="12.75" x14ac:dyDescent="0.2">
      <c r="A473" s="14" t="s">
        <v>153</v>
      </c>
      <c r="B473" s="14"/>
      <c r="C473" s="14" t="s">
        <v>9</v>
      </c>
      <c r="D473" s="14" t="s">
        <v>10</v>
      </c>
      <c r="E473" s="14" t="s">
        <v>38</v>
      </c>
      <c r="F473" s="14" t="s">
        <v>43</v>
      </c>
      <c r="G473" s="14" t="s">
        <v>11</v>
      </c>
    </row>
    <row r="474" spans="1:8" ht="12.75" x14ac:dyDescent="0.2">
      <c r="A474" s="14" t="s">
        <v>153</v>
      </c>
      <c r="B474" s="14"/>
      <c r="C474" s="14" t="s">
        <v>9</v>
      </c>
      <c r="D474" s="14" t="s">
        <v>10</v>
      </c>
      <c r="E474" s="14" t="s">
        <v>38</v>
      </c>
      <c r="F474" s="14" t="s">
        <v>39</v>
      </c>
      <c r="G474" s="14" t="s">
        <v>11</v>
      </c>
    </row>
    <row r="475" spans="1:8" ht="12.75" x14ac:dyDescent="0.2">
      <c r="A475" s="14" t="s">
        <v>153</v>
      </c>
      <c r="B475" s="14"/>
      <c r="C475" s="14" t="s">
        <v>9</v>
      </c>
      <c r="D475" s="14" t="s">
        <v>10</v>
      </c>
      <c r="E475" s="14" t="s">
        <v>38</v>
      </c>
      <c r="F475" s="14" t="s">
        <v>41</v>
      </c>
      <c r="G475" s="14" t="s">
        <v>11</v>
      </c>
    </row>
    <row r="476" spans="1:8" ht="12.75" x14ac:dyDescent="0.2">
      <c r="A476" s="14" t="s">
        <v>154</v>
      </c>
      <c r="B476" s="14"/>
      <c r="C476" s="14" t="s">
        <v>9</v>
      </c>
      <c r="D476" s="14" t="s">
        <v>10</v>
      </c>
      <c r="E476" s="14" t="s">
        <v>38</v>
      </c>
      <c r="F476" s="14" t="s">
        <v>43</v>
      </c>
      <c r="G476" s="14" t="s">
        <v>40</v>
      </c>
      <c r="H476" s="14"/>
    </row>
    <row r="477" spans="1:8" ht="12.75" x14ac:dyDescent="0.2">
      <c r="A477" s="14" t="s">
        <v>154</v>
      </c>
      <c r="B477" s="14"/>
      <c r="C477" s="14" t="s">
        <v>9</v>
      </c>
      <c r="D477" s="14" t="s">
        <v>10</v>
      </c>
      <c r="E477" s="14" t="s">
        <v>38</v>
      </c>
      <c r="F477" s="14" t="s">
        <v>39</v>
      </c>
      <c r="G477" s="14" t="s">
        <v>40</v>
      </c>
      <c r="H477" s="14"/>
    </row>
    <row r="478" spans="1:8" ht="12.75" x14ac:dyDescent="0.2">
      <c r="A478" s="14" t="s">
        <v>154</v>
      </c>
      <c r="B478" s="14"/>
      <c r="C478" s="14" t="s">
        <v>9</v>
      </c>
      <c r="D478" s="14" t="s">
        <v>10</v>
      </c>
      <c r="E478" s="14" t="s">
        <v>38</v>
      </c>
      <c r="F478" s="14" t="s">
        <v>41</v>
      </c>
      <c r="G478" s="14" t="s">
        <v>40</v>
      </c>
      <c r="H478" s="14"/>
    </row>
    <row r="479" spans="1:8" ht="12.75" x14ac:dyDescent="0.2">
      <c r="A479" s="14" t="s">
        <v>154</v>
      </c>
      <c r="B479" s="14"/>
      <c r="C479" s="14" t="s">
        <v>9</v>
      </c>
      <c r="D479" s="14" t="s">
        <v>10</v>
      </c>
      <c r="E479" s="14" t="s">
        <v>38</v>
      </c>
      <c r="F479" s="14" t="s">
        <v>43</v>
      </c>
      <c r="G479" s="14" t="s">
        <v>11</v>
      </c>
    </row>
    <row r="480" spans="1:8" ht="12.75" x14ac:dyDescent="0.2">
      <c r="A480" s="14" t="s">
        <v>154</v>
      </c>
      <c r="B480" s="14"/>
      <c r="C480" s="14" t="s">
        <v>9</v>
      </c>
      <c r="D480" s="14" t="s">
        <v>10</v>
      </c>
      <c r="E480" s="14" t="s">
        <v>38</v>
      </c>
      <c r="F480" s="14" t="s">
        <v>39</v>
      </c>
      <c r="G480" s="14" t="s">
        <v>11</v>
      </c>
    </row>
    <row r="481" spans="1:8" ht="12.75" x14ac:dyDescent="0.2">
      <c r="A481" s="14" t="s">
        <v>154</v>
      </c>
      <c r="B481" s="14"/>
      <c r="C481" s="14" t="s">
        <v>9</v>
      </c>
      <c r="D481" s="14" t="s">
        <v>10</v>
      </c>
      <c r="E481" s="14" t="s">
        <v>38</v>
      </c>
      <c r="F481" s="14" t="s">
        <v>41</v>
      </c>
      <c r="G481" s="14" t="s">
        <v>11</v>
      </c>
    </row>
    <row r="482" spans="1:8" ht="12.75" x14ac:dyDescent="0.2">
      <c r="A482" s="14" t="s">
        <v>155</v>
      </c>
      <c r="B482" s="14"/>
      <c r="C482" s="14" t="s">
        <v>9</v>
      </c>
      <c r="D482" s="14" t="s">
        <v>10</v>
      </c>
      <c r="E482" s="14" t="s">
        <v>38</v>
      </c>
      <c r="F482" s="14" t="s">
        <v>43</v>
      </c>
      <c r="G482" s="14" t="s">
        <v>40</v>
      </c>
      <c r="H482" s="14"/>
    </row>
    <row r="483" spans="1:8" ht="12.75" x14ac:dyDescent="0.2">
      <c r="A483" s="14" t="s">
        <v>155</v>
      </c>
      <c r="B483" s="14"/>
      <c r="C483" s="14" t="s">
        <v>9</v>
      </c>
      <c r="D483" s="14" t="s">
        <v>10</v>
      </c>
      <c r="E483" s="14" t="s">
        <v>38</v>
      </c>
      <c r="F483" s="14" t="s">
        <v>39</v>
      </c>
      <c r="G483" s="14" t="s">
        <v>40</v>
      </c>
      <c r="H483" s="14"/>
    </row>
    <row r="484" spans="1:8" ht="12.75" x14ac:dyDescent="0.2">
      <c r="A484" s="14" t="s">
        <v>155</v>
      </c>
      <c r="B484" s="14"/>
      <c r="C484" s="14" t="s">
        <v>9</v>
      </c>
      <c r="D484" s="14" t="s">
        <v>10</v>
      </c>
      <c r="E484" s="14" t="s">
        <v>38</v>
      </c>
      <c r="F484" s="14" t="s">
        <v>41</v>
      </c>
      <c r="G484" s="14" t="s">
        <v>40</v>
      </c>
      <c r="H484" s="14"/>
    </row>
    <row r="485" spans="1:8" ht="12.75" x14ac:dyDescent="0.2">
      <c r="A485" s="14" t="s">
        <v>155</v>
      </c>
      <c r="B485" s="14"/>
      <c r="C485" s="14" t="s">
        <v>9</v>
      </c>
      <c r="D485" s="14" t="s">
        <v>10</v>
      </c>
      <c r="E485" s="14" t="s">
        <v>38</v>
      </c>
      <c r="F485" s="14" t="s">
        <v>43</v>
      </c>
      <c r="G485" s="14" t="s">
        <v>11</v>
      </c>
    </row>
    <row r="486" spans="1:8" ht="12.75" x14ac:dyDescent="0.2">
      <c r="A486" s="14" t="s">
        <v>155</v>
      </c>
      <c r="B486" s="14"/>
      <c r="C486" s="14" t="s">
        <v>9</v>
      </c>
      <c r="D486" s="14" t="s">
        <v>10</v>
      </c>
      <c r="E486" s="14" t="s">
        <v>38</v>
      </c>
      <c r="F486" s="14" t="s">
        <v>39</v>
      </c>
      <c r="G486" s="14" t="s">
        <v>11</v>
      </c>
    </row>
    <row r="487" spans="1:8" ht="12.75" x14ac:dyDescent="0.2">
      <c r="A487" s="14" t="s">
        <v>155</v>
      </c>
      <c r="B487" s="14"/>
      <c r="C487" s="14" t="s">
        <v>9</v>
      </c>
      <c r="D487" s="14" t="s">
        <v>10</v>
      </c>
      <c r="E487" s="14" t="s">
        <v>38</v>
      </c>
      <c r="F487" s="14" t="s">
        <v>41</v>
      </c>
      <c r="G487" s="14" t="s">
        <v>11</v>
      </c>
    </row>
    <row r="488" spans="1:8" ht="12.75" x14ac:dyDescent="0.2">
      <c r="A488" s="14" t="s">
        <v>156</v>
      </c>
      <c r="B488" s="14"/>
      <c r="C488" s="14" t="s">
        <v>9</v>
      </c>
      <c r="D488" s="14" t="s">
        <v>10</v>
      </c>
      <c r="E488" s="14" t="s">
        <v>38</v>
      </c>
      <c r="F488" s="14" t="s">
        <v>43</v>
      </c>
      <c r="G488" s="14" t="s">
        <v>40</v>
      </c>
      <c r="H488" s="14"/>
    </row>
    <row r="489" spans="1:8" ht="12.75" x14ac:dyDescent="0.2">
      <c r="A489" s="14" t="s">
        <v>156</v>
      </c>
      <c r="B489" s="14"/>
      <c r="C489" s="14" t="s">
        <v>9</v>
      </c>
      <c r="D489" s="14" t="s">
        <v>10</v>
      </c>
      <c r="E489" s="14" t="s">
        <v>38</v>
      </c>
      <c r="F489" s="14" t="s">
        <v>39</v>
      </c>
      <c r="G489" s="14" t="s">
        <v>40</v>
      </c>
      <c r="H489" s="14"/>
    </row>
    <row r="490" spans="1:8" ht="12.75" x14ac:dyDescent="0.2">
      <c r="A490" s="14" t="s">
        <v>156</v>
      </c>
      <c r="B490" s="14"/>
      <c r="C490" s="14" t="s">
        <v>9</v>
      </c>
      <c r="D490" s="14" t="s">
        <v>10</v>
      </c>
      <c r="E490" s="14" t="s">
        <v>38</v>
      </c>
      <c r="F490" s="14" t="s">
        <v>41</v>
      </c>
      <c r="G490" s="14" t="s">
        <v>40</v>
      </c>
      <c r="H490" s="14"/>
    </row>
    <row r="491" spans="1:8" ht="12.75" x14ac:dyDescent="0.2">
      <c r="A491" s="14" t="s">
        <v>156</v>
      </c>
      <c r="B491" s="14"/>
      <c r="C491" s="14" t="s">
        <v>9</v>
      </c>
      <c r="D491" s="14" t="s">
        <v>10</v>
      </c>
      <c r="E491" s="14" t="s">
        <v>38</v>
      </c>
      <c r="F491" s="14" t="s">
        <v>43</v>
      </c>
      <c r="G491" s="14" t="s">
        <v>11</v>
      </c>
    </row>
    <row r="492" spans="1:8" ht="12.75" x14ac:dyDescent="0.2">
      <c r="A492" s="14" t="s">
        <v>156</v>
      </c>
      <c r="B492" s="14"/>
      <c r="C492" s="14" t="s">
        <v>9</v>
      </c>
      <c r="D492" s="14" t="s">
        <v>10</v>
      </c>
      <c r="E492" s="14" t="s">
        <v>38</v>
      </c>
      <c r="F492" s="14" t="s">
        <v>39</v>
      </c>
      <c r="G492" s="14" t="s">
        <v>11</v>
      </c>
    </row>
    <row r="493" spans="1:8" ht="12.75" x14ac:dyDescent="0.2">
      <c r="A493" s="14" t="s">
        <v>156</v>
      </c>
      <c r="B493" s="14"/>
      <c r="C493" s="14" t="s">
        <v>9</v>
      </c>
      <c r="D493" s="14" t="s">
        <v>10</v>
      </c>
      <c r="E493" s="14" t="s">
        <v>38</v>
      </c>
      <c r="F493" s="14" t="s">
        <v>41</v>
      </c>
      <c r="G493" s="14" t="s">
        <v>11</v>
      </c>
    </row>
    <row r="494" spans="1:8" ht="12.75" x14ac:dyDescent="0.2">
      <c r="A494" s="14" t="s">
        <v>72</v>
      </c>
      <c r="B494" s="14"/>
      <c r="C494" s="14" t="s">
        <v>9</v>
      </c>
      <c r="D494" s="14" t="s">
        <v>10</v>
      </c>
      <c r="E494" s="14" t="s">
        <v>43</v>
      </c>
      <c r="G494" s="14" t="s">
        <v>40</v>
      </c>
      <c r="H494" s="14"/>
    </row>
    <row r="495" spans="1:8" ht="12.75" x14ac:dyDescent="0.2">
      <c r="A495" s="14" t="s">
        <v>72</v>
      </c>
      <c r="B495" s="14"/>
      <c r="C495" s="14" t="s">
        <v>9</v>
      </c>
      <c r="D495" s="14" t="s">
        <v>10</v>
      </c>
      <c r="E495" s="14" t="s">
        <v>39</v>
      </c>
      <c r="G495" s="14" t="s">
        <v>40</v>
      </c>
      <c r="H495" s="14"/>
    </row>
    <row r="496" spans="1:8" ht="12.75" x14ac:dyDescent="0.2">
      <c r="A496" s="14" t="s">
        <v>72</v>
      </c>
      <c r="B496" s="14"/>
      <c r="C496" s="14" t="s">
        <v>9</v>
      </c>
      <c r="D496" s="14" t="s">
        <v>10</v>
      </c>
      <c r="E496" s="14" t="s">
        <v>41</v>
      </c>
      <c r="G496" s="14" t="s">
        <v>40</v>
      </c>
      <c r="H496" s="14"/>
    </row>
    <row r="497" spans="1:8" ht="12.75" x14ac:dyDescent="0.2">
      <c r="A497" s="14" t="s">
        <v>72</v>
      </c>
      <c r="B497" s="14"/>
      <c r="C497" s="14" t="s">
        <v>9</v>
      </c>
      <c r="D497" s="14" t="s">
        <v>10</v>
      </c>
      <c r="E497" s="14" t="s">
        <v>43</v>
      </c>
      <c r="G497" s="14" t="s">
        <v>11</v>
      </c>
    </row>
    <row r="498" spans="1:8" ht="12.75" x14ac:dyDescent="0.2">
      <c r="A498" s="14" t="s">
        <v>72</v>
      </c>
      <c r="B498" s="14"/>
      <c r="C498" s="14" t="s">
        <v>9</v>
      </c>
      <c r="D498" s="14" t="s">
        <v>10</v>
      </c>
      <c r="E498" s="14" t="s">
        <v>39</v>
      </c>
      <c r="G498" s="14" t="s">
        <v>11</v>
      </c>
    </row>
    <row r="499" spans="1:8" ht="12.75" x14ac:dyDescent="0.2">
      <c r="A499" s="14" t="s">
        <v>72</v>
      </c>
      <c r="B499" s="14"/>
      <c r="C499" s="14" t="s">
        <v>9</v>
      </c>
      <c r="D499" s="14" t="s">
        <v>10</v>
      </c>
      <c r="E499" s="14" t="s">
        <v>41</v>
      </c>
      <c r="G499" s="14" t="s">
        <v>11</v>
      </c>
    </row>
    <row r="500" spans="1:8" ht="12.75" x14ac:dyDescent="0.2">
      <c r="A500" s="14" t="s">
        <v>157</v>
      </c>
      <c r="B500" s="14"/>
      <c r="C500" s="14" t="s">
        <v>9</v>
      </c>
      <c r="D500" s="14" t="s">
        <v>10</v>
      </c>
      <c r="E500" s="14" t="s">
        <v>38</v>
      </c>
      <c r="F500" s="14" t="s">
        <v>39</v>
      </c>
      <c r="G500" s="14" t="s">
        <v>40</v>
      </c>
      <c r="H500" s="14"/>
    </row>
    <row r="501" spans="1:8" ht="12.75" x14ac:dyDescent="0.2">
      <c r="A501" s="14" t="s">
        <v>157</v>
      </c>
      <c r="B501" s="14"/>
      <c r="C501" s="14" t="s">
        <v>9</v>
      </c>
      <c r="D501" s="14" t="s">
        <v>10</v>
      </c>
      <c r="E501" s="14" t="s">
        <v>38</v>
      </c>
      <c r="F501" s="14" t="s">
        <v>41</v>
      </c>
      <c r="G501" s="14" t="s">
        <v>40</v>
      </c>
      <c r="H501" s="14"/>
    </row>
    <row r="502" spans="1:8" ht="12.75" x14ac:dyDescent="0.2">
      <c r="A502" s="14" t="s">
        <v>157</v>
      </c>
      <c r="B502" s="14"/>
      <c r="C502" s="14" t="s">
        <v>9</v>
      </c>
      <c r="D502" s="14" t="s">
        <v>10</v>
      </c>
      <c r="E502" s="14" t="s">
        <v>38</v>
      </c>
      <c r="F502" s="14" t="s">
        <v>39</v>
      </c>
      <c r="G502" s="14" t="s">
        <v>11</v>
      </c>
    </row>
    <row r="503" spans="1:8" ht="12.75" x14ac:dyDescent="0.2">
      <c r="A503" s="14" t="s">
        <v>157</v>
      </c>
      <c r="B503" s="14"/>
      <c r="C503" s="14" t="s">
        <v>9</v>
      </c>
      <c r="D503" s="14" t="s">
        <v>10</v>
      </c>
      <c r="E503" s="14" t="s">
        <v>38</v>
      </c>
      <c r="F503" s="14" t="s">
        <v>41</v>
      </c>
      <c r="G503" s="14" t="s">
        <v>11</v>
      </c>
    </row>
    <row r="504" spans="1:8" ht="12.75" x14ac:dyDescent="0.2">
      <c r="A504" s="14" t="s">
        <v>158</v>
      </c>
      <c r="B504" s="14"/>
      <c r="C504" s="14" t="s">
        <v>9</v>
      </c>
      <c r="D504" s="14" t="s">
        <v>10</v>
      </c>
      <c r="E504" s="14" t="s">
        <v>38</v>
      </c>
      <c r="F504" s="14" t="s">
        <v>39</v>
      </c>
      <c r="G504" s="14" t="s">
        <v>40</v>
      </c>
      <c r="H504" s="14"/>
    </row>
    <row r="505" spans="1:8" ht="12.75" x14ac:dyDescent="0.2">
      <c r="A505" s="14" t="s">
        <v>158</v>
      </c>
      <c r="B505" s="14"/>
      <c r="C505" s="14" t="s">
        <v>9</v>
      </c>
      <c r="D505" s="14" t="s">
        <v>10</v>
      </c>
      <c r="E505" s="14" t="s">
        <v>38</v>
      </c>
      <c r="F505" s="14" t="s">
        <v>41</v>
      </c>
      <c r="G505" s="14" t="s">
        <v>40</v>
      </c>
      <c r="H505" s="14"/>
    </row>
    <row r="506" spans="1:8" ht="12.75" x14ac:dyDescent="0.2">
      <c r="A506" s="14" t="s">
        <v>158</v>
      </c>
      <c r="B506" s="14"/>
      <c r="C506" s="14" t="s">
        <v>9</v>
      </c>
      <c r="D506" s="14" t="s">
        <v>10</v>
      </c>
      <c r="E506" s="14" t="s">
        <v>38</v>
      </c>
      <c r="F506" s="14" t="s">
        <v>39</v>
      </c>
      <c r="G506" s="14" t="s">
        <v>11</v>
      </c>
    </row>
    <row r="507" spans="1:8" ht="12.75" x14ac:dyDescent="0.2">
      <c r="A507" s="14" t="s">
        <v>158</v>
      </c>
      <c r="B507" s="14"/>
      <c r="C507" s="14" t="s">
        <v>9</v>
      </c>
      <c r="D507" s="14" t="s">
        <v>10</v>
      </c>
      <c r="E507" s="14" t="s">
        <v>38</v>
      </c>
      <c r="F507" s="14" t="s">
        <v>41</v>
      </c>
      <c r="G507" s="14" t="s">
        <v>11</v>
      </c>
    </row>
    <row r="508" spans="1:8" ht="12.75" x14ac:dyDescent="0.2">
      <c r="B508" s="14"/>
      <c r="G508" s="14"/>
    </row>
    <row r="509" spans="1:8" ht="12.75" x14ac:dyDescent="0.2">
      <c r="B509" s="14"/>
      <c r="G509" s="14"/>
    </row>
    <row r="510" spans="1:8" ht="12.75" x14ac:dyDescent="0.2">
      <c r="B510" s="14"/>
      <c r="G510" s="14"/>
    </row>
    <row r="511" spans="1:8" ht="12.75" x14ac:dyDescent="0.2">
      <c r="B511" s="14"/>
      <c r="G511" s="14"/>
    </row>
    <row r="512" spans="1:8" ht="12.75" x14ac:dyDescent="0.2">
      <c r="B512" s="14"/>
      <c r="G512" s="14"/>
    </row>
    <row r="513" spans="2:7" ht="12.75" x14ac:dyDescent="0.2">
      <c r="B513" s="14"/>
      <c r="G513" s="14"/>
    </row>
    <row r="514" spans="2:7" ht="12.75" x14ac:dyDescent="0.2">
      <c r="B514" s="14"/>
      <c r="G514" s="14"/>
    </row>
    <row r="515" spans="2:7" ht="12.75" x14ac:dyDescent="0.2">
      <c r="B515" s="14"/>
      <c r="G515" s="14"/>
    </row>
    <row r="516" spans="2:7" ht="12.75" x14ac:dyDescent="0.2">
      <c r="G516" s="14"/>
    </row>
    <row r="517" spans="2:7" ht="12.75" x14ac:dyDescent="0.2">
      <c r="G517" s="14"/>
    </row>
    <row r="518" spans="2:7" ht="12.75" x14ac:dyDescent="0.2">
      <c r="G518" s="14"/>
    </row>
    <row r="519" spans="2:7" ht="12.75" x14ac:dyDescent="0.2">
      <c r="G519" s="14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32"/>
  <sheetViews>
    <sheetView tabSelected="1" workbookViewId="0">
      <selection activeCell="I6" sqref="I6"/>
    </sheetView>
  </sheetViews>
  <sheetFormatPr baseColWidth="10" defaultColWidth="14.42578125" defaultRowHeight="15.75" customHeight="1" x14ac:dyDescent="0.2"/>
  <cols>
    <col min="2" max="2" width="16.7109375" customWidth="1"/>
    <col min="5" max="5" width="25.7109375" customWidth="1"/>
    <col min="6" max="6" width="22.42578125" customWidth="1"/>
    <col min="7" max="7" width="27.140625" customWidth="1"/>
  </cols>
  <sheetData>
    <row r="2" spans="2:8" x14ac:dyDescent="0.25">
      <c r="B2" s="23" t="s">
        <v>99</v>
      </c>
      <c r="C2" s="23" t="s">
        <v>3</v>
      </c>
      <c r="D2" s="23" t="s">
        <v>4</v>
      </c>
      <c r="E2" s="23" t="s">
        <v>103</v>
      </c>
      <c r="F2" s="23" t="s">
        <v>6</v>
      </c>
      <c r="G2" s="23" t="s">
        <v>104</v>
      </c>
      <c r="H2" s="23" t="s">
        <v>105</v>
      </c>
    </row>
    <row r="3" spans="2:8" ht="15.75" customHeight="1" x14ac:dyDescent="0.2">
      <c r="B3" s="14" t="s">
        <v>9</v>
      </c>
      <c r="C3" s="14" t="s">
        <v>10</v>
      </c>
      <c r="D3" s="14" t="s">
        <v>40</v>
      </c>
      <c r="E3" s="14" t="s">
        <v>12</v>
      </c>
      <c r="F3" s="14" t="s">
        <v>106</v>
      </c>
      <c r="G3" s="14" t="s">
        <v>107</v>
      </c>
    </row>
    <row r="4" spans="2:8" ht="15.75" customHeight="1" x14ac:dyDescent="0.2">
      <c r="B4" s="14" t="s">
        <v>9</v>
      </c>
      <c r="C4" s="14" t="s">
        <v>10</v>
      </c>
      <c r="D4" s="14" t="s">
        <v>40</v>
      </c>
      <c r="E4" s="14" t="s">
        <v>12</v>
      </c>
      <c r="F4" s="14" t="s">
        <v>109</v>
      </c>
      <c r="G4" s="14" t="s">
        <v>110</v>
      </c>
    </row>
    <row r="5" spans="2:8" ht="15.75" customHeight="1" x14ac:dyDescent="0.2">
      <c r="B5" s="14" t="s">
        <v>9</v>
      </c>
      <c r="C5" s="14" t="s">
        <v>10</v>
      </c>
      <c r="D5" s="14" t="s">
        <v>40</v>
      </c>
      <c r="E5" s="14" t="s">
        <v>12</v>
      </c>
      <c r="F5" s="14" t="s">
        <v>13</v>
      </c>
      <c r="G5" s="14" t="s">
        <v>14</v>
      </c>
    </row>
    <row r="6" spans="2:8" ht="15.75" customHeight="1" x14ac:dyDescent="0.2">
      <c r="B6" s="14" t="s">
        <v>9</v>
      </c>
      <c r="C6" s="14" t="s">
        <v>10</v>
      </c>
      <c r="D6" s="14" t="s">
        <v>11</v>
      </c>
      <c r="E6" s="14" t="s">
        <v>12</v>
      </c>
      <c r="F6" s="14" t="s">
        <v>106</v>
      </c>
      <c r="G6" s="14" t="s">
        <v>107</v>
      </c>
    </row>
    <row r="7" spans="2:8" ht="15.75" customHeight="1" x14ac:dyDescent="0.2">
      <c r="B7" s="14" t="s">
        <v>9</v>
      </c>
      <c r="C7" s="14" t="s">
        <v>10</v>
      </c>
      <c r="D7" s="14" t="s">
        <v>11</v>
      </c>
      <c r="E7" s="14" t="s">
        <v>12</v>
      </c>
      <c r="F7" s="14" t="s">
        <v>13</v>
      </c>
      <c r="G7" s="14" t="s">
        <v>14</v>
      </c>
    </row>
    <row r="8" spans="2:8" ht="15.75" customHeight="1" x14ac:dyDescent="0.2">
      <c r="B8" s="14" t="s">
        <v>9</v>
      </c>
      <c r="C8" s="14" t="s">
        <v>10</v>
      </c>
      <c r="D8" s="14" t="s">
        <v>40</v>
      </c>
      <c r="E8" s="14" t="s">
        <v>39</v>
      </c>
      <c r="F8" s="14" t="s">
        <v>106</v>
      </c>
      <c r="G8" s="14" t="s">
        <v>107</v>
      </c>
    </row>
    <row r="9" spans="2:8" ht="15.75" customHeight="1" x14ac:dyDescent="0.2">
      <c r="B9" s="14" t="s">
        <v>9</v>
      </c>
      <c r="C9" s="14" t="s">
        <v>10</v>
      </c>
      <c r="D9" s="14" t="s">
        <v>40</v>
      </c>
      <c r="E9" s="14" t="s">
        <v>39</v>
      </c>
      <c r="F9" s="14" t="s">
        <v>106</v>
      </c>
      <c r="G9" s="14" t="s">
        <v>113</v>
      </c>
    </row>
    <row r="10" spans="2:8" ht="15.75" customHeight="1" x14ac:dyDescent="0.2">
      <c r="B10" s="14" t="s">
        <v>9</v>
      </c>
      <c r="C10" s="14" t="s">
        <v>10</v>
      </c>
      <c r="D10" s="14" t="s">
        <v>40</v>
      </c>
      <c r="E10" s="14" t="s">
        <v>39</v>
      </c>
      <c r="F10" s="14" t="s">
        <v>109</v>
      </c>
      <c r="G10" s="14" t="s">
        <v>110</v>
      </c>
    </row>
    <row r="11" spans="2:8" ht="15.75" customHeight="1" x14ac:dyDescent="0.2">
      <c r="B11" s="14" t="s">
        <v>9</v>
      </c>
      <c r="C11" s="14" t="s">
        <v>10</v>
      </c>
      <c r="D11" s="14" t="s">
        <v>40</v>
      </c>
      <c r="E11" s="14" t="s">
        <v>39</v>
      </c>
      <c r="F11" s="14" t="s">
        <v>13</v>
      </c>
      <c r="G11" s="14" t="s">
        <v>14</v>
      </c>
    </row>
    <row r="12" spans="2:8" ht="15.75" customHeight="1" x14ac:dyDescent="0.2">
      <c r="B12" s="14" t="s">
        <v>9</v>
      </c>
      <c r="C12" s="14" t="s">
        <v>10</v>
      </c>
      <c r="D12" s="14" t="s">
        <v>11</v>
      </c>
      <c r="E12" s="14" t="s">
        <v>39</v>
      </c>
      <c r="F12" s="14" t="s">
        <v>106</v>
      </c>
      <c r="G12" s="14" t="s">
        <v>107</v>
      </c>
    </row>
    <row r="13" spans="2:8" ht="15.75" customHeight="1" x14ac:dyDescent="0.2">
      <c r="B13" s="14" t="s">
        <v>9</v>
      </c>
      <c r="C13" s="14" t="s">
        <v>10</v>
      </c>
      <c r="D13" s="14" t="s">
        <v>11</v>
      </c>
      <c r="E13" s="14" t="s">
        <v>39</v>
      </c>
      <c r="F13" s="14" t="s">
        <v>13</v>
      </c>
      <c r="G13" s="14" t="s">
        <v>14</v>
      </c>
    </row>
    <row r="14" spans="2:8" ht="15.75" customHeight="1" x14ac:dyDescent="0.2">
      <c r="B14" s="14" t="s">
        <v>9</v>
      </c>
      <c r="C14" s="14" t="s">
        <v>10</v>
      </c>
      <c r="D14" s="14" t="s">
        <v>40</v>
      </c>
      <c r="E14" s="14" t="s">
        <v>41</v>
      </c>
      <c r="F14" s="14" t="s">
        <v>106</v>
      </c>
      <c r="G14" s="14" t="s">
        <v>107</v>
      </c>
    </row>
    <row r="15" spans="2:8" ht="15.75" customHeight="1" x14ac:dyDescent="0.2">
      <c r="B15" s="14" t="s">
        <v>9</v>
      </c>
      <c r="C15" s="14" t="s">
        <v>10</v>
      </c>
      <c r="D15" s="14" t="s">
        <v>40</v>
      </c>
      <c r="E15" s="14" t="s">
        <v>41</v>
      </c>
      <c r="F15" s="14" t="s">
        <v>106</v>
      </c>
      <c r="G15" s="14" t="s">
        <v>113</v>
      </c>
    </row>
    <row r="16" spans="2:8" ht="15.75" customHeight="1" x14ac:dyDescent="0.2">
      <c r="B16" s="14" t="s">
        <v>9</v>
      </c>
      <c r="C16" s="14" t="s">
        <v>10</v>
      </c>
      <c r="D16" s="14" t="s">
        <v>40</v>
      </c>
      <c r="E16" s="14" t="s">
        <v>41</v>
      </c>
      <c r="F16" s="14" t="s">
        <v>109</v>
      </c>
      <c r="G16" s="14" t="s">
        <v>110</v>
      </c>
    </row>
    <row r="17" spans="2:7" ht="15.75" customHeight="1" x14ac:dyDescent="0.2">
      <c r="B17" s="14" t="s">
        <v>9</v>
      </c>
      <c r="C17" s="14" t="s">
        <v>10</v>
      </c>
      <c r="D17" s="14" t="s">
        <v>40</v>
      </c>
      <c r="E17" s="14" t="s">
        <v>41</v>
      </c>
      <c r="F17" s="14" t="s">
        <v>13</v>
      </c>
      <c r="G17" s="14" t="s">
        <v>14</v>
      </c>
    </row>
    <row r="18" spans="2:7" ht="15.75" customHeight="1" x14ac:dyDescent="0.2">
      <c r="B18" s="14" t="s">
        <v>9</v>
      </c>
      <c r="C18" s="14" t="s">
        <v>10</v>
      </c>
      <c r="D18" s="14" t="s">
        <v>40</v>
      </c>
      <c r="E18" s="14" t="s">
        <v>41</v>
      </c>
      <c r="F18" s="14" t="s">
        <v>115</v>
      </c>
      <c r="G18" s="14" t="s">
        <v>14</v>
      </c>
    </row>
    <row r="19" spans="2:7" ht="15.75" customHeight="1" x14ac:dyDescent="0.2">
      <c r="B19" s="14" t="s">
        <v>9</v>
      </c>
      <c r="C19" s="14" t="s">
        <v>10</v>
      </c>
      <c r="D19" s="14" t="s">
        <v>40</v>
      </c>
      <c r="E19" s="14" t="s">
        <v>41</v>
      </c>
      <c r="F19" s="14" t="s">
        <v>117</v>
      </c>
      <c r="G19" s="14" t="s">
        <v>118</v>
      </c>
    </row>
    <row r="20" spans="2:7" ht="15.75" customHeight="1" x14ac:dyDescent="0.2">
      <c r="B20" s="14" t="s">
        <v>9</v>
      </c>
      <c r="C20" s="14" t="s">
        <v>10</v>
      </c>
      <c r="D20" s="14" t="s">
        <v>11</v>
      </c>
      <c r="E20" s="14" t="s">
        <v>41</v>
      </c>
      <c r="F20" s="14" t="s">
        <v>106</v>
      </c>
      <c r="G20" s="14" t="s">
        <v>107</v>
      </c>
    </row>
    <row r="21" spans="2:7" ht="15.75" customHeight="1" x14ac:dyDescent="0.2">
      <c r="B21" s="14" t="s">
        <v>9</v>
      </c>
      <c r="C21" s="14" t="s">
        <v>10</v>
      </c>
      <c r="D21" s="14" t="s">
        <v>11</v>
      </c>
      <c r="E21" s="14" t="s">
        <v>41</v>
      </c>
      <c r="F21" s="14" t="s">
        <v>13</v>
      </c>
      <c r="G21" s="14" t="s">
        <v>14</v>
      </c>
    </row>
    <row r="22" spans="2:7" ht="15.75" customHeight="1" x14ac:dyDescent="0.2">
      <c r="B22" s="14" t="s">
        <v>9</v>
      </c>
      <c r="C22" s="14" t="s">
        <v>10</v>
      </c>
      <c r="D22" s="14" t="s">
        <v>11</v>
      </c>
      <c r="E22" s="14" t="s">
        <v>41</v>
      </c>
      <c r="F22" s="14" t="s">
        <v>115</v>
      </c>
      <c r="G22" s="14" t="s">
        <v>14</v>
      </c>
    </row>
    <row r="23" spans="2:7" ht="15.75" customHeight="1" x14ac:dyDescent="0.2">
      <c r="B23" s="14" t="s">
        <v>9</v>
      </c>
      <c r="C23" s="14" t="s">
        <v>10</v>
      </c>
      <c r="D23" s="14" t="s">
        <v>11</v>
      </c>
      <c r="E23" s="14" t="s">
        <v>41</v>
      </c>
      <c r="F23" s="14" t="s">
        <v>117</v>
      </c>
      <c r="G23" s="14" t="s">
        <v>118</v>
      </c>
    </row>
    <row r="24" spans="2:7" ht="15.75" customHeight="1" x14ac:dyDescent="0.2">
      <c r="B24" s="14" t="s">
        <v>9</v>
      </c>
      <c r="C24" s="14"/>
    </row>
    <row r="25" spans="2:7" ht="15.75" customHeight="1" x14ac:dyDescent="0.2">
      <c r="B25" s="14" t="s">
        <v>9</v>
      </c>
      <c r="C25" s="14"/>
    </row>
    <row r="26" spans="2:7" ht="15.75" customHeight="1" x14ac:dyDescent="0.2">
      <c r="B26" s="14" t="s">
        <v>9</v>
      </c>
      <c r="C26" s="14"/>
    </row>
    <row r="27" spans="2:7" ht="15.75" customHeight="1" x14ac:dyDescent="0.2">
      <c r="B27" s="14" t="s">
        <v>9</v>
      </c>
      <c r="C27" s="14"/>
    </row>
    <row r="28" spans="2:7" ht="15.75" customHeight="1" x14ac:dyDescent="0.2">
      <c r="B28" s="14" t="s">
        <v>9</v>
      </c>
      <c r="C28" s="14"/>
    </row>
    <row r="29" spans="2:7" ht="15.75" customHeight="1" x14ac:dyDescent="0.2">
      <c r="B29" s="14" t="s">
        <v>9</v>
      </c>
      <c r="C29" s="14"/>
    </row>
    <row r="30" spans="2:7" ht="12.75" x14ac:dyDescent="0.2">
      <c r="B30" s="14" t="s">
        <v>9</v>
      </c>
      <c r="C30" s="14"/>
    </row>
    <row r="31" spans="2:7" ht="12.75" x14ac:dyDescent="0.2">
      <c r="B31" s="14" t="s">
        <v>9</v>
      </c>
      <c r="C31" s="14"/>
    </row>
    <row r="32" spans="2:7" ht="12.75" x14ac:dyDescent="0.2">
      <c r="B32" s="14" t="s">
        <v>9</v>
      </c>
      <c r="C32" s="14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23"/>
  <sheetViews>
    <sheetView workbookViewId="0"/>
  </sheetViews>
  <sheetFormatPr baseColWidth="10" defaultColWidth="14.42578125" defaultRowHeight="15.75" customHeight="1" x14ac:dyDescent="0.2"/>
  <cols>
    <col min="4" max="4" width="25.7109375" customWidth="1"/>
    <col min="5" max="5" width="23.5703125" customWidth="1"/>
    <col min="6" max="6" width="17.85546875" customWidth="1"/>
  </cols>
  <sheetData>
    <row r="2" spans="2:7" x14ac:dyDescent="0.25">
      <c r="B2" s="24" t="s">
        <v>3</v>
      </c>
      <c r="C2" s="24" t="s">
        <v>4</v>
      </c>
      <c r="D2" s="24" t="s">
        <v>132</v>
      </c>
      <c r="E2" s="24" t="s">
        <v>6</v>
      </c>
      <c r="F2" s="24" t="s">
        <v>7</v>
      </c>
      <c r="G2" s="14"/>
    </row>
    <row r="3" spans="2:7" ht="15.75" customHeight="1" x14ac:dyDescent="0.2">
      <c r="B3" t="str">
        <f ca="1">IFERROR(__xludf.DUMMYFUNCTION("FILTER('Paramètre Données Constructeurs'!C3:C190,'Paramètre Données Constructeurs'!B3:B190='Sélection véhicule'!B10)"),"Nouvel Expert")</f>
        <v>Nouvel Expert</v>
      </c>
      <c r="C3" t="str">
        <f ca="1">IFERROR(__xludf.DUMMYFUNCTION("FILTER('Paramètre Données Constructeurs'!D3:D190,'Paramètre Données Constructeurs'!B3:B190='Sélection véhicule'!B10,'Paramètre Données Constructeurs'!C3:C190='Sélection véhicule'!C10)"),"Standard")</f>
        <v>Standard</v>
      </c>
      <c r="D3" t="str">
        <f ca="1">IFERROR(__xludf.DUMMYFUNCTION("FILTER('Paramètre Données Constructeurs'!E3:E190,'Paramètre Données Constructeurs'!B3:B190='Sélection véhicule'!B10,'Paramètre Données Constructeurs'!C3:C190='Sélection véhicule'!C10,'Paramètre Données Constructeurs'!D3:D190='Sélection véhicule'!D10)"),"Nouvel Expert Pro")</f>
        <v>Nouvel Expert Pro</v>
      </c>
      <c r="E3" t="str">
        <f ca="1">IFERROR(__xludf.DUMMYFUNCTION("FILTER('Paramètre Données Constructeurs'!F3:F190,'Paramètre Données Constructeurs'!B3:B190='Sélection véhicule'!B10,'Paramètre Données Constructeurs'!C3:C190='Sélection véhicule'!C10,'Paramètre Données Constructeurs'!D3:D190='Sélection véhicule'!D10,'Para"&amp;"mètre Données Constructeurs'!E3:E190='Sélection véhicule'!E10)"),"95 CV")</f>
        <v>95 CV</v>
      </c>
      <c r="F3" t="str">
        <f ca="1">IFERROR(__xludf.DUMMYFUNCTION("FILTER('Paramètre Données Constructeurs'!G3:G190,'Paramètre Données Constructeurs'!B3:B190='Sélection véhicule'!B10,'Paramètre Données Constructeurs'!C3:C190='Sélection véhicule'!C10,'Paramètre Données Constructeurs'!D3:D190='Sélection véhicule'!D10,'Para"&amp;"mètre Données Constructeurs'!E3:E190='Sélection véhicule'!E10,'Paramètre Données Constructeurs'!F3:F190='Sélection véhicule'!F10)"),"2.0L BlueHDI SES BVM6")</f>
        <v>2.0L BlueHDI SES BVM6</v>
      </c>
    </row>
    <row r="4" spans="2:7" ht="15.75" customHeight="1" x14ac:dyDescent="0.2">
      <c r="B4" t="s">
        <v>10</v>
      </c>
      <c r="C4" t="s">
        <v>40</v>
      </c>
      <c r="D4" t="s">
        <v>12</v>
      </c>
      <c r="E4" t="s">
        <v>13</v>
      </c>
    </row>
    <row r="5" spans="2:7" ht="15.75" customHeight="1" x14ac:dyDescent="0.2">
      <c r="B5" t="s">
        <v>10</v>
      </c>
      <c r="C5" t="s">
        <v>40</v>
      </c>
      <c r="D5" t="s">
        <v>39</v>
      </c>
    </row>
    <row r="6" spans="2:7" ht="15.75" customHeight="1" x14ac:dyDescent="0.2">
      <c r="B6" t="s">
        <v>10</v>
      </c>
      <c r="C6" t="s">
        <v>11</v>
      </c>
      <c r="D6" t="s">
        <v>39</v>
      </c>
    </row>
    <row r="7" spans="2:7" ht="15.75" customHeight="1" x14ac:dyDescent="0.2">
      <c r="B7" t="s">
        <v>10</v>
      </c>
      <c r="C7" t="s">
        <v>11</v>
      </c>
      <c r="D7" t="s">
        <v>41</v>
      </c>
    </row>
    <row r="8" spans="2:7" ht="15.75" customHeight="1" x14ac:dyDescent="0.2">
      <c r="B8" t="s">
        <v>10</v>
      </c>
      <c r="C8" t="s">
        <v>40</v>
      </c>
      <c r="D8" t="s">
        <v>41</v>
      </c>
    </row>
    <row r="9" spans="2:7" ht="15.75" customHeight="1" x14ac:dyDescent="0.2">
      <c r="B9" t="s">
        <v>10</v>
      </c>
      <c r="C9" t="s">
        <v>40</v>
      </c>
      <c r="D9" t="s">
        <v>41</v>
      </c>
    </row>
    <row r="10" spans="2:7" ht="15.75" customHeight="1" x14ac:dyDescent="0.2">
      <c r="B10" t="s">
        <v>10</v>
      </c>
      <c r="C10" t="s">
        <v>40</v>
      </c>
      <c r="D10" t="s">
        <v>41</v>
      </c>
    </row>
    <row r="11" spans="2:7" ht="15.75" customHeight="1" x14ac:dyDescent="0.2">
      <c r="B11" t="s">
        <v>10</v>
      </c>
      <c r="C11" t="s">
        <v>40</v>
      </c>
    </row>
    <row r="12" spans="2:7" ht="15.75" customHeight="1" x14ac:dyDescent="0.2">
      <c r="B12" t="s">
        <v>10</v>
      </c>
      <c r="C12" t="s">
        <v>11</v>
      </c>
    </row>
    <row r="13" spans="2:7" ht="15.75" customHeight="1" x14ac:dyDescent="0.2">
      <c r="B13" t="s">
        <v>10</v>
      </c>
      <c r="C13" t="s">
        <v>11</v>
      </c>
    </row>
    <row r="14" spans="2:7" ht="15.75" customHeight="1" x14ac:dyDescent="0.2">
      <c r="B14" t="s">
        <v>10</v>
      </c>
      <c r="C14" t="s">
        <v>40</v>
      </c>
    </row>
    <row r="15" spans="2:7" ht="15.75" customHeight="1" x14ac:dyDescent="0.2">
      <c r="B15" t="s">
        <v>10</v>
      </c>
      <c r="C15" t="s">
        <v>40</v>
      </c>
    </row>
    <row r="16" spans="2:7" ht="15.75" customHeight="1" x14ac:dyDescent="0.2">
      <c r="B16" t="s">
        <v>10</v>
      </c>
      <c r="C16" t="s">
        <v>40</v>
      </c>
    </row>
    <row r="17" spans="2:3" ht="15.75" customHeight="1" x14ac:dyDescent="0.2">
      <c r="B17" t="s">
        <v>10</v>
      </c>
      <c r="C17" t="s">
        <v>40</v>
      </c>
    </row>
    <row r="18" spans="2:3" ht="15.75" customHeight="1" x14ac:dyDescent="0.2">
      <c r="B18" t="s">
        <v>10</v>
      </c>
      <c r="C18" t="s">
        <v>40</v>
      </c>
    </row>
    <row r="19" spans="2:3" ht="15.75" customHeight="1" x14ac:dyDescent="0.2">
      <c r="B19" t="s">
        <v>10</v>
      </c>
      <c r="C19" t="s">
        <v>40</v>
      </c>
    </row>
    <row r="20" spans="2:3" ht="15.75" customHeight="1" x14ac:dyDescent="0.2">
      <c r="B20" t="s">
        <v>10</v>
      </c>
      <c r="C20" t="s">
        <v>11</v>
      </c>
    </row>
    <row r="21" spans="2:3" ht="15.75" customHeight="1" x14ac:dyDescent="0.2">
      <c r="B21" t="s">
        <v>10</v>
      </c>
      <c r="C21" t="s">
        <v>11</v>
      </c>
    </row>
    <row r="22" spans="2:3" ht="15.75" customHeight="1" x14ac:dyDescent="0.2">
      <c r="B22" t="s">
        <v>10</v>
      </c>
      <c r="C22" t="s">
        <v>11</v>
      </c>
    </row>
    <row r="23" spans="2:3" ht="15.75" customHeight="1" x14ac:dyDescent="0.2">
      <c r="B23" t="s">
        <v>10</v>
      </c>
      <c r="C2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Sélection véhicule</vt:lpstr>
      <vt:lpstr>Sélection options</vt:lpstr>
      <vt:lpstr>Total et résumé</vt:lpstr>
      <vt:lpstr>Paramètre Données Options</vt:lpstr>
      <vt:lpstr>Paramètre Données Constructeurs</vt:lpstr>
      <vt:lpstr>Paramètre calcul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2017-05-02T06:16:15Z</dcterms:created>
  <dcterms:modified xsi:type="dcterms:W3CDTF">2017-05-02T06:16:15Z</dcterms:modified>
</cp:coreProperties>
</file>