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cuments\1-ADMINISTRATIF\"/>
    </mc:Choice>
  </mc:AlternateContent>
  <bookViews>
    <workbookView xWindow="0" yWindow="0" windowWidth="22230" windowHeight="10860"/>
  </bookViews>
  <sheets>
    <sheet name="Feuil1" sheetId="2" r:id="rId1"/>
    <sheet name="Feuil2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2" l="1"/>
  <c r="G14" i="2"/>
  <c r="H14" i="2"/>
  <c r="I14" i="2"/>
  <c r="J14" i="2"/>
  <c r="N14" i="2"/>
  <c r="O14" i="2"/>
  <c r="P14" i="2"/>
  <c r="Q14" i="2"/>
  <c r="R14" i="2"/>
  <c r="V14" i="2"/>
  <c r="W14" i="2"/>
  <c r="X14" i="2"/>
  <c r="Y14" i="2"/>
  <c r="Z14" i="2"/>
  <c r="AD14" i="2"/>
  <c r="AE14" i="2"/>
  <c r="AF14" i="2"/>
  <c r="AG14" i="2"/>
  <c r="AH14" i="2"/>
  <c r="K14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B26" i="2"/>
  <c r="B23" i="2"/>
  <c r="B20" i="2"/>
  <c r="B17" i="2"/>
  <c r="B14" i="2"/>
  <c r="AC14" i="2" l="1"/>
  <c r="U14" i="2"/>
  <c r="M14" i="2"/>
  <c r="AJ14" i="2"/>
  <c r="AB14" i="2"/>
  <c r="T14" i="2"/>
  <c r="L14" i="2"/>
  <c r="AI14" i="2"/>
  <c r="AA14" i="2"/>
  <c r="S14" i="2"/>
  <c r="F7" i="2" l="1"/>
  <c r="B5" i="2"/>
  <c r="B4" i="2"/>
  <c r="D1" i="2"/>
  <c r="B5" i="1"/>
  <c r="D1" i="1"/>
  <c r="B4" i="1"/>
  <c r="F13" i="2" l="1"/>
  <c r="F26" i="2"/>
  <c r="F18" i="2"/>
  <c r="F17" i="2"/>
  <c r="F15" i="2"/>
  <c r="F27" i="2"/>
  <c r="F19" i="2"/>
  <c r="F28" i="2"/>
  <c r="F20" i="2"/>
  <c r="F24" i="2"/>
  <c r="F25" i="2"/>
  <c r="F22" i="2"/>
  <c r="F16" i="2"/>
  <c r="F21" i="2"/>
  <c r="F23" i="2"/>
  <c r="F12" i="2"/>
  <c r="F11" i="2" s="1"/>
  <c r="G7" i="2"/>
  <c r="G13" i="2" l="1"/>
  <c r="G25" i="2"/>
  <c r="G18" i="2"/>
  <c r="G17" i="2"/>
  <c r="G26" i="2"/>
  <c r="G27" i="2"/>
  <c r="G19" i="2"/>
  <c r="G23" i="2"/>
  <c r="G24" i="2"/>
  <c r="G16" i="2"/>
  <c r="G22" i="2"/>
  <c r="G28" i="2"/>
  <c r="G21" i="2"/>
  <c r="G15" i="2"/>
  <c r="G20" i="2"/>
  <c r="H7" i="2"/>
  <c r="G12" i="2"/>
  <c r="G11" i="2" s="1"/>
  <c r="H24" i="2" l="1"/>
  <c r="H25" i="2"/>
  <c r="H26" i="2"/>
  <c r="H18" i="2"/>
  <c r="H22" i="2"/>
  <c r="H23" i="2"/>
  <c r="H15" i="2"/>
  <c r="H16" i="2"/>
  <c r="H27" i="2"/>
  <c r="H17" i="2"/>
  <c r="H28" i="2"/>
  <c r="H19" i="2"/>
  <c r="H20" i="2"/>
  <c r="H21" i="2"/>
  <c r="I7" i="2"/>
  <c r="H12" i="2"/>
  <c r="H11" i="2" s="1"/>
  <c r="H13" i="2"/>
  <c r="I23" i="2" l="1"/>
  <c r="I24" i="2"/>
  <c r="I25" i="2"/>
  <c r="I17" i="2"/>
  <c r="I21" i="2"/>
  <c r="I16" i="2"/>
  <c r="I22" i="2"/>
  <c r="I15" i="2"/>
  <c r="I26" i="2"/>
  <c r="I27" i="2"/>
  <c r="I18" i="2"/>
  <c r="I28" i="2"/>
  <c r="I19" i="2"/>
  <c r="I20" i="2"/>
  <c r="J7" i="2"/>
  <c r="I12" i="2"/>
  <c r="I11" i="2" s="1"/>
  <c r="I13" i="2"/>
  <c r="J22" i="2" l="1"/>
  <c r="J23" i="2"/>
  <c r="J24" i="2"/>
  <c r="J28" i="2"/>
  <c r="J20" i="2"/>
  <c r="J15" i="2"/>
  <c r="J27" i="2"/>
  <c r="J26" i="2"/>
  <c r="J25" i="2"/>
  <c r="J21" i="2"/>
  <c r="J16" i="2"/>
  <c r="J17" i="2"/>
  <c r="J18" i="2"/>
  <c r="J19" i="2"/>
  <c r="K7" i="2"/>
  <c r="J12" i="2"/>
  <c r="J11" i="2" s="1"/>
  <c r="J13" i="2"/>
  <c r="K13" i="2" l="1"/>
  <c r="K21" i="2"/>
  <c r="K16" i="2"/>
  <c r="K22" i="2"/>
  <c r="K23" i="2"/>
  <c r="K27" i="2"/>
  <c r="K19" i="2"/>
  <c r="K28" i="2"/>
  <c r="K20" i="2"/>
  <c r="K25" i="2"/>
  <c r="K24" i="2"/>
  <c r="K15" i="2"/>
  <c r="K26" i="2"/>
  <c r="K18" i="2"/>
  <c r="K17" i="2"/>
  <c r="L7" i="2"/>
  <c r="K12" i="2"/>
  <c r="K11" i="2" s="1"/>
  <c r="L28" i="2" l="1"/>
  <c r="L20" i="2"/>
  <c r="L15" i="2"/>
  <c r="L16" i="2"/>
  <c r="L21" i="2"/>
  <c r="L22" i="2"/>
  <c r="L26" i="2"/>
  <c r="L18" i="2"/>
  <c r="L27" i="2"/>
  <c r="L25" i="2"/>
  <c r="L23" i="2"/>
  <c r="L19" i="2"/>
  <c r="L24" i="2"/>
  <c r="L17" i="2"/>
  <c r="M7" i="2"/>
  <c r="L12" i="2"/>
  <c r="L11" i="2" s="1"/>
  <c r="L13" i="2"/>
  <c r="M27" i="2" l="1"/>
  <c r="M19" i="2"/>
  <c r="M15" i="2"/>
  <c r="M28" i="2"/>
  <c r="M20" i="2"/>
  <c r="M21" i="2"/>
  <c r="M16" i="2"/>
  <c r="M25" i="2"/>
  <c r="M17" i="2"/>
  <c r="M26" i="2"/>
  <c r="M22" i="2"/>
  <c r="M24" i="2"/>
  <c r="M18" i="2"/>
  <c r="M23" i="2"/>
  <c r="N7" i="2"/>
  <c r="M12" i="2"/>
  <c r="M11" i="2" s="1"/>
  <c r="M13" i="2"/>
  <c r="N26" i="2" l="1"/>
  <c r="N18" i="2"/>
  <c r="N19" i="2"/>
  <c r="N27" i="2"/>
  <c r="N28" i="2"/>
  <c r="N20" i="2"/>
  <c r="N15" i="2"/>
  <c r="N24" i="2"/>
  <c r="N25" i="2"/>
  <c r="N23" i="2"/>
  <c r="N22" i="2"/>
  <c r="N17" i="2"/>
  <c r="N21" i="2"/>
  <c r="N16" i="2"/>
  <c r="O7" i="2"/>
  <c r="N12" i="2"/>
  <c r="N11" i="2" s="1"/>
  <c r="N13" i="2"/>
  <c r="O25" i="2" l="1"/>
  <c r="O17" i="2"/>
  <c r="O26" i="2"/>
  <c r="O18" i="2"/>
  <c r="O27" i="2"/>
  <c r="O19" i="2"/>
  <c r="O23" i="2"/>
  <c r="O24" i="2"/>
  <c r="O21" i="2"/>
  <c r="O20" i="2"/>
  <c r="O15" i="2"/>
  <c r="O22" i="2"/>
  <c r="O16" i="2"/>
  <c r="O28" i="2"/>
  <c r="P7" i="2"/>
  <c r="O12" i="2"/>
  <c r="O11" i="2" s="1"/>
  <c r="O13" i="2"/>
  <c r="P24" i="2" l="1"/>
  <c r="P25" i="2"/>
  <c r="P26" i="2"/>
  <c r="P18" i="2"/>
  <c r="P22" i="2"/>
  <c r="P23" i="2"/>
  <c r="P20" i="2"/>
  <c r="P27" i="2"/>
  <c r="P21" i="2"/>
  <c r="P28" i="2"/>
  <c r="P19" i="2"/>
  <c r="P16" i="2"/>
  <c r="P15" i="2"/>
  <c r="P17" i="2"/>
  <c r="Q7" i="2"/>
  <c r="P12" i="2"/>
  <c r="P11" i="2" s="1"/>
  <c r="P13" i="2"/>
  <c r="Q23" i="2" l="1"/>
  <c r="Q17" i="2"/>
  <c r="Q24" i="2"/>
  <c r="Q25" i="2"/>
  <c r="Q21" i="2"/>
  <c r="Q16" i="2"/>
  <c r="Q22" i="2"/>
  <c r="Q19" i="2"/>
  <c r="Q20" i="2"/>
  <c r="Q27" i="2"/>
  <c r="Q28" i="2"/>
  <c r="Q18" i="2"/>
  <c r="Q15" i="2"/>
  <c r="Q26" i="2"/>
  <c r="R7" i="2"/>
  <c r="Q12" i="2"/>
  <c r="Q11" i="2" s="1"/>
  <c r="Q13" i="2"/>
  <c r="R22" i="2" l="1"/>
  <c r="R23" i="2"/>
  <c r="R24" i="2"/>
  <c r="R17" i="2"/>
  <c r="R28" i="2"/>
  <c r="R20" i="2"/>
  <c r="R15" i="2"/>
  <c r="R18" i="2"/>
  <c r="R25" i="2"/>
  <c r="R19" i="2"/>
  <c r="R21" i="2"/>
  <c r="R26" i="2"/>
  <c r="R16" i="2"/>
  <c r="R27" i="2"/>
  <c r="S7" i="2"/>
  <c r="R12" i="2"/>
  <c r="R11" i="2" s="1"/>
  <c r="R13" i="2"/>
  <c r="S21" i="2" l="1"/>
  <c r="S16" i="2"/>
  <c r="S22" i="2"/>
  <c r="S23" i="2"/>
  <c r="S27" i="2"/>
  <c r="S19" i="2"/>
  <c r="S28" i="2"/>
  <c r="S18" i="2"/>
  <c r="S25" i="2"/>
  <c r="S20" i="2"/>
  <c r="S15" i="2"/>
  <c r="S26" i="2"/>
  <c r="S17" i="2"/>
  <c r="S24" i="2"/>
  <c r="T7" i="2"/>
  <c r="S12" i="2"/>
  <c r="S11" i="2" s="1"/>
  <c r="S13" i="2"/>
  <c r="T28" i="2" l="1"/>
  <c r="T20" i="2"/>
  <c r="T15" i="2"/>
  <c r="T16" i="2"/>
  <c r="T21" i="2"/>
  <c r="T22" i="2"/>
  <c r="T26" i="2"/>
  <c r="T18" i="2"/>
  <c r="T27" i="2"/>
  <c r="T17" i="2"/>
  <c r="T23" i="2"/>
  <c r="T19" i="2"/>
  <c r="T25" i="2"/>
  <c r="T24" i="2"/>
  <c r="U7" i="2"/>
  <c r="T12" i="2"/>
  <c r="T11" i="2" s="1"/>
  <c r="T13" i="2"/>
  <c r="U27" i="2" l="1"/>
  <c r="U19" i="2"/>
  <c r="U20" i="2"/>
  <c r="U15" i="2"/>
  <c r="U28" i="2"/>
  <c r="U21" i="2"/>
  <c r="U16" i="2"/>
  <c r="U25" i="2"/>
  <c r="U26" i="2"/>
  <c r="U17" i="2"/>
  <c r="U18" i="2"/>
  <c r="U24" i="2"/>
  <c r="U23" i="2"/>
  <c r="U22" i="2"/>
  <c r="V7" i="2"/>
  <c r="U12" i="2"/>
  <c r="U11" i="2" s="1"/>
  <c r="U13" i="2"/>
  <c r="V26" i="2" l="1"/>
  <c r="V18" i="2"/>
  <c r="V15" i="2"/>
  <c r="V27" i="2"/>
  <c r="V19" i="2"/>
  <c r="V28" i="2"/>
  <c r="V20" i="2"/>
  <c r="V24" i="2"/>
  <c r="V17" i="2"/>
  <c r="V25" i="2"/>
  <c r="V21" i="2"/>
  <c r="V22" i="2"/>
  <c r="V16" i="2"/>
  <c r="V23" i="2"/>
  <c r="W7" i="2"/>
  <c r="V12" i="2"/>
  <c r="V11" i="2" s="1"/>
  <c r="V13" i="2"/>
  <c r="W25" i="2" l="1"/>
  <c r="W18" i="2"/>
  <c r="W26" i="2"/>
  <c r="W27" i="2"/>
  <c r="W19" i="2"/>
  <c r="W23" i="2"/>
  <c r="W24" i="2"/>
  <c r="W28" i="2"/>
  <c r="W16" i="2"/>
  <c r="W17" i="2"/>
  <c r="W20" i="2"/>
  <c r="W22" i="2"/>
  <c r="W15" i="2"/>
  <c r="W21" i="2"/>
  <c r="X7" i="2"/>
  <c r="W12" i="2"/>
  <c r="W11" i="2" s="1"/>
  <c r="W13" i="2"/>
  <c r="X24" i="2" l="1"/>
  <c r="X25" i="2"/>
  <c r="X26" i="2"/>
  <c r="X18" i="2"/>
  <c r="X22" i="2"/>
  <c r="X23" i="2"/>
  <c r="X15" i="2"/>
  <c r="X28" i="2"/>
  <c r="X16" i="2"/>
  <c r="X19" i="2"/>
  <c r="X27" i="2"/>
  <c r="X20" i="2"/>
  <c r="X21" i="2"/>
  <c r="X17" i="2"/>
  <c r="Y7" i="2"/>
  <c r="X12" i="2"/>
  <c r="X11" i="2" s="1"/>
  <c r="X13" i="2"/>
  <c r="Y23" i="2" l="1"/>
  <c r="Y17" i="2"/>
  <c r="Y24" i="2"/>
  <c r="Y25" i="2"/>
  <c r="Y21" i="2"/>
  <c r="Y16" i="2"/>
  <c r="Y22" i="2"/>
  <c r="Y26" i="2"/>
  <c r="Y15" i="2"/>
  <c r="Y18" i="2"/>
  <c r="Y19" i="2"/>
  <c r="Y28" i="2"/>
  <c r="Y27" i="2"/>
  <c r="Y20" i="2"/>
  <c r="Z7" i="2"/>
  <c r="Y12" i="2"/>
  <c r="Y11" i="2" s="1"/>
  <c r="Y13" i="2"/>
  <c r="Z22" i="2" l="1"/>
  <c r="Z23" i="2"/>
  <c r="Z17" i="2"/>
  <c r="Z24" i="2"/>
  <c r="Z28" i="2"/>
  <c r="Z20" i="2"/>
  <c r="Z15" i="2"/>
  <c r="Z26" i="2"/>
  <c r="Z16" i="2"/>
  <c r="Z27" i="2"/>
  <c r="Z21" i="2"/>
  <c r="Z25" i="2"/>
  <c r="Z19" i="2"/>
  <c r="Z18" i="2"/>
  <c r="AA7" i="2"/>
  <c r="Z12" i="2"/>
  <c r="Z11" i="2" s="1"/>
  <c r="Z13" i="2"/>
  <c r="AA21" i="2" l="1"/>
  <c r="AA16" i="2"/>
  <c r="AA22" i="2"/>
  <c r="AA23" i="2"/>
  <c r="AA17" i="2"/>
  <c r="AA27" i="2"/>
  <c r="AA19" i="2"/>
  <c r="AA28" i="2"/>
  <c r="AA24" i="2"/>
  <c r="AA15" i="2"/>
  <c r="AA20" i="2"/>
  <c r="AA26" i="2"/>
  <c r="AA18" i="2"/>
  <c r="AA25" i="2"/>
  <c r="AB7" i="2"/>
  <c r="AA12" i="2"/>
  <c r="AA11" i="2" s="1"/>
  <c r="AA13" i="2"/>
  <c r="AB28" i="2" l="1"/>
  <c r="AB20" i="2"/>
  <c r="AB15" i="2"/>
  <c r="AB16" i="2"/>
  <c r="AB21" i="2"/>
  <c r="AB22" i="2"/>
  <c r="AB26" i="2"/>
  <c r="AB18" i="2"/>
  <c r="AB27" i="2"/>
  <c r="AB24" i="2"/>
  <c r="AB17" i="2"/>
  <c r="AB23" i="2"/>
  <c r="AB25" i="2"/>
  <c r="AB19" i="2"/>
  <c r="AC7" i="2"/>
  <c r="AB12" i="2"/>
  <c r="AB11" i="2" s="1"/>
  <c r="AB13" i="2"/>
  <c r="AC27" i="2" l="1"/>
  <c r="AC19" i="2"/>
  <c r="AC15" i="2"/>
  <c r="AC28" i="2"/>
  <c r="AC20" i="2"/>
  <c r="AC21" i="2"/>
  <c r="AC16" i="2"/>
  <c r="AC25" i="2"/>
  <c r="AC26" i="2"/>
  <c r="AC22" i="2"/>
  <c r="AC24" i="2"/>
  <c r="AC18" i="2"/>
  <c r="AC23" i="2"/>
  <c r="AC17" i="2"/>
  <c r="AD7" i="2"/>
  <c r="AC12" i="2"/>
  <c r="AC11" i="2" s="1"/>
  <c r="AC13" i="2"/>
  <c r="AD26" i="2" l="1"/>
  <c r="AD18" i="2"/>
  <c r="AD19" i="2"/>
  <c r="AD27" i="2"/>
  <c r="AD15" i="2"/>
  <c r="AD28" i="2"/>
  <c r="AD20" i="2"/>
  <c r="AD24" i="2"/>
  <c r="AD25" i="2"/>
  <c r="AD22" i="2"/>
  <c r="AD16" i="2"/>
  <c r="AD23" i="2"/>
  <c r="AD21" i="2"/>
  <c r="AD17" i="2"/>
  <c r="AE7" i="2"/>
  <c r="AD12" i="2"/>
  <c r="AD11" i="2" s="1"/>
  <c r="AD13" i="2"/>
  <c r="AE25" i="2" l="1"/>
  <c r="AE18" i="2"/>
  <c r="AE26" i="2"/>
  <c r="AE27" i="2"/>
  <c r="AE19" i="2"/>
  <c r="AE23" i="2"/>
  <c r="AE17" i="2"/>
  <c r="AE24" i="2"/>
  <c r="AE21" i="2"/>
  <c r="AE28" i="2"/>
  <c r="AE15" i="2"/>
  <c r="AE20" i="2"/>
  <c r="AE22" i="2"/>
  <c r="AE16" i="2"/>
  <c r="AF7" i="2"/>
  <c r="AE12" i="2"/>
  <c r="AE11" i="2" s="1"/>
  <c r="AE13" i="2"/>
  <c r="AF24" i="2" l="1"/>
  <c r="AF25" i="2"/>
  <c r="AF26" i="2"/>
  <c r="AF18" i="2"/>
  <c r="AF22" i="2"/>
  <c r="AF23" i="2"/>
  <c r="AF20" i="2"/>
  <c r="AF21" i="2"/>
  <c r="AF28" i="2"/>
  <c r="AF27" i="2"/>
  <c r="AF19" i="2"/>
  <c r="AF15" i="2"/>
  <c r="AF16" i="2"/>
  <c r="AF17" i="2"/>
  <c r="AG7" i="2"/>
  <c r="AF12" i="2"/>
  <c r="AF11" i="2" s="1"/>
  <c r="AF13" i="2"/>
  <c r="AH7" i="2" l="1"/>
  <c r="AG23" i="2"/>
  <c r="AG24" i="2"/>
  <c r="AG25" i="2"/>
  <c r="AG21" i="2"/>
  <c r="AG16" i="2"/>
  <c r="AG22" i="2"/>
  <c r="AG27" i="2"/>
  <c r="AG19" i="2"/>
  <c r="AG20" i="2"/>
  <c r="AG17" i="2"/>
  <c r="AG18" i="2"/>
  <c r="AG26" i="2"/>
  <c r="AG15" i="2"/>
  <c r="AG28" i="2"/>
  <c r="AH13" i="2"/>
  <c r="AH12" i="2"/>
  <c r="AH11" i="2" s="1"/>
  <c r="AG12" i="2"/>
  <c r="AG11" i="2" s="1"/>
  <c r="AG13" i="2"/>
  <c r="AI7" i="2" l="1"/>
  <c r="AH22" i="2"/>
  <c r="AH17" i="2"/>
  <c r="AH23" i="2"/>
  <c r="AH24" i="2"/>
  <c r="AH28" i="2"/>
  <c r="AH20" i="2"/>
  <c r="AH15" i="2"/>
  <c r="AH18" i="2"/>
  <c r="AH27" i="2"/>
  <c r="AH19" i="2"/>
  <c r="AH26" i="2"/>
  <c r="AH16" i="2"/>
  <c r="AH25" i="2"/>
  <c r="AH21" i="2"/>
  <c r="AI13" i="2"/>
  <c r="AI12" i="2"/>
  <c r="AI11" i="2" s="1"/>
  <c r="AJ7" i="2" l="1"/>
  <c r="AI21" i="2"/>
  <c r="AI16" i="2"/>
  <c r="AI17" i="2"/>
  <c r="AI22" i="2"/>
  <c r="AI23" i="2"/>
  <c r="AI27" i="2"/>
  <c r="AI19" i="2"/>
  <c r="AI28" i="2"/>
  <c r="AI25" i="2"/>
  <c r="AI18" i="2"/>
  <c r="AI24" i="2"/>
  <c r="AI15" i="2"/>
  <c r="AI20" i="2"/>
  <c r="AI26" i="2"/>
  <c r="AJ12" i="2"/>
  <c r="AJ13" i="2"/>
  <c r="AJ28" i="2" l="1"/>
  <c r="AJ20" i="2"/>
  <c r="AJ15" i="2"/>
  <c r="AJ21" i="2"/>
  <c r="AJ16" i="2"/>
  <c r="AJ22" i="2"/>
  <c r="AJ17" i="2"/>
  <c r="AJ26" i="2"/>
  <c r="AJ18" i="2"/>
  <c r="AJ27" i="2"/>
  <c r="AJ25" i="2"/>
  <c r="AJ23" i="2"/>
  <c r="AJ19" i="2"/>
  <c r="AJ24" i="2"/>
  <c r="AJ11" i="2"/>
</calcChain>
</file>

<file path=xl/sharedStrings.xml><?xml version="1.0" encoding="utf-8"?>
<sst xmlns="http://schemas.openxmlformats.org/spreadsheetml/2006/main" count="60" uniqueCount="14">
  <si>
    <t>Planning du mois de :</t>
  </si>
  <si>
    <t>Date début</t>
  </si>
  <si>
    <t>Date fin</t>
  </si>
  <si>
    <t>Chantier 1</t>
  </si>
  <si>
    <t>Fabrication</t>
  </si>
  <si>
    <t>Pose</t>
  </si>
  <si>
    <t>Réception chantier</t>
  </si>
  <si>
    <t>Début</t>
  </si>
  <si>
    <t>Fin</t>
  </si>
  <si>
    <t>Jour réunion</t>
  </si>
  <si>
    <t>Commande ALU.</t>
  </si>
  <si>
    <t>Commande vitrage</t>
  </si>
  <si>
    <t>Commande autre</t>
  </si>
  <si>
    <t>Remarques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</si>
</sst>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sz val="11"/>
      <color theme="5"/>
      <name val="Calibri"/>
      <family val="2"/>
      <scheme val="minor"/>
    </font>
    <font>
      <sz val="11"/>
      <color theme="5" tint="0.79998168889431442"/>
      <name val="Calibri"/>
      <family val="2"/>
      <scheme val="minor"/>
    </font>
    <font>
      <sz val="11"/>
      <color theme="5" tint="-0.499984740745262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color theme="9" tint="0.59999389629810485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sz val="11"/>
      <color theme="7" tint="0.79998168889431442"/>
      <name val="Calibri"/>
      <family val="2"/>
      <scheme val="minor"/>
    </font>
    <font>
      <sz val="11"/>
      <color theme="7" tint="-0.499984740745262"/>
      <name val="Calibri"/>
      <family val="2"/>
      <scheme val="minor"/>
    </font>
    <font>
      <sz val="11"/>
      <color rgb="FFFFD5D5"/>
      <name val="Calibri"/>
      <family val="2"/>
      <scheme val="minor"/>
    </font>
    <font>
      <sz val="11"/>
      <color theme="7"/>
      <name val="Calibri"/>
      <family val="2"/>
      <scheme val="minor"/>
    </font>
    <font>
      <sz val="11"/>
      <color rgb="FFFF7575"/>
      <name val="Calibri"/>
      <family val="2"/>
      <scheme val="minor"/>
    </font>
    <font>
      <sz val="10"/>
      <color theme="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lightUp">
        <fgColor theme="4"/>
        <bgColor auto="1"/>
      </patternFill>
    </fill>
    <fill>
      <patternFill patternType="darkUp">
        <fgColor theme="5" tint="-0.24994659260841701"/>
        <bgColor auto="1"/>
      </patternFill>
    </fill>
    <fill>
      <patternFill patternType="lightGrid">
        <fgColor theme="9" tint="0.39994506668294322"/>
        <bgColor auto="1"/>
      </patternFill>
    </fill>
    <fill>
      <patternFill patternType="darkHorizontal">
        <fgColor theme="7" tint="0.39994506668294322"/>
        <bgColor auto="1"/>
      </patternFill>
    </fill>
    <fill>
      <patternFill patternType="darkGrid">
        <fgColor rgb="FFFF0000"/>
        <bgColor auto="1"/>
      </patternFill>
    </fill>
    <fill>
      <patternFill patternType="solid">
        <fgColor rgb="FFFFD5D5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0">
    <xf numFmtId="0" fontId="0" fillId="0" borderId="0" xfId="0"/>
    <xf numFmtId="14" fontId="0" fillId="0" borderId="0" xfId="0" applyNumberFormat="1"/>
    <xf numFmtId="0" fontId="3" fillId="0" borderId="0" xfId="0" applyFont="1"/>
    <xf numFmtId="0" fontId="4" fillId="0" borderId="0" xfId="0" applyFont="1"/>
    <xf numFmtId="14" fontId="0" fillId="0" borderId="1" xfId="0" applyNumberFormat="1" applyBorder="1"/>
    <xf numFmtId="14" fontId="1" fillId="0" borderId="1" xfId="0" applyNumberFormat="1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6" borderId="1" xfId="0" applyFill="1" applyBorder="1"/>
    <xf numFmtId="0" fontId="0" fillId="4" borderId="1" xfId="0" applyFill="1" applyBorder="1"/>
    <xf numFmtId="0" fontId="2" fillId="8" borderId="1" xfId="0" applyFont="1" applyFill="1" applyBorder="1" applyAlignment="1">
      <alignment wrapText="1"/>
    </xf>
    <xf numFmtId="0" fontId="0" fillId="7" borderId="1" xfId="0" applyFill="1" applyBorder="1"/>
    <xf numFmtId="0" fontId="0" fillId="10" borderId="1" xfId="0" applyFill="1" applyBorder="1"/>
    <xf numFmtId="0" fontId="2" fillId="11" borderId="1" xfId="0" applyFont="1" applyFill="1" applyBorder="1" applyAlignment="1">
      <alignment wrapText="1"/>
    </xf>
    <xf numFmtId="0" fontId="0" fillId="2" borderId="1" xfId="0" applyFill="1" applyBorder="1"/>
    <xf numFmtId="0" fontId="0" fillId="12" borderId="1" xfId="0" applyFill="1" applyBorder="1"/>
    <xf numFmtId="0" fontId="0" fillId="5" borderId="1" xfId="0" applyFill="1" applyBorder="1"/>
    <xf numFmtId="0" fontId="2" fillId="13" borderId="1" xfId="0" applyFont="1" applyFill="1" applyBorder="1" applyAlignment="1">
      <alignment wrapText="1"/>
    </xf>
    <xf numFmtId="0" fontId="2" fillId="14" borderId="1" xfId="0" applyFont="1" applyFill="1" applyBorder="1" applyAlignment="1">
      <alignment wrapText="1"/>
    </xf>
    <xf numFmtId="0" fontId="0" fillId="9" borderId="1" xfId="0" applyFill="1" applyBorder="1"/>
    <xf numFmtId="0" fontId="0" fillId="3" borderId="1" xfId="0" applyFill="1" applyBorder="1"/>
    <xf numFmtId="0" fontId="0" fillId="9" borderId="1" xfId="0" applyFill="1" applyBorder="1" applyAlignment="1">
      <alignment wrapText="1"/>
    </xf>
    <xf numFmtId="0" fontId="0" fillId="15" borderId="1" xfId="0" applyFill="1" applyBorder="1"/>
    <xf numFmtId="0" fontId="0" fillId="16" borderId="1" xfId="0" applyFill="1" applyBorder="1"/>
    <xf numFmtId="0" fontId="0" fillId="17" borderId="1" xfId="0" applyFill="1" applyBorder="1"/>
    <xf numFmtId="0" fontId="0" fillId="18" borderId="1" xfId="0" applyFill="1" applyBorder="1"/>
    <xf numFmtId="0" fontId="0" fillId="19" borderId="1" xfId="0" applyFill="1" applyBorder="1"/>
    <xf numFmtId="0" fontId="0" fillId="20" borderId="1" xfId="0" applyFill="1" applyBorder="1"/>
    <xf numFmtId="14" fontId="0" fillId="4" borderId="1" xfId="0" applyNumberFormat="1" applyFill="1" applyBorder="1"/>
    <xf numFmtId="0" fontId="1" fillId="9" borderId="1" xfId="0" applyFont="1" applyFill="1" applyBorder="1" applyAlignment="1">
      <alignment horizontal="center" vertical="center" textRotation="90"/>
    </xf>
    <xf numFmtId="0" fontId="0" fillId="20" borderId="2" xfId="0" applyFill="1" applyBorder="1" applyAlignment="1"/>
    <xf numFmtId="0" fontId="0" fillId="20" borderId="3" xfId="0" applyFill="1" applyBorder="1" applyAlignment="1"/>
    <xf numFmtId="0" fontId="0" fillId="20" borderId="4" xfId="0" applyFill="1" applyBorder="1" applyAlignment="1"/>
    <xf numFmtId="0" fontId="0" fillId="20" borderId="1" xfId="0" applyFill="1" applyBorder="1" applyAlignment="1"/>
    <xf numFmtId="0" fontId="1" fillId="2" borderId="1" xfId="0" applyFont="1" applyFill="1" applyBorder="1" applyAlignment="1">
      <alignment horizontal="center" vertical="center" textRotation="90"/>
    </xf>
    <xf numFmtId="0" fontId="0" fillId="12" borderId="2" xfId="0" applyFill="1" applyBorder="1" applyAlignment="1"/>
    <xf numFmtId="0" fontId="0" fillId="12" borderId="3" xfId="0" applyFill="1" applyBorder="1" applyAlignment="1"/>
    <xf numFmtId="0" fontId="0" fillId="12" borderId="4" xfId="0" applyFill="1" applyBorder="1" applyAlignment="1"/>
    <xf numFmtId="0" fontId="0" fillId="12" borderId="1" xfId="0" applyFill="1" applyBorder="1" applyAlignment="1"/>
    <xf numFmtId="0" fontId="1" fillId="3" borderId="1" xfId="0" applyFont="1" applyFill="1" applyBorder="1" applyAlignment="1">
      <alignment horizontal="center" vertical="center" textRotation="90"/>
    </xf>
    <xf numFmtId="0" fontId="0" fillId="5" borderId="2" xfId="0" applyFill="1" applyBorder="1" applyAlignment="1"/>
    <xf numFmtId="0" fontId="0" fillId="5" borderId="3" xfId="0" applyFill="1" applyBorder="1" applyAlignment="1"/>
    <xf numFmtId="0" fontId="0" fillId="5" borderId="4" xfId="0" applyFill="1" applyBorder="1" applyAlignment="1"/>
    <xf numFmtId="0" fontId="0" fillId="5" borderId="1" xfId="0" applyFill="1" applyBorder="1" applyAlignment="1"/>
    <xf numFmtId="0" fontId="0" fillId="4" borderId="2" xfId="0" applyFill="1" applyBorder="1" applyAlignment="1"/>
    <xf numFmtId="0" fontId="0" fillId="4" borderId="3" xfId="0" applyFill="1" applyBorder="1" applyAlignment="1"/>
    <xf numFmtId="0" fontId="0" fillId="4" borderId="4" xfId="0" applyFill="1" applyBorder="1" applyAlignment="1"/>
    <xf numFmtId="0" fontId="0" fillId="4" borderId="1" xfId="0" applyFill="1" applyBorder="1" applyAlignment="1"/>
    <xf numFmtId="0" fontId="1" fillId="7" borderId="1" xfId="0" applyFont="1" applyFill="1" applyBorder="1" applyAlignment="1">
      <alignment horizontal="center" vertical="center" textRotation="90"/>
    </xf>
    <xf numFmtId="0" fontId="0" fillId="10" borderId="2" xfId="0" applyFill="1" applyBorder="1" applyAlignment="1"/>
    <xf numFmtId="0" fontId="0" fillId="10" borderId="3" xfId="0" applyFill="1" applyBorder="1" applyAlignment="1"/>
    <xf numFmtId="0" fontId="0" fillId="10" borderId="4" xfId="0" applyFill="1" applyBorder="1" applyAlignment="1"/>
    <xf numFmtId="0" fontId="0" fillId="10" borderId="1" xfId="0" applyFill="1" applyBorder="1" applyAlignme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textRotation="90"/>
    </xf>
    <xf numFmtId="14" fontId="0" fillId="4" borderId="1" xfId="0" applyNumberFormat="1" applyFill="1" applyBorder="1" applyAlignment="1">
      <alignment horizontal="center" vertical="center"/>
    </xf>
    <xf numFmtId="14" fontId="0" fillId="10" borderId="1" xfId="0" applyNumberFormat="1" applyFill="1" applyBorder="1"/>
    <xf numFmtId="14" fontId="0" fillId="10" borderId="1" xfId="0" applyNumberForma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4" borderId="9" xfId="0" applyFill="1" applyBorder="1" applyAlignment="1"/>
    <xf numFmtId="0" fontId="0" fillId="4" borderId="10" xfId="0" applyFill="1" applyBorder="1" applyAlignment="1"/>
    <xf numFmtId="0" fontId="0" fillId="4" borderId="11" xfId="0" applyFill="1" applyBorder="1" applyAlignment="1"/>
    <xf numFmtId="0" fontId="0" fillId="4" borderId="5" xfId="0" applyFill="1" applyBorder="1" applyAlignment="1"/>
    <xf numFmtId="0" fontId="0" fillId="4" borderId="0" xfId="0" applyFill="1" applyBorder="1" applyAlignment="1"/>
    <xf numFmtId="0" fontId="0" fillId="4" borderId="12" xfId="0" applyFill="1" applyBorder="1" applyAlignment="1"/>
    <xf numFmtId="0" fontId="0" fillId="4" borderId="13" xfId="0" applyFill="1" applyBorder="1" applyAlignment="1"/>
    <xf numFmtId="0" fontId="0" fillId="4" borderId="14" xfId="0" applyFill="1" applyBorder="1" applyAlignment="1"/>
    <xf numFmtId="0" fontId="0" fillId="4" borderId="15" xfId="0" applyFill="1" applyBorder="1" applyAlignment="1"/>
    <xf numFmtId="0" fontId="0" fillId="4" borderId="9" xfId="0" applyFill="1" applyBorder="1" applyAlignment="1">
      <alignment vertical="top"/>
    </xf>
    <xf numFmtId="0" fontId="0" fillId="4" borderId="10" xfId="0" applyFill="1" applyBorder="1" applyAlignment="1">
      <alignment vertical="top"/>
    </xf>
    <xf numFmtId="0" fontId="0" fillId="4" borderId="11" xfId="0" applyFill="1" applyBorder="1" applyAlignment="1">
      <alignment vertical="top"/>
    </xf>
    <xf numFmtId="0" fontId="0" fillId="10" borderId="9" xfId="0" applyFill="1" applyBorder="1" applyAlignment="1">
      <alignment vertical="top"/>
    </xf>
    <xf numFmtId="0" fontId="0" fillId="10" borderId="10" xfId="0" applyFill="1" applyBorder="1" applyAlignment="1">
      <alignment vertical="top"/>
    </xf>
    <xf numFmtId="0" fontId="0" fillId="10" borderId="11" xfId="0" applyFill="1" applyBorder="1" applyAlignment="1">
      <alignment vertical="top"/>
    </xf>
    <xf numFmtId="0" fontId="0" fillId="5" borderId="9" xfId="0" applyFill="1" applyBorder="1" applyAlignment="1">
      <alignment vertical="top"/>
    </xf>
    <xf numFmtId="0" fontId="0" fillId="5" borderId="10" xfId="0" applyFill="1" applyBorder="1" applyAlignment="1">
      <alignment vertical="top"/>
    </xf>
    <xf numFmtId="0" fontId="0" fillId="5" borderId="11" xfId="0" applyFill="1" applyBorder="1" applyAlignment="1">
      <alignment vertical="top"/>
    </xf>
    <xf numFmtId="0" fontId="0" fillId="12" borderId="9" xfId="0" applyFill="1" applyBorder="1" applyAlignment="1">
      <alignment vertical="top"/>
    </xf>
    <xf numFmtId="0" fontId="0" fillId="12" borderId="10" xfId="0" applyFill="1" applyBorder="1" applyAlignment="1">
      <alignment vertical="top"/>
    </xf>
    <xf numFmtId="0" fontId="0" fillId="12" borderId="11" xfId="0" applyFill="1" applyBorder="1" applyAlignment="1">
      <alignment vertical="top"/>
    </xf>
    <xf numFmtId="0" fontId="0" fillId="20" borderId="9" xfId="0" applyFill="1" applyBorder="1" applyAlignment="1">
      <alignment vertical="top"/>
    </xf>
    <xf numFmtId="0" fontId="0" fillId="20" borderId="10" xfId="0" applyFill="1" applyBorder="1" applyAlignment="1">
      <alignment vertical="top"/>
    </xf>
    <xf numFmtId="0" fontId="0" fillId="20" borderId="11" xfId="0" applyFill="1" applyBorder="1" applyAlignment="1">
      <alignment vertical="top"/>
    </xf>
    <xf numFmtId="0" fontId="0" fillId="0" borderId="5" xfId="0" applyBorder="1" applyAlignment="1">
      <alignment vertical="top"/>
    </xf>
    <xf numFmtId="0" fontId="0" fillId="0" borderId="0" xfId="0" applyAlignment="1">
      <alignment vertical="top"/>
    </xf>
    <xf numFmtId="0" fontId="0" fillId="0" borderId="12" xfId="0" applyBorder="1" applyAlignment="1">
      <alignment vertical="top"/>
    </xf>
    <xf numFmtId="0" fontId="0" fillId="0" borderId="13" xfId="0" applyBorder="1" applyAlignment="1">
      <alignment vertical="top"/>
    </xf>
    <xf numFmtId="0" fontId="0" fillId="0" borderId="14" xfId="0" applyBorder="1" applyAlignment="1">
      <alignment vertical="top"/>
    </xf>
    <xf numFmtId="0" fontId="0" fillId="0" borderId="15" xfId="0" applyBorder="1" applyAlignment="1">
      <alignment vertical="top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7" xfId="0" applyBorder="1" applyAlignment="1"/>
    <xf numFmtId="0" fontId="0" fillId="0" borderId="18" xfId="0" applyBorder="1" applyAlignment="1"/>
    <xf numFmtId="0" fontId="0" fillId="0" borderId="1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/>
    <xf numFmtId="0" fontId="0" fillId="0" borderId="20" xfId="0" applyBorder="1" applyAlignment="1"/>
    <xf numFmtId="0" fontId="0" fillId="0" borderId="1" xfId="0" applyFill="1" applyBorder="1" applyAlignment="1"/>
    <xf numFmtId="0" fontId="0" fillId="0" borderId="20" xfId="0" applyFill="1" applyBorder="1" applyAlignment="1"/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2" xfId="0" applyFill="1" applyBorder="1" applyAlignment="1"/>
    <xf numFmtId="0" fontId="0" fillId="0" borderId="23" xfId="0" applyFill="1" applyBorder="1" applyAlignment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5" fillId="0" borderId="24" xfId="0" applyFont="1" applyBorder="1"/>
    <xf numFmtId="0" fontId="5" fillId="0" borderId="25" xfId="0" applyFont="1" applyBorder="1"/>
    <xf numFmtId="0" fontId="5" fillId="0" borderId="26" xfId="0" applyFont="1" applyBorder="1"/>
    <xf numFmtId="0" fontId="6" fillId="0" borderId="28" xfId="0" applyFont="1" applyBorder="1"/>
    <xf numFmtId="0" fontId="7" fillId="0" borderId="28" xfId="0" applyFont="1" applyBorder="1"/>
    <xf numFmtId="0" fontId="8" fillId="0" borderId="27" xfId="0" applyFont="1" applyBorder="1"/>
    <xf numFmtId="0" fontId="8" fillId="0" borderId="28" xfId="0" applyFont="1" applyBorder="1"/>
    <xf numFmtId="0" fontId="9" fillId="0" borderId="28" xfId="0" applyFont="1" applyBorder="1"/>
    <xf numFmtId="0" fontId="10" fillId="0" borderId="28" xfId="0" applyFont="1" applyBorder="1"/>
    <xf numFmtId="0" fontId="8" fillId="0" borderId="29" xfId="0" applyFont="1" applyBorder="1"/>
    <xf numFmtId="0" fontId="9" fillId="0" borderId="27" xfId="0" applyFont="1" applyBorder="1"/>
    <xf numFmtId="0" fontId="9" fillId="0" borderId="29" xfId="0" applyFont="1" applyBorder="1"/>
    <xf numFmtId="0" fontId="6" fillId="0" borderId="27" xfId="0" applyFont="1" applyBorder="1"/>
    <xf numFmtId="0" fontId="6" fillId="0" borderId="29" xfId="0" applyFont="1" applyBorder="1"/>
    <xf numFmtId="0" fontId="7" fillId="0" borderId="27" xfId="0" applyFont="1" applyBorder="1"/>
    <xf numFmtId="0" fontId="7" fillId="0" borderId="29" xfId="0" applyFont="1" applyBorder="1"/>
    <xf numFmtId="0" fontId="11" fillId="0" borderId="27" xfId="0" applyFont="1" applyBorder="1"/>
    <xf numFmtId="0" fontId="11" fillId="0" borderId="28" xfId="0" applyFont="1" applyBorder="1"/>
    <xf numFmtId="0" fontId="11" fillId="0" borderId="29" xfId="0" applyFont="1" applyBorder="1"/>
    <xf numFmtId="0" fontId="12" fillId="0" borderId="27" xfId="0" applyFont="1" applyBorder="1"/>
    <xf numFmtId="0" fontId="12" fillId="0" borderId="28" xfId="0" applyFont="1" applyBorder="1"/>
    <xf numFmtId="0" fontId="12" fillId="0" borderId="29" xfId="0" applyFont="1" applyBorder="1"/>
    <xf numFmtId="0" fontId="13" fillId="0" borderId="27" xfId="0" applyFont="1" applyBorder="1"/>
    <xf numFmtId="0" fontId="13" fillId="0" borderId="28" xfId="0" applyFont="1" applyBorder="1"/>
    <xf numFmtId="0" fontId="13" fillId="0" borderId="29" xfId="0" applyFont="1" applyBorder="1"/>
    <xf numFmtId="0" fontId="14" fillId="0" borderId="27" xfId="0" applyFont="1" applyBorder="1"/>
    <xf numFmtId="0" fontId="14" fillId="0" borderId="28" xfId="0" applyFont="1" applyBorder="1"/>
    <xf numFmtId="0" fontId="14" fillId="0" borderId="29" xfId="0" applyFont="1" applyBorder="1"/>
    <xf numFmtId="0" fontId="15" fillId="0" borderId="27" xfId="0" applyFont="1" applyBorder="1"/>
    <xf numFmtId="0" fontId="15" fillId="0" borderId="28" xfId="0" applyFont="1" applyBorder="1"/>
    <xf numFmtId="0" fontId="15" fillId="0" borderId="29" xfId="0" applyFont="1" applyBorder="1"/>
    <xf numFmtId="0" fontId="16" fillId="0" borderId="27" xfId="0" applyFont="1" applyBorder="1"/>
    <xf numFmtId="0" fontId="16" fillId="0" borderId="28" xfId="0" applyFont="1" applyBorder="1"/>
    <xf numFmtId="0" fontId="16" fillId="0" borderId="29" xfId="0" applyFont="1" applyBorder="1"/>
    <xf numFmtId="0" fontId="17" fillId="0" borderId="27" xfId="0" applyFont="1" applyBorder="1"/>
    <xf numFmtId="0" fontId="17" fillId="0" borderId="28" xfId="0" applyFont="1" applyBorder="1"/>
    <xf numFmtId="0" fontId="17" fillId="0" borderId="29" xfId="0" applyFont="1" applyBorder="1"/>
    <xf numFmtId="0" fontId="18" fillId="0" borderId="27" xfId="0" applyFont="1" applyBorder="1"/>
    <xf numFmtId="0" fontId="18" fillId="0" borderId="28" xfId="0" applyFont="1" applyBorder="1"/>
    <xf numFmtId="0" fontId="18" fillId="0" borderId="29" xfId="0" applyFont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14" fontId="19" fillId="0" borderId="0" xfId="0" applyNumberFormat="1" applyFont="1" applyFill="1" applyAlignment="1">
      <alignment horizontal="center" vertical="center" textRotation="90"/>
    </xf>
  </cellXfs>
  <cellStyles count="1">
    <cellStyle name="Normal" xfId="0" builtinId="0"/>
  </cellStyles>
  <dxfs count="76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 patternType="darkGrid">
          <fgColor rgb="FFFF0000"/>
        </patternFill>
      </fill>
    </dxf>
    <dxf>
      <font>
        <color rgb="FFFF7575"/>
      </font>
      <fill>
        <patternFill>
          <fgColor rgb="FFFD7F88"/>
          <bgColor rgb="FFFF8585"/>
        </patternFill>
      </fill>
    </dxf>
    <dxf>
      <fill>
        <patternFill>
          <bgColor theme="7" tint="-0.499984740745262"/>
        </patternFill>
      </fill>
    </dxf>
    <dxf>
      <fill>
        <patternFill patternType="darkHorizontal">
          <fgColor theme="7"/>
        </patternFill>
      </fill>
    </dxf>
    <dxf>
      <fill>
        <patternFill>
          <bgColor theme="7"/>
        </patternFill>
      </fill>
    </dxf>
    <dxf>
      <fill>
        <patternFill>
          <bgColor theme="9" tint="-0.499984740745262"/>
        </patternFill>
      </fill>
    </dxf>
    <dxf>
      <fill>
        <patternFill patternType="lightGrid">
          <fgColor theme="9"/>
        </patternFill>
      </fill>
    </dxf>
    <dxf>
      <fill>
        <patternFill>
          <bgColor theme="9"/>
        </patternFill>
      </fill>
    </dxf>
    <dxf>
      <fill>
        <patternFill>
          <bgColor theme="5" tint="-0.499984740745262"/>
        </patternFill>
      </fill>
    </dxf>
    <dxf>
      <fill>
        <patternFill patternType="darkUp">
          <fgColor theme="5"/>
        </patternFill>
      </fill>
    </dxf>
    <dxf>
      <fill>
        <patternFill>
          <bgColor theme="5"/>
        </patternFill>
      </fill>
    </dxf>
    <dxf>
      <fill>
        <patternFill>
          <bgColor theme="4" tint="-0.499984740745262"/>
        </patternFill>
      </fill>
    </dxf>
    <dxf>
      <fill>
        <patternFill patternType="lightUp">
          <fgColor theme="4"/>
        </patternFill>
      </fill>
    </dxf>
    <dxf>
      <fill>
        <patternFill>
          <bgColor theme="4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CDACE6"/>
        </patternFill>
      </fill>
      <border>
        <left style="thin">
          <color auto="1"/>
        </left>
        <vertical/>
        <horizontal/>
      </border>
    </dxf>
    <dxf>
      <font>
        <b/>
        <i val="0"/>
      </font>
      <fill>
        <patternFill>
          <bgColor rgb="FFFF9393"/>
        </patternFill>
      </fill>
    </dxf>
    <dxf>
      <font>
        <color rgb="FFFED9D6"/>
      </font>
      <fill>
        <patternFill patternType="darkGrid">
          <f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7575"/>
      </font>
      <fill>
        <patternFill>
          <fgColor rgb="FFFD7F88"/>
          <bgColor rgb="FFFF8585"/>
        </patternFill>
      </fill>
    </dxf>
    <dxf>
      <fill>
        <patternFill>
          <bgColor theme="7" tint="-0.499984740745262"/>
        </patternFill>
      </fill>
    </dxf>
    <dxf>
      <fill>
        <patternFill patternType="darkHorizontal">
          <fgColor theme="7"/>
        </patternFill>
      </fill>
    </dxf>
    <dxf>
      <fill>
        <patternFill>
          <bgColor theme="7"/>
        </patternFill>
      </fill>
    </dxf>
    <dxf>
      <fill>
        <patternFill>
          <bgColor theme="9" tint="-0.499984740745262"/>
        </patternFill>
      </fill>
    </dxf>
    <dxf>
      <fill>
        <patternFill patternType="lightGrid">
          <fgColor theme="9"/>
        </patternFill>
      </fill>
    </dxf>
    <dxf>
      <fill>
        <patternFill>
          <bgColor theme="9"/>
        </patternFill>
      </fill>
    </dxf>
    <dxf>
      <fill>
        <patternFill>
          <bgColor theme="5" tint="-0.499984740745262"/>
        </patternFill>
      </fill>
    </dxf>
    <dxf>
      <fill>
        <patternFill patternType="darkUp">
          <fgColor theme="5"/>
        </patternFill>
      </fill>
    </dxf>
    <dxf>
      <fill>
        <patternFill>
          <bgColor theme="5"/>
        </patternFill>
      </fill>
    </dxf>
    <dxf>
      <fill>
        <patternFill>
          <bgColor theme="4" tint="-0.499984740745262"/>
        </patternFill>
      </fill>
    </dxf>
    <dxf>
      <fill>
        <patternFill patternType="lightUp">
          <fgColor theme="4"/>
        </patternFill>
      </fill>
    </dxf>
    <dxf>
      <fill>
        <patternFill>
          <bgColor theme="4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CDACE6"/>
        </patternFill>
      </fill>
      <border>
        <left style="thin">
          <color auto="1"/>
        </left>
        <vertical/>
        <horizontal/>
      </border>
    </dxf>
    <dxf>
      <font>
        <b/>
        <i val="0"/>
      </font>
      <fill>
        <patternFill>
          <bgColor rgb="FFFF9393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 patternType="darkGrid">
          <fgColor rgb="FFFF0000"/>
        </patternFill>
      </fill>
    </dxf>
    <dxf>
      <font>
        <color rgb="FFFF7575"/>
      </font>
      <fill>
        <patternFill>
          <fgColor rgb="FFFD7F88"/>
          <bgColor rgb="FFFF0000"/>
        </patternFill>
      </fill>
    </dxf>
    <dxf>
      <fill>
        <patternFill>
          <bgColor theme="7" tint="-0.499984740745262"/>
        </patternFill>
      </fill>
    </dxf>
    <dxf>
      <fill>
        <patternFill patternType="darkHorizontal">
          <fgColor theme="7"/>
        </patternFill>
      </fill>
    </dxf>
    <dxf>
      <fill>
        <patternFill>
          <bgColor theme="7"/>
        </patternFill>
      </fill>
    </dxf>
    <dxf>
      <fill>
        <patternFill>
          <bgColor theme="9" tint="-0.499984740745262"/>
        </patternFill>
      </fill>
    </dxf>
    <dxf>
      <fill>
        <patternFill patternType="lightGrid">
          <fgColor theme="9"/>
        </patternFill>
      </fill>
    </dxf>
    <dxf>
      <fill>
        <patternFill>
          <bgColor theme="9"/>
        </patternFill>
      </fill>
    </dxf>
    <dxf>
      <fill>
        <patternFill>
          <bgColor theme="5" tint="-0.499984740745262"/>
        </patternFill>
      </fill>
    </dxf>
    <dxf>
      <fill>
        <patternFill patternType="darkUp">
          <fgColor theme="5"/>
        </patternFill>
      </fill>
    </dxf>
    <dxf>
      <fill>
        <patternFill>
          <bgColor theme="5"/>
        </patternFill>
      </fill>
    </dxf>
    <dxf>
      <fill>
        <patternFill>
          <bgColor theme="4" tint="-0.499984740745262"/>
        </patternFill>
      </fill>
    </dxf>
    <dxf>
      <fill>
        <patternFill patternType="lightUp">
          <fgColor theme="4"/>
        </patternFill>
      </fill>
    </dxf>
    <dxf>
      <fill>
        <patternFill>
          <bgColor theme="4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CDACE6"/>
        </patternFill>
      </fill>
      <border>
        <left style="thin">
          <color auto="1"/>
        </left>
        <vertical/>
        <horizontal/>
      </border>
    </dxf>
    <dxf>
      <font>
        <b/>
        <i val="0"/>
      </font>
      <fill>
        <patternFill>
          <bgColor rgb="FFFF9393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 patternType="darkGrid">
          <f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7" tint="-0.499984740745262"/>
        </patternFill>
      </fill>
    </dxf>
    <dxf>
      <fill>
        <patternFill patternType="darkHorizontal">
          <fgColor theme="7"/>
        </patternFill>
      </fill>
    </dxf>
    <dxf>
      <fill>
        <patternFill>
          <bgColor theme="7"/>
        </patternFill>
      </fill>
    </dxf>
    <dxf>
      <fill>
        <patternFill>
          <bgColor theme="9" tint="-0.499984740745262"/>
        </patternFill>
      </fill>
    </dxf>
    <dxf>
      <fill>
        <patternFill patternType="lightGrid">
          <fgColor theme="9"/>
        </patternFill>
      </fill>
    </dxf>
    <dxf>
      <fill>
        <patternFill>
          <bgColor theme="9"/>
        </patternFill>
      </fill>
    </dxf>
    <dxf>
      <fill>
        <patternFill>
          <bgColor theme="5" tint="-0.499984740745262"/>
        </patternFill>
      </fill>
    </dxf>
    <dxf>
      <fill>
        <patternFill patternType="darkUp">
          <fgColor theme="5"/>
        </patternFill>
      </fill>
    </dxf>
    <dxf>
      <fill>
        <patternFill>
          <bgColor theme="5"/>
        </patternFill>
      </fill>
    </dxf>
    <dxf>
      <fill>
        <patternFill>
          <bgColor theme="4" tint="-0.499984740745262"/>
        </patternFill>
      </fill>
    </dxf>
    <dxf>
      <fill>
        <patternFill patternType="lightUp">
          <fgColor theme="4"/>
        </patternFill>
      </fill>
    </dxf>
    <dxf>
      <fill>
        <patternFill>
          <bgColor theme="4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CDACE6"/>
        </patternFill>
      </fill>
      <border>
        <left style="thin">
          <color auto="1"/>
        </left>
        <vertical/>
        <horizontal/>
      </border>
    </dxf>
    <dxf>
      <font>
        <b/>
        <i val="0"/>
      </font>
      <fill>
        <patternFill>
          <bgColor rgb="FFFF9393"/>
        </patternFill>
      </fill>
    </dxf>
  </dxfs>
  <tableStyles count="0" defaultTableStyle="TableStyleMedium2" defaultPivotStyle="PivotStyleLight16"/>
  <colors>
    <mruColors>
      <color rgb="FFFED9D6"/>
      <color rgb="FFFFABAB"/>
      <color rgb="FFFF7575"/>
      <color rgb="FFFF8585"/>
      <color rgb="FFFD7F88"/>
      <color rgb="FFFFD5D5"/>
      <color rgb="FFF4F9F1"/>
      <color rgb="FFCDACE6"/>
      <color rgb="FFFF93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2"/>
  <sheetViews>
    <sheetView tabSelected="1" topLeftCell="B13" workbookViewId="0">
      <selection activeCell="F14" sqref="F14:AJ14"/>
    </sheetView>
  </sheetViews>
  <sheetFormatPr baseColWidth="10" defaultRowHeight="15" x14ac:dyDescent="0.25"/>
  <cols>
    <col min="5" max="5" width="11.42578125" customWidth="1"/>
    <col min="6" max="36" width="4.7109375" customWidth="1"/>
  </cols>
  <sheetData>
    <row r="1" spans="1:36" ht="21" x14ac:dyDescent="0.35">
      <c r="A1" s="2" t="s">
        <v>0</v>
      </c>
      <c r="B1" s="2"/>
      <c r="C1" s="2"/>
      <c r="D1" s="3" t="str">
        <f>TEXT(B3,"mmmm")</f>
        <v>février</v>
      </c>
    </row>
    <row r="3" spans="1:36" x14ac:dyDescent="0.25">
      <c r="A3" s="5" t="s">
        <v>1</v>
      </c>
      <c r="B3" s="4">
        <v>42767</v>
      </c>
    </row>
    <row r="4" spans="1:36" x14ac:dyDescent="0.25">
      <c r="A4" s="6" t="s">
        <v>2</v>
      </c>
      <c r="B4" s="4">
        <f>EOMONTH(B3,0)</f>
        <v>42794</v>
      </c>
    </row>
    <row r="5" spans="1:36" x14ac:dyDescent="0.25">
      <c r="B5" s="1">
        <f ca="1">TODAY()-3</f>
        <v>42849</v>
      </c>
    </row>
    <row r="7" spans="1:36" ht="54.75" x14ac:dyDescent="0.25">
      <c r="F7" s="159">
        <f>B3</f>
        <v>42767</v>
      </c>
      <c r="G7" s="159">
        <f>F7+1</f>
        <v>42768</v>
      </c>
      <c r="H7" s="159">
        <f t="shared" ref="H7:AG7" si="0">G7+1</f>
        <v>42769</v>
      </c>
      <c r="I7" s="159">
        <f t="shared" si="0"/>
        <v>42770</v>
      </c>
      <c r="J7" s="159">
        <f t="shared" si="0"/>
        <v>42771</v>
      </c>
      <c r="K7" s="159">
        <f t="shared" si="0"/>
        <v>42772</v>
      </c>
      <c r="L7" s="159">
        <f t="shared" si="0"/>
        <v>42773</v>
      </c>
      <c r="M7" s="159">
        <f t="shared" si="0"/>
        <v>42774</v>
      </c>
      <c r="N7" s="159">
        <f t="shared" si="0"/>
        <v>42775</v>
      </c>
      <c r="O7" s="159">
        <f t="shared" si="0"/>
        <v>42776</v>
      </c>
      <c r="P7" s="159">
        <f t="shared" si="0"/>
        <v>42777</v>
      </c>
      <c r="Q7" s="159">
        <f t="shared" si="0"/>
        <v>42778</v>
      </c>
      <c r="R7" s="159">
        <f t="shared" si="0"/>
        <v>42779</v>
      </c>
      <c r="S7" s="159">
        <f t="shared" si="0"/>
        <v>42780</v>
      </c>
      <c r="T7" s="159">
        <f t="shared" si="0"/>
        <v>42781</v>
      </c>
      <c r="U7" s="159">
        <f t="shared" si="0"/>
        <v>42782</v>
      </c>
      <c r="V7" s="159">
        <f t="shared" si="0"/>
        <v>42783</v>
      </c>
      <c r="W7" s="159">
        <f t="shared" si="0"/>
        <v>42784</v>
      </c>
      <c r="X7" s="159">
        <f t="shared" si="0"/>
        <v>42785</v>
      </c>
      <c r="Y7" s="159">
        <f t="shared" si="0"/>
        <v>42786</v>
      </c>
      <c r="Z7" s="159">
        <f t="shared" si="0"/>
        <v>42787</v>
      </c>
      <c r="AA7" s="159">
        <f t="shared" si="0"/>
        <v>42788</v>
      </c>
      <c r="AB7" s="159">
        <f t="shared" si="0"/>
        <v>42789</v>
      </c>
      <c r="AC7" s="159">
        <f t="shared" si="0"/>
        <v>42790</v>
      </c>
      <c r="AD7" s="159">
        <f t="shared" si="0"/>
        <v>42791</v>
      </c>
      <c r="AE7" s="159">
        <f t="shared" si="0"/>
        <v>42792</v>
      </c>
      <c r="AF7" s="159">
        <f t="shared" si="0"/>
        <v>42793</v>
      </c>
      <c r="AG7" s="159">
        <f t="shared" si="0"/>
        <v>42794</v>
      </c>
      <c r="AH7" s="159" t="str">
        <f>IFERROR(IF(AG7+1&gt;B4,"",AG7+1),"")</f>
        <v/>
      </c>
      <c r="AI7" s="159" t="str">
        <f>IFERROR(IF(AH7+1&gt;B4,"",AH7+1),"")</f>
        <v/>
      </c>
      <c r="AJ7" s="159" t="str">
        <f>IFERROR(IF(AI7+1&gt;B4,"",AI7+1),"")</f>
        <v/>
      </c>
    </row>
    <row r="11" spans="1:36" ht="15.75" thickBot="1" x14ac:dyDescent="0.3">
      <c r="F11" t="str">
        <f t="shared" ref="F11:AG11" si="1">IF(F12="LUN","S"&amp;WEEKNUM(F7),"")</f>
        <v/>
      </c>
      <c r="G11" t="str">
        <f t="shared" si="1"/>
        <v/>
      </c>
      <c r="H11" t="str">
        <f t="shared" si="1"/>
        <v/>
      </c>
      <c r="I11" t="str">
        <f t="shared" si="1"/>
        <v/>
      </c>
      <c r="J11" t="str">
        <f t="shared" si="1"/>
        <v/>
      </c>
      <c r="K11" t="str">
        <f t="shared" si="1"/>
        <v>S6</v>
      </c>
      <c r="L11" t="str">
        <f t="shared" si="1"/>
        <v/>
      </c>
      <c r="M11" t="str">
        <f t="shared" si="1"/>
        <v/>
      </c>
      <c r="N11" t="str">
        <f t="shared" si="1"/>
        <v/>
      </c>
      <c r="O11" t="str">
        <f t="shared" si="1"/>
        <v/>
      </c>
      <c r="P11" t="str">
        <f t="shared" si="1"/>
        <v/>
      </c>
      <c r="Q11" t="str">
        <f t="shared" si="1"/>
        <v/>
      </c>
      <c r="R11" t="str">
        <f t="shared" si="1"/>
        <v>S7</v>
      </c>
      <c r="S11" t="str">
        <f t="shared" si="1"/>
        <v/>
      </c>
      <c r="T11" t="str">
        <f t="shared" si="1"/>
        <v/>
      </c>
      <c r="U11" t="str">
        <f t="shared" si="1"/>
        <v/>
      </c>
      <c r="V11" t="str">
        <f t="shared" si="1"/>
        <v/>
      </c>
      <c r="W11" t="str">
        <f t="shared" si="1"/>
        <v/>
      </c>
      <c r="X11" t="str">
        <f t="shared" si="1"/>
        <v/>
      </c>
      <c r="Y11" t="str">
        <f t="shared" si="1"/>
        <v>S8</v>
      </c>
      <c r="Z11" t="str">
        <f t="shared" si="1"/>
        <v/>
      </c>
      <c r="AA11" t="str">
        <f t="shared" si="1"/>
        <v/>
      </c>
      <c r="AB11" t="str">
        <f t="shared" si="1"/>
        <v/>
      </c>
      <c r="AC11" t="str">
        <f t="shared" si="1"/>
        <v/>
      </c>
      <c r="AD11" t="str">
        <f t="shared" si="1"/>
        <v/>
      </c>
      <c r="AE11" t="str">
        <f t="shared" si="1"/>
        <v/>
      </c>
      <c r="AF11" t="str">
        <f t="shared" si="1"/>
        <v>S9</v>
      </c>
      <c r="AG11" t="str">
        <f t="shared" si="1"/>
        <v/>
      </c>
      <c r="AH11" t="str">
        <f>IFERROR(IF(AH12="LUN","S"&amp;WEEKNUM(AH7),""),"")</f>
        <v/>
      </c>
      <c r="AI11" t="str">
        <f>IFERROR(IF(AI12="LUN","S"&amp;WEEKNUM(AI7),""),"")</f>
        <v/>
      </c>
      <c r="AJ11" t="str">
        <f>IFERROR(IF(AJ12="LUN","S"&amp;WEEKNUM(AJ7),""),"")</f>
        <v/>
      </c>
    </row>
    <row r="12" spans="1:36" x14ac:dyDescent="0.25">
      <c r="F12" s="153" t="str">
        <f t="shared" ref="F12:AG13" si="2">CHOOSE(WEEKDAY(F7),"DIM","LUN","MAR","MER","JEU","VEN","SAM")</f>
        <v>MER</v>
      </c>
      <c r="G12" s="154" t="str">
        <f t="shared" si="2"/>
        <v>JEU</v>
      </c>
      <c r="H12" s="154" t="str">
        <f t="shared" si="2"/>
        <v>VEN</v>
      </c>
      <c r="I12" s="154" t="str">
        <f t="shared" si="2"/>
        <v>SAM</v>
      </c>
      <c r="J12" s="154" t="str">
        <f t="shared" si="2"/>
        <v>DIM</v>
      </c>
      <c r="K12" s="154" t="str">
        <f t="shared" si="2"/>
        <v>LUN</v>
      </c>
      <c r="L12" s="154" t="str">
        <f t="shared" si="2"/>
        <v>MAR</v>
      </c>
      <c r="M12" s="154" t="str">
        <f t="shared" si="2"/>
        <v>MER</v>
      </c>
      <c r="N12" s="154" t="str">
        <f t="shared" si="2"/>
        <v>JEU</v>
      </c>
      <c r="O12" s="154" t="str">
        <f t="shared" si="2"/>
        <v>VEN</v>
      </c>
      <c r="P12" s="154" t="str">
        <f t="shared" si="2"/>
        <v>SAM</v>
      </c>
      <c r="Q12" s="154" t="str">
        <f t="shared" si="2"/>
        <v>DIM</v>
      </c>
      <c r="R12" s="154" t="str">
        <f t="shared" si="2"/>
        <v>LUN</v>
      </c>
      <c r="S12" s="154" t="str">
        <f t="shared" si="2"/>
        <v>MAR</v>
      </c>
      <c r="T12" s="154" t="str">
        <f t="shared" si="2"/>
        <v>MER</v>
      </c>
      <c r="U12" s="154" t="str">
        <f t="shared" si="2"/>
        <v>JEU</v>
      </c>
      <c r="V12" s="154" t="str">
        <f t="shared" si="2"/>
        <v>VEN</v>
      </c>
      <c r="W12" s="154" t="str">
        <f t="shared" si="2"/>
        <v>SAM</v>
      </c>
      <c r="X12" s="154" t="str">
        <f t="shared" si="2"/>
        <v>DIM</v>
      </c>
      <c r="Y12" s="154" t="str">
        <f t="shared" si="2"/>
        <v>LUN</v>
      </c>
      <c r="Z12" s="154" t="str">
        <f t="shared" si="2"/>
        <v>MAR</v>
      </c>
      <c r="AA12" s="154" t="str">
        <f t="shared" si="2"/>
        <v>MER</v>
      </c>
      <c r="AB12" s="154" t="str">
        <f t="shared" si="2"/>
        <v>JEU</v>
      </c>
      <c r="AC12" s="154" t="str">
        <f t="shared" si="2"/>
        <v>VEN</v>
      </c>
      <c r="AD12" s="154" t="str">
        <f t="shared" si="2"/>
        <v>SAM</v>
      </c>
      <c r="AE12" s="154" t="str">
        <f t="shared" si="2"/>
        <v>DIM</v>
      </c>
      <c r="AF12" s="154" t="str">
        <f t="shared" si="2"/>
        <v>LUN</v>
      </c>
      <c r="AG12" s="154" t="str">
        <f t="shared" si="2"/>
        <v>MAR</v>
      </c>
      <c r="AH12" s="154" t="str">
        <f>IFERROR(CHOOSE(WEEKDAY(AH7),"DIM","LUN","MAR","MER","JEU","VEN","SAM"),"")</f>
        <v/>
      </c>
      <c r="AI12" s="154" t="str">
        <f>IFERROR(CHOOSE(WEEKDAY(AI7),"DIM","LUN","MAR","MER","JEU","VEN","SAM"),"")</f>
        <v/>
      </c>
      <c r="AJ12" s="155" t="str">
        <f>IFERROR(CHOOSE(WEEKDAY(AJ7),"DIM","LUN","MAR","MER","JEU","VEN","SAM"),"")</f>
        <v/>
      </c>
    </row>
    <row r="13" spans="1:36" ht="15.75" thickBot="1" x14ac:dyDescent="0.3">
      <c r="F13" s="156">
        <f t="shared" ref="F13:AG13" si="3">DAY(F7)</f>
        <v>1</v>
      </c>
      <c r="G13" s="157">
        <f t="shared" si="3"/>
        <v>2</v>
      </c>
      <c r="H13" s="157">
        <f t="shared" si="3"/>
        <v>3</v>
      </c>
      <c r="I13" s="157">
        <f t="shared" si="3"/>
        <v>4</v>
      </c>
      <c r="J13" s="157">
        <f t="shared" si="3"/>
        <v>5</v>
      </c>
      <c r="K13" s="157">
        <f t="shared" si="3"/>
        <v>6</v>
      </c>
      <c r="L13" s="157">
        <f t="shared" si="3"/>
        <v>7</v>
      </c>
      <c r="M13" s="157">
        <f t="shared" si="3"/>
        <v>8</v>
      </c>
      <c r="N13" s="157">
        <f t="shared" si="3"/>
        <v>9</v>
      </c>
      <c r="O13" s="157">
        <f t="shared" si="3"/>
        <v>10</v>
      </c>
      <c r="P13" s="157">
        <f t="shared" si="3"/>
        <v>11</v>
      </c>
      <c r="Q13" s="157">
        <f t="shared" si="3"/>
        <v>12</v>
      </c>
      <c r="R13" s="157">
        <f t="shared" si="3"/>
        <v>13</v>
      </c>
      <c r="S13" s="157">
        <f t="shared" si="3"/>
        <v>14</v>
      </c>
      <c r="T13" s="157">
        <f t="shared" si="3"/>
        <v>15</v>
      </c>
      <c r="U13" s="157">
        <f t="shared" si="3"/>
        <v>16</v>
      </c>
      <c r="V13" s="157">
        <f t="shared" si="3"/>
        <v>17</v>
      </c>
      <c r="W13" s="157">
        <f t="shared" si="3"/>
        <v>18</v>
      </c>
      <c r="X13" s="157">
        <f t="shared" si="3"/>
        <v>19</v>
      </c>
      <c r="Y13" s="157">
        <f t="shared" si="3"/>
        <v>20</v>
      </c>
      <c r="Z13" s="157">
        <f t="shared" si="3"/>
        <v>21</v>
      </c>
      <c r="AA13" s="157">
        <f t="shared" si="3"/>
        <v>22</v>
      </c>
      <c r="AB13" s="157">
        <f t="shared" si="3"/>
        <v>23</v>
      </c>
      <c r="AC13" s="157">
        <f t="shared" si="3"/>
        <v>24</v>
      </c>
      <c r="AD13" s="157">
        <f t="shared" si="3"/>
        <v>25</v>
      </c>
      <c r="AE13" s="157">
        <f t="shared" si="3"/>
        <v>26</v>
      </c>
      <c r="AF13" s="157">
        <f t="shared" si="3"/>
        <v>27</v>
      </c>
      <c r="AG13" s="157">
        <f t="shared" si="3"/>
        <v>28</v>
      </c>
      <c r="AH13" s="157" t="str">
        <f>IFERROR(DAY(AH7),"")</f>
        <v/>
      </c>
      <c r="AI13" s="157" t="str">
        <f>IFERROR(DAY(AI7),"")</f>
        <v/>
      </c>
      <c r="AJ13" s="158" t="str">
        <f>IFERROR(DAY(AJ7),"")</f>
        <v/>
      </c>
    </row>
    <row r="14" spans="1:36" x14ac:dyDescent="0.25">
      <c r="B14" s="93" t="str">
        <f>B38</f>
        <v>Chantier 1</v>
      </c>
      <c r="C14" s="94"/>
      <c r="D14" s="95" t="str">
        <f>C38</f>
        <v>Fabrication</v>
      </c>
      <c r="E14" s="96"/>
      <c r="F14" s="113" t="str">
        <f t="shared" ref="F14:AJ14" si="4">(IF(AND(F$7&gt;=$D$38,F$7&lt;=$E$38),"C",""))</f>
        <v/>
      </c>
      <c r="G14" s="114" t="str">
        <f t="shared" si="4"/>
        <v/>
      </c>
      <c r="H14" s="114" t="str">
        <f t="shared" si="4"/>
        <v/>
      </c>
      <c r="I14" s="114" t="str">
        <f t="shared" si="4"/>
        <v/>
      </c>
      <c r="J14" s="114" t="str">
        <f t="shared" si="4"/>
        <v/>
      </c>
      <c r="K14" s="114" t="str">
        <f t="shared" si="4"/>
        <v/>
      </c>
      <c r="L14" s="114" t="str">
        <f t="shared" si="4"/>
        <v/>
      </c>
      <c r="M14" s="114" t="str">
        <f t="shared" si="4"/>
        <v/>
      </c>
      <c r="N14" s="114" t="str">
        <f t="shared" si="4"/>
        <v/>
      </c>
      <c r="O14" s="114" t="str">
        <f t="shared" si="4"/>
        <v/>
      </c>
      <c r="P14" s="114" t="str">
        <f t="shared" si="4"/>
        <v/>
      </c>
      <c r="Q14" s="114" t="str">
        <f t="shared" si="4"/>
        <v/>
      </c>
      <c r="R14" s="114" t="str">
        <f t="shared" si="4"/>
        <v/>
      </c>
      <c r="S14" s="114" t="str">
        <f t="shared" si="4"/>
        <v/>
      </c>
      <c r="T14" s="114" t="str">
        <f t="shared" si="4"/>
        <v/>
      </c>
      <c r="U14" s="114" t="str">
        <f t="shared" si="4"/>
        <v/>
      </c>
      <c r="V14" s="114" t="str">
        <f t="shared" si="4"/>
        <v/>
      </c>
      <c r="W14" s="114" t="str">
        <f t="shared" si="4"/>
        <v/>
      </c>
      <c r="X14" s="114" t="str">
        <f t="shared" si="4"/>
        <v/>
      </c>
      <c r="Y14" s="114" t="str">
        <f t="shared" si="4"/>
        <v/>
      </c>
      <c r="Z14" s="114" t="str">
        <f t="shared" si="4"/>
        <v/>
      </c>
      <c r="AA14" s="114" t="str">
        <f t="shared" si="4"/>
        <v/>
      </c>
      <c r="AB14" s="114" t="str">
        <f t="shared" si="4"/>
        <v/>
      </c>
      <c r="AC14" s="114" t="str">
        <f t="shared" si="4"/>
        <v/>
      </c>
      <c r="AD14" s="114" t="str">
        <f t="shared" si="4"/>
        <v/>
      </c>
      <c r="AE14" s="114" t="str">
        <f t="shared" si="4"/>
        <v/>
      </c>
      <c r="AF14" s="114" t="str">
        <f t="shared" si="4"/>
        <v/>
      </c>
      <c r="AG14" s="114" t="str">
        <f t="shared" si="4"/>
        <v/>
      </c>
      <c r="AH14" s="114" t="str">
        <f t="shared" si="4"/>
        <v>C</v>
      </c>
      <c r="AI14" s="114" t="str">
        <f t="shared" si="4"/>
        <v>C</v>
      </c>
      <c r="AJ14" s="115" t="str">
        <f t="shared" si="4"/>
        <v>C</v>
      </c>
    </row>
    <row r="15" spans="1:36" x14ac:dyDescent="0.25">
      <c r="B15" s="97"/>
      <c r="C15" s="98"/>
      <c r="D15" s="99" t="str">
        <f>C39</f>
        <v>Pose</v>
      </c>
      <c r="E15" s="100"/>
      <c r="F15" s="125" t="str">
        <f t="shared" ref="F15:AJ15" si="5">IF(AND(F$7&gt;=$D$39,F$7&lt;=$E$39),"B","")</f>
        <v/>
      </c>
      <c r="G15" s="116" t="str">
        <f t="shared" si="5"/>
        <v/>
      </c>
      <c r="H15" s="116" t="str">
        <f t="shared" si="5"/>
        <v/>
      </c>
      <c r="I15" s="116" t="str">
        <f t="shared" si="5"/>
        <v/>
      </c>
      <c r="J15" s="116" t="str">
        <f t="shared" si="5"/>
        <v/>
      </c>
      <c r="K15" s="116" t="str">
        <f t="shared" si="5"/>
        <v/>
      </c>
      <c r="L15" s="116" t="str">
        <f t="shared" si="5"/>
        <v/>
      </c>
      <c r="M15" s="116" t="str">
        <f t="shared" si="5"/>
        <v/>
      </c>
      <c r="N15" s="116" t="str">
        <f t="shared" si="5"/>
        <v/>
      </c>
      <c r="O15" s="116" t="str">
        <f t="shared" si="5"/>
        <v/>
      </c>
      <c r="P15" s="116" t="str">
        <f t="shared" si="5"/>
        <v/>
      </c>
      <c r="Q15" s="116" t="str">
        <f t="shared" si="5"/>
        <v/>
      </c>
      <c r="R15" s="116" t="str">
        <f t="shared" si="5"/>
        <v/>
      </c>
      <c r="S15" s="116" t="str">
        <f t="shared" si="5"/>
        <v/>
      </c>
      <c r="T15" s="116" t="str">
        <f t="shared" si="5"/>
        <v/>
      </c>
      <c r="U15" s="116" t="str">
        <f t="shared" si="5"/>
        <v/>
      </c>
      <c r="V15" s="116" t="str">
        <f t="shared" si="5"/>
        <v/>
      </c>
      <c r="W15" s="116" t="str">
        <f t="shared" si="5"/>
        <v/>
      </c>
      <c r="X15" s="116" t="str">
        <f t="shared" si="5"/>
        <v/>
      </c>
      <c r="Y15" s="116" t="str">
        <f t="shared" si="5"/>
        <v/>
      </c>
      <c r="Z15" s="116" t="str">
        <f t="shared" si="5"/>
        <v/>
      </c>
      <c r="AA15" s="116" t="str">
        <f t="shared" si="5"/>
        <v/>
      </c>
      <c r="AB15" s="116" t="str">
        <f t="shared" si="5"/>
        <v/>
      </c>
      <c r="AC15" s="116" t="str">
        <f t="shared" si="5"/>
        <v/>
      </c>
      <c r="AD15" s="116" t="str">
        <f t="shared" si="5"/>
        <v/>
      </c>
      <c r="AE15" s="116" t="str">
        <f t="shared" si="5"/>
        <v/>
      </c>
      <c r="AF15" s="116" t="str">
        <f t="shared" si="5"/>
        <v/>
      </c>
      <c r="AG15" s="116" t="str">
        <f t="shared" si="5"/>
        <v/>
      </c>
      <c r="AH15" s="116" t="str">
        <f t="shared" si="5"/>
        <v>B</v>
      </c>
      <c r="AI15" s="116" t="str">
        <f t="shared" si="5"/>
        <v>B</v>
      </c>
      <c r="AJ15" s="126" t="str">
        <f t="shared" si="5"/>
        <v>B</v>
      </c>
    </row>
    <row r="16" spans="1:36" x14ac:dyDescent="0.25">
      <c r="B16" s="97"/>
      <c r="C16" s="98"/>
      <c r="D16" s="99" t="str">
        <f>C40</f>
        <v>Réception chantier</v>
      </c>
      <c r="E16" s="100"/>
      <c r="F16" s="127" t="str">
        <f t="shared" ref="F16:AJ16" si="6">IF(AND(F$7&gt;=$D$40,F$7&lt;=$E$40),"A","")</f>
        <v/>
      </c>
      <c r="G16" s="117" t="str">
        <f t="shared" si="6"/>
        <v/>
      </c>
      <c r="H16" s="117" t="str">
        <f t="shared" si="6"/>
        <v/>
      </c>
      <c r="I16" s="117" t="str">
        <f t="shared" si="6"/>
        <v/>
      </c>
      <c r="J16" s="117" t="str">
        <f t="shared" si="6"/>
        <v/>
      </c>
      <c r="K16" s="117" t="str">
        <f t="shared" si="6"/>
        <v/>
      </c>
      <c r="L16" s="117" t="str">
        <f t="shared" si="6"/>
        <v/>
      </c>
      <c r="M16" s="117" t="str">
        <f t="shared" si="6"/>
        <v/>
      </c>
      <c r="N16" s="117" t="str">
        <f t="shared" si="6"/>
        <v/>
      </c>
      <c r="O16" s="117" t="str">
        <f t="shared" si="6"/>
        <v/>
      </c>
      <c r="P16" s="117" t="str">
        <f t="shared" si="6"/>
        <v/>
      </c>
      <c r="Q16" s="117" t="str">
        <f t="shared" si="6"/>
        <v/>
      </c>
      <c r="R16" s="117" t="str">
        <f t="shared" si="6"/>
        <v/>
      </c>
      <c r="S16" s="117" t="str">
        <f t="shared" si="6"/>
        <v/>
      </c>
      <c r="T16" s="117" t="str">
        <f t="shared" si="6"/>
        <v/>
      </c>
      <c r="U16" s="117" t="str">
        <f t="shared" si="6"/>
        <v/>
      </c>
      <c r="V16" s="117" t="str">
        <f t="shared" si="6"/>
        <v/>
      </c>
      <c r="W16" s="117" t="str">
        <f t="shared" si="6"/>
        <v/>
      </c>
      <c r="X16" s="117" t="str">
        <f t="shared" si="6"/>
        <v/>
      </c>
      <c r="Y16" s="117" t="str">
        <f t="shared" si="6"/>
        <v/>
      </c>
      <c r="Z16" s="117" t="str">
        <f t="shared" si="6"/>
        <v/>
      </c>
      <c r="AA16" s="117" t="str">
        <f t="shared" si="6"/>
        <v/>
      </c>
      <c r="AB16" s="117" t="str">
        <f t="shared" si="6"/>
        <v/>
      </c>
      <c r="AC16" s="117" t="str">
        <f t="shared" si="6"/>
        <v/>
      </c>
      <c r="AD16" s="117" t="str">
        <f t="shared" si="6"/>
        <v/>
      </c>
      <c r="AE16" s="117" t="str">
        <f t="shared" si="6"/>
        <v/>
      </c>
      <c r="AF16" s="117" t="str">
        <f t="shared" si="6"/>
        <v/>
      </c>
      <c r="AG16" s="117" t="str">
        <f t="shared" si="6"/>
        <v/>
      </c>
      <c r="AH16" s="117" t="str">
        <f t="shared" si="6"/>
        <v>A</v>
      </c>
      <c r="AI16" s="117" t="str">
        <f t="shared" si="6"/>
        <v>A</v>
      </c>
      <c r="AJ16" s="128" t="str">
        <f t="shared" si="6"/>
        <v>A</v>
      </c>
    </row>
    <row r="17" spans="2:36" x14ac:dyDescent="0.25">
      <c r="B17" s="97" t="str">
        <f>B41</f>
        <v>Chantier 1</v>
      </c>
      <c r="C17" s="98"/>
      <c r="D17" s="99" t="str">
        <f>C41</f>
        <v>Fabrication</v>
      </c>
      <c r="E17" s="100"/>
      <c r="F17" s="118" t="str">
        <f t="shared" ref="F17:AJ17" si="7">IF(AND(F$7&gt;=$D$41,F$7&lt;=$E$41),"D","")</f>
        <v/>
      </c>
      <c r="G17" s="119" t="str">
        <f t="shared" si="7"/>
        <v/>
      </c>
      <c r="H17" s="119" t="str">
        <f t="shared" si="7"/>
        <v/>
      </c>
      <c r="I17" s="119" t="str">
        <f t="shared" si="7"/>
        <v/>
      </c>
      <c r="J17" s="119" t="str">
        <f t="shared" si="7"/>
        <v/>
      </c>
      <c r="K17" s="119" t="str">
        <f t="shared" si="7"/>
        <v/>
      </c>
      <c r="L17" s="119" t="str">
        <f t="shared" si="7"/>
        <v/>
      </c>
      <c r="M17" s="119" t="str">
        <f t="shared" si="7"/>
        <v/>
      </c>
      <c r="N17" s="119" t="str">
        <f t="shared" si="7"/>
        <v/>
      </c>
      <c r="O17" s="119" t="str">
        <f t="shared" si="7"/>
        <v/>
      </c>
      <c r="P17" s="119" t="str">
        <f t="shared" si="7"/>
        <v/>
      </c>
      <c r="Q17" s="119" t="str">
        <f t="shared" si="7"/>
        <v/>
      </c>
      <c r="R17" s="119" t="str">
        <f t="shared" si="7"/>
        <v/>
      </c>
      <c r="S17" s="119" t="str">
        <f t="shared" si="7"/>
        <v/>
      </c>
      <c r="T17" s="119" t="str">
        <f t="shared" si="7"/>
        <v/>
      </c>
      <c r="U17" s="119" t="str">
        <f t="shared" si="7"/>
        <v/>
      </c>
      <c r="V17" s="119" t="str">
        <f t="shared" si="7"/>
        <v/>
      </c>
      <c r="W17" s="119" t="str">
        <f t="shared" si="7"/>
        <v/>
      </c>
      <c r="X17" s="119" t="str">
        <f t="shared" si="7"/>
        <v/>
      </c>
      <c r="Y17" s="119" t="str">
        <f t="shared" si="7"/>
        <v/>
      </c>
      <c r="Z17" s="119" t="str">
        <f t="shared" si="7"/>
        <v/>
      </c>
      <c r="AA17" s="119" t="str">
        <f t="shared" si="7"/>
        <v/>
      </c>
      <c r="AB17" s="119" t="str">
        <f t="shared" si="7"/>
        <v/>
      </c>
      <c r="AC17" s="119" t="str">
        <f t="shared" si="7"/>
        <v/>
      </c>
      <c r="AD17" s="119" t="str">
        <f t="shared" si="7"/>
        <v/>
      </c>
      <c r="AE17" s="119" t="str">
        <f t="shared" si="7"/>
        <v/>
      </c>
      <c r="AF17" s="119" t="str">
        <f t="shared" si="7"/>
        <v/>
      </c>
      <c r="AG17" s="119" t="str">
        <f t="shared" si="7"/>
        <v/>
      </c>
      <c r="AH17" s="119" t="str">
        <f t="shared" si="7"/>
        <v>D</v>
      </c>
      <c r="AI17" s="119" t="str">
        <f t="shared" si="7"/>
        <v>D</v>
      </c>
      <c r="AJ17" s="122" t="str">
        <f t="shared" si="7"/>
        <v>D</v>
      </c>
    </row>
    <row r="18" spans="2:36" x14ac:dyDescent="0.25">
      <c r="B18" s="97"/>
      <c r="C18" s="98"/>
      <c r="D18" s="101" t="str">
        <f>C42</f>
        <v>Pose</v>
      </c>
      <c r="E18" s="102"/>
      <c r="F18" s="123" t="str">
        <f t="shared" ref="F18:AJ18" si="8">IF(AND(F$7&gt;=$D$42,F$7&lt;=$E$42),"E","")</f>
        <v/>
      </c>
      <c r="G18" s="120" t="str">
        <f t="shared" si="8"/>
        <v/>
      </c>
      <c r="H18" s="120" t="str">
        <f t="shared" si="8"/>
        <v/>
      </c>
      <c r="I18" s="120" t="str">
        <f t="shared" si="8"/>
        <v/>
      </c>
      <c r="J18" s="120" t="str">
        <f t="shared" si="8"/>
        <v/>
      </c>
      <c r="K18" s="120" t="str">
        <f t="shared" si="8"/>
        <v/>
      </c>
      <c r="L18" s="120" t="str">
        <f t="shared" si="8"/>
        <v/>
      </c>
      <c r="M18" s="120" t="str">
        <f t="shared" si="8"/>
        <v/>
      </c>
      <c r="N18" s="120" t="str">
        <f t="shared" si="8"/>
        <v/>
      </c>
      <c r="O18" s="120" t="str">
        <f t="shared" si="8"/>
        <v/>
      </c>
      <c r="P18" s="120" t="str">
        <f t="shared" si="8"/>
        <v/>
      </c>
      <c r="Q18" s="120" t="str">
        <f t="shared" si="8"/>
        <v/>
      </c>
      <c r="R18" s="120" t="str">
        <f t="shared" si="8"/>
        <v/>
      </c>
      <c r="S18" s="120" t="str">
        <f t="shared" si="8"/>
        <v/>
      </c>
      <c r="T18" s="120" t="str">
        <f t="shared" si="8"/>
        <v/>
      </c>
      <c r="U18" s="120" t="str">
        <f t="shared" si="8"/>
        <v/>
      </c>
      <c r="V18" s="120" t="str">
        <f t="shared" si="8"/>
        <v/>
      </c>
      <c r="W18" s="120" t="str">
        <f t="shared" si="8"/>
        <v/>
      </c>
      <c r="X18" s="120" t="str">
        <f t="shared" si="8"/>
        <v/>
      </c>
      <c r="Y18" s="120" t="str">
        <f t="shared" si="8"/>
        <v/>
      </c>
      <c r="Z18" s="120" t="str">
        <f t="shared" si="8"/>
        <v/>
      </c>
      <c r="AA18" s="120" t="str">
        <f t="shared" si="8"/>
        <v/>
      </c>
      <c r="AB18" s="120" t="str">
        <f t="shared" si="8"/>
        <v/>
      </c>
      <c r="AC18" s="120" t="str">
        <f t="shared" si="8"/>
        <v/>
      </c>
      <c r="AD18" s="120" t="str">
        <f t="shared" si="8"/>
        <v/>
      </c>
      <c r="AE18" s="120" t="str">
        <f t="shared" si="8"/>
        <v/>
      </c>
      <c r="AF18" s="120" t="str">
        <f t="shared" si="8"/>
        <v/>
      </c>
      <c r="AG18" s="120" t="str">
        <f t="shared" si="8"/>
        <v/>
      </c>
      <c r="AH18" s="120" t="str">
        <f t="shared" si="8"/>
        <v>E</v>
      </c>
      <c r="AI18" s="120" t="str">
        <f t="shared" si="8"/>
        <v>E</v>
      </c>
      <c r="AJ18" s="124" t="str">
        <f t="shared" si="8"/>
        <v>E</v>
      </c>
    </row>
    <row r="19" spans="2:36" x14ac:dyDescent="0.25">
      <c r="B19" s="97"/>
      <c r="C19" s="98"/>
      <c r="D19" s="101" t="str">
        <f>C43</f>
        <v>Réception chantier</v>
      </c>
      <c r="E19" s="102"/>
      <c r="F19" s="107" t="str">
        <f t="shared" ref="F19:AJ19" si="9">IF(AND(F$7&gt;=$D$43,F$7&lt;=$E$43),"F","")</f>
        <v/>
      </c>
      <c r="G19" s="108" t="str">
        <f t="shared" si="9"/>
        <v/>
      </c>
      <c r="H19" s="121" t="str">
        <f t="shared" si="9"/>
        <v/>
      </c>
      <c r="I19" s="108" t="str">
        <f t="shared" si="9"/>
        <v/>
      </c>
      <c r="J19" s="108" t="str">
        <f t="shared" si="9"/>
        <v/>
      </c>
      <c r="K19" s="108" t="str">
        <f t="shared" si="9"/>
        <v/>
      </c>
      <c r="L19" s="108" t="str">
        <f t="shared" si="9"/>
        <v/>
      </c>
      <c r="M19" s="108" t="str">
        <f t="shared" si="9"/>
        <v/>
      </c>
      <c r="N19" s="108" t="str">
        <f t="shared" si="9"/>
        <v/>
      </c>
      <c r="O19" s="108" t="str">
        <f t="shared" si="9"/>
        <v/>
      </c>
      <c r="P19" s="108" t="str">
        <f t="shared" si="9"/>
        <v/>
      </c>
      <c r="Q19" s="108" t="str">
        <f t="shared" si="9"/>
        <v/>
      </c>
      <c r="R19" s="108" t="str">
        <f t="shared" si="9"/>
        <v/>
      </c>
      <c r="S19" s="108" t="str">
        <f t="shared" si="9"/>
        <v/>
      </c>
      <c r="T19" s="108" t="str">
        <f t="shared" si="9"/>
        <v/>
      </c>
      <c r="U19" s="108" t="str">
        <f t="shared" si="9"/>
        <v/>
      </c>
      <c r="V19" s="108" t="str">
        <f t="shared" si="9"/>
        <v/>
      </c>
      <c r="W19" s="108" t="str">
        <f t="shared" si="9"/>
        <v/>
      </c>
      <c r="X19" s="108" t="str">
        <f t="shared" si="9"/>
        <v/>
      </c>
      <c r="Y19" s="108" t="str">
        <f t="shared" si="9"/>
        <v/>
      </c>
      <c r="Z19" s="108" t="str">
        <f t="shared" si="9"/>
        <v/>
      </c>
      <c r="AA19" s="108" t="str">
        <f t="shared" si="9"/>
        <v/>
      </c>
      <c r="AB19" s="108" t="str">
        <f t="shared" si="9"/>
        <v/>
      </c>
      <c r="AC19" s="108" t="str">
        <f t="shared" si="9"/>
        <v/>
      </c>
      <c r="AD19" s="108" t="str">
        <f t="shared" si="9"/>
        <v/>
      </c>
      <c r="AE19" s="108" t="str">
        <f t="shared" si="9"/>
        <v/>
      </c>
      <c r="AF19" s="108" t="str">
        <f t="shared" si="9"/>
        <v/>
      </c>
      <c r="AG19" s="108" t="str">
        <f t="shared" si="9"/>
        <v/>
      </c>
      <c r="AH19" s="108" t="str">
        <f t="shared" si="9"/>
        <v>F</v>
      </c>
      <c r="AI19" s="108" t="str">
        <f t="shared" si="9"/>
        <v>F</v>
      </c>
      <c r="AJ19" s="109" t="str">
        <f t="shared" si="9"/>
        <v>F</v>
      </c>
    </row>
    <row r="20" spans="2:36" x14ac:dyDescent="0.25">
      <c r="B20" s="97" t="str">
        <f>B44</f>
        <v>Chantier 1</v>
      </c>
      <c r="C20" s="98"/>
      <c r="D20" s="101" t="str">
        <f>C44</f>
        <v>Fabrication</v>
      </c>
      <c r="E20" s="102"/>
      <c r="F20" s="129" t="str">
        <f t="shared" ref="F20:AJ20" si="10">IF(AND(F$7&gt;=$D$44,F$7&lt;=$E$44),"G","")</f>
        <v/>
      </c>
      <c r="G20" s="130" t="str">
        <f t="shared" si="10"/>
        <v/>
      </c>
      <c r="H20" s="130" t="str">
        <f t="shared" si="10"/>
        <v/>
      </c>
      <c r="I20" s="130" t="str">
        <f t="shared" si="10"/>
        <v/>
      </c>
      <c r="J20" s="130" t="str">
        <f t="shared" si="10"/>
        <v/>
      </c>
      <c r="K20" s="130" t="str">
        <f t="shared" si="10"/>
        <v/>
      </c>
      <c r="L20" s="130" t="str">
        <f t="shared" si="10"/>
        <v/>
      </c>
      <c r="M20" s="130" t="str">
        <f t="shared" si="10"/>
        <v/>
      </c>
      <c r="N20" s="130" t="str">
        <f t="shared" si="10"/>
        <v/>
      </c>
      <c r="O20" s="130" t="str">
        <f t="shared" si="10"/>
        <v/>
      </c>
      <c r="P20" s="130" t="str">
        <f t="shared" si="10"/>
        <v/>
      </c>
      <c r="Q20" s="130" t="str">
        <f t="shared" si="10"/>
        <v/>
      </c>
      <c r="R20" s="130" t="str">
        <f t="shared" si="10"/>
        <v/>
      </c>
      <c r="S20" s="130" t="str">
        <f t="shared" si="10"/>
        <v/>
      </c>
      <c r="T20" s="130" t="str">
        <f t="shared" si="10"/>
        <v/>
      </c>
      <c r="U20" s="130" t="str">
        <f t="shared" si="10"/>
        <v/>
      </c>
      <c r="V20" s="130" t="str">
        <f t="shared" si="10"/>
        <v/>
      </c>
      <c r="W20" s="130" t="str">
        <f t="shared" si="10"/>
        <v/>
      </c>
      <c r="X20" s="130" t="str">
        <f t="shared" si="10"/>
        <v/>
      </c>
      <c r="Y20" s="130" t="str">
        <f t="shared" si="10"/>
        <v/>
      </c>
      <c r="Z20" s="130" t="str">
        <f t="shared" si="10"/>
        <v/>
      </c>
      <c r="AA20" s="130" t="str">
        <f t="shared" si="10"/>
        <v/>
      </c>
      <c r="AB20" s="130" t="str">
        <f t="shared" si="10"/>
        <v/>
      </c>
      <c r="AC20" s="130" t="str">
        <f t="shared" si="10"/>
        <v/>
      </c>
      <c r="AD20" s="130" t="str">
        <f t="shared" si="10"/>
        <v/>
      </c>
      <c r="AE20" s="130" t="str">
        <f t="shared" si="10"/>
        <v/>
      </c>
      <c r="AF20" s="130" t="str">
        <f t="shared" si="10"/>
        <v/>
      </c>
      <c r="AG20" s="130" t="str">
        <f t="shared" si="10"/>
        <v/>
      </c>
      <c r="AH20" s="130" t="str">
        <f t="shared" si="10"/>
        <v>G</v>
      </c>
      <c r="AI20" s="130" t="str">
        <f t="shared" si="10"/>
        <v>G</v>
      </c>
      <c r="AJ20" s="131" t="str">
        <f t="shared" si="10"/>
        <v>G</v>
      </c>
    </row>
    <row r="21" spans="2:36" x14ac:dyDescent="0.25">
      <c r="B21" s="97"/>
      <c r="C21" s="98"/>
      <c r="D21" s="101" t="str">
        <f>C45</f>
        <v>Pose</v>
      </c>
      <c r="E21" s="102"/>
      <c r="F21" s="132" t="str">
        <f t="shared" ref="F21:AJ21" si="11">IF(AND(F$7&gt;=$D$45,F$7&lt;=$E$45),"H","")</f>
        <v/>
      </c>
      <c r="G21" s="133" t="str">
        <f t="shared" si="11"/>
        <v/>
      </c>
      <c r="H21" s="133" t="str">
        <f t="shared" si="11"/>
        <v/>
      </c>
      <c r="I21" s="133" t="str">
        <f t="shared" si="11"/>
        <v/>
      </c>
      <c r="J21" s="133" t="str">
        <f t="shared" si="11"/>
        <v/>
      </c>
      <c r="K21" s="133" t="str">
        <f t="shared" si="11"/>
        <v/>
      </c>
      <c r="L21" s="133" t="str">
        <f t="shared" si="11"/>
        <v/>
      </c>
      <c r="M21" s="133" t="str">
        <f t="shared" si="11"/>
        <v/>
      </c>
      <c r="N21" s="133" t="str">
        <f t="shared" si="11"/>
        <v/>
      </c>
      <c r="O21" s="133" t="str">
        <f t="shared" si="11"/>
        <v/>
      </c>
      <c r="P21" s="133" t="str">
        <f t="shared" si="11"/>
        <v/>
      </c>
      <c r="Q21" s="133" t="str">
        <f t="shared" si="11"/>
        <v/>
      </c>
      <c r="R21" s="133" t="str">
        <f t="shared" si="11"/>
        <v/>
      </c>
      <c r="S21" s="133" t="str">
        <f t="shared" si="11"/>
        <v/>
      </c>
      <c r="T21" s="133" t="str">
        <f t="shared" si="11"/>
        <v/>
      </c>
      <c r="U21" s="133" t="str">
        <f t="shared" si="11"/>
        <v/>
      </c>
      <c r="V21" s="133" t="str">
        <f t="shared" si="11"/>
        <v/>
      </c>
      <c r="W21" s="133" t="str">
        <f t="shared" si="11"/>
        <v/>
      </c>
      <c r="X21" s="133" t="str">
        <f t="shared" si="11"/>
        <v/>
      </c>
      <c r="Y21" s="133" t="str">
        <f t="shared" si="11"/>
        <v/>
      </c>
      <c r="Z21" s="133" t="str">
        <f t="shared" si="11"/>
        <v/>
      </c>
      <c r="AA21" s="133" t="str">
        <f t="shared" si="11"/>
        <v/>
      </c>
      <c r="AB21" s="133" t="str">
        <f t="shared" si="11"/>
        <v/>
      </c>
      <c r="AC21" s="133" t="str">
        <f t="shared" si="11"/>
        <v/>
      </c>
      <c r="AD21" s="133" t="str">
        <f t="shared" si="11"/>
        <v/>
      </c>
      <c r="AE21" s="133" t="str">
        <f t="shared" si="11"/>
        <v/>
      </c>
      <c r="AF21" s="133" t="str">
        <f t="shared" si="11"/>
        <v/>
      </c>
      <c r="AG21" s="133" t="str">
        <f t="shared" si="11"/>
        <v/>
      </c>
      <c r="AH21" s="133" t="str">
        <f t="shared" si="11"/>
        <v>H</v>
      </c>
      <c r="AI21" s="133" t="str">
        <f t="shared" si="11"/>
        <v>H</v>
      </c>
      <c r="AJ21" s="134" t="str">
        <f t="shared" si="11"/>
        <v>H</v>
      </c>
    </row>
    <row r="22" spans="2:36" x14ac:dyDescent="0.25">
      <c r="B22" s="97"/>
      <c r="C22" s="98"/>
      <c r="D22" s="101" t="str">
        <f>C46</f>
        <v>Réception chantier</v>
      </c>
      <c r="E22" s="102"/>
      <c r="F22" s="135" t="str">
        <f t="shared" ref="F22:AJ22" si="12">IF(AND(F$7&gt;=$D$46,F$7&lt;=$E$46),"I","")</f>
        <v/>
      </c>
      <c r="G22" s="136" t="str">
        <f t="shared" si="12"/>
        <v/>
      </c>
      <c r="H22" s="136" t="str">
        <f t="shared" si="12"/>
        <v/>
      </c>
      <c r="I22" s="136" t="str">
        <f t="shared" si="12"/>
        <v/>
      </c>
      <c r="J22" s="136" t="str">
        <f t="shared" si="12"/>
        <v/>
      </c>
      <c r="K22" s="136" t="str">
        <f t="shared" si="12"/>
        <v/>
      </c>
      <c r="L22" s="136" t="str">
        <f t="shared" si="12"/>
        <v/>
      </c>
      <c r="M22" s="136" t="str">
        <f t="shared" si="12"/>
        <v/>
      </c>
      <c r="N22" s="136" t="str">
        <f t="shared" si="12"/>
        <v/>
      </c>
      <c r="O22" s="136" t="str">
        <f t="shared" si="12"/>
        <v/>
      </c>
      <c r="P22" s="136" t="str">
        <f t="shared" si="12"/>
        <v/>
      </c>
      <c r="Q22" s="136" t="str">
        <f t="shared" si="12"/>
        <v/>
      </c>
      <c r="R22" s="136" t="str">
        <f t="shared" si="12"/>
        <v/>
      </c>
      <c r="S22" s="136" t="str">
        <f t="shared" si="12"/>
        <v/>
      </c>
      <c r="T22" s="136" t="str">
        <f t="shared" si="12"/>
        <v/>
      </c>
      <c r="U22" s="136" t="str">
        <f t="shared" si="12"/>
        <v/>
      </c>
      <c r="V22" s="136" t="str">
        <f t="shared" si="12"/>
        <v/>
      </c>
      <c r="W22" s="136" t="str">
        <f t="shared" si="12"/>
        <v/>
      </c>
      <c r="X22" s="136" t="str">
        <f t="shared" si="12"/>
        <v/>
      </c>
      <c r="Y22" s="136" t="str">
        <f t="shared" si="12"/>
        <v/>
      </c>
      <c r="Z22" s="136" t="str">
        <f t="shared" si="12"/>
        <v/>
      </c>
      <c r="AA22" s="136" t="str">
        <f t="shared" si="12"/>
        <v/>
      </c>
      <c r="AB22" s="136" t="str">
        <f t="shared" si="12"/>
        <v/>
      </c>
      <c r="AC22" s="136" t="str">
        <f t="shared" si="12"/>
        <v/>
      </c>
      <c r="AD22" s="136" t="str">
        <f t="shared" si="12"/>
        <v/>
      </c>
      <c r="AE22" s="136" t="str">
        <f t="shared" si="12"/>
        <v/>
      </c>
      <c r="AF22" s="136" t="str">
        <f t="shared" si="12"/>
        <v/>
      </c>
      <c r="AG22" s="136" t="str">
        <f t="shared" si="12"/>
        <v/>
      </c>
      <c r="AH22" s="136" t="str">
        <f t="shared" si="12"/>
        <v>I</v>
      </c>
      <c r="AI22" s="136" t="str">
        <f t="shared" si="12"/>
        <v>I</v>
      </c>
      <c r="AJ22" s="137" t="str">
        <f t="shared" si="12"/>
        <v>I</v>
      </c>
    </row>
    <row r="23" spans="2:36" x14ac:dyDescent="0.25">
      <c r="B23" s="97" t="str">
        <f>B47</f>
        <v>Chantier 1</v>
      </c>
      <c r="C23" s="98"/>
      <c r="D23" s="101" t="str">
        <f>C47</f>
        <v>Fabrication</v>
      </c>
      <c r="E23" s="102"/>
      <c r="F23" s="147" t="str">
        <f t="shared" ref="F23:AJ23" si="13">IF(AND(F$7&gt;=$D$47,F$7&lt;=$E$47),"J","")</f>
        <v/>
      </c>
      <c r="G23" s="148" t="str">
        <f t="shared" si="13"/>
        <v/>
      </c>
      <c r="H23" s="148" t="str">
        <f t="shared" si="13"/>
        <v/>
      </c>
      <c r="I23" s="148" t="str">
        <f t="shared" si="13"/>
        <v/>
      </c>
      <c r="J23" s="148" t="str">
        <f t="shared" si="13"/>
        <v/>
      </c>
      <c r="K23" s="148" t="str">
        <f t="shared" si="13"/>
        <v/>
      </c>
      <c r="L23" s="148" t="str">
        <f t="shared" si="13"/>
        <v/>
      </c>
      <c r="M23" s="148" t="str">
        <f t="shared" si="13"/>
        <v/>
      </c>
      <c r="N23" s="148" t="str">
        <f t="shared" si="13"/>
        <v/>
      </c>
      <c r="O23" s="148" t="str">
        <f t="shared" si="13"/>
        <v/>
      </c>
      <c r="P23" s="148" t="str">
        <f t="shared" si="13"/>
        <v/>
      </c>
      <c r="Q23" s="148" t="str">
        <f t="shared" si="13"/>
        <v/>
      </c>
      <c r="R23" s="148" t="str">
        <f t="shared" si="13"/>
        <v/>
      </c>
      <c r="S23" s="148" t="str">
        <f t="shared" si="13"/>
        <v/>
      </c>
      <c r="T23" s="148" t="str">
        <f t="shared" si="13"/>
        <v/>
      </c>
      <c r="U23" s="148" t="str">
        <f t="shared" si="13"/>
        <v/>
      </c>
      <c r="V23" s="148" t="str">
        <f t="shared" si="13"/>
        <v/>
      </c>
      <c r="W23" s="148" t="str">
        <f t="shared" si="13"/>
        <v/>
      </c>
      <c r="X23" s="148" t="str">
        <f t="shared" si="13"/>
        <v/>
      </c>
      <c r="Y23" s="148" t="str">
        <f t="shared" si="13"/>
        <v/>
      </c>
      <c r="Z23" s="148" t="str">
        <f t="shared" si="13"/>
        <v/>
      </c>
      <c r="AA23" s="148" t="str">
        <f t="shared" si="13"/>
        <v/>
      </c>
      <c r="AB23" s="148" t="str">
        <f t="shared" si="13"/>
        <v/>
      </c>
      <c r="AC23" s="148" t="str">
        <f t="shared" si="13"/>
        <v/>
      </c>
      <c r="AD23" s="148" t="str">
        <f t="shared" si="13"/>
        <v/>
      </c>
      <c r="AE23" s="148" t="str">
        <f t="shared" si="13"/>
        <v/>
      </c>
      <c r="AF23" s="148" t="str">
        <f t="shared" si="13"/>
        <v/>
      </c>
      <c r="AG23" s="148" t="str">
        <f t="shared" si="13"/>
        <v/>
      </c>
      <c r="AH23" s="148" t="str">
        <f t="shared" si="13"/>
        <v>J</v>
      </c>
      <c r="AI23" s="148" t="str">
        <f t="shared" si="13"/>
        <v>J</v>
      </c>
      <c r="AJ23" s="149" t="str">
        <f t="shared" si="13"/>
        <v>J</v>
      </c>
    </row>
    <row r="24" spans="2:36" x14ac:dyDescent="0.25">
      <c r="B24" s="97"/>
      <c r="C24" s="98"/>
      <c r="D24" s="101" t="str">
        <f>C48</f>
        <v>Pose</v>
      </c>
      <c r="E24" s="102"/>
      <c r="F24" s="138" t="str">
        <f t="shared" ref="F24:AJ24" si="14">IF(AND(F$7&gt;=$D$48,F$7&lt;=$E$48),"K","")</f>
        <v/>
      </c>
      <c r="G24" s="139" t="str">
        <f t="shared" si="14"/>
        <v/>
      </c>
      <c r="H24" s="139" t="str">
        <f t="shared" si="14"/>
        <v/>
      </c>
      <c r="I24" s="139" t="str">
        <f t="shared" si="14"/>
        <v/>
      </c>
      <c r="J24" s="139" t="str">
        <f t="shared" si="14"/>
        <v/>
      </c>
      <c r="K24" s="139" t="str">
        <f t="shared" si="14"/>
        <v/>
      </c>
      <c r="L24" s="139" t="str">
        <f t="shared" si="14"/>
        <v/>
      </c>
      <c r="M24" s="139" t="str">
        <f t="shared" si="14"/>
        <v/>
      </c>
      <c r="N24" s="139" t="str">
        <f t="shared" si="14"/>
        <v/>
      </c>
      <c r="O24" s="139" t="str">
        <f t="shared" si="14"/>
        <v/>
      </c>
      <c r="P24" s="139" t="str">
        <f t="shared" si="14"/>
        <v/>
      </c>
      <c r="Q24" s="139" t="str">
        <f t="shared" si="14"/>
        <v/>
      </c>
      <c r="R24" s="139" t="str">
        <f t="shared" si="14"/>
        <v/>
      </c>
      <c r="S24" s="139" t="str">
        <f t="shared" si="14"/>
        <v/>
      </c>
      <c r="T24" s="139" t="str">
        <f t="shared" si="14"/>
        <v/>
      </c>
      <c r="U24" s="139" t="str">
        <f t="shared" si="14"/>
        <v/>
      </c>
      <c r="V24" s="139" t="str">
        <f t="shared" si="14"/>
        <v/>
      </c>
      <c r="W24" s="139" t="str">
        <f t="shared" si="14"/>
        <v/>
      </c>
      <c r="X24" s="139" t="str">
        <f t="shared" si="14"/>
        <v/>
      </c>
      <c r="Y24" s="139" t="str">
        <f t="shared" si="14"/>
        <v/>
      </c>
      <c r="Z24" s="139" t="str">
        <f t="shared" si="14"/>
        <v/>
      </c>
      <c r="AA24" s="139" t="str">
        <f t="shared" si="14"/>
        <v/>
      </c>
      <c r="AB24" s="139" t="str">
        <f t="shared" si="14"/>
        <v/>
      </c>
      <c r="AC24" s="139" t="str">
        <f t="shared" si="14"/>
        <v/>
      </c>
      <c r="AD24" s="139" t="str">
        <f t="shared" si="14"/>
        <v/>
      </c>
      <c r="AE24" s="139" t="str">
        <f t="shared" si="14"/>
        <v/>
      </c>
      <c r="AF24" s="139" t="str">
        <f t="shared" si="14"/>
        <v/>
      </c>
      <c r="AG24" s="139" t="str">
        <f t="shared" si="14"/>
        <v/>
      </c>
      <c r="AH24" s="139" t="str">
        <f t="shared" si="14"/>
        <v>K</v>
      </c>
      <c r="AI24" s="139" t="str">
        <f t="shared" si="14"/>
        <v>K</v>
      </c>
      <c r="AJ24" s="140" t="str">
        <f t="shared" si="14"/>
        <v>K</v>
      </c>
    </row>
    <row r="25" spans="2:36" x14ac:dyDescent="0.25">
      <c r="B25" s="97"/>
      <c r="C25" s="98"/>
      <c r="D25" s="101" t="str">
        <f>C49</f>
        <v>Réception chantier</v>
      </c>
      <c r="E25" s="102"/>
      <c r="F25" s="141" t="str">
        <f t="shared" ref="F25:AJ25" si="15">IF(AND(F$7&gt;=$D$49,F$7&lt;=$E$49),"L","")</f>
        <v/>
      </c>
      <c r="G25" s="142" t="str">
        <f t="shared" si="15"/>
        <v/>
      </c>
      <c r="H25" s="142" t="str">
        <f t="shared" si="15"/>
        <v/>
      </c>
      <c r="I25" s="142" t="str">
        <f t="shared" si="15"/>
        <v/>
      </c>
      <c r="J25" s="142" t="str">
        <f t="shared" si="15"/>
        <v/>
      </c>
      <c r="K25" s="142" t="str">
        <f t="shared" si="15"/>
        <v/>
      </c>
      <c r="L25" s="142" t="str">
        <f t="shared" si="15"/>
        <v/>
      </c>
      <c r="M25" s="142" t="str">
        <f t="shared" si="15"/>
        <v/>
      </c>
      <c r="N25" s="142" t="str">
        <f t="shared" si="15"/>
        <v/>
      </c>
      <c r="O25" s="142" t="str">
        <f t="shared" si="15"/>
        <v/>
      </c>
      <c r="P25" s="142" t="str">
        <f t="shared" si="15"/>
        <v/>
      </c>
      <c r="Q25" s="142" t="str">
        <f t="shared" si="15"/>
        <v/>
      </c>
      <c r="R25" s="142" t="str">
        <f t="shared" si="15"/>
        <v/>
      </c>
      <c r="S25" s="142" t="str">
        <f t="shared" si="15"/>
        <v/>
      </c>
      <c r="T25" s="142" t="str">
        <f t="shared" si="15"/>
        <v/>
      </c>
      <c r="U25" s="142" t="str">
        <f t="shared" si="15"/>
        <v/>
      </c>
      <c r="V25" s="142" t="str">
        <f t="shared" si="15"/>
        <v/>
      </c>
      <c r="W25" s="142" t="str">
        <f t="shared" si="15"/>
        <v/>
      </c>
      <c r="X25" s="142" t="str">
        <f t="shared" si="15"/>
        <v/>
      </c>
      <c r="Y25" s="142" t="str">
        <f t="shared" si="15"/>
        <v/>
      </c>
      <c r="Z25" s="142" t="str">
        <f t="shared" si="15"/>
        <v/>
      </c>
      <c r="AA25" s="142" t="str">
        <f t="shared" si="15"/>
        <v/>
      </c>
      <c r="AB25" s="142" t="str">
        <f t="shared" si="15"/>
        <v/>
      </c>
      <c r="AC25" s="142" t="str">
        <f t="shared" si="15"/>
        <v/>
      </c>
      <c r="AD25" s="142" t="str">
        <f t="shared" si="15"/>
        <v/>
      </c>
      <c r="AE25" s="142" t="str">
        <f t="shared" si="15"/>
        <v/>
      </c>
      <c r="AF25" s="142" t="str">
        <f t="shared" si="15"/>
        <v/>
      </c>
      <c r="AG25" s="142" t="str">
        <f t="shared" si="15"/>
        <v/>
      </c>
      <c r="AH25" s="142" t="str">
        <f t="shared" si="15"/>
        <v>L</v>
      </c>
      <c r="AI25" s="142" t="str">
        <f t="shared" si="15"/>
        <v>L</v>
      </c>
      <c r="AJ25" s="143" t="str">
        <f t="shared" si="15"/>
        <v>L</v>
      </c>
    </row>
    <row r="26" spans="2:36" x14ac:dyDescent="0.25">
      <c r="B26" s="97" t="str">
        <f>B50</f>
        <v>Chantier 1</v>
      </c>
      <c r="C26" s="98"/>
      <c r="D26" s="101" t="str">
        <f>C50</f>
        <v>Fabrication</v>
      </c>
      <c r="E26" s="102"/>
      <c r="F26" s="150" t="str">
        <f t="shared" ref="F26:AJ26" si="16">IF(AND(F$7&gt;=$D$50,F$7&lt;=$E$50),"M","")</f>
        <v/>
      </c>
      <c r="G26" s="151" t="str">
        <f t="shared" si="16"/>
        <v/>
      </c>
      <c r="H26" s="151" t="str">
        <f t="shared" si="16"/>
        <v/>
      </c>
      <c r="I26" s="151" t="str">
        <f t="shared" si="16"/>
        <v/>
      </c>
      <c r="J26" s="151" t="str">
        <f t="shared" si="16"/>
        <v/>
      </c>
      <c r="K26" s="151" t="str">
        <f t="shared" si="16"/>
        <v/>
      </c>
      <c r="L26" s="151" t="str">
        <f t="shared" si="16"/>
        <v/>
      </c>
      <c r="M26" s="151" t="str">
        <f t="shared" si="16"/>
        <v/>
      </c>
      <c r="N26" s="151" t="str">
        <f t="shared" si="16"/>
        <v/>
      </c>
      <c r="O26" s="151" t="str">
        <f t="shared" si="16"/>
        <v/>
      </c>
      <c r="P26" s="151" t="str">
        <f t="shared" si="16"/>
        <v/>
      </c>
      <c r="Q26" s="151" t="str">
        <f t="shared" si="16"/>
        <v/>
      </c>
      <c r="R26" s="151" t="str">
        <f t="shared" si="16"/>
        <v/>
      </c>
      <c r="S26" s="151" t="str">
        <f t="shared" si="16"/>
        <v/>
      </c>
      <c r="T26" s="151" t="str">
        <f t="shared" si="16"/>
        <v/>
      </c>
      <c r="U26" s="151" t="str">
        <f t="shared" si="16"/>
        <v/>
      </c>
      <c r="V26" s="151" t="str">
        <f t="shared" si="16"/>
        <v/>
      </c>
      <c r="W26" s="151" t="str">
        <f t="shared" si="16"/>
        <v/>
      </c>
      <c r="X26" s="151" t="str">
        <f t="shared" si="16"/>
        <v/>
      </c>
      <c r="Y26" s="151" t="str">
        <f t="shared" si="16"/>
        <v/>
      </c>
      <c r="Z26" s="151" t="str">
        <f t="shared" si="16"/>
        <v/>
      </c>
      <c r="AA26" s="151" t="str">
        <f t="shared" si="16"/>
        <v/>
      </c>
      <c r="AB26" s="151" t="str">
        <f t="shared" si="16"/>
        <v/>
      </c>
      <c r="AC26" s="151" t="str">
        <f t="shared" si="16"/>
        <v/>
      </c>
      <c r="AD26" s="151" t="str">
        <f t="shared" si="16"/>
        <v/>
      </c>
      <c r="AE26" s="151" t="str">
        <f t="shared" si="16"/>
        <v/>
      </c>
      <c r="AF26" s="151" t="str">
        <f t="shared" si="16"/>
        <v/>
      </c>
      <c r="AG26" s="151" t="str">
        <f t="shared" si="16"/>
        <v/>
      </c>
      <c r="AH26" s="151" t="str">
        <f t="shared" si="16"/>
        <v>M</v>
      </c>
      <c r="AI26" s="151" t="str">
        <f t="shared" si="16"/>
        <v>M</v>
      </c>
      <c r="AJ26" s="152" t="str">
        <f t="shared" si="16"/>
        <v>M</v>
      </c>
    </row>
    <row r="27" spans="2:36" x14ac:dyDescent="0.25">
      <c r="B27" s="97"/>
      <c r="C27" s="98"/>
      <c r="D27" s="101" t="str">
        <f>C51</f>
        <v>Pose</v>
      </c>
      <c r="E27" s="102"/>
      <c r="F27" s="144" t="str">
        <f t="shared" ref="F27:AJ27" si="17">IF(AND(F$7&gt;=$D$51,F$7&lt;=$E$51),"N","")</f>
        <v/>
      </c>
      <c r="G27" s="145" t="str">
        <f t="shared" si="17"/>
        <v/>
      </c>
      <c r="H27" s="145" t="str">
        <f t="shared" si="17"/>
        <v/>
      </c>
      <c r="I27" s="145" t="str">
        <f t="shared" si="17"/>
        <v/>
      </c>
      <c r="J27" s="145" t="str">
        <f t="shared" si="17"/>
        <v/>
      </c>
      <c r="K27" s="145" t="str">
        <f t="shared" si="17"/>
        <v/>
      </c>
      <c r="L27" s="145" t="str">
        <f t="shared" si="17"/>
        <v/>
      </c>
      <c r="M27" s="145" t="str">
        <f t="shared" si="17"/>
        <v/>
      </c>
      <c r="N27" s="145" t="str">
        <f t="shared" si="17"/>
        <v/>
      </c>
      <c r="O27" s="145" t="str">
        <f t="shared" si="17"/>
        <v/>
      </c>
      <c r="P27" s="145" t="str">
        <f t="shared" si="17"/>
        <v/>
      </c>
      <c r="Q27" s="145" t="str">
        <f t="shared" si="17"/>
        <v/>
      </c>
      <c r="R27" s="145" t="str">
        <f t="shared" si="17"/>
        <v/>
      </c>
      <c r="S27" s="145" t="str">
        <f t="shared" si="17"/>
        <v/>
      </c>
      <c r="T27" s="145" t="str">
        <f t="shared" si="17"/>
        <v/>
      </c>
      <c r="U27" s="145" t="str">
        <f t="shared" si="17"/>
        <v/>
      </c>
      <c r="V27" s="145" t="str">
        <f t="shared" si="17"/>
        <v/>
      </c>
      <c r="W27" s="145" t="str">
        <f t="shared" si="17"/>
        <v/>
      </c>
      <c r="X27" s="145" t="str">
        <f t="shared" si="17"/>
        <v/>
      </c>
      <c r="Y27" s="145" t="str">
        <f t="shared" si="17"/>
        <v/>
      </c>
      <c r="Z27" s="145" t="str">
        <f t="shared" si="17"/>
        <v/>
      </c>
      <c r="AA27" s="145" t="str">
        <f t="shared" si="17"/>
        <v/>
      </c>
      <c r="AB27" s="145" t="str">
        <f t="shared" si="17"/>
        <v/>
      </c>
      <c r="AC27" s="145" t="str">
        <f t="shared" si="17"/>
        <v/>
      </c>
      <c r="AD27" s="145" t="str">
        <f t="shared" si="17"/>
        <v/>
      </c>
      <c r="AE27" s="145" t="str">
        <f t="shared" si="17"/>
        <v/>
      </c>
      <c r="AF27" s="145" t="str">
        <f t="shared" si="17"/>
        <v/>
      </c>
      <c r="AG27" s="145" t="str">
        <f t="shared" si="17"/>
        <v/>
      </c>
      <c r="AH27" s="145" t="str">
        <f t="shared" si="17"/>
        <v>N</v>
      </c>
      <c r="AI27" s="145" t="str">
        <f t="shared" si="17"/>
        <v>N</v>
      </c>
      <c r="AJ27" s="146" t="str">
        <f t="shared" si="17"/>
        <v>N</v>
      </c>
    </row>
    <row r="28" spans="2:36" ht="15.75" thickBot="1" x14ac:dyDescent="0.3">
      <c r="B28" s="103"/>
      <c r="C28" s="104"/>
      <c r="D28" s="105" t="str">
        <f>C52</f>
        <v>Réception chantier</v>
      </c>
      <c r="E28" s="106"/>
      <c r="F28" s="110" t="str">
        <f t="shared" ref="F28:AJ28" si="18">IF(AND(F$7&gt;=$D$52,F$7&lt;=$E$52),"O","")</f>
        <v/>
      </c>
      <c r="G28" s="111" t="str">
        <f t="shared" si="18"/>
        <v/>
      </c>
      <c r="H28" s="111" t="str">
        <f t="shared" si="18"/>
        <v/>
      </c>
      <c r="I28" s="111" t="str">
        <f t="shared" si="18"/>
        <v/>
      </c>
      <c r="J28" s="111" t="str">
        <f t="shared" si="18"/>
        <v/>
      </c>
      <c r="K28" s="111" t="str">
        <f t="shared" si="18"/>
        <v/>
      </c>
      <c r="L28" s="111" t="str">
        <f t="shared" si="18"/>
        <v/>
      </c>
      <c r="M28" s="111" t="str">
        <f t="shared" si="18"/>
        <v/>
      </c>
      <c r="N28" s="111" t="str">
        <f t="shared" si="18"/>
        <v/>
      </c>
      <c r="O28" s="111" t="str">
        <f t="shared" si="18"/>
        <v/>
      </c>
      <c r="P28" s="111" t="str">
        <f t="shared" si="18"/>
        <v/>
      </c>
      <c r="Q28" s="111" t="str">
        <f t="shared" si="18"/>
        <v/>
      </c>
      <c r="R28" s="111" t="str">
        <f t="shared" si="18"/>
        <v/>
      </c>
      <c r="S28" s="111" t="str">
        <f t="shared" si="18"/>
        <v/>
      </c>
      <c r="T28" s="111" t="str">
        <f t="shared" si="18"/>
        <v/>
      </c>
      <c r="U28" s="111" t="str">
        <f t="shared" si="18"/>
        <v/>
      </c>
      <c r="V28" s="111" t="str">
        <f t="shared" si="18"/>
        <v/>
      </c>
      <c r="W28" s="111" t="str">
        <f t="shared" si="18"/>
        <v/>
      </c>
      <c r="X28" s="111" t="str">
        <f t="shared" si="18"/>
        <v/>
      </c>
      <c r="Y28" s="111" t="str">
        <f t="shared" si="18"/>
        <v/>
      </c>
      <c r="Z28" s="111" t="str">
        <f t="shared" si="18"/>
        <v/>
      </c>
      <c r="AA28" s="111" t="str">
        <f t="shared" si="18"/>
        <v/>
      </c>
      <c r="AB28" s="111" t="str">
        <f t="shared" si="18"/>
        <v/>
      </c>
      <c r="AC28" s="111" t="str">
        <f t="shared" si="18"/>
        <v/>
      </c>
      <c r="AD28" s="111" t="str">
        <f t="shared" si="18"/>
        <v/>
      </c>
      <c r="AE28" s="111" t="str">
        <f t="shared" si="18"/>
        <v/>
      </c>
      <c r="AF28" s="111" t="str">
        <f t="shared" si="18"/>
        <v/>
      </c>
      <c r="AG28" s="111" t="str">
        <f t="shared" si="18"/>
        <v/>
      </c>
      <c r="AH28" s="111" t="str">
        <f t="shared" si="18"/>
        <v>O</v>
      </c>
      <c r="AI28" s="111" t="str">
        <f t="shared" si="18"/>
        <v>O</v>
      </c>
      <c r="AJ28" s="112" t="str">
        <f t="shared" si="18"/>
        <v>O</v>
      </c>
    </row>
    <row r="37" spans="2:26" ht="60" customHeight="1" x14ac:dyDescent="0.25">
      <c r="D37" s="7" t="s">
        <v>7</v>
      </c>
      <c r="E37" s="7" t="s">
        <v>8</v>
      </c>
      <c r="F37" s="60" t="s">
        <v>9</v>
      </c>
      <c r="G37" s="61"/>
      <c r="H37" s="61"/>
      <c r="I37" s="62"/>
      <c r="J37" s="60" t="s">
        <v>10</v>
      </c>
      <c r="K37" s="61"/>
      <c r="L37" s="61"/>
      <c r="M37" s="62"/>
      <c r="N37" s="60" t="s">
        <v>11</v>
      </c>
      <c r="O37" s="61"/>
      <c r="P37" s="61"/>
      <c r="Q37" s="62"/>
      <c r="R37" s="60" t="s">
        <v>12</v>
      </c>
      <c r="S37" s="61"/>
      <c r="T37" s="61"/>
      <c r="U37" s="62"/>
      <c r="V37" s="54" t="s">
        <v>13</v>
      </c>
      <c r="W37" s="55"/>
      <c r="X37" s="55"/>
      <c r="Y37" s="55"/>
      <c r="Z37" s="55"/>
    </row>
    <row r="38" spans="2:26" x14ac:dyDescent="0.25">
      <c r="B38" s="56" t="s">
        <v>3</v>
      </c>
      <c r="C38" s="9" t="s">
        <v>4</v>
      </c>
      <c r="D38" s="29"/>
      <c r="E38" s="29"/>
      <c r="F38" s="72"/>
      <c r="G38" s="73"/>
      <c r="H38" s="73"/>
      <c r="I38" s="74"/>
      <c r="J38" s="72"/>
      <c r="K38" s="73"/>
      <c r="L38" s="73"/>
      <c r="M38" s="74"/>
      <c r="N38" s="72"/>
      <c r="O38" s="73"/>
      <c r="P38" s="73"/>
      <c r="Q38" s="74"/>
      <c r="R38" s="72"/>
      <c r="S38" s="73"/>
      <c r="T38" s="73"/>
      <c r="U38" s="74"/>
      <c r="V38" s="63"/>
      <c r="W38" s="64"/>
      <c r="X38" s="64"/>
      <c r="Y38" s="64"/>
      <c r="Z38" s="65"/>
    </row>
    <row r="39" spans="2:26" x14ac:dyDescent="0.25">
      <c r="B39" s="56"/>
      <c r="C39" s="23" t="s">
        <v>5</v>
      </c>
      <c r="D39" s="29"/>
      <c r="E39" s="29"/>
      <c r="F39" s="87"/>
      <c r="G39" s="88"/>
      <c r="H39" s="88"/>
      <c r="I39" s="89"/>
      <c r="J39" s="87"/>
      <c r="K39" s="88"/>
      <c r="L39" s="88"/>
      <c r="M39" s="89"/>
      <c r="N39" s="87"/>
      <c r="O39" s="88"/>
      <c r="P39" s="88"/>
      <c r="Q39" s="89"/>
      <c r="R39" s="87"/>
      <c r="S39" s="88"/>
      <c r="T39" s="88"/>
      <c r="U39" s="89"/>
      <c r="V39" s="66"/>
      <c r="W39" s="67"/>
      <c r="X39" s="67"/>
      <c r="Y39" s="67"/>
      <c r="Z39" s="68"/>
    </row>
    <row r="40" spans="2:26" ht="30" x14ac:dyDescent="0.25">
      <c r="B40" s="56"/>
      <c r="C40" s="11" t="s">
        <v>6</v>
      </c>
      <c r="D40" s="57"/>
      <c r="E40" s="57"/>
      <c r="F40" s="90"/>
      <c r="G40" s="91"/>
      <c r="H40" s="91"/>
      <c r="I40" s="92"/>
      <c r="J40" s="90"/>
      <c r="K40" s="91"/>
      <c r="L40" s="91"/>
      <c r="M40" s="92"/>
      <c r="N40" s="90"/>
      <c r="O40" s="91"/>
      <c r="P40" s="91"/>
      <c r="Q40" s="92"/>
      <c r="R40" s="90"/>
      <c r="S40" s="91"/>
      <c r="T40" s="91"/>
      <c r="U40" s="92"/>
      <c r="V40" s="69"/>
      <c r="W40" s="70"/>
      <c r="X40" s="70"/>
      <c r="Y40" s="70"/>
      <c r="Z40" s="71"/>
    </row>
    <row r="41" spans="2:26" x14ac:dyDescent="0.25">
      <c r="B41" s="49" t="s">
        <v>3</v>
      </c>
      <c r="C41" s="12" t="s">
        <v>4</v>
      </c>
      <c r="D41" s="58"/>
      <c r="E41" s="58"/>
      <c r="F41" s="75"/>
      <c r="G41" s="76"/>
      <c r="H41" s="76"/>
      <c r="I41" s="77"/>
      <c r="J41" s="75"/>
      <c r="K41" s="76"/>
      <c r="L41" s="76"/>
      <c r="M41" s="77"/>
      <c r="N41" s="75"/>
      <c r="O41" s="76"/>
      <c r="P41" s="76"/>
      <c r="Q41" s="77"/>
      <c r="R41" s="75"/>
      <c r="S41" s="76"/>
      <c r="T41" s="76"/>
      <c r="U41" s="77"/>
      <c r="V41" s="53"/>
      <c r="W41" s="53"/>
      <c r="X41" s="53"/>
      <c r="Y41" s="53"/>
      <c r="Z41" s="53"/>
    </row>
    <row r="42" spans="2:26" x14ac:dyDescent="0.25">
      <c r="B42" s="49"/>
      <c r="C42" s="24" t="s">
        <v>5</v>
      </c>
      <c r="D42" s="58"/>
      <c r="E42" s="58"/>
      <c r="F42" s="87"/>
      <c r="G42" s="88"/>
      <c r="H42" s="88"/>
      <c r="I42" s="89"/>
      <c r="J42" s="87"/>
      <c r="K42" s="88"/>
      <c r="L42" s="88"/>
      <c r="M42" s="89"/>
      <c r="N42" s="87"/>
      <c r="O42" s="88"/>
      <c r="P42" s="88"/>
      <c r="Q42" s="89"/>
      <c r="R42" s="87"/>
      <c r="S42" s="88"/>
      <c r="T42" s="88"/>
      <c r="U42" s="89"/>
      <c r="V42" s="53"/>
      <c r="W42" s="53"/>
      <c r="X42" s="53"/>
      <c r="Y42" s="53"/>
      <c r="Z42" s="53"/>
    </row>
    <row r="43" spans="2:26" ht="30" x14ac:dyDescent="0.25">
      <c r="B43" s="49"/>
      <c r="C43" s="14" t="s">
        <v>6</v>
      </c>
      <c r="D43" s="59"/>
      <c r="E43" s="59"/>
      <c r="F43" s="90"/>
      <c r="G43" s="91"/>
      <c r="H43" s="91"/>
      <c r="I43" s="92"/>
      <c r="J43" s="90"/>
      <c r="K43" s="91"/>
      <c r="L43" s="91"/>
      <c r="M43" s="92"/>
      <c r="N43" s="90"/>
      <c r="O43" s="91"/>
      <c r="P43" s="91"/>
      <c r="Q43" s="92"/>
      <c r="R43" s="90"/>
      <c r="S43" s="91"/>
      <c r="T43" s="91"/>
      <c r="U43" s="92"/>
      <c r="V43" s="53"/>
      <c r="W43" s="53"/>
      <c r="X43" s="53"/>
      <c r="Y43" s="53"/>
      <c r="Z43" s="53"/>
    </row>
    <row r="44" spans="2:26" x14ac:dyDescent="0.25">
      <c r="B44" s="40" t="s">
        <v>3</v>
      </c>
      <c r="C44" s="21" t="s">
        <v>4</v>
      </c>
      <c r="D44" s="58"/>
      <c r="E44" s="58"/>
      <c r="F44" s="78"/>
      <c r="G44" s="79"/>
      <c r="H44" s="79"/>
      <c r="I44" s="80"/>
      <c r="J44" s="78"/>
      <c r="K44" s="79"/>
      <c r="L44" s="79"/>
      <c r="M44" s="80"/>
      <c r="N44" s="78"/>
      <c r="O44" s="79"/>
      <c r="P44" s="79"/>
      <c r="Q44" s="80"/>
      <c r="R44" s="78"/>
      <c r="S44" s="79"/>
      <c r="T44" s="79"/>
      <c r="U44" s="80"/>
      <c r="V44" s="44"/>
      <c r="W44" s="44"/>
      <c r="X44" s="44"/>
      <c r="Y44" s="44"/>
      <c r="Z44" s="44"/>
    </row>
    <row r="45" spans="2:26" x14ac:dyDescent="0.25">
      <c r="B45" s="40"/>
      <c r="C45" s="25" t="s">
        <v>5</v>
      </c>
      <c r="D45" s="58"/>
      <c r="E45" s="58"/>
      <c r="F45" s="87"/>
      <c r="G45" s="88"/>
      <c r="H45" s="88"/>
      <c r="I45" s="89"/>
      <c r="J45" s="87"/>
      <c r="K45" s="88"/>
      <c r="L45" s="88"/>
      <c r="M45" s="89"/>
      <c r="N45" s="87"/>
      <c r="O45" s="88"/>
      <c r="P45" s="88"/>
      <c r="Q45" s="89"/>
      <c r="R45" s="87"/>
      <c r="S45" s="88"/>
      <c r="T45" s="88"/>
      <c r="U45" s="89"/>
      <c r="V45" s="44"/>
      <c r="W45" s="44"/>
      <c r="X45" s="44"/>
      <c r="Y45" s="44"/>
      <c r="Z45" s="44"/>
    </row>
    <row r="46" spans="2:26" ht="30" x14ac:dyDescent="0.25">
      <c r="B46" s="40"/>
      <c r="C46" s="18" t="s">
        <v>6</v>
      </c>
      <c r="D46" s="59"/>
      <c r="E46" s="59"/>
      <c r="F46" s="90"/>
      <c r="G46" s="91"/>
      <c r="H46" s="91"/>
      <c r="I46" s="92"/>
      <c r="J46" s="90"/>
      <c r="K46" s="91"/>
      <c r="L46" s="91"/>
      <c r="M46" s="92"/>
      <c r="N46" s="90"/>
      <c r="O46" s="91"/>
      <c r="P46" s="91"/>
      <c r="Q46" s="92"/>
      <c r="R46" s="90"/>
      <c r="S46" s="91"/>
      <c r="T46" s="91"/>
      <c r="U46" s="92"/>
      <c r="V46" s="44"/>
      <c r="W46" s="44"/>
      <c r="X46" s="44"/>
      <c r="Y46" s="44"/>
      <c r="Z46" s="44"/>
    </row>
    <row r="47" spans="2:26" x14ac:dyDescent="0.25">
      <c r="B47" s="35" t="s">
        <v>3</v>
      </c>
      <c r="C47" s="15" t="s">
        <v>4</v>
      </c>
      <c r="D47" s="58"/>
      <c r="E47" s="58"/>
      <c r="F47" s="81"/>
      <c r="G47" s="82"/>
      <c r="H47" s="82"/>
      <c r="I47" s="83"/>
      <c r="J47" s="81"/>
      <c r="K47" s="82"/>
      <c r="L47" s="82"/>
      <c r="M47" s="83"/>
      <c r="N47" s="81"/>
      <c r="O47" s="82"/>
      <c r="P47" s="82"/>
      <c r="Q47" s="83"/>
      <c r="R47" s="81"/>
      <c r="S47" s="82"/>
      <c r="T47" s="82"/>
      <c r="U47" s="83"/>
      <c r="V47" s="39"/>
      <c r="W47" s="39"/>
      <c r="X47" s="39"/>
      <c r="Y47" s="39"/>
      <c r="Z47" s="39"/>
    </row>
    <row r="48" spans="2:26" x14ac:dyDescent="0.25">
      <c r="B48" s="35"/>
      <c r="C48" s="26" t="s">
        <v>5</v>
      </c>
      <c r="D48" s="58"/>
      <c r="E48" s="58"/>
      <c r="F48" s="87"/>
      <c r="G48" s="88"/>
      <c r="H48" s="88"/>
      <c r="I48" s="89"/>
      <c r="J48" s="87"/>
      <c r="K48" s="88"/>
      <c r="L48" s="88"/>
      <c r="M48" s="89"/>
      <c r="N48" s="87"/>
      <c r="O48" s="88"/>
      <c r="P48" s="88"/>
      <c r="Q48" s="89"/>
      <c r="R48" s="87"/>
      <c r="S48" s="88"/>
      <c r="T48" s="88"/>
      <c r="U48" s="89"/>
      <c r="V48" s="39"/>
      <c r="W48" s="39"/>
      <c r="X48" s="39"/>
      <c r="Y48" s="39"/>
      <c r="Z48" s="39"/>
    </row>
    <row r="49" spans="2:26" ht="30" x14ac:dyDescent="0.25">
      <c r="B49" s="35"/>
      <c r="C49" s="19" t="s">
        <v>6</v>
      </c>
      <c r="D49" s="59"/>
      <c r="E49" s="59"/>
      <c r="F49" s="90"/>
      <c r="G49" s="91"/>
      <c r="H49" s="91"/>
      <c r="I49" s="92"/>
      <c r="J49" s="90"/>
      <c r="K49" s="91"/>
      <c r="L49" s="91"/>
      <c r="M49" s="92"/>
      <c r="N49" s="90"/>
      <c r="O49" s="91"/>
      <c r="P49" s="91"/>
      <c r="Q49" s="92"/>
      <c r="R49" s="90"/>
      <c r="S49" s="91"/>
      <c r="T49" s="91"/>
      <c r="U49" s="92"/>
      <c r="V49" s="39"/>
      <c r="W49" s="39"/>
      <c r="X49" s="39"/>
      <c r="Y49" s="39"/>
      <c r="Z49" s="39"/>
    </row>
    <row r="50" spans="2:26" x14ac:dyDescent="0.25">
      <c r="B50" s="30" t="s">
        <v>3</v>
      </c>
      <c r="C50" s="20" t="s">
        <v>4</v>
      </c>
      <c r="D50" s="58"/>
      <c r="E50" s="58"/>
      <c r="F50" s="84"/>
      <c r="G50" s="85"/>
      <c r="H50" s="85"/>
      <c r="I50" s="86"/>
      <c r="J50" s="84"/>
      <c r="K50" s="85"/>
      <c r="L50" s="85"/>
      <c r="M50" s="86"/>
      <c r="N50" s="84"/>
      <c r="O50" s="85"/>
      <c r="P50" s="85"/>
      <c r="Q50" s="86"/>
      <c r="R50" s="84"/>
      <c r="S50" s="85"/>
      <c r="T50" s="85"/>
      <c r="U50" s="86"/>
      <c r="V50" s="34"/>
      <c r="W50" s="34"/>
      <c r="X50" s="34"/>
      <c r="Y50" s="34"/>
      <c r="Z50" s="34"/>
    </row>
    <row r="51" spans="2:26" x14ac:dyDescent="0.25">
      <c r="B51" s="30"/>
      <c r="C51" s="27" t="s">
        <v>5</v>
      </c>
      <c r="D51" s="58"/>
      <c r="E51" s="58"/>
      <c r="F51" s="87"/>
      <c r="G51" s="88"/>
      <c r="H51" s="88"/>
      <c r="I51" s="89"/>
      <c r="J51" s="87"/>
      <c r="K51" s="88"/>
      <c r="L51" s="88"/>
      <c r="M51" s="89"/>
      <c r="N51" s="87"/>
      <c r="O51" s="88"/>
      <c r="P51" s="88"/>
      <c r="Q51" s="89"/>
      <c r="R51" s="87"/>
      <c r="S51" s="88"/>
      <c r="T51" s="88"/>
      <c r="U51" s="89"/>
      <c r="V51" s="34"/>
      <c r="W51" s="34"/>
      <c r="X51" s="34"/>
      <c r="Y51" s="34"/>
      <c r="Z51" s="34"/>
    </row>
    <row r="52" spans="2:26" ht="30" x14ac:dyDescent="0.25">
      <c r="B52" s="30"/>
      <c r="C52" s="22" t="s">
        <v>6</v>
      </c>
      <c r="D52" s="59"/>
      <c r="E52" s="59"/>
      <c r="F52" s="90"/>
      <c r="G52" s="91"/>
      <c r="H52" s="91"/>
      <c r="I52" s="92"/>
      <c r="J52" s="90"/>
      <c r="K52" s="91"/>
      <c r="L52" s="91"/>
      <c r="M52" s="92"/>
      <c r="N52" s="90"/>
      <c r="O52" s="91"/>
      <c r="P52" s="91"/>
      <c r="Q52" s="92"/>
      <c r="R52" s="90"/>
      <c r="S52" s="91"/>
      <c r="T52" s="91"/>
      <c r="U52" s="92"/>
      <c r="V52" s="34"/>
      <c r="W52" s="34"/>
      <c r="X52" s="34"/>
      <c r="Y52" s="34"/>
      <c r="Z52" s="34"/>
    </row>
  </sheetData>
  <mergeCells count="55">
    <mergeCell ref="D28:E28"/>
    <mergeCell ref="D23:E23"/>
    <mergeCell ref="D24:E24"/>
    <mergeCell ref="D25:E25"/>
    <mergeCell ref="D26:E26"/>
    <mergeCell ref="D27:E27"/>
    <mergeCell ref="N50:Q52"/>
    <mergeCell ref="R50:U52"/>
    <mergeCell ref="B14:C16"/>
    <mergeCell ref="B17:C19"/>
    <mergeCell ref="B20:C22"/>
    <mergeCell ref="B23:C25"/>
    <mergeCell ref="B26:C28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J44:M46"/>
    <mergeCell ref="N44:Q46"/>
    <mergeCell ref="R44:U46"/>
    <mergeCell ref="J47:M49"/>
    <mergeCell ref="N47:Q49"/>
    <mergeCell ref="R47:U49"/>
    <mergeCell ref="J41:M43"/>
    <mergeCell ref="N41:Q43"/>
    <mergeCell ref="R41:U43"/>
    <mergeCell ref="F41:I43"/>
    <mergeCell ref="F38:I40"/>
    <mergeCell ref="J38:M40"/>
    <mergeCell ref="N38:Q40"/>
    <mergeCell ref="R38:U40"/>
    <mergeCell ref="V41:Z43"/>
    <mergeCell ref="V44:Z46"/>
    <mergeCell ref="V47:Z49"/>
    <mergeCell ref="V50:Z52"/>
    <mergeCell ref="B38:B40"/>
    <mergeCell ref="V37:Z37"/>
    <mergeCell ref="V38:Z40"/>
    <mergeCell ref="R37:U37"/>
    <mergeCell ref="N37:Q37"/>
    <mergeCell ref="J37:M37"/>
    <mergeCell ref="F37:I37"/>
    <mergeCell ref="B41:B43"/>
    <mergeCell ref="B44:B46"/>
    <mergeCell ref="F44:I46"/>
    <mergeCell ref="B47:B49"/>
    <mergeCell ref="F47:I49"/>
    <mergeCell ref="F50:I52"/>
    <mergeCell ref="J50:M52"/>
    <mergeCell ref="B50:B52"/>
  </mergeCells>
  <conditionalFormatting sqref="F7:AJ7">
    <cfRule type="cellIs" dxfId="37" priority="32" operator="equal">
      <formula>$B$5</formula>
    </cfRule>
  </conditionalFormatting>
  <conditionalFormatting sqref="F11:AJ11">
    <cfRule type="containsText" dxfId="36" priority="31" operator="containsText" text="S">
      <formula>NOT(ISERROR(SEARCH("S",F11)))</formula>
    </cfRule>
  </conditionalFormatting>
  <conditionalFormatting sqref="F12:AJ12">
    <cfRule type="containsText" dxfId="35" priority="29" operator="containsText" text="SAM">
      <formula>NOT(ISERROR(SEARCH("SAM",F12)))</formula>
    </cfRule>
    <cfRule type="containsText" dxfId="34" priority="28" operator="containsText" text="DIM">
      <formula>NOT(ISERROR(SEARCH("DIM",F12)))</formula>
    </cfRule>
  </conditionalFormatting>
  <conditionalFormatting sqref="C50">
    <cfRule type="colorScale" priority="26">
      <colorScale>
        <cfvo type="min"/>
        <cfvo type="max"/>
        <color rgb="FFF8696B"/>
        <color rgb="FFFCFCFF"/>
      </colorScale>
    </cfRule>
    <cfRule type="colorScale" priority="2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50:C52">
    <cfRule type="colorScale" priority="24">
      <colorScale>
        <cfvo type="min"/>
        <cfvo type="max"/>
        <color rgb="FFF8696B"/>
        <color rgb="FFFCFCFF"/>
      </colorScale>
    </cfRule>
    <cfRule type="dataBar" priority="2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{3FF580F8-B0A3-4DB4-A21F-3D0930B94AA2}</x14:id>
        </ext>
      </extLst>
    </cfRule>
  </conditionalFormatting>
  <conditionalFormatting sqref="F50">
    <cfRule type="colorScale" priority="23">
      <colorScale>
        <cfvo type="min"/>
        <cfvo type="max"/>
        <color rgb="FFF8696B"/>
        <color rgb="FFFCFCFF"/>
      </colorScale>
    </cfRule>
  </conditionalFormatting>
  <conditionalFormatting sqref="V50:Z52">
    <cfRule type="colorScale" priority="22">
      <colorScale>
        <cfvo type="min"/>
        <cfvo type="max"/>
        <color rgb="FFF8696B"/>
        <color rgb="FFFCFCFF"/>
      </colorScale>
    </cfRule>
  </conditionalFormatting>
  <conditionalFormatting sqref="J50">
    <cfRule type="colorScale" priority="20">
      <colorScale>
        <cfvo type="min"/>
        <cfvo type="max"/>
        <color rgb="FFF8696B"/>
        <color rgb="FFFCFCFF"/>
      </colorScale>
    </cfRule>
  </conditionalFormatting>
  <conditionalFormatting sqref="N50">
    <cfRule type="colorScale" priority="17">
      <colorScale>
        <cfvo type="min"/>
        <cfvo type="max"/>
        <color rgb="FFF8696B"/>
        <color rgb="FFFCFCFF"/>
      </colorScale>
    </cfRule>
  </conditionalFormatting>
  <conditionalFormatting sqref="R50">
    <cfRule type="colorScale" priority="16">
      <colorScale>
        <cfvo type="min"/>
        <cfvo type="max"/>
        <color rgb="FFF8696B"/>
        <color rgb="FFFCFCFF"/>
      </colorScale>
    </cfRule>
  </conditionalFormatting>
  <conditionalFormatting sqref="F14:AJ14">
    <cfRule type="containsText" dxfId="33" priority="15" operator="containsText" text="C">
      <formula>NOT(ISERROR(SEARCH("C",F14)))</formula>
    </cfRule>
  </conditionalFormatting>
  <conditionalFormatting sqref="F15:AJ15">
    <cfRule type="containsText" dxfId="32" priority="14" operator="containsText" text="B">
      <formula>NOT(ISERROR(SEARCH("B",F15)))</formula>
    </cfRule>
  </conditionalFormatting>
  <conditionalFormatting sqref="F16:AJ16">
    <cfRule type="containsText" dxfId="31" priority="13" operator="containsText" text="A">
      <formula>NOT(ISERROR(SEARCH("A",F16)))</formula>
    </cfRule>
  </conditionalFormatting>
  <conditionalFormatting sqref="F17:AJ17">
    <cfRule type="containsText" dxfId="30" priority="12" operator="containsText" text="D">
      <formula>NOT(ISERROR(SEARCH("D",F17)))</formula>
    </cfRule>
  </conditionalFormatting>
  <conditionalFormatting sqref="F18:AJ18">
    <cfRule type="containsText" dxfId="29" priority="11" operator="containsText" text="E">
      <formula>NOT(ISERROR(SEARCH("E",F18)))</formula>
    </cfRule>
  </conditionalFormatting>
  <conditionalFormatting sqref="F19:AJ19">
    <cfRule type="containsText" dxfId="28" priority="10" operator="containsText" text="F">
      <formula>NOT(ISERROR(SEARCH("F",F19)))</formula>
    </cfRule>
  </conditionalFormatting>
  <conditionalFormatting sqref="F20:AJ20">
    <cfRule type="containsText" dxfId="27" priority="9" operator="containsText" text="G">
      <formula>NOT(ISERROR(SEARCH("G",F20)))</formula>
    </cfRule>
  </conditionalFormatting>
  <conditionalFormatting sqref="F21:AJ21">
    <cfRule type="containsText" dxfId="26" priority="8" operator="containsText" text="H">
      <formula>NOT(ISERROR(SEARCH("H",F21)))</formula>
    </cfRule>
  </conditionalFormatting>
  <conditionalFormatting sqref="F22:AJ22">
    <cfRule type="containsText" dxfId="25" priority="7" operator="containsText" text="I">
      <formula>NOT(ISERROR(SEARCH("I",F22)))</formula>
    </cfRule>
  </conditionalFormatting>
  <conditionalFormatting sqref="F23:AJ23">
    <cfRule type="containsText" dxfId="24" priority="6" operator="containsText" text="J">
      <formula>NOT(ISERROR(SEARCH("J",F23)))</formula>
    </cfRule>
  </conditionalFormatting>
  <conditionalFormatting sqref="F24:AJ24">
    <cfRule type="containsText" dxfId="23" priority="5" operator="containsText" text="K">
      <formula>NOT(ISERROR(SEARCH("K",F24)))</formula>
    </cfRule>
  </conditionalFormatting>
  <conditionalFormatting sqref="F25:AJ25">
    <cfRule type="containsText" dxfId="22" priority="4" operator="containsText" text="L">
      <formula>NOT(ISERROR(SEARCH("L",F25)))</formula>
    </cfRule>
  </conditionalFormatting>
  <conditionalFormatting sqref="F26:AJ26">
    <cfRule type="containsText" dxfId="21" priority="3" operator="containsText" text="M">
      <formula>NOT(ISERROR(SEARCH("M",F26)))</formula>
    </cfRule>
  </conditionalFormatting>
  <conditionalFormatting sqref="F27:AJ27">
    <cfRule type="containsText" dxfId="19" priority="2" operator="containsText" text="N">
      <formula>NOT(ISERROR(SEARCH("N",F27)))</formula>
    </cfRule>
  </conditionalFormatting>
  <conditionalFormatting sqref="F28:AJ28">
    <cfRule type="containsText" dxfId="20" priority="1" operator="containsText" text="O">
      <formula>NOT(ISERROR(SEARCH("O",F28)))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FF580F8-B0A3-4DB4-A21F-3D0930B94AA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C50:C52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topLeftCell="A19" workbookViewId="0">
      <selection activeCell="A25" sqref="A25:M40"/>
    </sheetView>
  </sheetViews>
  <sheetFormatPr baseColWidth="10" defaultRowHeight="15" x14ac:dyDescent="0.25"/>
  <cols>
    <col min="5" max="7" width="11.42578125" customWidth="1"/>
  </cols>
  <sheetData>
    <row r="1" spans="1:4" ht="21" x14ac:dyDescent="0.35">
      <c r="A1" s="2" t="s">
        <v>0</v>
      </c>
      <c r="B1" s="2"/>
      <c r="C1" s="2"/>
      <c r="D1" s="3" t="str">
        <f>TEXT(B3,"mmmm")</f>
        <v>janvier</v>
      </c>
    </row>
    <row r="3" spans="1:4" x14ac:dyDescent="0.25">
      <c r="A3" s="5" t="s">
        <v>1</v>
      </c>
      <c r="B3" s="4">
        <v>42736</v>
      </c>
    </row>
    <row r="4" spans="1:4" x14ac:dyDescent="0.25">
      <c r="A4" s="6" t="s">
        <v>2</v>
      </c>
      <c r="B4" s="4">
        <f>EOMONTH(B3,0)</f>
        <v>42766</v>
      </c>
    </row>
    <row r="5" spans="1:4" x14ac:dyDescent="0.25">
      <c r="B5" s="1">
        <f ca="1">TODAY()-3</f>
        <v>42849</v>
      </c>
    </row>
    <row r="25" spans="1:13" ht="30" x14ac:dyDescent="0.25">
      <c r="C25" s="7" t="s">
        <v>7</v>
      </c>
      <c r="D25" s="7" t="s">
        <v>8</v>
      </c>
      <c r="E25" s="8" t="s">
        <v>9</v>
      </c>
      <c r="F25" s="8" t="s">
        <v>10</v>
      </c>
      <c r="G25" s="8" t="s">
        <v>11</v>
      </c>
      <c r="H25" s="8" t="s">
        <v>12</v>
      </c>
      <c r="I25" s="54" t="s">
        <v>13</v>
      </c>
      <c r="J25" s="55"/>
      <c r="K25" s="55"/>
      <c r="L25" s="55"/>
      <c r="M25" s="55"/>
    </row>
    <row r="26" spans="1:13" x14ac:dyDescent="0.25">
      <c r="A26" s="56" t="s">
        <v>3</v>
      </c>
      <c r="B26" s="9" t="s">
        <v>4</v>
      </c>
      <c r="C26" s="10"/>
      <c r="D26" s="10"/>
      <c r="E26" s="45"/>
      <c r="F26" s="45"/>
      <c r="G26" s="45"/>
      <c r="H26" s="45"/>
      <c r="I26" s="48"/>
      <c r="J26" s="48"/>
      <c r="K26" s="48"/>
      <c r="L26" s="48"/>
      <c r="M26" s="48"/>
    </row>
    <row r="27" spans="1:13" x14ac:dyDescent="0.25">
      <c r="A27" s="56"/>
      <c r="B27" s="23" t="s">
        <v>5</v>
      </c>
      <c r="C27" s="10"/>
      <c r="D27" s="10"/>
      <c r="E27" s="46"/>
      <c r="F27" s="46"/>
      <c r="G27" s="46"/>
      <c r="H27" s="46"/>
      <c r="I27" s="48"/>
      <c r="J27" s="48"/>
      <c r="K27" s="48"/>
      <c r="L27" s="48"/>
      <c r="M27" s="48"/>
    </row>
    <row r="28" spans="1:13" ht="30" x14ac:dyDescent="0.25">
      <c r="A28" s="56"/>
      <c r="B28" s="11" t="s">
        <v>6</v>
      </c>
      <c r="C28" s="10"/>
      <c r="D28" s="10"/>
      <c r="E28" s="47"/>
      <c r="F28" s="47"/>
      <c r="G28" s="47"/>
      <c r="H28" s="47"/>
      <c r="I28" s="48"/>
      <c r="J28" s="48"/>
      <c r="K28" s="48"/>
      <c r="L28" s="48"/>
      <c r="M28" s="48"/>
    </row>
    <row r="29" spans="1:13" x14ac:dyDescent="0.25">
      <c r="A29" s="49" t="s">
        <v>3</v>
      </c>
      <c r="B29" s="12" t="s">
        <v>4</v>
      </c>
      <c r="C29" s="13"/>
      <c r="D29" s="13"/>
      <c r="E29" s="50"/>
      <c r="F29" s="50"/>
      <c r="G29" s="50"/>
      <c r="H29" s="50"/>
      <c r="I29" s="53"/>
      <c r="J29" s="53"/>
      <c r="K29" s="53"/>
      <c r="L29" s="53"/>
      <c r="M29" s="53"/>
    </row>
    <row r="30" spans="1:13" x14ac:dyDescent="0.25">
      <c r="A30" s="49"/>
      <c r="B30" s="24" t="s">
        <v>5</v>
      </c>
      <c r="C30" s="13"/>
      <c r="D30" s="13"/>
      <c r="E30" s="51"/>
      <c r="F30" s="51"/>
      <c r="G30" s="51"/>
      <c r="H30" s="51"/>
      <c r="I30" s="53"/>
      <c r="J30" s="53"/>
      <c r="K30" s="53"/>
      <c r="L30" s="53"/>
      <c r="M30" s="53"/>
    </row>
    <row r="31" spans="1:13" ht="30" x14ac:dyDescent="0.25">
      <c r="A31" s="49"/>
      <c r="B31" s="14" t="s">
        <v>6</v>
      </c>
      <c r="C31" s="13"/>
      <c r="D31" s="13"/>
      <c r="E31" s="52"/>
      <c r="F31" s="52"/>
      <c r="G31" s="52"/>
      <c r="H31" s="52"/>
      <c r="I31" s="53"/>
      <c r="J31" s="53"/>
      <c r="K31" s="53"/>
      <c r="L31" s="53"/>
      <c r="M31" s="53"/>
    </row>
    <row r="32" spans="1:13" x14ac:dyDescent="0.25">
      <c r="A32" s="40" t="s">
        <v>3</v>
      </c>
      <c r="B32" s="21" t="s">
        <v>4</v>
      </c>
      <c r="C32" s="17"/>
      <c r="D32" s="17"/>
      <c r="E32" s="41"/>
      <c r="F32" s="41"/>
      <c r="G32" s="41"/>
      <c r="H32" s="41"/>
      <c r="I32" s="44"/>
      <c r="J32" s="44"/>
      <c r="K32" s="44"/>
      <c r="L32" s="44"/>
      <c r="M32" s="44"/>
    </row>
    <row r="33" spans="1:13" x14ac:dyDescent="0.25">
      <c r="A33" s="40"/>
      <c r="B33" s="25" t="s">
        <v>5</v>
      </c>
      <c r="C33" s="17"/>
      <c r="D33" s="17"/>
      <c r="E33" s="42"/>
      <c r="F33" s="42"/>
      <c r="G33" s="42"/>
      <c r="H33" s="42"/>
      <c r="I33" s="44"/>
      <c r="J33" s="44"/>
      <c r="K33" s="44"/>
      <c r="L33" s="44"/>
      <c r="M33" s="44"/>
    </row>
    <row r="34" spans="1:13" ht="30" x14ac:dyDescent="0.25">
      <c r="A34" s="40"/>
      <c r="B34" s="18" t="s">
        <v>6</v>
      </c>
      <c r="C34" s="17"/>
      <c r="D34" s="17"/>
      <c r="E34" s="43"/>
      <c r="F34" s="43"/>
      <c r="G34" s="43"/>
      <c r="H34" s="43"/>
      <c r="I34" s="44"/>
      <c r="J34" s="44"/>
      <c r="K34" s="44"/>
      <c r="L34" s="44"/>
      <c r="M34" s="44"/>
    </row>
    <row r="35" spans="1:13" x14ac:dyDescent="0.25">
      <c r="A35" s="35" t="s">
        <v>3</v>
      </c>
      <c r="B35" s="15" t="s">
        <v>4</v>
      </c>
      <c r="C35" s="16"/>
      <c r="D35" s="16"/>
      <c r="E35" s="36"/>
      <c r="F35" s="36"/>
      <c r="G35" s="36"/>
      <c r="H35" s="36"/>
      <c r="I35" s="39"/>
      <c r="J35" s="39"/>
      <c r="K35" s="39"/>
      <c r="L35" s="39"/>
      <c r="M35" s="39"/>
    </row>
    <row r="36" spans="1:13" x14ac:dyDescent="0.25">
      <c r="A36" s="35"/>
      <c r="B36" s="26" t="s">
        <v>5</v>
      </c>
      <c r="C36" s="16"/>
      <c r="D36" s="16"/>
      <c r="E36" s="37"/>
      <c r="F36" s="37"/>
      <c r="G36" s="37"/>
      <c r="H36" s="37"/>
      <c r="I36" s="39"/>
      <c r="J36" s="39"/>
      <c r="K36" s="39"/>
      <c r="L36" s="39"/>
      <c r="M36" s="39"/>
    </row>
    <row r="37" spans="1:13" ht="30" x14ac:dyDescent="0.25">
      <c r="A37" s="35"/>
      <c r="B37" s="19" t="s">
        <v>6</v>
      </c>
      <c r="C37" s="16"/>
      <c r="D37" s="16"/>
      <c r="E37" s="38"/>
      <c r="F37" s="38"/>
      <c r="G37" s="38"/>
      <c r="H37" s="38"/>
      <c r="I37" s="39"/>
      <c r="J37" s="39"/>
      <c r="K37" s="39"/>
      <c r="L37" s="39"/>
      <c r="M37" s="39"/>
    </row>
    <row r="38" spans="1:13" x14ac:dyDescent="0.25">
      <c r="A38" s="30" t="s">
        <v>3</v>
      </c>
      <c r="B38" s="20" t="s">
        <v>4</v>
      </c>
      <c r="C38" s="28"/>
      <c r="D38" s="28"/>
      <c r="E38" s="31"/>
      <c r="F38" s="31"/>
      <c r="G38" s="31"/>
      <c r="H38" s="31"/>
      <c r="I38" s="34"/>
      <c r="J38" s="34"/>
      <c r="K38" s="34"/>
      <c r="L38" s="34"/>
      <c r="M38" s="34"/>
    </row>
    <row r="39" spans="1:13" x14ac:dyDescent="0.25">
      <c r="A39" s="30"/>
      <c r="B39" s="27" t="s">
        <v>5</v>
      </c>
      <c r="C39" s="28"/>
      <c r="D39" s="28"/>
      <c r="E39" s="32"/>
      <c r="F39" s="32"/>
      <c r="G39" s="32"/>
      <c r="H39" s="32"/>
      <c r="I39" s="34"/>
      <c r="J39" s="34"/>
      <c r="K39" s="34"/>
      <c r="L39" s="34"/>
      <c r="M39" s="34"/>
    </row>
    <row r="40" spans="1:13" ht="30" x14ac:dyDescent="0.25">
      <c r="A40" s="30"/>
      <c r="B40" s="22" t="s">
        <v>6</v>
      </c>
      <c r="C40" s="28"/>
      <c r="D40" s="28"/>
      <c r="E40" s="33"/>
      <c r="F40" s="33"/>
      <c r="G40" s="33"/>
      <c r="H40" s="33"/>
      <c r="I40" s="34"/>
      <c r="J40" s="34"/>
      <c r="K40" s="34"/>
      <c r="L40" s="34"/>
      <c r="M40" s="34"/>
    </row>
  </sheetData>
  <mergeCells count="31">
    <mergeCell ref="I25:M25"/>
    <mergeCell ref="I26:M28"/>
    <mergeCell ref="A26:A28"/>
    <mergeCell ref="A29:A31"/>
    <mergeCell ref="I29:M31"/>
    <mergeCell ref="F29:F31"/>
    <mergeCell ref="H26:H28"/>
    <mergeCell ref="A35:A37"/>
    <mergeCell ref="I35:M37"/>
    <mergeCell ref="A38:A40"/>
    <mergeCell ref="I38:M40"/>
    <mergeCell ref="E26:E28"/>
    <mergeCell ref="E29:E31"/>
    <mergeCell ref="E32:E34"/>
    <mergeCell ref="E35:E37"/>
    <mergeCell ref="E38:E40"/>
    <mergeCell ref="F26:F28"/>
    <mergeCell ref="A32:A34"/>
    <mergeCell ref="I32:M34"/>
    <mergeCell ref="F32:F34"/>
    <mergeCell ref="G26:G28"/>
    <mergeCell ref="G29:G31"/>
    <mergeCell ref="G32:G34"/>
    <mergeCell ref="G35:G37"/>
    <mergeCell ref="G38:G40"/>
    <mergeCell ref="H29:H31"/>
    <mergeCell ref="H32:H34"/>
    <mergeCell ref="H35:H37"/>
    <mergeCell ref="H38:H40"/>
    <mergeCell ref="F35:F37"/>
    <mergeCell ref="F38:F40"/>
  </mergeCells>
  <conditionalFormatting sqref="B38">
    <cfRule type="colorScale" priority="4">
      <colorScale>
        <cfvo type="min"/>
        <cfvo type="max"/>
        <color rgb="FFF8696B"/>
        <color rgb="FFFCFCFF"/>
      </colorScale>
    </cfRule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38:B40">
    <cfRule type="colorScale" priority="2">
      <colorScale>
        <cfvo type="min"/>
        <cfvo type="max"/>
        <color rgb="FFF8696B"/>
        <color rgb="FFFCFCFF"/>
      </colorScale>
    </cfRule>
    <cfRule type="dataBar" priority="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{41D9C0C3-E444-40A0-B910-0633E691F19B}</x14:id>
        </ext>
      </extLst>
    </cfRule>
  </conditionalFormatting>
  <conditionalFormatting sqref="C38:M40">
    <cfRule type="colorScale" priority="1">
      <colorScale>
        <cfvo type="min"/>
        <cfvo type="max"/>
        <color rgb="FFF8696B"/>
        <color rgb="FFFCFCFF"/>
      </colorScale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1D9C0C3-E444-40A0-B910-0633E691F19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B38:B40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2017-04-26T11:56:45Z</dcterms:created>
  <dcterms:modified xsi:type="dcterms:W3CDTF">2017-04-27T14:50:45Z</dcterms:modified>
</cp:coreProperties>
</file>