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730" windowHeight="11760"/>
  </bookViews>
  <sheets>
    <sheet name="NP 2017" sheetId="2" r:id="rId1"/>
    <sheet name="Variables" sheetId="1" r:id="rId2"/>
  </sheet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/>
  <c r="B1"/>
  <c r="E1" s="1"/>
  <c r="D6" i="2"/>
  <c r="C1" i="1" l="1"/>
  <c r="E6" i="2"/>
  <c r="E5"/>
  <c r="G6"/>
  <c r="D5"/>
  <c r="J5" s="1"/>
  <c r="K5" s="1"/>
  <c r="L5" s="1"/>
  <c r="G5"/>
  <c r="N5"/>
  <c r="N420"/>
  <c r="G420"/>
  <c r="E420"/>
  <c r="D420"/>
  <c r="J420" s="1"/>
  <c r="K420" s="1"/>
  <c r="L420" s="1"/>
  <c r="N419"/>
  <c r="G419"/>
  <c r="E419"/>
  <c r="D419"/>
  <c r="J419" s="1"/>
  <c r="K419" s="1"/>
  <c r="L419" s="1"/>
  <c r="N418"/>
  <c r="G418"/>
  <c r="E418"/>
  <c r="D418"/>
  <c r="J418" s="1"/>
  <c r="K418" s="1"/>
  <c r="L418" s="1"/>
  <c r="N417"/>
  <c r="G417"/>
  <c r="E417"/>
  <c r="D417"/>
  <c r="J417" s="1"/>
  <c r="K417" s="1"/>
  <c r="L417" s="1"/>
  <c r="N416"/>
  <c r="G416"/>
  <c r="E416"/>
  <c r="D416"/>
  <c r="J416" s="1"/>
  <c r="K416" s="1"/>
  <c r="L416" s="1"/>
  <c r="N415"/>
  <c r="G415"/>
  <c r="E415"/>
  <c r="D415"/>
  <c r="J415" s="1"/>
  <c r="K415" s="1"/>
  <c r="L415" s="1"/>
  <c r="N414"/>
  <c r="G414"/>
  <c r="E414"/>
  <c r="D414"/>
  <c r="J414" s="1"/>
  <c r="K414" s="1"/>
  <c r="L414" s="1"/>
  <c r="N413"/>
  <c r="G413"/>
  <c r="E413"/>
  <c r="D413"/>
  <c r="J413" s="1"/>
  <c r="K413" s="1"/>
  <c r="L413" s="1"/>
  <c r="N412"/>
  <c r="G412"/>
  <c r="E412"/>
  <c r="D412"/>
  <c r="J412" s="1"/>
  <c r="K412" s="1"/>
  <c r="L412" s="1"/>
  <c r="N411"/>
  <c r="G411"/>
  <c r="E411"/>
  <c r="D411"/>
  <c r="J411" s="1"/>
  <c r="K411" s="1"/>
  <c r="L411" s="1"/>
  <c r="N410"/>
  <c r="G410"/>
  <c r="E410"/>
  <c r="D410"/>
  <c r="J410" s="1"/>
  <c r="K410" s="1"/>
  <c r="L410" s="1"/>
  <c r="N409"/>
  <c r="G409"/>
  <c r="E409"/>
  <c r="D409"/>
  <c r="J409" s="1"/>
  <c r="K409" s="1"/>
  <c r="L409" s="1"/>
  <c r="N408"/>
  <c r="G408"/>
  <c r="E408"/>
  <c r="D408"/>
  <c r="J408" s="1"/>
  <c r="K408" s="1"/>
  <c r="L408" s="1"/>
  <c r="N407"/>
  <c r="G407"/>
  <c r="E407"/>
  <c r="D407"/>
  <c r="J407" s="1"/>
  <c r="K407" s="1"/>
  <c r="L407" s="1"/>
  <c r="N406"/>
  <c r="G406"/>
  <c r="E406"/>
  <c r="D406"/>
  <c r="J406" s="1"/>
  <c r="K406" s="1"/>
  <c r="L406" s="1"/>
  <c r="N405"/>
  <c r="G405"/>
  <c r="E405"/>
  <c r="D405"/>
  <c r="J405" s="1"/>
  <c r="K405" s="1"/>
  <c r="L405" s="1"/>
  <c r="N404"/>
  <c r="G404"/>
  <c r="E404"/>
  <c r="D404"/>
  <c r="J404" s="1"/>
  <c r="K404" s="1"/>
  <c r="L404" s="1"/>
  <c r="N403"/>
  <c r="G403"/>
  <c r="E403"/>
  <c r="D403"/>
  <c r="J403" s="1"/>
  <c r="K403" s="1"/>
  <c r="L403" s="1"/>
  <c r="N402"/>
  <c r="G402"/>
  <c r="E402"/>
  <c r="D402"/>
  <c r="J402" s="1"/>
  <c r="K402" s="1"/>
  <c r="L402" s="1"/>
  <c r="N401"/>
  <c r="G401"/>
  <c r="E401"/>
  <c r="D401"/>
  <c r="J401" s="1"/>
  <c r="K401" s="1"/>
  <c r="L401" s="1"/>
  <c r="N400"/>
  <c r="G400"/>
  <c r="E400"/>
  <c r="D400"/>
  <c r="J400" s="1"/>
  <c r="K400" s="1"/>
  <c r="L400" s="1"/>
  <c r="N399"/>
  <c r="G399"/>
  <c r="E399"/>
  <c r="D399"/>
  <c r="J399" s="1"/>
  <c r="K399" s="1"/>
  <c r="L399" s="1"/>
  <c r="N398"/>
  <c r="G398"/>
  <c r="E398"/>
  <c r="D398"/>
  <c r="J398" s="1"/>
  <c r="K398" s="1"/>
  <c r="L398" s="1"/>
  <c r="N397"/>
  <c r="G397"/>
  <c r="E397"/>
  <c r="D397"/>
  <c r="J397" s="1"/>
  <c r="K397" s="1"/>
  <c r="L397" s="1"/>
  <c r="N396"/>
  <c r="G396"/>
  <c r="E396"/>
  <c r="D396"/>
  <c r="J396" s="1"/>
  <c r="K396" s="1"/>
  <c r="L396" s="1"/>
  <c r="N395"/>
  <c r="G395"/>
  <c r="E395"/>
  <c r="D395"/>
  <c r="J395" s="1"/>
  <c r="K395" s="1"/>
  <c r="L395" s="1"/>
  <c r="N394"/>
  <c r="G394"/>
  <c r="E394"/>
  <c r="D394"/>
  <c r="J394" s="1"/>
  <c r="K394" s="1"/>
  <c r="L394" s="1"/>
  <c r="N393"/>
  <c r="G393"/>
  <c r="E393"/>
  <c r="D393"/>
  <c r="J393" s="1"/>
  <c r="K393" s="1"/>
  <c r="L393" s="1"/>
  <c r="N392"/>
  <c r="G392"/>
  <c r="E392"/>
  <c r="D392"/>
  <c r="J392" s="1"/>
  <c r="K392" s="1"/>
  <c r="L392" s="1"/>
  <c r="N391"/>
  <c r="G391"/>
  <c r="E391"/>
  <c r="D391"/>
  <c r="J391" s="1"/>
  <c r="K391" s="1"/>
  <c r="L391" s="1"/>
  <c r="N390"/>
  <c r="G390"/>
  <c r="E390"/>
  <c r="D390"/>
  <c r="J390" s="1"/>
  <c r="K390" s="1"/>
  <c r="L390" s="1"/>
  <c r="N389"/>
  <c r="G389"/>
  <c r="H389" s="1"/>
  <c r="E389"/>
  <c r="D389"/>
  <c r="J389" s="1"/>
  <c r="K389" s="1"/>
  <c r="L389" s="1"/>
  <c r="N388"/>
  <c r="G388"/>
  <c r="H388" s="1"/>
  <c r="E388"/>
  <c r="D388"/>
  <c r="J388" s="1"/>
  <c r="K388" s="1"/>
  <c r="L388" s="1"/>
  <c r="N387"/>
  <c r="G387"/>
  <c r="H387" s="1"/>
  <c r="E387"/>
  <c r="D387"/>
  <c r="J387" s="1"/>
  <c r="K387" s="1"/>
  <c r="L387" s="1"/>
  <c r="N386"/>
  <c r="G386"/>
  <c r="E386"/>
  <c r="D386"/>
  <c r="J386" s="1"/>
  <c r="K386" s="1"/>
  <c r="L386" s="1"/>
  <c r="N385"/>
  <c r="G385"/>
  <c r="E385"/>
  <c r="D385"/>
  <c r="J385" s="1"/>
  <c r="K385" s="1"/>
  <c r="L385" s="1"/>
  <c r="N384"/>
  <c r="G384"/>
  <c r="E384"/>
  <c r="D384"/>
  <c r="J384" s="1"/>
  <c r="K384" s="1"/>
  <c r="L384" s="1"/>
  <c r="N383"/>
  <c r="G383"/>
  <c r="E383"/>
  <c r="D383"/>
  <c r="J383" s="1"/>
  <c r="K383" s="1"/>
  <c r="L383" s="1"/>
  <c r="N382"/>
  <c r="G382"/>
  <c r="E382"/>
  <c r="D382"/>
  <c r="J382" s="1"/>
  <c r="K382" s="1"/>
  <c r="L382" s="1"/>
  <c r="N381"/>
  <c r="G381"/>
  <c r="E381"/>
  <c r="D381"/>
  <c r="J381" s="1"/>
  <c r="K381" s="1"/>
  <c r="L381" s="1"/>
  <c r="N380"/>
  <c r="G380"/>
  <c r="E380"/>
  <c r="D380"/>
  <c r="J380" s="1"/>
  <c r="K380" s="1"/>
  <c r="L380" s="1"/>
  <c r="N379"/>
  <c r="G379"/>
  <c r="E379"/>
  <c r="D379"/>
  <c r="J379" s="1"/>
  <c r="K379" s="1"/>
  <c r="L379" s="1"/>
  <c r="N378"/>
  <c r="J378"/>
  <c r="K378" s="1"/>
  <c r="L378" s="1"/>
  <c r="G378"/>
  <c r="E378"/>
  <c r="D378"/>
  <c r="N377"/>
  <c r="G377"/>
  <c r="E377"/>
  <c r="D377"/>
  <c r="J377" s="1"/>
  <c r="K377" s="1"/>
  <c r="L377" s="1"/>
  <c r="N376"/>
  <c r="G376"/>
  <c r="E376"/>
  <c r="D376"/>
  <c r="J376" s="1"/>
  <c r="K376" s="1"/>
  <c r="L376" s="1"/>
  <c r="N375"/>
  <c r="G375"/>
  <c r="E375"/>
  <c r="D375"/>
  <c r="J375" s="1"/>
  <c r="K375" s="1"/>
  <c r="L375" s="1"/>
  <c r="N374"/>
  <c r="G374"/>
  <c r="E374"/>
  <c r="D374"/>
  <c r="J374" s="1"/>
  <c r="K374" s="1"/>
  <c r="L374" s="1"/>
  <c r="N373"/>
  <c r="G373"/>
  <c r="H373" s="1"/>
  <c r="E373"/>
  <c r="D373"/>
  <c r="J373" s="1"/>
  <c r="K373" s="1"/>
  <c r="L373" s="1"/>
  <c r="N372"/>
  <c r="G372"/>
  <c r="H372" s="1"/>
  <c r="E372"/>
  <c r="D372"/>
  <c r="J372" s="1"/>
  <c r="K372" s="1"/>
  <c r="L372" s="1"/>
  <c r="N371"/>
  <c r="G371"/>
  <c r="H371" s="1"/>
  <c r="E371"/>
  <c r="D371"/>
  <c r="J371" s="1"/>
  <c r="K371" s="1"/>
  <c r="L371" s="1"/>
  <c r="N370"/>
  <c r="G370"/>
  <c r="E370"/>
  <c r="D370"/>
  <c r="J370" s="1"/>
  <c r="K370" s="1"/>
  <c r="L370" s="1"/>
  <c r="N369"/>
  <c r="G369"/>
  <c r="E369"/>
  <c r="D369"/>
  <c r="J369" s="1"/>
  <c r="K369" s="1"/>
  <c r="L369" s="1"/>
  <c r="N368"/>
  <c r="G368"/>
  <c r="E368"/>
  <c r="D368"/>
  <c r="J368" s="1"/>
  <c r="K368" s="1"/>
  <c r="L368" s="1"/>
  <c r="N367"/>
  <c r="G367"/>
  <c r="E367"/>
  <c r="D367"/>
  <c r="J367" s="1"/>
  <c r="K367" s="1"/>
  <c r="L367" s="1"/>
  <c r="N366"/>
  <c r="G366"/>
  <c r="E366"/>
  <c r="D366"/>
  <c r="J366" s="1"/>
  <c r="K366" s="1"/>
  <c r="L366" s="1"/>
  <c r="N365"/>
  <c r="G365"/>
  <c r="E365"/>
  <c r="D365"/>
  <c r="J365" s="1"/>
  <c r="K365" s="1"/>
  <c r="L365" s="1"/>
  <c r="N364"/>
  <c r="G364"/>
  <c r="E364"/>
  <c r="D364"/>
  <c r="J364" s="1"/>
  <c r="K364" s="1"/>
  <c r="L364" s="1"/>
  <c r="N363"/>
  <c r="G363"/>
  <c r="E363"/>
  <c r="D363"/>
  <c r="J363" s="1"/>
  <c r="K363" s="1"/>
  <c r="L363" s="1"/>
  <c r="N362"/>
  <c r="G362"/>
  <c r="E362"/>
  <c r="D362"/>
  <c r="J362" s="1"/>
  <c r="K362" s="1"/>
  <c r="L362" s="1"/>
  <c r="N361"/>
  <c r="G361"/>
  <c r="H361" s="1"/>
  <c r="E361"/>
  <c r="D361"/>
  <c r="J361" s="1"/>
  <c r="K361" s="1"/>
  <c r="L361" s="1"/>
  <c r="N360"/>
  <c r="G360"/>
  <c r="E360"/>
  <c r="D360"/>
  <c r="J360" s="1"/>
  <c r="K360" s="1"/>
  <c r="L360" s="1"/>
  <c r="N359"/>
  <c r="G359"/>
  <c r="H359" s="1"/>
  <c r="E359"/>
  <c r="D359"/>
  <c r="J359" s="1"/>
  <c r="K359" s="1"/>
  <c r="L359" s="1"/>
  <c r="N358"/>
  <c r="G358"/>
  <c r="H358" s="1"/>
  <c r="E358"/>
  <c r="D358"/>
  <c r="J358" s="1"/>
  <c r="K358" s="1"/>
  <c r="L358" s="1"/>
  <c r="N357"/>
  <c r="G357"/>
  <c r="E357"/>
  <c r="D357"/>
  <c r="J357" s="1"/>
  <c r="K357" s="1"/>
  <c r="L357" s="1"/>
  <c r="N356"/>
  <c r="G356"/>
  <c r="E356"/>
  <c r="D356"/>
  <c r="J356" s="1"/>
  <c r="K356" s="1"/>
  <c r="L356" s="1"/>
  <c r="N355"/>
  <c r="G355"/>
  <c r="H355" s="1"/>
  <c r="E355"/>
  <c r="D355"/>
  <c r="J355" s="1"/>
  <c r="K355" s="1"/>
  <c r="L355" s="1"/>
  <c r="N354"/>
  <c r="G354"/>
  <c r="H354" s="1"/>
  <c r="E354"/>
  <c r="D354"/>
  <c r="J354" s="1"/>
  <c r="K354" s="1"/>
  <c r="L354" s="1"/>
  <c r="N353"/>
  <c r="G353"/>
  <c r="E353"/>
  <c r="D353"/>
  <c r="J353" s="1"/>
  <c r="K353" s="1"/>
  <c r="L353" s="1"/>
  <c r="N352"/>
  <c r="G352"/>
  <c r="E352"/>
  <c r="D352"/>
  <c r="J352" s="1"/>
  <c r="K352" s="1"/>
  <c r="L352" s="1"/>
  <c r="N351"/>
  <c r="G351"/>
  <c r="E351"/>
  <c r="D351"/>
  <c r="J351" s="1"/>
  <c r="K351" s="1"/>
  <c r="L351" s="1"/>
  <c r="N350"/>
  <c r="G350"/>
  <c r="E350"/>
  <c r="D350"/>
  <c r="J350" s="1"/>
  <c r="K350" s="1"/>
  <c r="L350" s="1"/>
  <c r="N349"/>
  <c r="G349"/>
  <c r="E349"/>
  <c r="D349"/>
  <c r="J349" s="1"/>
  <c r="K349" s="1"/>
  <c r="L349" s="1"/>
  <c r="N348"/>
  <c r="G348"/>
  <c r="E348"/>
  <c r="D348"/>
  <c r="J348" s="1"/>
  <c r="K348" s="1"/>
  <c r="L348" s="1"/>
  <c r="N347"/>
  <c r="G347"/>
  <c r="E347"/>
  <c r="D347"/>
  <c r="J347" s="1"/>
  <c r="K347" s="1"/>
  <c r="L347" s="1"/>
  <c r="N346"/>
  <c r="G346"/>
  <c r="E346"/>
  <c r="D346"/>
  <c r="J346" s="1"/>
  <c r="K346" s="1"/>
  <c r="L346" s="1"/>
  <c r="N345"/>
  <c r="G345"/>
  <c r="E345"/>
  <c r="D345"/>
  <c r="J345" s="1"/>
  <c r="K345" s="1"/>
  <c r="L345" s="1"/>
  <c r="N344"/>
  <c r="G344"/>
  <c r="E344"/>
  <c r="D344"/>
  <c r="J344" s="1"/>
  <c r="K344" s="1"/>
  <c r="L344" s="1"/>
  <c r="N343"/>
  <c r="G343"/>
  <c r="E343"/>
  <c r="D343"/>
  <c r="J343" s="1"/>
  <c r="K343" s="1"/>
  <c r="L343" s="1"/>
  <c r="N342"/>
  <c r="G342"/>
  <c r="E342"/>
  <c r="D342"/>
  <c r="J342" s="1"/>
  <c r="K342" s="1"/>
  <c r="L342" s="1"/>
  <c r="N341"/>
  <c r="G341"/>
  <c r="E341"/>
  <c r="D341"/>
  <c r="J341" s="1"/>
  <c r="K341" s="1"/>
  <c r="L341" s="1"/>
  <c r="N340"/>
  <c r="G340"/>
  <c r="E340"/>
  <c r="D340"/>
  <c r="J340" s="1"/>
  <c r="K340" s="1"/>
  <c r="L340" s="1"/>
  <c r="N339"/>
  <c r="G339"/>
  <c r="E339"/>
  <c r="D339"/>
  <c r="J339" s="1"/>
  <c r="K339" s="1"/>
  <c r="L339" s="1"/>
  <c r="N338"/>
  <c r="G338"/>
  <c r="E338"/>
  <c r="D338"/>
  <c r="J338" s="1"/>
  <c r="K338" s="1"/>
  <c r="L338" s="1"/>
  <c r="N337"/>
  <c r="G337"/>
  <c r="E337"/>
  <c r="D337"/>
  <c r="J337" s="1"/>
  <c r="K337" s="1"/>
  <c r="L337" s="1"/>
  <c r="N336"/>
  <c r="G336"/>
  <c r="E336"/>
  <c r="D336"/>
  <c r="J336" s="1"/>
  <c r="K336" s="1"/>
  <c r="L336" s="1"/>
  <c r="N335"/>
  <c r="G335"/>
  <c r="E335"/>
  <c r="D335"/>
  <c r="J335" s="1"/>
  <c r="K335" s="1"/>
  <c r="L335" s="1"/>
  <c r="N334"/>
  <c r="G334"/>
  <c r="E334"/>
  <c r="D334"/>
  <c r="J334" s="1"/>
  <c r="K334" s="1"/>
  <c r="L334" s="1"/>
  <c r="N333"/>
  <c r="G333"/>
  <c r="E333"/>
  <c r="D333"/>
  <c r="J333" s="1"/>
  <c r="K333" s="1"/>
  <c r="L333" s="1"/>
  <c r="N332"/>
  <c r="G332"/>
  <c r="E332"/>
  <c r="D332"/>
  <c r="J332" s="1"/>
  <c r="K332" s="1"/>
  <c r="L332" s="1"/>
  <c r="N331"/>
  <c r="G331"/>
  <c r="H331" s="1"/>
  <c r="E331"/>
  <c r="D331"/>
  <c r="J331" s="1"/>
  <c r="K331" s="1"/>
  <c r="L331" s="1"/>
  <c r="N330"/>
  <c r="G330"/>
  <c r="H330" s="1"/>
  <c r="E330"/>
  <c r="D330"/>
  <c r="J330" s="1"/>
  <c r="K330" s="1"/>
  <c r="L330" s="1"/>
  <c r="N329"/>
  <c r="G329"/>
  <c r="E329"/>
  <c r="D329"/>
  <c r="J329" s="1"/>
  <c r="K329" s="1"/>
  <c r="L329" s="1"/>
  <c r="N328"/>
  <c r="G328"/>
  <c r="E328"/>
  <c r="D328"/>
  <c r="J328" s="1"/>
  <c r="K328" s="1"/>
  <c r="L328" s="1"/>
  <c r="N327"/>
  <c r="G327"/>
  <c r="E327"/>
  <c r="D327"/>
  <c r="J327" s="1"/>
  <c r="K327" s="1"/>
  <c r="L327" s="1"/>
  <c r="N326"/>
  <c r="G326"/>
  <c r="E326"/>
  <c r="D326"/>
  <c r="J326" s="1"/>
  <c r="K326" s="1"/>
  <c r="L326" s="1"/>
  <c r="N325"/>
  <c r="G325"/>
  <c r="E325"/>
  <c r="D325"/>
  <c r="J325" s="1"/>
  <c r="K325" s="1"/>
  <c r="L325" s="1"/>
  <c r="N324"/>
  <c r="G324"/>
  <c r="E324"/>
  <c r="D324"/>
  <c r="J324" s="1"/>
  <c r="K324" s="1"/>
  <c r="L324" s="1"/>
  <c r="N323"/>
  <c r="G323"/>
  <c r="E323"/>
  <c r="D323"/>
  <c r="J323" s="1"/>
  <c r="K323" s="1"/>
  <c r="L323" s="1"/>
  <c r="N322"/>
  <c r="G322"/>
  <c r="E322"/>
  <c r="D322"/>
  <c r="J322" s="1"/>
  <c r="K322" s="1"/>
  <c r="L322" s="1"/>
  <c r="N321"/>
  <c r="G321"/>
  <c r="E321"/>
  <c r="D321"/>
  <c r="J321" s="1"/>
  <c r="K321" s="1"/>
  <c r="L321" s="1"/>
  <c r="N320"/>
  <c r="G320"/>
  <c r="E320"/>
  <c r="D320"/>
  <c r="J320" s="1"/>
  <c r="K320" s="1"/>
  <c r="L320" s="1"/>
  <c r="N319"/>
  <c r="G319"/>
  <c r="E319"/>
  <c r="D319"/>
  <c r="J319" s="1"/>
  <c r="K319" s="1"/>
  <c r="L319" s="1"/>
  <c r="N318"/>
  <c r="G318"/>
  <c r="E318"/>
  <c r="D318"/>
  <c r="J318" s="1"/>
  <c r="K318" s="1"/>
  <c r="L318" s="1"/>
  <c r="N317"/>
  <c r="G317"/>
  <c r="E317"/>
  <c r="D317"/>
  <c r="J317" s="1"/>
  <c r="K317" s="1"/>
  <c r="L317" s="1"/>
  <c r="N316"/>
  <c r="G316"/>
  <c r="E316"/>
  <c r="D316"/>
  <c r="J316" s="1"/>
  <c r="K316" s="1"/>
  <c r="L316" s="1"/>
  <c r="N315"/>
  <c r="G315"/>
  <c r="H315" s="1"/>
  <c r="E315"/>
  <c r="D315"/>
  <c r="J315" s="1"/>
  <c r="K315" s="1"/>
  <c r="L315" s="1"/>
  <c r="N314"/>
  <c r="G314"/>
  <c r="E314"/>
  <c r="D314"/>
  <c r="J314" s="1"/>
  <c r="K314" s="1"/>
  <c r="L314" s="1"/>
  <c r="N313"/>
  <c r="G313"/>
  <c r="H313" s="1"/>
  <c r="E313"/>
  <c r="D313"/>
  <c r="J313" s="1"/>
  <c r="K313" s="1"/>
  <c r="L313" s="1"/>
  <c r="N312"/>
  <c r="G312"/>
  <c r="E312"/>
  <c r="D312"/>
  <c r="J312" s="1"/>
  <c r="K312" s="1"/>
  <c r="L312" s="1"/>
  <c r="N311"/>
  <c r="G311"/>
  <c r="E311"/>
  <c r="D311"/>
  <c r="J311" s="1"/>
  <c r="K311" s="1"/>
  <c r="L311" s="1"/>
  <c r="N310"/>
  <c r="G310"/>
  <c r="E310"/>
  <c r="D310"/>
  <c r="J310" s="1"/>
  <c r="K310" s="1"/>
  <c r="L310" s="1"/>
  <c r="N309"/>
  <c r="G309"/>
  <c r="E309"/>
  <c r="D309"/>
  <c r="J309" s="1"/>
  <c r="K309" s="1"/>
  <c r="L309" s="1"/>
  <c r="N308"/>
  <c r="G308"/>
  <c r="E308"/>
  <c r="D308"/>
  <c r="J308" s="1"/>
  <c r="K308" s="1"/>
  <c r="L308" s="1"/>
  <c r="N307"/>
  <c r="G307"/>
  <c r="H307" s="1"/>
  <c r="E307"/>
  <c r="D307"/>
  <c r="J307" s="1"/>
  <c r="K307" s="1"/>
  <c r="L307" s="1"/>
  <c r="N306"/>
  <c r="G306"/>
  <c r="E306"/>
  <c r="D306"/>
  <c r="J306" s="1"/>
  <c r="K306" s="1"/>
  <c r="L306" s="1"/>
  <c r="N305"/>
  <c r="G305"/>
  <c r="E305"/>
  <c r="D305"/>
  <c r="J305" s="1"/>
  <c r="K305" s="1"/>
  <c r="L305" s="1"/>
  <c r="N304"/>
  <c r="G304"/>
  <c r="E304"/>
  <c r="D304"/>
  <c r="J304" s="1"/>
  <c r="K304" s="1"/>
  <c r="L304" s="1"/>
  <c r="N303"/>
  <c r="G303"/>
  <c r="E303"/>
  <c r="D303"/>
  <c r="J303" s="1"/>
  <c r="K303" s="1"/>
  <c r="L303" s="1"/>
  <c r="N302"/>
  <c r="G302"/>
  <c r="E302"/>
  <c r="D302"/>
  <c r="J302" s="1"/>
  <c r="K302" s="1"/>
  <c r="L302" s="1"/>
  <c r="N301"/>
  <c r="G301"/>
  <c r="E301"/>
  <c r="D301"/>
  <c r="J301" s="1"/>
  <c r="K301" s="1"/>
  <c r="L301" s="1"/>
  <c r="N300"/>
  <c r="G300"/>
  <c r="E300"/>
  <c r="D300"/>
  <c r="J300" s="1"/>
  <c r="K300" s="1"/>
  <c r="L300" s="1"/>
  <c r="N299"/>
  <c r="G299"/>
  <c r="E299"/>
  <c r="D299"/>
  <c r="J299" s="1"/>
  <c r="K299" s="1"/>
  <c r="L299" s="1"/>
  <c r="N298"/>
  <c r="G298"/>
  <c r="E298"/>
  <c r="D298"/>
  <c r="J298" s="1"/>
  <c r="K298" s="1"/>
  <c r="L298" s="1"/>
  <c r="N297"/>
  <c r="G297"/>
  <c r="E297"/>
  <c r="D297"/>
  <c r="J297" s="1"/>
  <c r="K297" s="1"/>
  <c r="L297" s="1"/>
  <c r="N296"/>
  <c r="G296"/>
  <c r="E296"/>
  <c r="D296"/>
  <c r="J296" s="1"/>
  <c r="K296" s="1"/>
  <c r="L296" s="1"/>
  <c r="N295"/>
  <c r="G295"/>
  <c r="E295"/>
  <c r="D295"/>
  <c r="J295" s="1"/>
  <c r="K295" s="1"/>
  <c r="L295" s="1"/>
  <c r="N294"/>
  <c r="G294"/>
  <c r="E294"/>
  <c r="D294"/>
  <c r="J294" s="1"/>
  <c r="K294" s="1"/>
  <c r="L294" s="1"/>
  <c r="N293"/>
  <c r="G293"/>
  <c r="E293"/>
  <c r="D293"/>
  <c r="J293" s="1"/>
  <c r="K293" s="1"/>
  <c r="L293" s="1"/>
  <c r="N292"/>
  <c r="G292"/>
  <c r="E292"/>
  <c r="D292"/>
  <c r="J292" s="1"/>
  <c r="K292" s="1"/>
  <c r="L292" s="1"/>
  <c r="N291"/>
  <c r="G291"/>
  <c r="E291"/>
  <c r="D291"/>
  <c r="J291" s="1"/>
  <c r="K291" s="1"/>
  <c r="L291" s="1"/>
  <c r="N290"/>
  <c r="G290"/>
  <c r="E290"/>
  <c r="D290"/>
  <c r="J290" s="1"/>
  <c r="K290" s="1"/>
  <c r="L290" s="1"/>
  <c r="N289"/>
  <c r="G289"/>
  <c r="E289"/>
  <c r="D289"/>
  <c r="J289" s="1"/>
  <c r="K289" s="1"/>
  <c r="L289" s="1"/>
  <c r="N288"/>
  <c r="G288"/>
  <c r="E288"/>
  <c r="D288"/>
  <c r="J288" s="1"/>
  <c r="K288" s="1"/>
  <c r="L288" s="1"/>
  <c r="N287"/>
  <c r="G287"/>
  <c r="E287"/>
  <c r="D287"/>
  <c r="J287" s="1"/>
  <c r="K287" s="1"/>
  <c r="L287" s="1"/>
  <c r="N286"/>
  <c r="G286"/>
  <c r="E286"/>
  <c r="D286"/>
  <c r="J286" s="1"/>
  <c r="K286" s="1"/>
  <c r="L286" s="1"/>
  <c r="N285"/>
  <c r="G285"/>
  <c r="E285"/>
  <c r="D285"/>
  <c r="J285" s="1"/>
  <c r="K285" s="1"/>
  <c r="L285" s="1"/>
  <c r="N284"/>
  <c r="G284"/>
  <c r="E284"/>
  <c r="D284"/>
  <c r="J284" s="1"/>
  <c r="K284" s="1"/>
  <c r="L284" s="1"/>
  <c r="N283"/>
  <c r="G283"/>
  <c r="E283"/>
  <c r="D283"/>
  <c r="J283" s="1"/>
  <c r="K283" s="1"/>
  <c r="L283" s="1"/>
  <c r="N282"/>
  <c r="G282"/>
  <c r="E282"/>
  <c r="D282"/>
  <c r="J282" s="1"/>
  <c r="K282" s="1"/>
  <c r="L282" s="1"/>
  <c r="N281"/>
  <c r="G281"/>
  <c r="E281"/>
  <c r="D281"/>
  <c r="J281" s="1"/>
  <c r="K281" s="1"/>
  <c r="L281" s="1"/>
  <c r="N280"/>
  <c r="G280"/>
  <c r="E280"/>
  <c r="D280"/>
  <c r="J280" s="1"/>
  <c r="K280" s="1"/>
  <c r="L280" s="1"/>
  <c r="N279"/>
  <c r="G279"/>
  <c r="E279"/>
  <c r="D279"/>
  <c r="J279" s="1"/>
  <c r="K279" s="1"/>
  <c r="L279" s="1"/>
  <c r="N278"/>
  <c r="G278"/>
  <c r="E278"/>
  <c r="D278"/>
  <c r="J278" s="1"/>
  <c r="K278" s="1"/>
  <c r="L278" s="1"/>
  <c r="N277"/>
  <c r="G277"/>
  <c r="E277"/>
  <c r="D277"/>
  <c r="J277" s="1"/>
  <c r="K277" s="1"/>
  <c r="L277" s="1"/>
  <c r="N276"/>
  <c r="G276"/>
  <c r="H276" s="1"/>
  <c r="E276"/>
  <c r="D276"/>
  <c r="J276" s="1"/>
  <c r="K276" s="1"/>
  <c r="L276" s="1"/>
  <c r="N275"/>
  <c r="G275"/>
  <c r="E275"/>
  <c r="D275"/>
  <c r="J275" s="1"/>
  <c r="K275" s="1"/>
  <c r="L275" s="1"/>
  <c r="N274"/>
  <c r="G274"/>
  <c r="E274"/>
  <c r="D274"/>
  <c r="J274" s="1"/>
  <c r="K274" s="1"/>
  <c r="L274" s="1"/>
  <c r="N273"/>
  <c r="G273"/>
  <c r="E273"/>
  <c r="D273"/>
  <c r="J273" s="1"/>
  <c r="K273" s="1"/>
  <c r="L273" s="1"/>
  <c r="N272"/>
  <c r="G272"/>
  <c r="E272"/>
  <c r="D272"/>
  <c r="J272" s="1"/>
  <c r="K272" s="1"/>
  <c r="L272" s="1"/>
  <c r="N271"/>
  <c r="G271"/>
  <c r="E271"/>
  <c r="D271"/>
  <c r="J271" s="1"/>
  <c r="K271" s="1"/>
  <c r="L271" s="1"/>
  <c r="N270"/>
  <c r="G270"/>
  <c r="E270"/>
  <c r="D270"/>
  <c r="J270" s="1"/>
  <c r="K270" s="1"/>
  <c r="L270" s="1"/>
  <c r="N269"/>
  <c r="G269"/>
  <c r="H269" s="1"/>
  <c r="E269"/>
  <c r="D269"/>
  <c r="J269" s="1"/>
  <c r="K269" s="1"/>
  <c r="L269" s="1"/>
  <c r="N268"/>
  <c r="H268"/>
  <c r="G268"/>
  <c r="E268"/>
  <c r="D268"/>
  <c r="J268" s="1"/>
  <c r="K268" s="1"/>
  <c r="L268" s="1"/>
  <c r="N267"/>
  <c r="G267"/>
  <c r="E267"/>
  <c r="D267"/>
  <c r="J267" s="1"/>
  <c r="K267" s="1"/>
  <c r="L267" s="1"/>
  <c r="N266"/>
  <c r="G266"/>
  <c r="E266"/>
  <c r="D266"/>
  <c r="J266" s="1"/>
  <c r="K266" s="1"/>
  <c r="L266" s="1"/>
  <c r="N265"/>
  <c r="G265"/>
  <c r="E265"/>
  <c r="D265"/>
  <c r="J265" s="1"/>
  <c r="K265" s="1"/>
  <c r="L265" s="1"/>
  <c r="N264"/>
  <c r="G264"/>
  <c r="E264"/>
  <c r="D264"/>
  <c r="J264" s="1"/>
  <c r="K264" s="1"/>
  <c r="L264" s="1"/>
  <c r="N263"/>
  <c r="G263"/>
  <c r="E263"/>
  <c r="D263"/>
  <c r="J263" s="1"/>
  <c r="K263" s="1"/>
  <c r="L263" s="1"/>
  <c r="N262"/>
  <c r="G262"/>
  <c r="E262"/>
  <c r="D262"/>
  <c r="J262" s="1"/>
  <c r="K262" s="1"/>
  <c r="L262" s="1"/>
  <c r="N261"/>
  <c r="G261"/>
  <c r="E261"/>
  <c r="D261"/>
  <c r="J261" s="1"/>
  <c r="K261" s="1"/>
  <c r="L261" s="1"/>
  <c r="N260"/>
  <c r="G260"/>
  <c r="E260"/>
  <c r="D260"/>
  <c r="J260" s="1"/>
  <c r="K260" s="1"/>
  <c r="L260" s="1"/>
  <c r="N259"/>
  <c r="G259"/>
  <c r="E259"/>
  <c r="D259"/>
  <c r="J259" s="1"/>
  <c r="K259" s="1"/>
  <c r="L259" s="1"/>
  <c r="N258"/>
  <c r="G258"/>
  <c r="H258" s="1"/>
  <c r="E258"/>
  <c r="D258"/>
  <c r="J258" s="1"/>
  <c r="K258" s="1"/>
  <c r="L258" s="1"/>
  <c r="N257"/>
  <c r="G257"/>
  <c r="H257" s="1"/>
  <c r="E257"/>
  <c r="D257"/>
  <c r="J257" s="1"/>
  <c r="K257" s="1"/>
  <c r="L257" s="1"/>
  <c r="N256"/>
  <c r="G256"/>
  <c r="E256"/>
  <c r="D256"/>
  <c r="J256" s="1"/>
  <c r="K256" s="1"/>
  <c r="L256" s="1"/>
  <c r="N255"/>
  <c r="G255"/>
  <c r="E255"/>
  <c r="D255"/>
  <c r="J255" s="1"/>
  <c r="K255" s="1"/>
  <c r="L255" s="1"/>
  <c r="N254"/>
  <c r="G254"/>
  <c r="H254" s="1"/>
  <c r="E254"/>
  <c r="D254"/>
  <c r="J254" s="1"/>
  <c r="K254" s="1"/>
  <c r="L254" s="1"/>
  <c r="N253"/>
  <c r="G253"/>
  <c r="H253" s="1"/>
  <c r="E253"/>
  <c r="D253"/>
  <c r="J253" s="1"/>
  <c r="K253" s="1"/>
  <c r="L253" s="1"/>
  <c r="N252"/>
  <c r="G252"/>
  <c r="E252"/>
  <c r="D252"/>
  <c r="J252" s="1"/>
  <c r="K252" s="1"/>
  <c r="L252" s="1"/>
  <c r="N251"/>
  <c r="G251"/>
  <c r="E251"/>
  <c r="D251"/>
  <c r="J251" s="1"/>
  <c r="K251" s="1"/>
  <c r="L251" s="1"/>
  <c r="N250"/>
  <c r="G250"/>
  <c r="E250"/>
  <c r="D250"/>
  <c r="J250" s="1"/>
  <c r="K250" s="1"/>
  <c r="L250" s="1"/>
  <c r="N249"/>
  <c r="G249"/>
  <c r="E249"/>
  <c r="D249"/>
  <c r="J249" s="1"/>
  <c r="K249" s="1"/>
  <c r="L249" s="1"/>
  <c r="N248"/>
  <c r="G248"/>
  <c r="E248"/>
  <c r="D248"/>
  <c r="J248" s="1"/>
  <c r="K248" s="1"/>
  <c r="L248" s="1"/>
  <c r="N247"/>
  <c r="G247"/>
  <c r="E247"/>
  <c r="D247"/>
  <c r="J247" s="1"/>
  <c r="K247" s="1"/>
  <c r="L247" s="1"/>
  <c r="N246"/>
  <c r="G246"/>
  <c r="E246"/>
  <c r="D246"/>
  <c r="J246" s="1"/>
  <c r="K246" s="1"/>
  <c r="L246" s="1"/>
  <c r="N245"/>
  <c r="G245"/>
  <c r="E245"/>
  <c r="D245"/>
  <c r="J245" s="1"/>
  <c r="K245" s="1"/>
  <c r="L245" s="1"/>
  <c r="N244"/>
  <c r="G244"/>
  <c r="E244"/>
  <c r="D244"/>
  <c r="J244" s="1"/>
  <c r="K244" s="1"/>
  <c r="L244" s="1"/>
  <c r="N243"/>
  <c r="G243"/>
  <c r="E243"/>
  <c r="D243"/>
  <c r="J243" s="1"/>
  <c r="K243" s="1"/>
  <c r="L243" s="1"/>
  <c r="N242"/>
  <c r="G242"/>
  <c r="E242"/>
  <c r="D242"/>
  <c r="J242" s="1"/>
  <c r="K242" s="1"/>
  <c r="L242" s="1"/>
  <c r="N241"/>
  <c r="G241"/>
  <c r="E241"/>
  <c r="D241"/>
  <c r="J241" s="1"/>
  <c r="K241" s="1"/>
  <c r="L241" s="1"/>
  <c r="N240"/>
  <c r="G240"/>
  <c r="E240"/>
  <c r="D240"/>
  <c r="J240" s="1"/>
  <c r="K240" s="1"/>
  <c r="L240" s="1"/>
  <c r="N239"/>
  <c r="G239"/>
  <c r="E239"/>
  <c r="D239"/>
  <c r="J239" s="1"/>
  <c r="K239" s="1"/>
  <c r="L239" s="1"/>
  <c r="N238"/>
  <c r="G238"/>
  <c r="E238"/>
  <c r="D238"/>
  <c r="J238" s="1"/>
  <c r="K238" s="1"/>
  <c r="L238" s="1"/>
  <c r="N237"/>
  <c r="G237"/>
  <c r="E237"/>
  <c r="D237"/>
  <c r="J237" s="1"/>
  <c r="K237" s="1"/>
  <c r="L237" s="1"/>
  <c r="N236"/>
  <c r="G236"/>
  <c r="E236"/>
  <c r="D236"/>
  <c r="J236" s="1"/>
  <c r="K236" s="1"/>
  <c r="L236" s="1"/>
  <c r="N235"/>
  <c r="G235"/>
  <c r="E235"/>
  <c r="D235"/>
  <c r="J235" s="1"/>
  <c r="K235" s="1"/>
  <c r="L235" s="1"/>
  <c r="N234"/>
  <c r="G234"/>
  <c r="E234"/>
  <c r="D234"/>
  <c r="J234" s="1"/>
  <c r="K234" s="1"/>
  <c r="L234" s="1"/>
  <c r="N233"/>
  <c r="G233"/>
  <c r="E233"/>
  <c r="D233"/>
  <c r="J233" s="1"/>
  <c r="K233" s="1"/>
  <c r="L233" s="1"/>
  <c r="N232"/>
  <c r="G232"/>
  <c r="H232" s="1"/>
  <c r="E232"/>
  <c r="D232"/>
  <c r="J232" s="1"/>
  <c r="K232" s="1"/>
  <c r="L232" s="1"/>
  <c r="N231"/>
  <c r="G231"/>
  <c r="E231"/>
  <c r="D231"/>
  <c r="J231" s="1"/>
  <c r="K231" s="1"/>
  <c r="L231" s="1"/>
  <c r="N230"/>
  <c r="G230"/>
  <c r="E230"/>
  <c r="D230"/>
  <c r="J230" s="1"/>
  <c r="K230" s="1"/>
  <c r="L230" s="1"/>
  <c r="N229"/>
  <c r="G229"/>
  <c r="E229"/>
  <c r="D229"/>
  <c r="J229" s="1"/>
  <c r="K229" s="1"/>
  <c r="L229" s="1"/>
  <c r="N228"/>
  <c r="G228"/>
  <c r="E228"/>
  <c r="D228"/>
  <c r="J228" s="1"/>
  <c r="K228" s="1"/>
  <c r="L228" s="1"/>
  <c r="N227"/>
  <c r="G227"/>
  <c r="H227" s="1"/>
  <c r="E227"/>
  <c r="D227"/>
  <c r="J227" s="1"/>
  <c r="K227" s="1"/>
  <c r="L227" s="1"/>
  <c r="N226"/>
  <c r="G226"/>
  <c r="H226" s="1"/>
  <c r="E226"/>
  <c r="D226"/>
  <c r="J226" s="1"/>
  <c r="K226" s="1"/>
  <c r="L226" s="1"/>
  <c r="N225"/>
  <c r="G225"/>
  <c r="E225"/>
  <c r="D225"/>
  <c r="J225" s="1"/>
  <c r="K225" s="1"/>
  <c r="L225" s="1"/>
  <c r="N224"/>
  <c r="G224"/>
  <c r="H224" s="1"/>
  <c r="E224"/>
  <c r="D224"/>
  <c r="J224" s="1"/>
  <c r="K224" s="1"/>
  <c r="L224" s="1"/>
  <c r="N223"/>
  <c r="G223"/>
  <c r="E223"/>
  <c r="D223"/>
  <c r="J223" s="1"/>
  <c r="K223" s="1"/>
  <c r="L223" s="1"/>
  <c r="N222"/>
  <c r="G222"/>
  <c r="E222"/>
  <c r="D222"/>
  <c r="J222" s="1"/>
  <c r="K222" s="1"/>
  <c r="L222" s="1"/>
  <c r="N221"/>
  <c r="G221"/>
  <c r="E221"/>
  <c r="D221"/>
  <c r="J221" s="1"/>
  <c r="K221" s="1"/>
  <c r="L221" s="1"/>
  <c r="N220"/>
  <c r="G220"/>
  <c r="E220"/>
  <c r="D220"/>
  <c r="J220" s="1"/>
  <c r="K220" s="1"/>
  <c r="L220" s="1"/>
  <c r="N219"/>
  <c r="G219"/>
  <c r="H219" s="1"/>
  <c r="E219"/>
  <c r="D219"/>
  <c r="J219" s="1"/>
  <c r="K219" s="1"/>
  <c r="L219" s="1"/>
  <c r="N218"/>
  <c r="G218"/>
  <c r="H218" s="1"/>
  <c r="E218"/>
  <c r="D218"/>
  <c r="J218" s="1"/>
  <c r="K218" s="1"/>
  <c r="L218" s="1"/>
  <c r="N217"/>
  <c r="G217"/>
  <c r="E217"/>
  <c r="D217"/>
  <c r="J217" s="1"/>
  <c r="K217" s="1"/>
  <c r="L217" s="1"/>
  <c r="N216"/>
  <c r="G216"/>
  <c r="E216"/>
  <c r="D216"/>
  <c r="J216" s="1"/>
  <c r="K216" s="1"/>
  <c r="L216" s="1"/>
  <c r="N215"/>
  <c r="G215"/>
  <c r="E215"/>
  <c r="D215"/>
  <c r="J215" s="1"/>
  <c r="K215" s="1"/>
  <c r="L215" s="1"/>
  <c r="N214"/>
  <c r="G214"/>
  <c r="E214"/>
  <c r="D214"/>
  <c r="J214" s="1"/>
  <c r="K214" s="1"/>
  <c r="L214" s="1"/>
  <c r="N213"/>
  <c r="G213"/>
  <c r="E213"/>
  <c r="D213"/>
  <c r="J213" s="1"/>
  <c r="K213" s="1"/>
  <c r="L213" s="1"/>
  <c r="N212"/>
  <c r="G212"/>
  <c r="E212"/>
  <c r="D212"/>
  <c r="J212" s="1"/>
  <c r="K212" s="1"/>
  <c r="L212" s="1"/>
  <c r="N211"/>
  <c r="G211"/>
  <c r="E211"/>
  <c r="D211"/>
  <c r="J211" s="1"/>
  <c r="K211" s="1"/>
  <c r="L211" s="1"/>
  <c r="N210"/>
  <c r="G210"/>
  <c r="E210"/>
  <c r="D210"/>
  <c r="J210" s="1"/>
  <c r="K210" s="1"/>
  <c r="L210" s="1"/>
  <c r="N209"/>
  <c r="G209"/>
  <c r="E209"/>
  <c r="D209"/>
  <c r="J209" s="1"/>
  <c r="K209" s="1"/>
  <c r="L209" s="1"/>
  <c r="N208"/>
  <c r="G208"/>
  <c r="E208"/>
  <c r="D208"/>
  <c r="J208" s="1"/>
  <c r="K208" s="1"/>
  <c r="L208" s="1"/>
  <c r="N207"/>
  <c r="G207"/>
  <c r="E207"/>
  <c r="D207"/>
  <c r="J207" s="1"/>
  <c r="K207" s="1"/>
  <c r="L207" s="1"/>
  <c r="N206"/>
  <c r="G206"/>
  <c r="E206"/>
  <c r="D206"/>
  <c r="J206" s="1"/>
  <c r="K206" s="1"/>
  <c r="L206" s="1"/>
  <c r="N205"/>
  <c r="G205"/>
  <c r="E205"/>
  <c r="D205"/>
  <c r="J205" s="1"/>
  <c r="K205" s="1"/>
  <c r="L205" s="1"/>
  <c r="N204"/>
  <c r="G204"/>
  <c r="E204"/>
  <c r="D204"/>
  <c r="J204" s="1"/>
  <c r="K204" s="1"/>
  <c r="L204" s="1"/>
  <c r="N203"/>
  <c r="G203"/>
  <c r="E203"/>
  <c r="D203"/>
  <c r="J203" s="1"/>
  <c r="K203" s="1"/>
  <c r="L203" s="1"/>
  <c r="N202"/>
  <c r="G202"/>
  <c r="E202"/>
  <c r="D202"/>
  <c r="J202" s="1"/>
  <c r="K202" s="1"/>
  <c r="L202" s="1"/>
  <c r="N201"/>
  <c r="G201"/>
  <c r="E201"/>
  <c r="D201"/>
  <c r="J201" s="1"/>
  <c r="K201" s="1"/>
  <c r="L201" s="1"/>
  <c r="N200"/>
  <c r="G200"/>
  <c r="E200"/>
  <c r="D200"/>
  <c r="J200" s="1"/>
  <c r="K200" s="1"/>
  <c r="L200" s="1"/>
  <c r="N199"/>
  <c r="G199"/>
  <c r="E199"/>
  <c r="D199"/>
  <c r="J199" s="1"/>
  <c r="K199" s="1"/>
  <c r="L199" s="1"/>
  <c r="N198"/>
  <c r="G198"/>
  <c r="H198" s="1"/>
  <c r="E198"/>
  <c r="D198"/>
  <c r="J198" s="1"/>
  <c r="K198" s="1"/>
  <c r="L198" s="1"/>
  <c r="N197"/>
  <c r="G197"/>
  <c r="E197"/>
  <c r="D197"/>
  <c r="J197" s="1"/>
  <c r="K197" s="1"/>
  <c r="L197" s="1"/>
  <c r="N196"/>
  <c r="G196"/>
  <c r="E196"/>
  <c r="D196"/>
  <c r="J196" s="1"/>
  <c r="K196" s="1"/>
  <c r="L196" s="1"/>
  <c r="N195"/>
  <c r="G195"/>
  <c r="E195"/>
  <c r="D195"/>
  <c r="J195" s="1"/>
  <c r="K195" s="1"/>
  <c r="L195" s="1"/>
  <c r="N194"/>
  <c r="G194"/>
  <c r="E194"/>
  <c r="D194"/>
  <c r="J194" s="1"/>
  <c r="K194" s="1"/>
  <c r="L194" s="1"/>
  <c r="N193"/>
  <c r="G193"/>
  <c r="E193"/>
  <c r="D193"/>
  <c r="J193" s="1"/>
  <c r="K193" s="1"/>
  <c r="L193" s="1"/>
  <c r="N192"/>
  <c r="G192"/>
  <c r="E192"/>
  <c r="D192"/>
  <c r="J192" s="1"/>
  <c r="K192" s="1"/>
  <c r="L192" s="1"/>
  <c r="N191"/>
  <c r="G191"/>
  <c r="E191"/>
  <c r="D191"/>
  <c r="J191" s="1"/>
  <c r="K191" s="1"/>
  <c r="L191" s="1"/>
  <c r="N190"/>
  <c r="G190"/>
  <c r="E190"/>
  <c r="D190"/>
  <c r="J190" s="1"/>
  <c r="K190" s="1"/>
  <c r="L190" s="1"/>
  <c r="N189"/>
  <c r="G189"/>
  <c r="H189" s="1"/>
  <c r="E189"/>
  <c r="D189"/>
  <c r="J189" s="1"/>
  <c r="K189" s="1"/>
  <c r="L189" s="1"/>
  <c r="N188"/>
  <c r="G188"/>
  <c r="E188"/>
  <c r="D188"/>
  <c r="J188" s="1"/>
  <c r="K188" s="1"/>
  <c r="L188" s="1"/>
  <c r="N187"/>
  <c r="G187"/>
  <c r="E187"/>
  <c r="D187"/>
  <c r="J187" s="1"/>
  <c r="K187" s="1"/>
  <c r="L187" s="1"/>
  <c r="N186"/>
  <c r="G186"/>
  <c r="E186"/>
  <c r="D186"/>
  <c r="J186" s="1"/>
  <c r="K186" s="1"/>
  <c r="L186" s="1"/>
  <c r="N185"/>
  <c r="G185"/>
  <c r="E185"/>
  <c r="D185"/>
  <c r="J185" s="1"/>
  <c r="K185" s="1"/>
  <c r="L185" s="1"/>
  <c r="N184"/>
  <c r="G184"/>
  <c r="E184"/>
  <c r="D184"/>
  <c r="J184" s="1"/>
  <c r="K184" s="1"/>
  <c r="L184" s="1"/>
  <c r="N183"/>
  <c r="G183"/>
  <c r="E183"/>
  <c r="D183"/>
  <c r="J183" s="1"/>
  <c r="K183" s="1"/>
  <c r="L183" s="1"/>
  <c r="N182"/>
  <c r="G182"/>
  <c r="E182"/>
  <c r="D182"/>
  <c r="J182" s="1"/>
  <c r="K182" s="1"/>
  <c r="L182" s="1"/>
  <c r="N181"/>
  <c r="G181"/>
  <c r="H181" s="1"/>
  <c r="E181"/>
  <c r="D181"/>
  <c r="J181" s="1"/>
  <c r="K181" s="1"/>
  <c r="L181" s="1"/>
  <c r="N180"/>
  <c r="G180"/>
  <c r="E180"/>
  <c r="D180"/>
  <c r="J180" s="1"/>
  <c r="K180" s="1"/>
  <c r="L180" s="1"/>
  <c r="N179"/>
  <c r="G179"/>
  <c r="H179" s="1"/>
  <c r="E179"/>
  <c r="D179"/>
  <c r="J179" s="1"/>
  <c r="K179" s="1"/>
  <c r="L179" s="1"/>
  <c r="N178"/>
  <c r="G178"/>
  <c r="E178"/>
  <c r="D178"/>
  <c r="J178" s="1"/>
  <c r="K178" s="1"/>
  <c r="L178" s="1"/>
  <c r="N177"/>
  <c r="G177"/>
  <c r="E177"/>
  <c r="D177"/>
  <c r="J177" s="1"/>
  <c r="K177" s="1"/>
  <c r="L177" s="1"/>
  <c r="N176"/>
  <c r="G176"/>
  <c r="E176"/>
  <c r="D176"/>
  <c r="J176" s="1"/>
  <c r="K176" s="1"/>
  <c r="L176" s="1"/>
  <c r="N175"/>
  <c r="G175"/>
  <c r="E175"/>
  <c r="D175"/>
  <c r="J175" s="1"/>
  <c r="K175" s="1"/>
  <c r="L175" s="1"/>
  <c r="N174"/>
  <c r="G174"/>
  <c r="E174"/>
  <c r="D174"/>
  <c r="J174" s="1"/>
  <c r="K174" s="1"/>
  <c r="L174" s="1"/>
  <c r="N173"/>
  <c r="G173"/>
  <c r="E173"/>
  <c r="D173"/>
  <c r="J173" s="1"/>
  <c r="K173" s="1"/>
  <c r="L173" s="1"/>
  <c r="N172"/>
  <c r="G172"/>
  <c r="E172"/>
  <c r="D172"/>
  <c r="J172" s="1"/>
  <c r="K172" s="1"/>
  <c r="L172" s="1"/>
  <c r="N171"/>
  <c r="G171"/>
  <c r="E171"/>
  <c r="D171"/>
  <c r="J171" s="1"/>
  <c r="K171" s="1"/>
  <c r="L171" s="1"/>
  <c r="N170"/>
  <c r="G170"/>
  <c r="E170"/>
  <c r="D170"/>
  <c r="J170" s="1"/>
  <c r="K170" s="1"/>
  <c r="L170" s="1"/>
  <c r="N169"/>
  <c r="G169"/>
  <c r="E169"/>
  <c r="D169"/>
  <c r="J169" s="1"/>
  <c r="K169" s="1"/>
  <c r="L169" s="1"/>
  <c r="N168"/>
  <c r="G168"/>
  <c r="E168"/>
  <c r="D168"/>
  <c r="J168" s="1"/>
  <c r="K168" s="1"/>
  <c r="L168" s="1"/>
  <c r="N167"/>
  <c r="G167"/>
  <c r="E167"/>
  <c r="D167"/>
  <c r="J167" s="1"/>
  <c r="K167" s="1"/>
  <c r="L167" s="1"/>
  <c r="N166"/>
  <c r="G166"/>
  <c r="E166"/>
  <c r="D166"/>
  <c r="J166" s="1"/>
  <c r="K166" s="1"/>
  <c r="L166" s="1"/>
  <c r="N165"/>
  <c r="G165"/>
  <c r="E165"/>
  <c r="D165"/>
  <c r="J165" s="1"/>
  <c r="K165" s="1"/>
  <c r="L165" s="1"/>
  <c r="N164"/>
  <c r="G164"/>
  <c r="E164"/>
  <c r="D164"/>
  <c r="J164" s="1"/>
  <c r="K164" s="1"/>
  <c r="L164" s="1"/>
  <c r="N163"/>
  <c r="G163"/>
  <c r="E163"/>
  <c r="D163"/>
  <c r="J163" s="1"/>
  <c r="K163" s="1"/>
  <c r="L163" s="1"/>
  <c r="N162"/>
  <c r="G162"/>
  <c r="E162"/>
  <c r="D162"/>
  <c r="J162" s="1"/>
  <c r="K162" s="1"/>
  <c r="L162" s="1"/>
  <c r="N161"/>
  <c r="G161"/>
  <c r="E161"/>
  <c r="D161"/>
  <c r="J161" s="1"/>
  <c r="K161" s="1"/>
  <c r="L161" s="1"/>
  <c r="N160"/>
  <c r="G160"/>
  <c r="E160"/>
  <c r="D160"/>
  <c r="J160" s="1"/>
  <c r="K160" s="1"/>
  <c r="L160" s="1"/>
  <c r="N159"/>
  <c r="G159"/>
  <c r="E159"/>
  <c r="D159"/>
  <c r="J159" s="1"/>
  <c r="K159" s="1"/>
  <c r="L159" s="1"/>
  <c r="N158"/>
  <c r="G158"/>
  <c r="E158"/>
  <c r="D158"/>
  <c r="J158" s="1"/>
  <c r="K158" s="1"/>
  <c r="L158" s="1"/>
  <c r="N157"/>
  <c r="G157"/>
  <c r="E157"/>
  <c r="D157"/>
  <c r="J157" s="1"/>
  <c r="K157" s="1"/>
  <c r="L157" s="1"/>
  <c r="N156"/>
  <c r="G156"/>
  <c r="E156"/>
  <c r="D156"/>
  <c r="J156" s="1"/>
  <c r="K156" s="1"/>
  <c r="L156" s="1"/>
  <c r="N155"/>
  <c r="G155"/>
  <c r="E155"/>
  <c r="D155"/>
  <c r="J155" s="1"/>
  <c r="K155" s="1"/>
  <c r="L155" s="1"/>
  <c r="N154"/>
  <c r="G154"/>
  <c r="E154"/>
  <c r="D154"/>
  <c r="J154" s="1"/>
  <c r="K154" s="1"/>
  <c r="L154" s="1"/>
  <c r="N153"/>
  <c r="G153"/>
  <c r="E153"/>
  <c r="D153"/>
  <c r="J153" s="1"/>
  <c r="K153" s="1"/>
  <c r="L153" s="1"/>
  <c r="N152"/>
  <c r="G152"/>
  <c r="E152"/>
  <c r="D152"/>
  <c r="J152" s="1"/>
  <c r="K152" s="1"/>
  <c r="L152" s="1"/>
  <c r="N151"/>
  <c r="G151"/>
  <c r="E151"/>
  <c r="D151"/>
  <c r="J151" s="1"/>
  <c r="K151" s="1"/>
  <c r="L151" s="1"/>
  <c r="N150"/>
  <c r="G150"/>
  <c r="E150"/>
  <c r="D150"/>
  <c r="J150" s="1"/>
  <c r="K150" s="1"/>
  <c r="L150" s="1"/>
  <c r="N149"/>
  <c r="G149"/>
  <c r="E149"/>
  <c r="D149"/>
  <c r="J149" s="1"/>
  <c r="K149" s="1"/>
  <c r="L149" s="1"/>
  <c r="N148"/>
  <c r="G148"/>
  <c r="E148"/>
  <c r="D148"/>
  <c r="J148" s="1"/>
  <c r="K148" s="1"/>
  <c r="L148" s="1"/>
  <c r="N147"/>
  <c r="G147"/>
  <c r="E147"/>
  <c r="D147"/>
  <c r="J147" s="1"/>
  <c r="K147" s="1"/>
  <c r="L147" s="1"/>
  <c r="N146"/>
  <c r="G146"/>
  <c r="E146"/>
  <c r="D146"/>
  <c r="J146" s="1"/>
  <c r="K146" s="1"/>
  <c r="L146" s="1"/>
  <c r="N145"/>
  <c r="G145"/>
  <c r="E145"/>
  <c r="D145"/>
  <c r="J145" s="1"/>
  <c r="K145" s="1"/>
  <c r="L145" s="1"/>
  <c r="N144"/>
  <c r="G144"/>
  <c r="E144"/>
  <c r="D144"/>
  <c r="J144" s="1"/>
  <c r="K144" s="1"/>
  <c r="L144" s="1"/>
  <c r="N143"/>
  <c r="G143"/>
  <c r="E143"/>
  <c r="D143"/>
  <c r="J143" s="1"/>
  <c r="K143" s="1"/>
  <c r="L143" s="1"/>
  <c r="N142"/>
  <c r="G142"/>
  <c r="E142"/>
  <c r="D142"/>
  <c r="J142" s="1"/>
  <c r="K142" s="1"/>
  <c r="L142" s="1"/>
  <c r="N141"/>
  <c r="G141"/>
  <c r="E141"/>
  <c r="D141"/>
  <c r="J141" s="1"/>
  <c r="K141" s="1"/>
  <c r="L141" s="1"/>
  <c r="N140"/>
  <c r="G140"/>
  <c r="E140"/>
  <c r="D140"/>
  <c r="J140" s="1"/>
  <c r="K140" s="1"/>
  <c r="L140" s="1"/>
  <c r="N139"/>
  <c r="G139"/>
  <c r="E139"/>
  <c r="D139"/>
  <c r="J139" s="1"/>
  <c r="K139" s="1"/>
  <c r="L139" s="1"/>
  <c r="N138"/>
  <c r="G138"/>
  <c r="E138"/>
  <c r="D138"/>
  <c r="J138" s="1"/>
  <c r="K138" s="1"/>
  <c r="L138" s="1"/>
  <c r="N137"/>
  <c r="G137"/>
  <c r="E137"/>
  <c r="D137"/>
  <c r="J137" s="1"/>
  <c r="K137" s="1"/>
  <c r="L137" s="1"/>
  <c r="N136"/>
  <c r="G136"/>
  <c r="E136"/>
  <c r="D136"/>
  <c r="J136" s="1"/>
  <c r="K136" s="1"/>
  <c r="L136" s="1"/>
  <c r="N135"/>
  <c r="G135"/>
  <c r="E135"/>
  <c r="D135"/>
  <c r="J135" s="1"/>
  <c r="K135" s="1"/>
  <c r="L135" s="1"/>
  <c r="N134"/>
  <c r="G134"/>
  <c r="E134"/>
  <c r="D134"/>
  <c r="J134" s="1"/>
  <c r="K134" s="1"/>
  <c r="L134" s="1"/>
  <c r="N133"/>
  <c r="G133"/>
  <c r="E133"/>
  <c r="D133"/>
  <c r="J133" s="1"/>
  <c r="K133" s="1"/>
  <c r="L133" s="1"/>
  <c r="N132"/>
  <c r="G132"/>
  <c r="E132"/>
  <c r="D132"/>
  <c r="J132" s="1"/>
  <c r="K132" s="1"/>
  <c r="L132" s="1"/>
  <c r="N131"/>
  <c r="G131"/>
  <c r="E131"/>
  <c r="D131"/>
  <c r="J131" s="1"/>
  <c r="K131" s="1"/>
  <c r="L131" s="1"/>
  <c r="N130"/>
  <c r="G130"/>
  <c r="E130"/>
  <c r="D130"/>
  <c r="J130" s="1"/>
  <c r="K130" s="1"/>
  <c r="L130" s="1"/>
  <c r="N129"/>
  <c r="G129"/>
  <c r="E129"/>
  <c r="D129"/>
  <c r="J129" s="1"/>
  <c r="K129" s="1"/>
  <c r="L129" s="1"/>
  <c r="N128"/>
  <c r="G128"/>
  <c r="E128"/>
  <c r="D128"/>
  <c r="J128" s="1"/>
  <c r="K128" s="1"/>
  <c r="L128" s="1"/>
  <c r="N127"/>
  <c r="G127"/>
  <c r="E127"/>
  <c r="D127"/>
  <c r="J127" s="1"/>
  <c r="K127" s="1"/>
  <c r="L127" s="1"/>
  <c r="N126"/>
  <c r="G126"/>
  <c r="E126"/>
  <c r="D126"/>
  <c r="J126" s="1"/>
  <c r="K126" s="1"/>
  <c r="L126" s="1"/>
  <c r="N125"/>
  <c r="G125"/>
  <c r="E125"/>
  <c r="D125"/>
  <c r="J125" s="1"/>
  <c r="K125" s="1"/>
  <c r="L125" s="1"/>
  <c r="N124"/>
  <c r="G124"/>
  <c r="E124"/>
  <c r="D124"/>
  <c r="J124" s="1"/>
  <c r="K124" s="1"/>
  <c r="L124" s="1"/>
  <c r="N123"/>
  <c r="G123"/>
  <c r="E123"/>
  <c r="D123"/>
  <c r="J123" s="1"/>
  <c r="K123" s="1"/>
  <c r="L123" s="1"/>
  <c r="N122"/>
  <c r="G122"/>
  <c r="E122"/>
  <c r="D122"/>
  <c r="J122" s="1"/>
  <c r="K122" s="1"/>
  <c r="L122" s="1"/>
  <c r="N121"/>
  <c r="G121"/>
  <c r="E121"/>
  <c r="D121"/>
  <c r="J121" s="1"/>
  <c r="K121" s="1"/>
  <c r="L121" s="1"/>
  <c r="N120"/>
  <c r="G120"/>
  <c r="E120"/>
  <c r="D120"/>
  <c r="J120" s="1"/>
  <c r="K120" s="1"/>
  <c r="L120" s="1"/>
  <c r="N119"/>
  <c r="G119"/>
  <c r="E119"/>
  <c r="D119"/>
  <c r="J119" s="1"/>
  <c r="K119" s="1"/>
  <c r="L119" s="1"/>
  <c r="N118"/>
  <c r="G118"/>
  <c r="E118"/>
  <c r="D118"/>
  <c r="J118" s="1"/>
  <c r="K118" s="1"/>
  <c r="L118" s="1"/>
  <c r="N117"/>
  <c r="G117"/>
  <c r="E117"/>
  <c r="D117"/>
  <c r="J117" s="1"/>
  <c r="K117" s="1"/>
  <c r="L117" s="1"/>
  <c r="N116"/>
  <c r="G116"/>
  <c r="H116" s="1"/>
  <c r="E116"/>
  <c r="D116"/>
  <c r="J116" s="1"/>
  <c r="K116" s="1"/>
  <c r="L116" s="1"/>
  <c r="N115"/>
  <c r="G115"/>
  <c r="E115"/>
  <c r="D115"/>
  <c r="J115" s="1"/>
  <c r="K115" s="1"/>
  <c r="L115" s="1"/>
  <c r="N114"/>
  <c r="G114"/>
  <c r="E114"/>
  <c r="D114"/>
  <c r="J114" s="1"/>
  <c r="K114" s="1"/>
  <c r="L114" s="1"/>
  <c r="N113"/>
  <c r="G113"/>
  <c r="E113"/>
  <c r="D113"/>
  <c r="J113" s="1"/>
  <c r="K113" s="1"/>
  <c r="L113" s="1"/>
  <c r="N112"/>
  <c r="G112"/>
  <c r="E112"/>
  <c r="D112"/>
  <c r="J112" s="1"/>
  <c r="K112" s="1"/>
  <c r="L112" s="1"/>
  <c r="N111"/>
  <c r="G111"/>
  <c r="E111"/>
  <c r="D111"/>
  <c r="J111" s="1"/>
  <c r="K111" s="1"/>
  <c r="L111" s="1"/>
  <c r="N110"/>
  <c r="G110"/>
  <c r="E110"/>
  <c r="D110"/>
  <c r="J110" s="1"/>
  <c r="K110" s="1"/>
  <c r="L110" s="1"/>
  <c r="N109"/>
  <c r="G109"/>
  <c r="E109"/>
  <c r="D109"/>
  <c r="J109" s="1"/>
  <c r="K109" s="1"/>
  <c r="L109" s="1"/>
  <c r="N108"/>
  <c r="G108"/>
  <c r="H108" s="1"/>
  <c r="E108"/>
  <c r="D108"/>
  <c r="J108" s="1"/>
  <c r="K108" s="1"/>
  <c r="L108" s="1"/>
  <c r="N107"/>
  <c r="G107"/>
  <c r="E107"/>
  <c r="D107"/>
  <c r="J107" s="1"/>
  <c r="K107" s="1"/>
  <c r="L107" s="1"/>
  <c r="N106"/>
  <c r="G106"/>
  <c r="H106" s="1"/>
  <c r="E106"/>
  <c r="D106"/>
  <c r="J106" s="1"/>
  <c r="K106" s="1"/>
  <c r="L106" s="1"/>
  <c r="N105"/>
  <c r="G105"/>
  <c r="H105" s="1"/>
  <c r="E105"/>
  <c r="D105"/>
  <c r="J105" s="1"/>
  <c r="K105" s="1"/>
  <c r="L105" s="1"/>
  <c r="N104"/>
  <c r="G104"/>
  <c r="E104"/>
  <c r="D104"/>
  <c r="J104" s="1"/>
  <c r="K104" s="1"/>
  <c r="L104" s="1"/>
  <c r="N103"/>
  <c r="G103"/>
  <c r="E103"/>
  <c r="D103"/>
  <c r="J103" s="1"/>
  <c r="K103" s="1"/>
  <c r="L103" s="1"/>
  <c r="N102"/>
  <c r="G102"/>
  <c r="H102" s="1"/>
  <c r="E102"/>
  <c r="D102"/>
  <c r="J102" s="1"/>
  <c r="K102" s="1"/>
  <c r="L102" s="1"/>
  <c r="N101"/>
  <c r="G101"/>
  <c r="H101" s="1"/>
  <c r="E101"/>
  <c r="D101"/>
  <c r="J101" s="1"/>
  <c r="K101" s="1"/>
  <c r="L101" s="1"/>
  <c r="N100"/>
  <c r="G100"/>
  <c r="E100"/>
  <c r="D100"/>
  <c r="J100" s="1"/>
  <c r="K100" s="1"/>
  <c r="L100" s="1"/>
  <c r="N99"/>
  <c r="G99"/>
  <c r="E99"/>
  <c r="D99"/>
  <c r="J99" s="1"/>
  <c r="K99" s="1"/>
  <c r="L99" s="1"/>
  <c r="N98"/>
  <c r="G98"/>
  <c r="E98"/>
  <c r="D98"/>
  <c r="J98" s="1"/>
  <c r="K98" s="1"/>
  <c r="L98" s="1"/>
  <c r="N97"/>
  <c r="G97"/>
  <c r="E97"/>
  <c r="D97"/>
  <c r="J97" s="1"/>
  <c r="K97" s="1"/>
  <c r="L97" s="1"/>
  <c r="N96"/>
  <c r="G96"/>
  <c r="E96"/>
  <c r="D96"/>
  <c r="J96" s="1"/>
  <c r="K96" s="1"/>
  <c r="L96" s="1"/>
  <c r="H130" l="1"/>
  <c r="Q232"/>
  <c r="R232" s="1"/>
  <c r="H145"/>
  <c r="Q145" s="1"/>
  <c r="R145" s="1"/>
  <c r="H146"/>
  <c r="H149"/>
  <c r="H150"/>
  <c r="H153"/>
  <c r="Q153" s="1"/>
  <c r="R153" s="1"/>
  <c r="H155"/>
  <c r="H161"/>
  <c r="H165"/>
  <c r="Q165" s="1"/>
  <c r="R165" s="1"/>
  <c r="H167"/>
  <c r="H317"/>
  <c r="H319"/>
  <c r="H323"/>
  <c r="Q323" s="1"/>
  <c r="R323" s="1"/>
  <c r="H341"/>
  <c r="Q341" s="1"/>
  <c r="R341" s="1"/>
  <c r="H349"/>
  <c r="H353"/>
  <c r="H407"/>
  <c r="Q407" s="1"/>
  <c r="R407" s="1"/>
  <c r="H408"/>
  <c r="Q408" s="1"/>
  <c r="R408" s="1"/>
  <c r="H238"/>
  <c r="Q238" s="1"/>
  <c r="R238" s="1"/>
  <c r="H244"/>
  <c r="H248"/>
  <c r="Q248" s="1"/>
  <c r="R248" s="1"/>
  <c r="H249"/>
  <c r="Q249" s="1"/>
  <c r="R249" s="1"/>
  <c r="H250"/>
  <c r="H252"/>
  <c r="H6"/>
  <c r="H5"/>
  <c r="Q5" s="1"/>
  <c r="R5" s="1"/>
  <c r="S5" s="1"/>
  <c r="H117"/>
  <c r="Q117" s="1"/>
  <c r="R117" s="1"/>
  <c r="H119"/>
  <c r="H120"/>
  <c r="Q120" s="1"/>
  <c r="R120" s="1"/>
  <c r="H123"/>
  <c r="H124"/>
  <c r="H126"/>
  <c r="Q126" s="1"/>
  <c r="R126" s="1"/>
  <c r="H131"/>
  <c r="Q131" s="1"/>
  <c r="R131" s="1"/>
  <c r="H132"/>
  <c r="Q132" s="1"/>
  <c r="R132" s="1"/>
  <c r="H135"/>
  <c r="H136"/>
  <c r="H138"/>
  <c r="Q138" s="1"/>
  <c r="R138" s="1"/>
  <c r="H140"/>
  <c r="Q140" s="1"/>
  <c r="R140" s="1"/>
  <c r="H143"/>
  <c r="H159"/>
  <c r="H200"/>
  <c r="Q200" s="1"/>
  <c r="R200" s="1"/>
  <c r="H283"/>
  <c r="H284"/>
  <c r="H292"/>
  <c r="H299"/>
  <c r="Q299" s="1"/>
  <c r="R299" s="1"/>
  <c r="H304"/>
  <c r="Q304" s="1"/>
  <c r="R304" s="1"/>
  <c r="H306"/>
  <c r="Q306" s="1"/>
  <c r="R306" s="1"/>
  <c r="H333"/>
  <c r="H334"/>
  <c r="Q334" s="1"/>
  <c r="R334" s="1"/>
  <c r="H335"/>
  <c r="H337"/>
  <c r="H345"/>
  <c r="H375"/>
  <c r="Q375" s="1"/>
  <c r="R375" s="1"/>
  <c r="H376"/>
  <c r="Q376" s="1"/>
  <c r="R376" s="1"/>
  <c r="H377"/>
  <c r="H409"/>
  <c r="H206"/>
  <c r="Q206" s="1"/>
  <c r="R206" s="1"/>
  <c r="H214"/>
  <c r="Q214" s="1"/>
  <c r="R214" s="1"/>
  <c r="H261"/>
  <c r="H264"/>
  <c r="H266"/>
  <c r="Q266" s="1"/>
  <c r="R266" s="1"/>
  <c r="H96"/>
  <c r="Q96" s="1"/>
  <c r="R96" s="1"/>
  <c r="H100"/>
  <c r="H112"/>
  <c r="H169"/>
  <c r="Q169" s="1"/>
  <c r="R169" s="1"/>
  <c r="H172"/>
  <c r="H173"/>
  <c r="Q173" s="1"/>
  <c r="R173" s="1"/>
  <c r="H177"/>
  <c r="H185"/>
  <c r="Q185" s="1"/>
  <c r="R185" s="1"/>
  <c r="H193"/>
  <c r="Q193" s="1"/>
  <c r="R193" s="1"/>
  <c r="H362"/>
  <c r="H363"/>
  <c r="H391"/>
  <c r="Q391" s="1"/>
  <c r="R391" s="1"/>
  <c r="H392"/>
  <c r="Q392" s="1"/>
  <c r="R392" s="1"/>
  <c r="H393"/>
  <c r="Q409"/>
  <c r="R409" s="1"/>
  <c r="H97"/>
  <c r="Q97" s="1"/>
  <c r="R97" s="1"/>
  <c r="H98"/>
  <c r="Q98" s="1"/>
  <c r="R98" s="1"/>
  <c r="H104"/>
  <c r="Q104" s="1"/>
  <c r="R104" s="1"/>
  <c r="H127"/>
  <c r="Q127" s="1"/>
  <c r="R127" s="1"/>
  <c r="H128"/>
  <c r="Q128" s="1"/>
  <c r="R128" s="1"/>
  <c r="H134"/>
  <c r="Q134" s="1"/>
  <c r="R134" s="1"/>
  <c r="H157"/>
  <c r="H182"/>
  <c r="H183"/>
  <c r="Q183" s="1"/>
  <c r="R183" s="1"/>
  <c r="H186"/>
  <c r="H187"/>
  <c r="Q187" s="1"/>
  <c r="R187" s="1"/>
  <c r="H204"/>
  <c r="Q204" s="1"/>
  <c r="R204" s="1"/>
  <c r="H208"/>
  <c r="Q208" s="1"/>
  <c r="R208" s="1"/>
  <c r="H234"/>
  <c r="H235"/>
  <c r="H240"/>
  <c r="Q240" s="1"/>
  <c r="R240" s="1"/>
  <c r="H259"/>
  <c r="H260"/>
  <c r="Q260" s="1"/>
  <c r="R260" s="1"/>
  <c r="H262"/>
  <c r="H291"/>
  <c r="Q291" s="1"/>
  <c r="R291" s="1"/>
  <c r="H293"/>
  <c r="Q293" s="1"/>
  <c r="R293" s="1"/>
  <c r="H294"/>
  <c r="Q294" s="1"/>
  <c r="R294" s="1"/>
  <c r="H325"/>
  <c r="Q325" s="1"/>
  <c r="R325" s="1"/>
  <c r="H326"/>
  <c r="Q326" s="1"/>
  <c r="R326" s="1"/>
  <c r="H327"/>
  <c r="Q327" s="1"/>
  <c r="R327" s="1"/>
  <c r="H338"/>
  <c r="H339"/>
  <c r="Q339" s="1"/>
  <c r="R339" s="1"/>
  <c r="H342"/>
  <c r="Q342" s="1"/>
  <c r="R342" s="1"/>
  <c r="H343"/>
  <c r="Q343" s="1"/>
  <c r="R343" s="1"/>
  <c r="H365"/>
  <c r="H379"/>
  <c r="Q379" s="1"/>
  <c r="R379" s="1"/>
  <c r="H380"/>
  <c r="Q380" s="1"/>
  <c r="R380" s="1"/>
  <c r="H381"/>
  <c r="Q381" s="1"/>
  <c r="R381" s="1"/>
  <c r="H399"/>
  <c r="H400"/>
  <c r="Q400" s="1"/>
  <c r="R400" s="1"/>
  <c r="H415"/>
  <c r="Q415" s="1"/>
  <c r="R415" s="1"/>
  <c r="H416"/>
  <c r="Q416" s="1"/>
  <c r="R416" s="1"/>
  <c r="Q101"/>
  <c r="R101" s="1"/>
  <c r="Q102"/>
  <c r="R102" s="1"/>
  <c r="Q112"/>
  <c r="R112" s="1"/>
  <c r="Q136"/>
  <c r="R136" s="1"/>
  <c r="H142"/>
  <c r="Q142" s="1"/>
  <c r="R142" s="1"/>
  <c r="Q161"/>
  <c r="R161" s="1"/>
  <c r="H175"/>
  <c r="Q175" s="1"/>
  <c r="R175" s="1"/>
  <c r="H190"/>
  <c r="H191"/>
  <c r="H194"/>
  <c r="Q194" s="1"/>
  <c r="R194" s="1"/>
  <c r="H195"/>
  <c r="Q195" s="1"/>
  <c r="R195" s="1"/>
  <c r="H210"/>
  <c r="Q210" s="1"/>
  <c r="R210" s="1"/>
  <c r="H211"/>
  <c r="Q211" s="1"/>
  <c r="R211" s="1"/>
  <c r="H216"/>
  <c r="Q216" s="1"/>
  <c r="R216" s="1"/>
  <c r="H222"/>
  <c r="Q222" s="1"/>
  <c r="R222" s="1"/>
  <c r="H242"/>
  <c r="Q242" s="1"/>
  <c r="R242" s="1"/>
  <c r="H243"/>
  <c r="Q243" s="1"/>
  <c r="R243" s="1"/>
  <c r="H245"/>
  <c r="Q245" s="1"/>
  <c r="R245" s="1"/>
  <c r="H247"/>
  <c r="Q247" s="1"/>
  <c r="R247" s="1"/>
  <c r="H256"/>
  <c r="Q256" s="1"/>
  <c r="R256" s="1"/>
  <c r="H265"/>
  <c r="Q265" s="1"/>
  <c r="R265" s="1"/>
  <c r="H267"/>
  <c r="Q267" s="1"/>
  <c r="R267" s="1"/>
  <c r="H270"/>
  <c r="Q270" s="1"/>
  <c r="R270" s="1"/>
  <c r="H272"/>
  <c r="Q272" s="1"/>
  <c r="R272" s="1"/>
  <c r="H273"/>
  <c r="H274"/>
  <c r="H275"/>
  <c r="H278"/>
  <c r="H301"/>
  <c r="Q301" s="1"/>
  <c r="R301" s="1"/>
  <c r="H303"/>
  <c r="H308"/>
  <c r="Q308" s="1"/>
  <c r="R308" s="1"/>
  <c r="H310"/>
  <c r="Q310" s="1"/>
  <c r="R310" s="1"/>
  <c r="H311"/>
  <c r="H346"/>
  <c r="H347"/>
  <c r="Q347" s="1"/>
  <c r="R347" s="1"/>
  <c r="H350"/>
  <c r="Q350" s="1"/>
  <c r="R350" s="1"/>
  <c r="H351"/>
  <c r="H357"/>
  <c r="Q357" s="1"/>
  <c r="R357" s="1"/>
  <c r="H367"/>
  <c r="Q367" s="1"/>
  <c r="R367" s="1"/>
  <c r="H368"/>
  <c r="Q368" s="1"/>
  <c r="R368" s="1"/>
  <c r="H369"/>
  <c r="Q369" s="1"/>
  <c r="R369" s="1"/>
  <c r="H383"/>
  <c r="Q383" s="1"/>
  <c r="R383" s="1"/>
  <c r="H384"/>
  <c r="Q384" s="1"/>
  <c r="R384" s="1"/>
  <c r="H385"/>
  <c r="Q385" s="1"/>
  <c r="R385" s="1"/>
  <c r="H401"/>
  <c r="Q401" s="1"/>
  <c r="R401" s="1"/>
  <c r="H417"/>
  <c r="Q417" s="1"/>
  <c r="R417" s="1"/>
  <c r="H420"/>
  <c r="H109"/>
  <c r="Q109" s="1"/>
  <c r="R109" s="1"/>
  <c r="H110"/>
  <c r="Q110" s="1"/>
  <c r="R110" s="1"/>
  <c r="H113"/>
  <c r="Q113" s="1"/>
  <c r="R113" s="1"/>
  <c r="H114"/>
  <c r="Q114" s="1"/>
  <c r="R114" s="1"/>
  <c r="H118"/>
  <c r="Q118" s="1"/>
  <c r="R118" s="1"/>
  <c r="H122"/>
  <c r="H147"/>
  <c r="Q147" s="1"/>
  <c r="R147" s="1"/>
  <c r="H151"/>
  <c r="Q151" s="1"/>
  <c r="R151" s="1"/>
  <c r="H171"/>
  <c r="H230"/>
  <c r="Q230" s="1"/>
  <c r="R230" s="1"/>
  <c r="H286"/>
  <c r="Q286" s="1"/>
  <c r="R286" s="1"/>
  <c r="H289"/>
  <c r="Q289" s="1"/>
  <c r="R289" s="1"/>
  <c r="H320"/>
  <c r="H321"/>
  <c r="Q355"/>
  <c r="R355" s="1"/>
  <c r="H103"/>
  <c r="Q103" s="1"/>
  <c r="R103" s="1"/>
  <c r="H111"/>
  <c r="Q111" s="1"/>
  <c r="R111" s="1"/>
  <c r="Q119"/>
  <c r="R119" s="1"/>
  <c r="Q179"/>
  <c r="R179" s="1"/>
  <c r="Q262"/>
  <c r="R262" s="1"/>
  <c r="Q359"/>
  <c r="R359" s="1"/>
  <c r="H99"/>
  <c r="Q99" s="1"/>
  <c r="R99" s="1"/>
  <c r="H107"/>
  <c r="H115"/>
  <c r="Q115" s="1"/>
  <c r="R115" s="1"/>
  <c r="Q143"/>
  <c r="R143" s="1"/>
  <c r="Q224"/>
  <c r="R224" s="1"/>
  <c r="Q276"/>
  <c r="R276" s="1"/>
  <c r="H125"/>
  <c r="Q125" s="1"/>
  <c r="R125" s="1"/>
  <c r="H133"/>
  <c r="Q133" s="1"/>
  <c r="R133" s="1"/>
  <c r="H162"/>
  <c r="Q162" s="1"/>
  <c r="R162" s="1"/>
  <c r="H163"/>
  <c r="Q163" s="1"/>
  <c r="R163" s="1"/>
  <c r="H164"/>
  <c r="Q164" s="1"/>
  <c r="R164" s="1"/>
  <c r="H170"/>
  <c r="H174"/>
  <c r="Q174" s="1"/>
  <c r="R174" s="1"/>
  <c r="H178"/>
  <c r="Q178" s="1"/>
  <c r="R178" s="1"/>
  <c r="Q181"/>
  <c r="R181" s="1"/>
  <c r="H184"/>
  <c r="Q184" s="1"/>
  <c r="R184" s="1"/>
  <c r="Q189"/>
  <c r="R189" s="1"/>
  <c r="H192"/>
  <c r="Q192" s="1"/>
  <c r="R192" s="1"/>
  <c r="H201"/>
  <c r="Q201" s="1"/>
  <c r="R201" s="1"/>
  <c r="H212"/>
  <c r="H220"/>
  <c r="Q220" s="1"/>
  <c r="R220" s="1"/>
  <c r="H228"/>
  <c r="Q228" s="1"/>
  <c r="R228" s="1"/>
  <c r="H236"/>
  <c r="Q236" s="1"/>
  <c r="R236" s="1"/>
  <c r="H246"/>
  <c r="Q246" s="1"/>
  <c r="R246" s="1"/>
  <c r="Q252"/>
  <c r="R252" s="1"/>
  <c r="H271"/>
  <c r="Q271" s="1"/>
  <c r="R271" s="1"/>
  <c r="H285"/>
  <c r="Q285" s="1"/>
  <c r="R285" s="1"/>
  <c r="H288"/>
  <c r="H300"/>
  <c r="Q300" s="1"/>
  <c r="R300" s="1"/>
  <c r="H302"/>
  <c r="Q302" s="1"/>
  <c r="R302" s="1"/>
  <c r="H309"/>
  <c r="H312"/>
  <c r="Q312" s="1"/>
  <c r="R312" s="1"/>
  <c r="H314"/>
  <c r="Q314" s="1"/>
  <c r="R314" s="1"/>
  <c r="H322"/>
  <c r="Q322" s="1"/>
  <c r="R322" s="1"/>
  <c r="H340"/>
  <c r="Q340" s="1"/>
  <c r="R340" s="1"/>
  <c r="H348"/>
  <c r="Q348" s="1"/>
  <c r="R348" s="1"/>
  <c r="H356"/>
  <c r="Q356" s="1"/>
  <c r="R356" s="1"/>
  <c r="Q361"/>
  <c r="R361" s="1"/>
  <c r="H364"/>
  <c r="H370"/>
  <c r="Q370" s="1"/>
  <c r="R370" s="1"/>
  <c r="H378"/>
  <c r="Q378" s="1"/>
  <c r="R378" s="1"/>
  <c r="H386"/>
  <c r="Q386" s="1"/>
  <c r="R386" s="1"/>
  <c r="H394"/>
  <c r="Q399"/>
  <c r="R399" s="1"/>
  <c r="H402"/>
  <c r="Q402" s="1"/>
  <c r="R402" s="1"/>
  <c r="H403"/>
  <c r="Q403" s="1"/>
  <c r="R403" s="1"/>
  <c r="H410"/>
  <c r="Q410" s="1"/>
  <c r="R410" s="1"/>
  <c r="H411"/>
  <c r="Q411" s="1"/>
  <c r="R411" s="1"/>
  <c r="H418"/>
  <c r="H419"/>
  <c r="Q419" s="1"/>
  <c r="R419" s="1"/>
  <c r="Q135"/>
  <c r="R135" s="1"/>
  <c r="Q177"/>
  <c r="R177" s="1"/>
  <c r="Q191"/>
  <c r="R191" s="1"/>
  <c r="Q250"/>
  <c r="R250" s="1"/>
  <c r="Q278"/>
  <c r="R278" s="1"/>
  <c r="Q284"/>
  <c r="R284" s="1"/>
  <c r="Q313"/>
  <c r="R313" s="1"/>
  <c r="Q363"/>
  <c r="R363" s="1"/>
  <c r="Q372"/>
  <c r="R372" s="1"/>
  <c r="Q388"/>
  <c r="R388" s="1"/>
  <c r="H395"/>
  <c r="Q395" s="1"/>
  <c r="R395" s="1"/>
  <c r="H396"/>
  <c r="Q396" s="1"/>
  <c r="R396" s="1"/>
  <c r="H397"/>
  <c r="Q397" s="1"/>
  <c r="R397" s="1"/>
  <c r="H398"/>
  <c r="Q398" s="1"/>
  <c r="R398" s="1"/>
  <c r="H404"/>
  <c r="Q404" s="1"/>
  <c r="R404" s="1"/>
  <c r="H405"/>
  <c r="Q405" s="1"/>
  <c r="R405" s="1"/>
  <c r="H406"/>
  <c r="Q406" s="1"/>
  <c r="R406" s="1"/>
  <c r="H412"/>
  <c r="Q412" s="1"/>
  <c r="R412" s="1"/>
  <c r="H413"/>
  <c r="Q413" s="1"/>
  <c r="R413" s="1"/>
  <c r="H414"/>
  <c r="Q414" s="1"/>
  <c r="R414" s="1"/>
  <c r="H121"/>
  <c r="Q121" s="1"/>
  <c r="R121" s="1"/>
  <c r="H129"/>
  <c r="H137"/>
  <c r="Q137" s="1"/>
  <c r="R137" s="1"/>
  <c r="H154"/>
  <c r="Q154" s="1"/>
  <c r="R154" s="1"/>
  <c r="H166"/>
  <c r="Q166" s="1"/>
  <c r="R166" s="1"/>
  <c r="H176"/>
  <c r="Q176" s="1"/>
  <c r="R176" s="1"/>
  <c r="H180"/>
  <c r="Q180" s="1"/>
  <c r="R180" s="1"/>
  <c r="H188"/>
  <c r="Q188" s="1"/>
  <c r="R188" s="1"/>
  <c r="H196"/>
  <c r="Q196" s="1"/>
  <c r="R196" s="1"/>
  <c r="H202"/>
  <c r="Q202" s="1"/>
  <c r="R202" s="1"/>
  <c r="H203"/>
  <c r="Q203" s="1"/>
  <c r="R203" s="1"/>
  <c r="H209"/>
  <c r="Q209" s="1"/>
  <c r="R209" s="1"/>
  <c r="H217"/>
  <c r="Q217" s="1"/>
  <c r="R217" s="1"/>
  <c r="H225"/>
  <c r="Q225" s="1"/>
  <c r="R225" s="1"/>
  <c r="H233"/>
  <c r="Q233" s="1"/>
  <c r="R233" s="1"/>
  <c r="H241"/>
  <c r="Q241" s="1"/>
  <c r="R241" s="1"/>
  <c r="Q244"/>
  <c r="R244" s="1"/>
  <c r="H251"/>
  <c r="Q251" s="1"/>
  <c r="R251" s="1"/>
  <c r="H277"/>
  <c r="Q277" s="1"/>
  <c r="R277" s="1"/>
  <c r="H279"/>
  <c r="Q279" s="1"/>
  <c r="R279" s="1"/>
  <c r="H280"/>
  <c r="Q280" s="1"/>
  <c r="R280" s="1"/>
  <c r="H281"/>
  <c r="Q281" s="1"/>
  <c r="R281" s="1"/>
  <c r="H282"/>
  <c r="Q282" s="1"/>
  <c r="R282" s="1"/>
  <c r="H290"/>
  <c r="Q290" s="1"/>
  <c r="R290" s="1"/>
  <c r="Q292"/>
  <c r="R292" s="1"/>
  <c r="H295"/>
  <c r="Q295" s="1"/>
  <c r="R295" s="1"/>
  <c r="H296"/>
  <c r="Q296" s="1"/>
  <c r="R296" s="1"/>
  <c r="H297"/>
  <c r="H298"/>
  <c r="Q298" s="1"/>
  <c r="R298" s="1"/>
  <c r="H305"/>
  <c r="Q305" s="1"/>
  <c r="R305" s="1"/>
  <c r="H316"/>
  <c r="Q316" s="1"/>
  <c r="R316" s="1"/>
  <c r="H318"/>
  <c r="Q318" s="1"/>
  <c r="R318" s="1"/>
  <c r="Q320"/>
  <c r="R320" s="1"/>
  <c r="H329"/>
  <c r="Q329" s="1"/>
  <c r="R329" s="1"/>
  <c r="H336"/>
  <c r="Q336" s="1"/>
  <c r="R336" s="1"/>
  <c r="H344"/>
  <c r="Q344" s="1"/>
  <c r="R344" s="1"/>
  <c r="H352"/>
  <c r="Q352" s="1"/>
  <c r="R352" s="1"/>
  <c r="H360"/>
  <c r="Q360" s="1"/>
  <c r="R360" s="1"/>
  <c r="H366"/>
  <c r="Q366" s="1"/>
  <c r="R366" s="1"/>
  <c r="H374"/>
  <c r="Q374" s="1"/>
  <c r="R374" s="1"/>
  <c r="H382"/>
  <c r="Q382" s="1"/>
  <c r="R382" s="1"/>
  <c r="H390"/>
  <c r="Q390" s="1"/>
  <c r="R390" s="1"/>
  <c r="Q106"/>
  <c r="R106" s="1"/>
  <c r="Q107"/>
  <c r="R107" s="1"/>
  <c r="Q122"/>
  <c r="R122" s="1"/>
  <c r="Q123"/>
  <c r="R123" s="1"/>
  <c r="Q130"/>
  <c r="R130" s="1"/>
  <c r="Q146"/>
  <c r="R146" s="1"/>
  <c r="Q155"/>
  <c r="R155" s="1"/>
  <c r="Q159"/>
  <c r="R159" s="1"/>
  <c r="Q100"/>
  <c r="R100" s="1"/>
  <c r="Q108"/>
  <c r="R108" s="1"/>
  <c r="Q116"/>
  <c r="R116" s="1"/>
  <c r="Q124"/>
  <c r="R124" s="1"/>
  <c r="Q105"/>
  <c r="R105" s="1"/>
  <c r="Q129"/>
  <c r="R129" s="1"/>
  <c r="H141"/>
  <c r="Q141" s="1"/>
  <c r="R141" s="1"/>
  <c r="H148"/>
  <c r="Q148" s="1"/>
  <c r="R148" s="1"/>
  <c r="H158"/>
  <c r="Q158" s="1"/>
  <c r="R158" s="1"/>
  <c r="H168"/>
  <c r="Q168" s="1"/>
  <c r="R168" s="1"/>
  <c r="Q170"/>
  <c r="R170" s="1"/>
  <c r="Q171"/>
  <c r="R171" s="1"/>
  <c r="Q150"/>
  <c r="R150" s="1"/>
  <c r="Q172"/>
  <c r="R172" s="1"/>
  <c r="Q182"/>
  <c r="R182" s="1"/>
  <c r="Q186"/>
  <c r="R186" s="1"/>
  <c r="Q190"/>
  <c r="R190" s="1"/>
  <c r="Q198"/>
  <c r="R198" s="1"/>
  <c r="Q212"/>
  <c r="R212" s="1"/>
  <c r="Q157"/>
  <c r="R157" s="1"/>
  <c r="H139"/>
  <c r="Q139" s="1"/>
  <c r="R139" s="1"/>
  <c r="Q149"/>
  <c r="R149" s="1"/>
  <c r="H156"/>
  <c r="Q156" s="1"/>
  <c r="R156" s="1"/>
  <c r="Q167"/>
  <c r="R167" s="1"/>
  <c r="H144"/>
  <c r="Q144" s="1"/>
  <c r="R144" s="1"/>
  <c r="H152"/>
  <c r="Q152" s="1"/>
  <c r="R152" s="1"/>
  <c r="H160"/>
  <c r="Q160" s="1"/>
  <c r="R160" s="1"/>
  <c r="Q218"/>
  <c r="R218" s="1"/>
  <c r="Q219"/>
  <c r="R219" s="1"/>
  <c r="Q226"/>
  <c r="R226" s="1"/>
  <c r="Q227"/>
  <c r="R227" s="1"/>
  <c r="Q234"/>
  <c r="R234" s="1"/>
  <c r="Q235"/>
  <c r="R235" s="1"/>
  <c r="Q253"/>
  <c r="R253" s="1"/>
  <c r="Q258"/>
  <c r="R258" s="1"/>
  <c r="Q259"/>
  <c r="R259" s="1"/>
  <c r="Q268"/>
  <c r="R268" s="1"/>
  <c r="Q273"/>
  <c r="R273" s="1"/>
  <c r="Q274"/>
  <c r="R274" s="1"/>
  <c r="Q283"/>
  <c r="R283" s="1"/>
  <c r="Q254"/>
  <c r="R254" s="1"/>
  <c r="Q257"/>
  <c r="R257" s="1"/>
  <c r="Q261"/>
  <c r="R261" s="1"/>
  <c r="Q307"/>
  <c r="R307" s="1"/>
  <c r="Q315"/>
  <c r="R315" s="1"/>
  <c r="H197"/>
  <c r="Q197" s="1"/>
  <c r="R197" s="1"/>
  <c r="H205"/>
  <c r="Q205" s="1"/>
  <c r="R205" s="1"/>
  <c r="H213"/>
  <c r="Q213" s="1"/>
  <c r="R213" s="1"/>
  <c r="H221"/>
  <c r="Q221" s="1"/>
  <c r="R221" s="1"/>
  <c r="H229"/>
  <c r="Q229" s="1"/>
  <c r="R229" s="1"/>
  <c r="H237"/>
  <c r="Q237" s="1"/>
  <c r="R237" s="1"/>
  <c r="H263"/>
  <c r="Q263" s="1"/>
  <c r="R263" s="1"/>
  <c r="Q297"/>
  <c r="R297" s="1"/>
  <c r="Q330"/>
  <c r="R330" s="1"/>
  <c r="H199"/>
  <c r="Q199" s="1"/>
  <c r="R199" s="1"/>
  <c r="H207"/>
  <c r="Q207" s="1"/>
  <c r="R207" s="1"/>
  <c r="H215"/>
  <c r="Q215" s="1"/>
  <c r="R215" s="1"/>
  <c r="H223"/>
  <c r="Q223" s="1"/>
  <c r="R223" s="1"/>
  <c r="H231"/>
  <c r="Q231" s="1"/>
  <c r="R231" s="1"/>
  <c r="H239"/>
  <c r="Q239" s="1"/>
  <c r="R239" s="1"/>
  <c r="H255"/>
  <c r="Q255" s="1"/>
  <c r="R255" s="1"/>
  <c r="Q264"/>
  <c r="R264" s="1"/>
  <c r="H287"/>
  <c r="Q287" s="1"/>
  <c r="R287" s="1"/>
  <c r="Q288"/>
  <c r="R288" s="1"/>
  <c r="Q303"/>
  <c r="R303" s="1"/>
  <c r="Q309"/>
  <c r="R309" s="1"/>
  <c r="Q311"/>
  <c r="R311" s="1"/>
  <c r="Q317"/>
  <c r="R317" s="1"/>
  <c r="Q319"/>
  <c r="R319" s="1"/>
  <c r="Q335"/>
  <c r="R335" s="1"/>
  <c r="Q351"/>
  <c r="R351" s="1"/>
  <c r="Q269"/>
  <c r="R269" s="1"/>
  <c r="Q275"/>
  <c r="R275" s="1"/>
  <c r="Q331"/>
  <c r="R331" s="1"/>
  <c r="Q321"/>
  <c r="R321" s="1"/>
  <c r="Q337"/>
  <c r="R337" s="1"/>
  <c r="Q345"/>
  <c r="R345" s="1"/>
  <c r="Q349"/>
  <c r="R349" s="1"/>
  <c r="Q353"/>
  <c r="R353" s="1"/>
  <c r="Q365"/>
  <c r="R365" s="1"/>
  <c r="Q373"/>
  <c r="R373" s="1"/>
  <c r="Q389"/>
  <c r="R389" s="1"/>
  <c r="Q333"/>
  <c r="R333" s="1"/>
  <c r="Q377"/>
  <c r="R377" s="1"/>
  <c r="Q393"/>
  <c r="R393" s="1"/>
  <c r="H328"/>
  <c r="Q328" s="1"/>
  <c r="R328" s="1"/>
  <c r="Q394"/>
  <c r="R394" s="1"/>
  <c r="Q338"/>
  <c r="R338" s="1"/>
  <c r="Q346"/>
  <c r="R346" s="1"/>
  <c r="Q354"/>
  <c r="R354" s="1"/>
  <c r="Q358"/>
  <c r="R358" s="1"/>
  <c r="Q362"/>
  <c r="R362" s="1"/>
  <c r="Q364"/>
  <c r="R364" s="1"/>
  <c r="Q371"/>
  <c r="R371" s="1"/>
  <c r="Q387"/>
  <c r="R387" s="1"/>
  <c r="H324"/>
  <c r="Q324" s="1"/>
  <c r="R324" s="1"/>
  <c r="H332"/>
  <c r="Q332" s="1"/>
  <c r="R332" s="1"/>
  <c r="Q420"/>
  <c r="R420" s="1"/>
  <c r="Q418"/>
  <c r="R418" s="1"/>
</calcChain>
</file>

<file path=xl/sharedStrings.xml><?xml version="1.0" encoding="utf-8"?>
<sst xmlns="http://schemas.openxmlformats.org/spreadsheetml/2006/main" count="41" uniqueCount="39">
  <si>
    <t>Composition</t>
  </si>
  <si>
    <t>Part fixe TTC</t>
  </si>
  <si>
    <t>Poids TTC</t>
  </si>
  <si>
    <t>Levée TTC</t>
  </si>
  <si>
    <t>Nbre levées</t>
  </si>
  <si>
    <t>5 et +</t>
  </si>
  <si>
    <t>gros utilisateurs</t>
  </si>
  <si>
    <t>Mois</t>
  </si>
  <si>
    <t>Numéro du mois</t>
  </si>
  <si>
    <t>Levées cumulées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</si>
  <si>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</si>
  <si>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</si>
  <si>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</si>
  <si>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</si>
  <si>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</si>
  <si>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</si>
  <si>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</si>
  <si>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</si>
  <si>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</si>
  <si>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</si>
  <si>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</si>
  <si>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</si>
  <si>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Situation</t>
  </si>
  <si>
    <t>Début adresse</t>
  </si>
  <si>
    <t>Fin adresse</t>
  </si>
  <si>
    <t>Nbre mois</t>
  </si>
  <si>
    <t>Temps passé</t>
  </si>
  <si>
    <t>Pers. au foyer</t>
  </si>
  <si>
    <t>Part fixe due</t>
  </si>
  <si>
    <t>Levées autor.</t>
  </si>
  <si>
    <t>Levées suppl.</t>
  </si>
  <si>
    <t>Montant dû levées suppl.</t>
  </si>
  <si>
    <t>Poids</t>
  </si>
  <si>
    <t>Montant dû poids</t>
  </si>
  <si>
    <t>Déjà facturé</t>
  </si>
  <si>
    <t>Déjà déduit</t>
  </si>
  <si>
    <t>Total dû</t>
  </si>
  <si>
    <t>Dû / Avoir</t>
  </si>
  <si>
    <t>Année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</si>
</sst>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D85D"/>
        <bgColor indexed="64"/>
      </patternFill>
    </fill>
    <fill>
      <patternFill patternType="solid">
        <fgColor rgb="FFE8F7FE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44" fontId="0" fillId="0" borderId="1" xfId="1" applyFont="1" applyBorder="1"/>
    <xf numFmtId="0" fontId="0" fillId="0" borderId="1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0" fontId="0" fillId="4" borderId="7" xfId="1" applyNumberFormat="1" applyFont="1" applyFill="1" applyBorder="1" applyAlignment="1">
      <alignment horizontal="right" vertical="center"/>
    </xf>
    <xf numFmtId="10" fontId="0" fillId="4" borderId="7" xfId="2" applyNumberFormat="1" applyFont="1" applyFill="1" applyBorder="1" applyAlignment="1">
      <alignment horizontal="right" vertical="center"/>
    </xf>
    <xf numFmtId="0" fontId="0" fillId="3" borderId="7" xfId="0" applyFill="1" applyBorder="1" applyAlignment="1">
      <alignment horizontal="right" vertical="center"/>
    </xf>
    <xf numFmtId="44" fontId="0" fillId="0" borderId="7" xfId="1" applyFont="1" applyBorder="1" applyAlignment="1">
      <alignment horizontal="right" vertical="center"/>
    </xf>
    <xf numFmtId="44" fontId="0" fillId="4" borderId="7" xfId="0" applyNumberFormat="1" applyFill="1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44" fontId="0" fillId="4" borderId="7" xfId="1" applyFont="1" applyFill="1" applyBorder="1" applyAlignment="1">
      <alignment horizontal="right" vertical="center"/>
    </xf>
    <xf numFmtId="44" fontId="0" fillId="3" borderId="7" xfId="1" applyFont="1" applyFill="1" applyBorder="1"/>
    <xf numFmtId="44" fontId="0" fillId="5" borderId="7" xfId="0" applyNumberFormat="1" applyFill="1" applyBorder="1" applyAlignment="1">
      <alignment horizontal="right" vertical="center"/>
    </xf>
    <xf numFmtId="0" fontId="0" fillId="0" borderId="0" xfId="0" applyFill="1" applyBorder="1"/>
    <xf numFmtId="14" fontId="0" fillId="0" borderId="0" xfId="0" applyNumberFormat="1" applyFill="1" applyBorder="1"/>
    <xf numFmtId="44" fontId="0" fillId="0" borderId="0" xfId="1" applyFont="1" applyFill="1" applyBorder="1" applyAlignment="1">
      <alignment horizontal="right" vertical="center"/>
    </xf>
    <xf numFmtId="4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/>
    <xf numFmtId="10" fontId="0" fillId="0" borderId="0" xfId="2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44" fontId="4" fillId="0" borderId="0" xfId="0" applyNumberFormat="1" applyFon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right" vertical="center"/>
    </xf>
    <xf numFmtId="10" fontId="0" fillId="0" borderId="0" xfId="2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 applyFill="1" applyBorder="1" applyAlignment="1">
      <alignment horizontal="center" vertical="center"/>
    </xf>
    <xf numFmtId="44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44" fontId="0" fillId="0" borderId="0" xfId="1" applyFont="1" applyFill="1" applyBorder="1"/>
    <xf numFmtId="44" fontId="0" fillId="0" borderId="0" xfId="1" applyFont="1" applyFill="1" applyBorder="1" applyAlignment="1">
      <alignment vertical="center"/>
    </xf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0" fontId="2" fillId="0" borderId="0" xfId="0" applyFont="1" applyFill="1" applyBorder="1" applyAlignment="1">
      <alignment vertical="center"/>
    </xf>
    <xf numFmtId="0" fontId="0" fillId="3" borderId="10" xfId="0" applyFill="1" applyBorder="1" applyAlignment="1">
      <alignment horizontal="center" vertical="center"/>
    </xf>
    <xf numFmtId="0" fontId="0" fillId="4" borderId="10" xfId="1" applyNumberFormat="1" applyFont="1" applyFill="1" applyBorder="1" applyAlignment="1">
      <alignment horizontal="right" vertical="center"/>
    </xf>
    <xf numFmtId="10" fontId="0" fillId="4" borderId="10" xfId="2" applyNumberFormat="1" applyFont="1" applyFill="1" applyBorder="1" applyAlignment="1">
      <alignment horizontal="center" vertical="center"/>
    </xf>
    <xf numFmtId="0" fontId="0" fillId="3" borderId="10" xfId="0" applyFill="1" applyBorder="1" applyAlignment="1">
      <alignment horizontal="right" vertical="center"/>
    </xf>
    <xf numFmtId="44" fontId="0" fillId="0" borderId="10" xfId="1" applyFont="1" applyBorder="1" applyAlignment="1">
      <alignment horizontal="right" vertical="center"/>
    </xf>
    <xf numFmtId="44" fontId="0" fillId="4" borderId="10" xfId="0" applyNumberFormat="1" applyFill="1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44" fontId="0" fillId="4" borderId="10" xfId="1" applyFont="1" applyFill="1" applyBorder="1" applyAlignment="1">
      <alignment horizontal="right" vertical="center"/>
    </xf>
    <xf numFmtId="44" fontId="0" fillId="3" borderId="10" xfId="1" applyFont="1" applyFill="1" applyBorder="1" applyAlignment="1">
      <alignment horizontal="right" vertical="center"/>
    </xf>
    <xf numFmtId="44" fontId="0" fillId="5" borderId="10" xfId="0" applyNumberFormat="1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4" borderId="1" xfId="1" applyNumberFormat="1" applyFont="1" applyFill="1" applyBorder="1" applyAlignment="1">
      <alignment horizontal="right" vertical="center"/>
    </xf>
    <xf numFmtId="10" fontId="0" fillId="4" borderId="1" xfId="2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44" fontId="0" fillId="4" borderId="1" xfId="1" applyFont="1" applyFill="1" applyBorder="1" applyAlignment="1">
      <alignment horizontal="right" vertical="center"/>
    </xf>
    <xf numFmtId="44" fontId="0" fillId="3" borderId="1" xfId="1" applyFont="1" applyFill="1" applyBorder="1" applyAlignment="1">
      <alignment horizontal="right" vertical="center"/>
    </xf>
    <xf numFmtId="44" fontId="0" fillId="5" borderId="1" xfId="0" applyNumberFormat="1" applyFill="1" applyBorder="1" applyAlignment="1">
      <alignment horizontal="right" vertical="center"/>
    </xf>
    <xf numFmtId="0" fontId="0" fillId="6" borderId="0" xfId="0" applyFill="1"/>
    <xf numFmtId="0" fontId="0" fillId="7" borderId="0" xfId="0" applyFill="1"/>
    <xf numFmtId="0" fontId="0" fillId="5" borderId="0" xfId="0" applyFill="1"/>
    <xf numFmtId="4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4" fillId="0" borderId="8" xfId="0" applyNumberFormat="1" applyFont="1" applyFill="1" applyBorder="1" applyAlignment="1">
      <alignment horizontal="center" vertical="center"/>
    </xf>
    <xf numFmtId="44" fontId="4" fillId="0" borderId="9" xfId="0" applyNumberFormat="1" applyFon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1" applyNumberFormat="1" applyFont="1" applyFill="1" applyBorder="1" applyAlignment="1">
      <alignment horizontal="right" vertical="center"/>
    </xf>
    <xf numFmtId="0" fontId="0" fillId="0" borderId="0" xfId="2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420"/>
  <sheetViews>
    <sheetView tabSelected="1" workbookViewId="0">
      <selection activeCell="E6" sqref="E6"/>
    </sheetView>
  </sheetViews>
  <sheetFormatPr baseColWidth="10" defaultRowHeight="15"/>
  <cols>
    <col min="1" max="1" width="15.85546875" customWidth="1"/>
    <col min="2" max="2" width="15" style="71" customWidth="1"/>
    <col min="3" max="3" width="13.42578125" style="71" customWidth="1"/>
    <col min="4" max="4" width="11" style="71" customWidth="1"/>
    <col min="5" max="5" width="13.140625" customWidth="1"/>
    <col min="6" max="6" width="14.42578125" style="71" customWidth="1"/>
    <col min="7" max="7" width="13.140625" customWidth="1"/>
    <col min="8" max="8" width="13.42578125" style="72" customWidth="1"/>
    <col min="9" max="9" width="12.42578125" style="71" customWidth="1"/>
    <col min="10" max="10" width="14" hidden="1" customWidth="1"/>
    <col min="11" max="11" width="13.85546875" hidden="1" customWidth="1"/>
    <col min="12" max="12" width="26.140625" style="72" customWidth="1"/>
    <col min="13" max="13" width="6.28515625" style="71" customWidth="1"/>
    <col min="14" max="14" width="18.85546875" style="72" customWidth="1"/>
    <col min="15" max="16" width="12.85546875" style="71" customWidth="1"/>
    <col min="17" max="17" width="9.42578125" style="73" customWidth="1"/>
    <col min="18" max="18" width="11.140625" style="73" customWidth="1"/>
    <col min="19" max="19" width="12.85546875" customWidth="1"/>
    <col min="20" max="20" width="11.140625" customWidth="1"/>
  </cols>
  <sheetData>
    <row r="1" spans="1:21" ht="9" customHeight="1" thickBot="1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</row>
    <row r="2" spans="1:21" ht="19.5" thickBot="1">
      <c r="A2" s="10"/>
      <c r="B2" s="11"/>
      <c r="C2" s="12"/>
      <c r="D2" s="13"/>
      <c r="E2" s="13"/>
      <c r="F2" s="13"/>
      <c r="G2" s="13"/>
      <c r="H2" s="13"/>
      <c r="I2" s="13"/>
      <c r="J2" s="14"/>
      <c r="K2" s="14"/>
      <c r="L2" s="13"/>
      <c r="M2" s="14"/>
      <c r="N2" s="14"/>
      <c r="O2" s="14"/>
      <c r="P2" s="14"/>
      <c r="Q2" s="14"/>
      <c r="R2" s="14"/>
      <c r="S2" s="14"/>
      <c r="T2" s="14"/>
      <c r="U2" s="14"/>
    </row>
    <row r="3" spans="1:21" ht="15.75" thickBot="1"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</row>
    <row r="4" spans="1:21" ht="15.75" customHeight="1" thickBot="1">
      <c r="A4" s="15" t="s">
        <v>22</v>
      </c>
      <c r="B4" s="16" t="s">
        <v>23</v>
      </c>
      <c r="C4" s="16" t="s">
        <v>24</v>
      </c>
      <c r="D4" s="16" t="s">
        <v>25</v>
      </c>
      <c r="E4" s="16" t="s">
        <v>26</v>
      </c>
      <c r="F4" s="16" t="s">
        <v>27</v>
      </c>
      <c r="G4" s="16" t="s">
        <v>1</v>
      </c>
      <c r="H4" s="16" t="s">
        <v>28</v>
      </c>
      <c r="I4" s="16" t="s">
        <v>4</v>
      </c>
      <c r="J4" s="16" t="s">
        <v>29</v>
      </c>
      <c r="K4" s="16" t="s">
        <v>30</v>
      </c>
      <c r="L4" s="16" t="s">
        <v>31</v>
      </c>
      <c r="M4" s="16" t="s">
        <v>32</v>
      </c>
      <c r="N4" s="16" t="s">
        <v>33</v>
      </c>
      <c r="O4" s="16" t="s">
        <v>34</v>
      </c>
      <c r="P4" s="16" t="s">
        <v>35</v>
      </c>
      <c r="Q4" s="16" t="s">
        <v>36</v>
      </c>
      <c r="R4" s="17" t="s">
        <v>37</v>
      </c>
      <c r="S4" s="18"/>
      <c r="T4" s="18"/>
    </row>
    <row r="5" spans="1:21" ht="15.75" customHeight="1">
      <c r="A5" s="19"/>
      <c r="B5" s="20">
        <v>42736</v>
      </c>
      <c r="C5" s="20">
        <v>42916</v>
      </c>
      <c r="D5" s="21">
        <f>DATEDIF(B5,C5,"m")+1</f>
        <v>6</v>
      </c>
      <c r="E5" s="22">
        <f ca="1">IF(OR(AND(B5=Variables!$B$1,C5=Variables!$C$1),AND(B5=Variables!$B$1+1,C5=Variables!$C$1),AND(B5=Variables!$B$1,C5=Variables!$C$1-1),(AND(B5=Variables!$C$1,C5=Variables!$D$1))),(0.5),((C5-B5))/Variables!$E$1)</f>
        <v>0.5</v>
      </c>
      <c r="F5" s="23">
        <v>1</v>
      </c>
      <c r="G5" s="24">
        <f>VLOOKUP(F5,Variables!$A$4:$B$9,2)</f>
        <v>76.569999999999993</v>
      </c>
      <c r="H5" s="25">
        <f ca="1">G5*E5</f>
        <v>38.284999999999997</v>
      </c>
      <c r="I5" s="23">
        <v>0</v>
      </c>
      <c r="J5" s="26">
        <f>VLOOKUP(D5,Variables!$B$12:$C$23,2)</f>
        <v>6</v>
      </c>
      <c r="K5" s="26">
        <f>IF(I5&lt;=J5,0,(I5-J5))</f>
        <v>0</v>
      </c>
      <c r="L5" s="27">
        <f>ROUND(K5*Variables!$D$4,2)</f>
        <v>0</v>
      </c>
      <c r="M5" s="23">
        <v>0</v>
      </c>
      <c r="N5" s="27">
        <f>ROUND(M5*Variables!$C$4,2)</f>
        <v>0</v>
      </c>
      <c r="O5" s="28"/>
      <c r="P5" s="28"/>
      <c r="Q5" s="29">
        <f ca="1">SUM(H5+L5+N5)</f>
        <v>38.284999999999997</v>
      </c>
      <c r="R5" s="29">
        <f ca="1">Q5+(O5)+P5</f>
        <v>38.284999999999997</v>
      </c>
      <c r="S5" s="76">
        <f ca="1">R5</f>
        <v>38.284999999999997</v>
      </c>
      <c r="T5" s="77"/>
    </row>
    <row r="6" spans="1:21">
      <c r="A6" s="30"/>
      <c r="B6" s="20">
        <v>42736</v>
      </c>
      <c r="C6" s="20">
        <v>43099</v>
      </c>
      <c r="D6" s="21">
        <f>DATEDIF(B6,C6,"m")+1</f>
        <v>12</v>
      </c>
      <c r="E6" s="22">
        <f ca="1">IF(OR(AND(B6=Variables!$B$1,C6=Variables!$C$1),AND(B6=Variables!$B$1+1,C6=Variables!$C$1),AND(B6=Variables!$B$1,C6=Variables!$C$1-1),(AND(B6=Variables!$C$1,C6=Variables!$D$1))),(0.5),((C6-B6)+1)/Variables!$E$1)</f>
        <v>0.99726027397260275</v>
      </c>
      <c r="F6" s="23">
        <v>1</v>
      </c>
      <c r="G6" s="24">
        <f>VLOOKUP(F6,Variables!$A$4:$B$9,2)</f>
        <v>76.569999999999993</v>
      </c>
      <c r="H6" s="25">
        <f ca="1">G6*E6</f>
        <v>76.36021917808219</v>
      </c>
      <c r="I6" s="30"/>
      <c r="J6" s="34"/>
      <c r="K6" s="34"/>
      <c r="L6" s="32"/>
      <c r="M6" s="30"/>
      <c r="N6" s="32"/>
      <c r="O6" s="30"/>
      <c r="P6" s="30"/>
      <c r="Q6" s="33"/>
      <c r="R6" s="30"/>
      <c r="S6" s="30"/>
      <c r="T6" s="30"/>
    </row>
    <row r="7" spans="1:21" ht="18.75">
      <c r="A7" s="35"/>
      <c r="B7" s="36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</row>
    <row r="8" spans="1:21">
      <c r="A8" s="30"/>
      <c r="B8" s="37"/>
      <c r="C8" s="31"/>
      <c r="D8" s="30"/>
      <c r="E8" s="38"/>
      <c r="F8" s="30"/>
      <c r="G8" s="32"/>
      <c r="H8" s="33"/>
      <c r="I8" s="30"/>
      <c r="J8" s="34"/>
      <c r="K8" s="34"/>
      <c r="L8" s="32"/>
      <c r="M8" s="30"/>
      <c r="N8" s="32"/>
      <c r="O8" s="30"/>
      <c r="P8" s="30"/>
      <c r="Q8" s="33"/>
      <c r="R8" s="30"/>
      <c r="S8" s="30"/>
      <c r="T8" s="30"/>
      <c r="U8" s="30"/>
    </row>
    <row r="9" spans="1:21" ht="16.5" customHeight="1">
      <c r="A9" s="39"/>
      <c r="B9" s="36"/>
      <c r="C9" s="14"/>
      <c r="D9" s="14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40"/>
      <c r="T9" s="40"/>
      <c r="U9" s="30"/>
    </row>
    <row r="10" spans="1:21" ht="15.75" customHeight="1">
      <c r="A10" s="75"/>
      <c r="B10" s="37"/>
      <c r="C10" s="31"/>
      <c r="D10" s="30"/>
      <c r="E10" s="43"/>
      <c r="F10" s="44"/>
      <c r="G10" s="45"/>
      <c r="H10" s="46"/>
      <c r="I10" s="44"/>
      <c r="J10" s="44"/>
      <c r="K10" s="44"/>
      <c r="L10" s="45"/>
      <c r="M10" s="34"/>
      <c r="N10" s="45"/>
      <c r="O10" s="45"/>
      <c r="P10" s="45"/>
      <c r="Q10" s="46"/>
      <c r="R10" s="46"/>
      <c r="S10" s="74"/>
      <c r="T10" s="74"/>
      <c r="U10" s="30"/>
    </row>
    <row r="11" spans="1:21" ht="15" customHeight="1">
      <c r="A11" s="75"/>
      <c r="B11" s="41"/>
      <c r="C11" s="41"/>
      <c r="D11" s="42"/>
      <c r="E11" s="43"/>
      <c r="F11" s="44"/>
      <c r="G11" s="45"/>
      <c r="H11" s="46"/>
      <c r="I11" s="44"/>
      <c r="J11" s="44"/>
      <c r="K11" s="44"/>
      <c r="L11" s="45"/>
      <c r="M11" s="34"/>
      <c r="N11" s="45"/>
      <c r="O11" s="45"/>
      <c r="P11" s="44"/>
      <c r="Q11" s="46"/>
      <c r="R11" s="46"/>
      <c r="S11" s="74"/>
      <c r="T11" s="74"/>
      <c r="U11" s="30"/>
    </row>
    <row r="12" spans="1:21" ht="15" customHeight="1">
      <c r="A12" s="75"/>
      <c r="F12" s="44"/>
      <c r="G12" s="45"/>
      <c r="H12" s="46"/>
      <c r="I12" s="44"/>
      <c r="J12" s="44"/>
      <c r="K12" s="44"/>
      <c r="L12" s="45"/>
      <c r="M12" s="34"/>
      <c r="N12" s="45"/>
      <c r="O12" s="45"/>
      <c r="P12" s="44"/>
      <c r="Q12" s="46"/>
      <c r="R12" s="46"/>
      <c r="S12" s="74"/>
      <c r="T12" s="74"/>
      <c r="U12" s="30"/>
    </row>
    <row r="13" spans="1:21" ht="15" customHeight="1">
      <c r="A13" s="75"/>
      <c r="B13" s="41"/>
      <c r="C13" s="41"/>
      <c r="D13" s="42"/>
      <c r="E13" s="43"/>
      <c r="F13" s="44"/>
      <c r="G13" s="45"/>
      <c r="H13" s="46"/>
      <c r="I13" s="44"/>
      <c r="J13" s="44"/>
      <c r="K13" s="44"/>
      <c r="L13" s="45"/>
      <c r="M13" s="34"/>
      <c r="N13" s="45"/>
      <c r="O13" s="45"/>
      <c r="P13" s="44"/>
      <c r="Q13" s="46"/>
      <c r="R13" s="46"/>
      <c r="S13" s="74"/>
      <c r="T13" s="74"/>
      <c r="U13" s="30"/>
    </row>
    <row r="14" spans="1:21" ht="15.75" customHeight="1">
      <c r="A14" s="30"/>
      <c r="B14" s="31"/>
      <c r="C14" s="30"/>
      <c r="D14" s="30"/>
      <c r="E14" s="38"/>
      <c r="F14" s="30"/>
      <c r="G14" s="32"/>
      <c r="H14" s="33"/>
      <c r="I14" s="30"/>
      <c r="J14" s="34"/>
      <c r="K14" s="34"/>
      <c r="L14" s="32"/>
      <c r="M14" s="30"/>
      <c r="N14" s="32"/>
      <c r="O14" s="30"/>
      <c r="P14" s="30"/>
      <c r="Q14" s="33"/>
      <c r="R14" s="33"/>
      <c r="S14" s="40"/>
      <c r="T14" s="40"/>
      <c r="U14" s="30"/>
    </row>
    <row r="15" spans="1:21">
      <c r="A15" s="30"/>
      <c r="B15" s="30"/>
      <c r="C15" s="30"/>
      <c r="D15" s="30"/>
      <c r="E15" s="38"/>
      <c r="F15" s="30"/>
      <c r="G15" s="32"/>
      <c r="H15" s="33"/>
      <c r="I15" s="30"/>
      <c r="J15" s="34"/>
      <c r="K15" s="34"/>
      <c r="L15" s="32"/>
      <c r="M15" s="30"/>
      <c r="N15" s="32"/>
      <c r="O15" s="30"/>
      <c r="P15" s="30"/>
      <c r="Q15" s="33"/>
      <c r="R15" s="33"/>
      <c r="S15" s="30"/>
      <c r="T15" s="30"/>
      <c r="U15" s="30"/>
    </row>
    <row r="16" spans="1:21" ht="18.75">
      <c r="A16" s="35"/>
      <c r="B16" s="41"/>
      <c r="C16" s="41"/>
      <c r="D16" s="14"/>
      <c r="E16" s="30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30"/>
      <c r="S16" s="30"/>
      <c r="T16" s="30"/>
      <c r="U16" s="30"/>
    </row>
    <row r="17" spans="1:21" ht="15.75" customHeight="1">
      <c r="A17" s="30"/>
      <c r="B17" s="30"/>
      <c r="C17" s="30"/>
      <c r="D17" s="30"/>
      <c r="E17" s="38"/>
      <c r="F17" s="30"/>
      <c r="G17" s="32"/>
      <c r="H17" s="33"/>
      <c r="I17" s="30"/>
      <c r="J17" s="34"/>
      <c r="K17" s="34"/>
      <c r="L17" s="32"/>
      <c r="M17" s="30"/>
      <c r="N17" s="32"/>
      <c r="O17" s="30"/>
      <c r="P17" s="30"/>
      <c r="Q17" s="33"/>
      <c r="R17" s="33"/>
      <c r="S17" s="40"/>
      <c r="T17" s="40"/>
      <c r="U17" s="30"/>
    </row>
    <row r="18" spans="1:21" ht="15.75" customHeight="1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40"/>
      <c r="T18" s="40"/>
      <c r="U18" s="30"/>
    </row>
    <row r="19" spans="1:21" ht="15" customHeight="1">
      <c r="A19" s="75"/>
      <c r="B19" s="41"/>
      <c r="C19" s="41"/>
      <c r="D19" s="42"/>
      <c r="E19" s="38"/>
      <c r="F19" s="30"/>
      <c r="G19" s="32"/>
      <c r="H19" s="33"/>
      <c r="I19" s="30"/>
      <c r="J19" s="34"/>
      <c r="K19" s="34"/>
      <c r="L19" s="32"/>
      <c r="M19" s="34"/>
      <c r="N19" s="32"/>
      <c r="O19" s="48"/>
      <c r="P19" s="30"/>
      <c r="Q19" s="33"/>
      <c r="R19" s="33"/>
      <c r="S19" s="74"/>
      <c r="T19" s="74"/>
    </row>
    <row r="20" spans="1:21" ht="15" customHeight="1">
      <c r="A20" s="75"/>
      <c r="B20" s="41"/>
      <c r="C20" s="41"/>
      <c r="D20" s="42"/>
      <c r="E20" s="38"/>
      <c r="F20" s="30"/>
      <c r="G20" s="32"/>
      <c r="H20" s="33"/>
      <c r="I20" s="30"/>
      <c r="J20" s="34"/>
      <c r="K20" s="34"/>
      <c r="L20" s="32"/>
      <c r="M20" s="34"/>
      <c r="N20" s="32"/>
      <c r="O20" s="30"/>
      <c r="P20" s="30"/>
      <c r="Q20" s="33"/>
      <c r="R20" s="33"/>
      <c r="S20" s="74"/>
      <c r="T20" s="74"/>
    </row>
    <row r="21" spans="1:21" ht="15" customHeight="1">
      <c r="A21" s="75"/>
      <c r="B21" s="41"/>
      <c r="C21" s="41"/>
      <c r="D21" s="42"/>
      <c r="E21" s="38"/>
      <c r="F21" s="31"/>
      <c r="G21" s="32"/>
      <c r="H21" s="33"/>
      <c r="I21" s="30"/>
      <c r="J21" s="34"/>
      <c r="K21" s="34"/>
      <c r="L21" s="32"/>
      <c r="M21" s="34"/>
      <c r="N21" s="32"/>
      <c r="O21" s="30"/>
      <c r="P21" s="30"/>
      <c r="Q21" s="33"/>
      <c r="R21" s="33"/>
      <c r="S21" s="74"/>
      <c r="T21" s="74"/>
    </row>
    <row r="22" spans="1:21" ht="15" customHeight="1">
      <c r="A22" s="75"/>
      <c r="B22" s="41"/>
      <c r="C22" s="41"/>
      <c r="D22" s="42"/>
      <c r="E22" s="38"/>
      <c r="F22" s="31"/>
      <c r="G22" s="32"/>
      <c r="H22" s="33"/>
      <c r="I22" s="30"/>
      <c r="J22" s="34"/>
      <c r="K22" s="34"/>
      <c r="L22" s="32"/>
      <c r="M22" s="34"/>
      <c r="N22" s="32"/>
      <c r="O22" s="30"/>
      <c r="P22" s="30"/>
      <c r="Q22" s="33"/>
      <c r="R22" s="33"/>
      <c r="S22" s="74"/>
      <c r="T22" s="74"/>
    </row>
    <row r="23" spans="1:21" ht="15.75" customHeight="1">
      <c r="A23" s="30"/>
      <c r="B23" s="31"/>
      <c r="C23" s="31"/>
      <c r="D23" s="30"/>
      <c r="E23" s="38"/>
      <c r="F23" s="30"/>
      <c r="G23" s="32"/>
      <c r="H23" s="33"/>
      <c r="I23" s="30"/>
      <c r="J23" s="34"/>
      <c r="K23" s="34"/>
      <c r="L23" s="32"/>
      <c r="M23" s="30"/>
      <c r="N23" s="32"/>
      <c r="O23" s="30"/>
      <c r="P23" s="30"/>
      <c r="Q23" s="33"/>
      <c r="R23" s="33"/>
      <c r="S23" s="40"/>
      <c r="T23" s="40"/>
      <c r="U23" s="47"/>
    </row>
    <row r="24" spans="1:21" ht="15.75" customHeight="1">
      <c r="A24" s="30"/>
      <c r="B24" s="31"/>
      <c r="C24" s="31"/>
      <c r="D24" s="30"/>
      <c r="E24" s="38"/>
      <c r="F24" s="30"/>
      <c r="G24" s="32"/>
      <c r="H24" s="33"/>
      <c r="I24" s="30"/>
      <c r="J24" s="34"/>
      <c r="K24" s="34"/>
      <c r="L24" s="32"/>
      <c r="M24" s="30"/>
      <c r="N24" s="32"/>
      <c r="O24" s="30"/>
      <c r="P24" s="30"/>
      <c r="Q24" s="33"/>
      <c r="R24" s="33"/>
      <c r="S24" s="40"/>
      <c r="T24" s="40"/>
      <c r="U24" s="47"/>
    </row>
    <row r="25" spans="1:21" ht="21.75" customHeight="1">
      <c r="A25" s="35"/>
      <c r="B25" s="35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47"/>
    </row>
    <row r="26" spans="1:21">
      <c r="A26" s="30"/>
      <c r="B26" s="30"/>
      <c r="C26" s="30"/>
      <c r="D26" s="30"/>
      <c r="E26" s="38"/>
      <c r="F26" s="30"/>
      <c r="G26" s="32"/>
      <c r="H26" s="33"/>
      <c r="I26" s="30"/>
      <c r="J26" s="34"/>
      <c r="K26" s="34"/>
      <c r="L26" s="32"/>
      <c r="M26" s="30"/>
      <c r="N26" s="32"/>
      <c r="O26" s="30"/>
      <c r="P26" s="30"/>
      <c r="Q26" s="33"/>
      <c r="R26" s="33"/>
      <c r="S26" s="30"/>
      <c r="T26" s="30"/>
    </row>
    <row r="27" spans="1:21" ht="15.75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0"/>
      <c r="T27" s="30"/>
    </row>
    <row r="28" spans="1:21" ht="21">
      <c r="A28" s="30"/>
      <c r="B28" s="41"/>
      <c r="C28" s="41"/>
      <c r="D28" s="42"/>
      <c r="E28" s="43"/>
      <c r="F28" s="34"/>
      <c r="G28" s="32"/>
      <c r="H28" s="33"/>
      <c r="I28" s="14"/>
      <c r="J28" s="34"/>
      <c r="K28" s="34"/>
      <c r="L28" s="32"/>
      <c r="M28" s="34"/>
      <c r="N28" s="32"/>
      <c r="O28" s="49"/>
      <c r="P28" s="14"/>
      <c r="Q28" s="33"/>
      <c r="R28" s="33"/>
      <c r="S28" s="74"/>
      <c r="T28" s="74"/>
    </row>
    <row r="29" spans="1:21">
      <c r="A29" s="30"/>
      <c r="B29" s="44"/>
      <c r="C29" s="44"/>
      <c r="D29" s="42"/>
      <c r="E29" s="34"/>
      <c r="F29" s="34"/>
      <c r="G29" s="32"/>
      <c r="H29" s="33"/>
      <c r="I29" s="30"/>
      <c r="J29" s="34"/>
      <c r="K29" s="34"/>
      <c r="L29" s="32"/>
      <c r="M29" s="30"/>
      <c r="N29" s="32"/>
      <c r="O29" s="30"/>
      <c r="P29" s="30"/>
      <c r="Q29" s="33"/>
      <c r="R29" s="33"/>
      <c r="S29" s="30"/>
      <c r="T29" s="30"/>
    </row>
    <row r="30" spans="1:21">
      <c r="A30" s="30"/>
      <c r="B30" s="44"/>
      <c r="C30" s="44"/>
      <c r="D30" s="42"/>
      <c r="E30" s="34"/>
      <c r="F30" s="34"/>
      <c r="G30" s="32"/>
      <c r="H30" s="33"/>
      <c r="I30" s="30"/>
      <c r="J30" s="34"/>
      <c r="K30" s="34"/>
      <c r="L30" s="32"/>
      <c r="M30" s="30"/>
      <c r="N30" s="32"/>
      <c r="O30" s="30"/>
      <c r="P30" s="30"/>
      <c r="Q30" s="33"/>
      <c r="R30" s="33"/>
      <c r="S30" s="30"/>
      <c r="T30" s="30"/>
    </row>
    <row r="31" spans="1:21" ht="18.75">
      <c r="A31" s="35"/>
      <c r="B31" s="35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33"/>
      <c r="R31" s="33"/>
      <c r="S31" s="30"/>
      <c r="T31" s="30"/>
    </row>
    <row r="32" spans="1:21" ht="18.75">
      <c r="A32" s="50"/>
      <c r="B32" s="50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33"/>
      <c r="R32" s="33"/>
      <c r="S32" s="30"/>
      <c r="T32" s="30"/>
    </row>
    <row r="33" spans="1:20" ht="15.75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0"/>
      <c r="T33" s="30"/>
    </row>
    <row r="34" spans="1:20" ht="21.75" customHeight="1">
      <c r="A34" s="75"/>
      <c r="B34" s="41"/>
      <c r="C34" s="41"/>
      <c r="D34" s="42"/>
      <c r="E34" s="43"/>
      <c r="F34" s="34"/>
      <c r="G34" s="32"/>
      <c r="H34" s="33"/>
      <c r="I34" s="30"/>
      <c r="J34" s="34"/>
      <c r="K34" s="34"/>
      <c r="L34" s="32"/>
      <c r="M34" s="34"/>
      <c r="N34" s="32"/>
      <c r="O34" s="32"/>
      <c r="P34" s="34"/>
      <c r="Q34" s="33"/>
      <c r="R34" s="33"/>
      <c r="S34" s="74"/>
      <c r="T34" s="74"/>
    </row>
    <row r="35" spans="1:20">
      <c r="A35" s="75"/>
      <c r="B35" s="41"/>
      <c r="C35" s="41"/>
      <c r="D35" s="42"/>
      <c r="E35" s="43"/>
      <c r="F35" s="34"/>
      <c r="G35" s="32"/>
      <c r="H35" s="33"/>
      <c r="I35" s="30"/>
      <c r="J35" s="34"/>
      <c r="K35" s="34"/>
      <c r="L35" s="32"/>
      <c r="M35" s="34"/>
      <c r="N35" s="32"/>
      <c r="O35" s="32"/>
      <c r="P35" s="34"/>
      <c r="Q35" s="33"/>
      <c r="R35" s="33"/>
      <c r="S35" s="74"/>
      <c r="T35" s="74"/>
    </row>
    <row r="36" spans="1:20">
      <c r="A36" s="30"/>
      <c r="B36" s="41"/>
      <c r="C36" s="41"/>
      <c r="D36" s="42"/>
      <c r="E36" s="43"/>
      <c r="F36" s="34"/>
      <c r="G36" s="32"/>
      <c r="H36" s="33"/>
      <c r="I36" s="30"/>
      <c r="J36" s="34"/>
      <c r="K36" s="34"/>
      <c r="L36" s="32"/>
      <c r="M36" s="34"/>
      <c r="N36" s="32"/>
      <c r="O36" s="34"/>
      <c r="P36" s="34"/>
      <c r="Q36" s="33"/>
      <c r="R36" s="33"/>
      <c r="S36" s="74"/>
      <c r="T36" s="74"/>
    </row>
    <row r="37" spans="1:20">
      <c r="A37" s="30"/>
      <c r="B37" s="44"/>
      <c r="C37" s="44"/>
      <c r="D37" s="42"/>
      <c r="E37" s="43"/>
      <c r="F37" s="34"/>
      <c r="G37" s="32"/>
      <c r="H37" s="33"/>
      <c r="I37" s="30"/>
      <c r="J37" s="34"/>
      <c r="K37" s="34"/>
      <c r="L37" s="32"/>
      <c r="M37" s="30"/>
      <c r="N37" s="32"/>
      <c r="O37" s="30"/>
      <c r="P37" s="30"/>
      <c r="Q37" s="33"/>
      <c r="R37" s="33"/>
      <c r="S37" s="30"/>
      <c r="T37" s="30"/>
    </row>
    <row r="38" spans="1:20">
      <c r="A38" s="30"/>
      <c r="B38" s="44"/>
      <c r="C38" s="44"/>
      <c r="D38" s="42"/>
      <c r="E38" s="43"/>
      <c r="F38" s="34"/>
      <c r="G38" s="32"/>
      <c r="H38" s="33"/>
      <c r="I38" s="30"/>
      <c r="J38" s="34"/>
      <c r="K38" s="34"/>
      <c r="L38" s="32"/>
      <c r="M38" s="30"/>
      <c r="N38" s="32"/>
      <c r="O38" s="30"/>
      <c r="P38" s="30"/>
      <c r="Q38" s="33"/>
      <c r="R38" s="33"/>
      <c r="S38" s="30"/>
      <c r="T38" s="30"/>
    </row>
    <row r="39" spans="1:20" ht="18.75">
      <c r="A39" s="35"/>
      <c r="B39" s="35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30"/>
      <c r="Q39" s="33"/>
      <c r="R39" s="33"/>
      <c r="S39" s="30"/>
      <c r="T39" s="30"/>
    </row>
    <row r="40" spans="1:20">
      <c r="A40" s="30"/>
      <c r="B40" s="44"/>
      <c r="C40" s="44"/>
      <c r="D40" s="42"/>
      <c r="E40" s="43"/>
      <c r="F40" s="34"/>
      <c r="G40" s="32"/>
      <c r="H40" s="33"/>
      <c r="I40" s="30"/>
      <c r="J40" s="34"/>
      <c r="K40" s="34"/>
      <c r="L40" s="32"/>
      <c r="M40" s="30"/>
      <c r="N40" s="32"/>
      <c r="O40" s="30"/>
      <c r="P40" s="30"/>
      <c r="Q40" s="33"/>
      <c r="R40" s="33"/>
      <c r="S40" s="30"/>
      <c r="T40" s="30"/>
    </row>
    <row r="41" spans="1:20" ht="15.75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0"/>
      <c r="T41" s="30"/>
    </row>
    <row r="42" spans="1:20" ht="21">
      <c r="A42" s="30"/>
      <c r="B42" s="41"/>
      <c r="C42" s="41"/>
      <c r="D42" s="42"/>
      <c r="E42" s="43"/>
      <c r="F42" s="34"/>
      <c r="G42" s="32"/>
      <c r="H42" s="33"/>
      <c r="I42" s="30"/>
      <c r="J42" s="34"/>
      <c r="K42" s="34"/>
      <c r="L42" s="32"/>
      <c r="M42" s="34"/>
      <c r="N42" s="32"/>
      <c r="O42" s="32"/>
      <c r="P42" s="32"/>
      <c r="Q42" s="33"/>
      <c r="R42" s="33"/>
      <c r="S42" s="74"/>
      <c r="T42" s="74"/>
    </row>
    <row r="43" spans="1:20">
      <c r="A43" s="30"/>
      <c r="B43" s="44"/>
      <c r="C43" s="44"/>
      <c r="D43" s="42"/>
      <c r="E43" s="43"/>
      <c r="F43" s="34"/>
      <c r="G43" s="32"/>
      <c r="H43" s="33"/>
      <c r="I43" s="30"/>
      <c r="J43" s="34"/>
      <c r="K43" s="34"/>
      <c r="L43" s="32"/>
      <c r="M43" s="30"/>
      <c r="N43" s="32"/>
      <c r="O43" s="30"/>
      <c r="P43" s="30"/>
      <c r="Q43" s="33"/>
      <c r="R43" s="33"/>
      <c r="S43" s="30"/>
      <c r="T43" s="30"/>
    </row>
    <row r="44" spans="1:20">
      <c r="A44" s="30"/>
      <c r="B44" s="44"/>
      <c r="C44" s="44"/>
      <c r="D44" s="42"/>
      <c r="E44" s="43"/>
      <c r="F44" s="34"/>
      <c r="G44" s="32"/>
      <c r="H44" s="33"/>
      <c r="I44" s="30"/>
      <c r="J44" s="34"/>
      <c r="K44" s="34"/>
      <c r="L44" s="32"/>
      <c r="M44" s="30"/>
      <c r="N44" s="32"/>
      <c r="O44" s="30"/>
      <c r="P44" s="30"/>
      <c r="Q44" s="33"/>
      <c r="R44" s="33"/>
      <c r="S44" s="30"/>
      <c r="T44" s="30"/>
    </row>
    <row r="45" spans="1:20" ht="18.75">
      <c r="A45" s="35"/>
      <c r="B45" s="35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30"/>
      <c r="Q45" s="33"/>
      <c r="R45" s="33"/>
      <c r="S45" s="30"/>
      <c r="T45" s="30"/>
    </row>
    <row r="46" spans="1:20">
      <c r="A46" s="30"/>
      <c r="B46" s="44"/>
      <c r="C46" s="44"/>
      <c r="D46" s="42"/>
      <c r="E46" s="43"/>
      <c r="F46" s="34"/>
      <c r="G46" s="32"/>
      <c r="H46" s="33"/>
      <c r="I46" s="30"/>
      <c r="J46" s="34"/>
      <c r="K46" s="34"/>
      <c r="L46" s="32"/>
      <c r="M46" s="30"/>
      <c r="N46" s="32"/>
      <c r="O46" s="30"/>
      <c r="P46" s="30"/>
      <c r="Q46" s="33"/>
      <c r="R46" s="33"/>
      <c r="S46" s="30"/>
      <c r="T46" s="30"/>
    </row>
    <row r="47" spans="1:20" ht="15.75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0"/>
      <c r="T47" s="30"/>
    </row>
    <row r="48" spans="1:20" ht="21">
      <c r="A48" s="30"/>
      <c r="B48" s="41"/>
      <c r="C48" s="41"/>
      <c r="D48" s="42"/>
      <c r="E48" s="43"/>
      <c r="F48" s="34"/>
      <c r="G48" s="32"/>
      <c r="H48" s="33"/>
      <c r="I48" s="30"/>
      <c r="J48" s="34"/>
      <c r="K48" s="34"/>
      <c r="L48" s="32"/>
      <c r="M48" s="34"/>
      <c r="N48" s="32"/>
      <c r="O48" s="32"/>
      <c r="P48" s="32"/>
      <c r="Q48" s="33"/>
      <c r="R48" s="33"/>
      <c r="S48" s="74"/>
      <c r="T48" s="74"/>
    </row>
    <row r="49" spans="1:20">
      <c r="A49" s="30"/>
      <c r="B49" s="44"/>
      <c r="C49" s="44"/>
      <c r="D49" s="42"/>
      <c r="E49" s="43"/>
      <c r="F49" s="34"/>
      <c r="G49" s="32"/>
      <c r="H49" s="33"/>
      <c r="I49" s="30"/>
      <c r="J49" s="34"/>
      <c r="K49" s="34"/>
      <c r="L49" s="32"/>
      <c r="M49" s="51"/>
      <c r="N49" s="32"/>
      <c r="O49" s="34"/>
      <c r="P49" s="34"/>
      <c r="Q49" s="33"/>
      <c r="R49" s="33"/>
      <c r="S49" s="30"/>
      <c r="T49" s="30"/>
    </row>
    <row r="50" spans="1:20">
      <c r="A50" s="30"/>
      <c r="B50" s="44"/>
      <c r="C50" s="44"/>
      <c r="D50" s="42"/>
      <c r="E50" s="43"/>
      <c r="F50" s="34"/>
      <c r="G50" s="32"/>
      <c r="H50" s="33"/>
      <c r="I50" s="30"/>
      <c r="J50" s="34"/>
      <c r="K50" s="34"/>
      <c r="L50" s="32"/>
      <c r="M50" s="51"/>
      <c r="N50" s="32"/>
      <c r="O50" s="34"/>
      <c r="P50" s="34"/>
      <c r="Q50" s="33"/>
      <c r="R50" s="33"/>
      <c r="S50" s="30"/>
      <c r="T50" s="30"/>
    </row>
    <row r="51" spans="1:20" ht="18.75">
      <c r="A51" s="35"/>
      <c r="B51" s="35"/>
      <c r="C51" s="14"/>
      <c r="D51" s="52"/>
      <c r="E51" s="52"/>
      <c r="F51" s="52"/>
      <c r="G51" s="52"/>
      <c r="H51" s="34"/>
      <c r="I51" s="34"/>
      <c r="J51" s="34"/>
      <c r="K51" s="34"/>
      <c r="L51" s="34"/>
      <c r="M51" s="34"/>
      <c r="N51" s="34"/>
      <c r="O51" s="34"/>
      <c r="P51" s="34"/>
      <c r="Q51" s="33"/>
      <c r="R51" s="33"/>
      <c r="S51" s="30"/>
      <c r="T51" s="30"/>
    </row>
    <row r="52" spans="1:20">
      <c r="A52" s="30"/>
      <c r="B52" s="44"/>
      <c r="C52" s="44"/>
      <c r="D52" s="42"/>
      <c r="E52" s="43"/>
      <c r="F52" s="34"/>
      <c r="G52" s="32"/>
      <c r="H52" s="33"/>
      <c r="I52" s="30"/>
      <c r="J52" s="34"/>
      <c r="K52" s="34"/>
      <c r="L52" s="32"/>
      <c r="M52" s="51"/>
      <c r="N52" s="32"/>
      <c r="O52" s="34"/>
      <c r="P52" s="34"/>
      <c r="Q52" s="33"/>
      <c r="R52" s="33"/>
      <c r="S52" s="30"/>
      <c r="T52" s="30"/>
    </row>
    <row r="53" spans="1:20" ht="15.75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0"/>
      <c r="T53" s="30"/>
    </row>
    <row r="54" spans="1:20" ht="21">
      <c r="A54" s="30"/>
      <c r="B54" s="41"/>
      <c r="C54" s="41"/>
      <c r="D54" s="42"/>
      <c r="E54" s="43"/>
      <c r="F54" s="34"/>
      <c r="G54" s="32"/>
      <c r="H54" s="33"/>
      <c r="I54" s="14"/>
      <c r="J54" s="34"/>
      <c r="K54" s="34"/>
      <c r="L54" s="32"/>
      <c r="M54" s="34"/>
      <c r="N54" s="32"/>
      <c r="O54" s="32"/>
      <c r="P54" s="34"/>
      <c r="Q54" s="33"/>
      <c r="R54" s="33"/>
      <c r="S54" s="74"/>
      <c r="T54" s="74"/>
    </row>
    <row r="55" spans="1:20">
      <c r="A55" s="30"/>
      <c r="B55" s="44"/>
      <c r="C55" s="44"/>
      <c r="D55" s="42"/>
      <c r="E55" s="43"/>
      <c r="F55" s="34"/>
      <c r="G55" s="32"/>
      <c r="H55" s="33"/>
      <c r="I55" s="30"/>
      <c r="J55" s="34"/>
      <c r="K55" s="34"/>
      <c r="L55" s="32"/>
      <c r="M55" s="51"/>
      <c r="N55" s="32"/>
      <c r="O55" s="34"/>
      <c r="P55" s="34"/>
      <c r="Q55" s="33"/>
      <c r="R55" s="33"/>
      <c r="S55" s="30"/>
      <c r="T55" s="30"/>
    </row>
    <row r="56" spans="1:20">
      <c r="A56" s="30"/>
      <c r="B56" s="44"/>
      <c r="C56" s="44"/>
      <c r="D56" s="42"/>
      <c r="E56" s="43"/>
      <c r="F56" s="34"/>
      <c r="G56" s="32"/>
      <c r="H56" s="33"/>
      <c r="I56" s="30"/>
      <c r="J56" s="34"/>
      <c r="K56" s="34"/>
      <c r="L56" s="32"/>
      <c r="M56" s="51"/>
      <c r="N56" s="32"/>
      <c r="O56" s="34"/>
      <c r="P56" s="34"/>
      <c r="Q56" s="33"/>
      <c r="R56" s="33"/>
      <c r="S56" s="30"/>
      <c r="T56" s="30"/>
    </row>
    <row r="57" spans="1:20" ht="18.75">
      <c r="A57" s="35"/>
      <c r="B57" s="35"/>
      <c r="C57" s="14"/>
      <c r="D57" s="52"/>
      <c r="E57" s="52"/>
      <c r="F57" s="52"/>
      <c r="G57" s="52"/>
      <c r="H57" s="33"/>
      <c r="I57" s="33"/>
      <c r="J57" s="33"/>
      <c r="K57" s="33"/>
      <c r="L57" s="33"/>
      <c r="M57" s="33"/>
      <c r="N57" s="33"/>
      <c r="O57" s="33"/>
      <c r="P57" s="34"/>
      <c r="Q57" s="33"/>
      <c r="R57" s="33"/>
      <c r="S57" s="30"/>
      <c r="T57" s="30"/>
    </row>
    <row r="58" spans="1:20">
      <c r="A58" s="30"/>
      <c r="B58" s="44"/>
      <c r="C58" s="44"/>
      <c r="D58" s="42"/>
      <c r="E58" s="43"/>
      <c r="F58" s="34"/>
      <c r="G58" s="32"/>
      <c r="H58" s="33"/>
      <c r="I58" s="30"/>
      <c r="J58" s="34"/>
      <c r="K58" s="34"/>
      <c r="L58" s="32"/>
      <c r="M58" s="51"/>
      <c r="N58" s="32"/>
      <c r="O58" s="34"/>
      <c r="P58" s="34"/>
      <c r="Q58" s="33"/>
      <c r="R58" s="33"/>
      <c r="S58" s="30"/>
      <c r="T58" s="30"/>
    </row>
    <row r="59" spans="1:20" ht="15.75">
      <c r="A59" s="39"/>
      <c r="B59" s="39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0"/>
      <c r="T59" s="30"/>
    </row>
    <row r="60" spans="1:20" ht="21.75" customHeight="1">
      <c r="A60" s="30"/>
      <c r="B60" s="41"/>
      <c r="C60" s="41"/>
      <c r="D60" s="42"/>
      <c r="E60" s="43"/>
      <c r="F60" s="34"/>
      <c r="G60" s="32"/>
      <c r="H60" s="33"/>
      <c r="I60" s="30"/>
      <c r="J60" s="34"/>
      <c r="K60" s="34"/>
      <c r="L60" s="32"/>
      <c r="M60" s="51"/>
      <c r="N60" s="32"/>
      <c r="O60" s="32"/>
      <c r="P60" s="34"/>
      <c r="Q60" s="33"/>
      <c r="R60" s="33"/>
      <c r="S60" s="74"/>
      <c r="T60" s="74"/>
    </row>
    <row r="61" spans="1:20">
      <c r="A61" s="75"/>
      <c r="B61" s="41"/>
      <c r="C61" s="41"/>
      <c r="D61" s="42"/>
      <c r="E61" s="43"/>
      <c r="F61" s="34"/>
      <c r="G61" s="32"/>
      <c r="H61" s="33"/>
      <c r="I61" s="30"/>
      <c r="J61" s="34"/>
      <c r="K61" s="34"/>
      <c r="L61" s="32"/>
      <c r="M61" s="51"/>
      <c r="N61" s="32"/>
      <c r="O61" s="34"/>
      <c r="P61" s="34"/>
      <c r="Q61" s="33"/>
      <c r="R61" s="33"/>
      <c r="S61" s="74"/>
      <c r="T61" s="74"/>
    </row>
    <row r="62" spans="1:20">
      <c r="A62" s="75"/>
      <c r="B62" s="41"/>
      <c r="C62" s="41"/>
      <c r="D62" s="42"/>
      <c r="E62" s="43"/>
      <c r="F62" s="34"/>
      <c r="G62" s="32"/>
      <c r="H62" s="33"/>
      <c r="I62" s="30"/>
      <c r="J62" s="34"/>
      <c r="K62" s="34"/>
      <c r="L62" s="32"/>
      <c r="M62" s="51"/>
      <c r="N62" s="32"/>
      <c r="O62" s="34"/>
      <c r="P62" s="34"/>
      <c r="Q62" s="33"/>
      <c r="R62" s="33"/>
      <c r="S62" s="74"/>
      <c r="T62" s="74"/>
    </row>
    <row r="63" spans="1:20">
      <c r="A63" s="30"/>
      <c r="B63" s="44"/>
      <c r="C63" s="44"/>
      <c r="D63" s="42"/>
      <c r="E63" s="43"/>
      <c r="F63" s="34"/>
      <c r="G63" s="32"/>
      <c r="H63" s="33"/>
      <c r="I63" s="30"/>
      <c r="J63" s="34"/>
      <c r="K63" s="34"/>
      <c r="L63" s="32"/>
      <c r="M63" s="51"/>
      <c r="N63" s="32"/>
      <c r="O63" s="34"/>
      <c r="P63" s="34"/>
      <c r="Q63" s="33"/>
      <c r="R63" s="33"/>
      <c r="S63" s="30"/>
      <c r="T63" s="30"/>
    </row>
    <row r="64" spans="1:20">
      <c r="A64" s="30"/>
      <c r="B64" s="44"/>
      <c r="C64" s="44"/>
      <c r="D64" s="42"/>
      <c r="E64" s="43"/>
      <c r="F64" s="34"/>
      <c r="G64" s="32"/>
      <c r="H64" s="33"/>
      <c r="I64" s="30"/>
      <c r="J64" s="34"/>
      <c r="K64" s="34"/>
      <c r="L64" s="32"/>
      <c r="M64" s="51"/>
      <c r="N64" s="32"/>
      <c r="O64" s="34"/>
      <c r="P64" s="34"/>
      <c r="Q64" s="33"/>
      <c r="R64" s="33"/>
      <c r="S64" s="30"/>
      <c r="T64" s="30"/>
    </row>
    <row r="65" spans="1:20" ht="18.75">
      <c r="A65" s="35"/>
      <c r="B65" s="35"/>
      <c r="C65" s="14"/>
      <c r="D65" s="52"/>
      <c r="E65" s="52"/>
      <c r="F65" s="52"/>
      <c r="G65" s="52"/>
      <c r="H65" s="34"/>
      <c r="I65" s="34"/>
      <c r="J65" s="34"/>
      <c r="K65" s="34"/>
      <c r="L65" s="34"/>
      <c r="M65" s="34"/>
      <c r="N65" s="34"/>
      <c r="O65" s="34"/>
      <c r="P65" s="30"/>
      <c r="Q65" s="30"/>
      <c r="R65" s="30"/>
      <c r="S65" s="30"/>
      <c r="T65" s="30"/>
    </row>
    <row r="66" spans="1:20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</row>
    <row r="67" spans="1:20" ht="15.75">
      <c r="A67" s="39"/>
      <c r="B67" s="39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0"/>
      <c r="T67" s="30"/>
    </row>
    <row r="68" spans="1:20" ht="21">
      <c r="A68" s="30"/>
      <c r="B68" s="41"/>
      <c r="C68" s="41"/>
      <c r="D68" s="42"/>
      <c r="E68" s="43"/>
      <c r="F68" s="34"/>
      <c r="G68" s="32"/>
      <c r="H68" s="33"/>
      <c r="I68" s="34"/>
      <c r="J68" s="34"/>
      <c r="K68" s="34"/>
      <c r="L68" s="32"/>
      <c r="M68" s="34"/>
      <c r="N68" s="32"/>
      <c r="O68" s="32"/>
      <c r="P68" s="32"/>
      <c r="Q68" s="33"/>
      <c r="R68" s="33"/>
      <c r="S68" s="74"/>
      <c r="T68" s="74"/>
    </row>
    <row r="69" spans="1:20">
      <c r="A69" s="30"/>
      <c r="B69" s="44"/>
      <c r="C69" s="44"/>
      <c r="D69" s="42"/>
      <c r="E69" s="43"/>
      <c r="F69" s="34"/>
      <c r="G69" s="32"/>
      <c r="H69" s="33"/>
      <c r="I69" s="34"/>
      <c r="J69" s="34"/>
      <c r="K69" s="34"/>
      <c r="L69" s="32"/>
      <c r="M69" s="34"/>
      <c r="N69" s="32"/>
      <c r="O69" s="32"/>
      <c r="P69" s="32"/>
      <c r="Q69" s="33"/>
      <c r="R69" s="33"/>
      <c r="S69" s="30"/>
      <c r="T69" s="30"/>
    </row>
    <row r="70" spans="1:20">
      <c r="A70" s="30"/>
      <c r="B70" s="44"/>
      <c r="C70" s="44"/>
      <c r="D70" s="42"/>
      <c r="E70" s="43"/>
      <c r="F70" s="34"/>
      <c r="G70" s="32"/>
      <c r="H70" s="33"/>
      <c r="I70" s="34"/>
      <c r="J70" s="34"/>
      <c r="K70" s="34"/>
      <c r="L70" s="32"/>
      <c r="M70" s="34"/>
      <c r="N70" s="32"/>
      <c r="O70" s="32"/>
      <c r="P70" s="32"/>
      <c r="Q70" s="33"/>
      <c r="R70" s="33"/>
      <c r="S70" s="30"/>
      <c r="T70" s="30"/>
    </row>
    <row r="71" spans="1:20" ht="18.75">
      <c r="A71" s="35"/>
      <c r="B71" s="35"/>
      <c r="C71" s="14"/>
      <c r="D71" s="52"/>
      <c r="E71" s="52"/>
      <c r="F71" s="52"/>
      <c r="G71" s="52"/>
      <c r="H71" s="30"/>
      <c r="I71" s="30"/>
      <c r="J71" s="30"/>
      <c r="K71" s="30"/>
      <c r="L71" s="30"/>
      <c r="M71" s="30"/>
      <c r="N71" s="30"/>
      <c r="O71" s="32"/>
      <c r="P71" s="32"/>
      <c r="Q71" s="33"/>
      <c r="R71" s="33"/>
      <c r="S71" s="30"/>
      <c r="T71" s="30"/>
    </row>
    <row r="72" spans="1:20">
      <c r="A72" s="30"/>
      <c r="B72" s="44"/>
      <c r="C72" s="44"/>
      <c r="D72" s="42"/>
      <c r="E72" s="43"/>
      <c r="F72" s="34"/>
      <c r="G72" s="32"/>
      <c r="H72" s="33"/>
      <c r="I72" s="34"/>
      <c r="J72" s="34"/>
      <c r="K72" s="34"/>
      <c r="L72" s="32"/>
      <c r="M72" s="34"/>
      <c r="N72" s="32"/>
      <c r="O72" s="32"/>
      <c r="P72" s="32"/>
      <c r="Q72" s="33"/>
      <c r="R72" s="33"/>
      <c r="S72" s="30"/>
      <c r="T72" s="30"/>
    </row>
    <row r="73" spans="1:20" ht="15.75">
      <c r="A73" s="39"/>
      <c r="B73" s="39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0"/>
      <c r="T73" s="30"/>
    </row>
    <row r="74" spans="1:20" ht="21.75" customHeight="1">
      <c r="A74" s="75"/>
      <c r="B74" s="41"/>
      <c r="C74" s="41"/>
      <c r="D74" s="42"/>
      <c r="E74" s="43"/>
      <c r="F74" s="34"/>
      <c r="G74" s="32"/>
      <c r="H74" s="33"/>
      <c r="I74" s="34"/>
      <c r="J74" s="34"/>
      <c r="K74" s="34"/>
      <c r="L74" s="32"/>
      <c r="M74" s="34"/>
      <c r="N74" s="32"/>
      <c r="O74" s="32"/>
      <c r="P74" s="32"/>
      <c r="Q74" s="33"/>
      <c r="R74" s="33"/>
      <c r="S74" s="74"/>
      <c r="T74" s="74"/>
    </row>
    <row r="75" spans="1:20">
      <c r="A75" s="75"/>
      <c r="B75" s="41"/>
      <c r="C75" s="41"/>
      <c r="D75" s="42"/>
      <c r="E75" s="43"/>
      <c r="F75" s="34"/>
      <c r="G75" s="32"/>
      <c r="H75" s="33"/>
      <c r="I75" s="34"/>
      <c r="J75" s="34"/>
      <c r="K75" s="34"/>
      <c r="L75" s="32"/>
      <c r="M75" s="34"/>
      <c r="N75" s="32"/>
      <c r="O75" s="32"/>
      <c r="P75" s="32"/>
      <c r="Q75" s="33"/>
      <c r="R75" s="33"/>
      <c r="S75" s="74"/>
      <c r="T75" s="74"/>
    </row>
    <row r="76" spans="1:20">
      <c r="A76" s="75"/>
      <c r="B76" s="41"/>
      <c r="C76" s="41"/>
      <c r="D76" s="42"/>
      <c r="E76" s="43"/>
      <c r="F76" s="34"/>
      <c r="G76" s="32"/>
      <c r="H76" s="33"/>
      <c r="I76" s="34"/>
      <c r="J76" s="34"/>
      <c r="K76" s="34"/>
      <c r="L76" s="32"/>
      <c r="M76" s="34"/>
      <c r="N76" s="32"/>
      <c r="O76" s="32"/>
      <c r="P76" s="32"/>
      <c r="Q76" s="33"/>
      <c r="R76" s="33"/>
      <c r="S76" s="74"/>
      <c r="T76" s="74"/>
    </row>
    <row r="77" spans="1:20">
      <c r="A77" s="75"/>
      <c r="B77" s="41"/>
      <c r="C77" s="41"/>
      <c r="D77" s="42"/>
      <c r="E77" s="43"/>
      <c r="F77" s="34"/>
      <c r="G77" s="32"/>
      <c r="H77" s="33"/>
      <c r="I77" s="34"/>
      <c r="J77" s="34"/>
      <c r="K77" s="34"/>
      <c r="L77" s="32"/>
      <c r="M77" s="34"/>
      <c r="N77" s="32"/>
      <c r="O77" s="32"/>
      <c r="P77" s="32"/>
      <c r="Q77" s="33"/>
      <c r="R77" s="33"/>
      <c r="S77" s="74"/>
      <c r="T77" s="74"/>
    </row>
    <row r="78" spans="1:20">
      <c r="A78" s="30"/>
      <c r="B78" s="44"/>
      <c r="C78" s="44"/>
      <c r="D78" s="42"/>
      <c r="E78" s="43"/>
      <c r="F78" s="34"/>
      <c r="G78" s="32"/>
      <c r="H78" s="33"/>
      <c r="I78" s="34"/>
      <c r="J78" s="34"/>
      <c r="K78" s="34"/>
      <c r="L78" s="32"/>
      <c r="M78" s="34"/>
      <c r="N78" s="32"/>
      <c r="O78" s="32"/>
      <c r="P78" s="32"/>
      <c r="Q78" s="33"/>
      <c r="R78" s="33"/>
      <c r="S78" s="30"/>
      <c r="T78" s="30"/>
    </row>
    <row r="79" spans="1:20">
      <c r="A79" s="30"/>
      <c r="B79" s="44"/>
      <c r="C79" s="44"/>
      <c r="D79" s="42"/>
      <c r="E79" s="43"/>
      <c r="F79" s="34"/>
      <c r="G79" s="32"/>
      <c r="H79" s="33"/>
      <c r="I79" s="34"/>
      <c r="J79" s="34"/>
      <c r="K79" s="34"/>
      <c r="L79" s="32"/>
      <c r="M79" s="34"/>
      <c r="N79" s="32"/>
      <c r="O79" s="32"/>
      <c r="P79" s="32"/>
      <c r="Q79" s="33"/>
      <c r="R79" s="33"/>
      <c r="S79" s="30"/>
      <c r="T79" s="30"/>
    </row>
    <row r="80" spans="1:20" ht="18.75">
      <c r="A80" s="35"/>
      <c r="B80" s="35"/>
      <c r="C80" s="14"/>
      <c r="D80" s="52"/>
      <c r="E80" s="52"/>
      <c r="F80" s="52"/>
      <c r="G80" s="52"/>
      <c r="H80" s="32"/>
      <c r="I80" s="32"/>
      <c r="J80" s="32"/>
      <c r="K80" s="32"/>
      <c r="L80" s="32"/>
      <c r="M80" s="32"/>
      <c r="N80" s="32"/>
      <c r="O80" s="32"/>
      <c r="P80" s="32"/>
      <c r="Q80" s="33"/>
      <c r="R80" s="33"/>
      <c r="S80" s="30"/>
      <c r="T80" s="30"/>
    </row>
    <row r="81" spans="1:20">
      <c r="A81" s="30"/>
      <c r="B81" s="44"/>
      <c r="C81" s="44"/>
      <c r="D81" s="42"/>
      <c r="E81" s="43"/>
      <c r="F81" s="34"/>
      <c r="G81" s="32"/>
      <c r="H81" s="33"/>
      <c r="I81" s="34"/>
      <c r="J81" s="34"/>
      <c r="K81" s="34"/>
      <c r="L81" s="32"/>
      <c r="M81" s="34"/>
      <c r="N81" s="32"/>
      <c r="O81" s="32"/>
      <c r="P81" s="32"/>
      <c r="Q81" s="33"/>
      <c r="R81" s="33"/>
      <c r="S81" s="30"/>
      <c r="T81" s="30"/>
    </row>
    <row r="82" spans="1:20" ht="15.75">
      <c r="A82" s="39"/>
      <c r="B82" s="3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0"/>
      <c r="T82" s="30"/>
    </row>
    <row r="83" spans="1:20" ht="21">
      <c r="A83" s="30"/>
      <c r="B83" s="44"/>
      <c r="C83" s="44"/>
      <c r="D83" s="42"/>
      <c r="E83" s="43"/>
      <c r="F83" s="34"/>
      <c r="G83" s="32"/>
      <c r="H83" s="33"/>
      <c r="I83" s="34"/>
      <c r="J83" s="34"/>
      <c r="K83" s="34"/>
      <c r="L83" s="32"/>
      <c r="M83" s="34"/>
      <c r="N83" s="32"/>
      <c r="O83" s="32"/>
      <c r="P83" s="32"/>
      <c r="Q83" s="33"/>
      <c r="R83" s="33"/>
      <c r="S83" s="74"/>
      <c r="T83" s="74"/>
    </row>
    <row r="84" spans="1:20">
      <c r="A84" s="30"/>
      <c r="B84" s="44"/>
      <c r="C84" s="44"/>
      <c r="D84" s="42"/>
      <c r="E84" s="43"/>
      <c r="F84" s="34"/>
      <c r="G84" s="32"/>
      <c r="H84" s="33"/>
      <c r="I84" s="34"/>
      <c r="J84" s="34"/>
      <c r="K84" s="34"/>
      <c r="L84" s="32"/>
      <c r="M84" s="34"/>
      <c r="N84" s="32"/>
      <c r="O84" s="32"/>
      <c r="P84" s="32"/>
      <c r="Q84" s="33"/>
      <c r="R84" s="33"/>
      <c r="S84" s="30"/>
      <c r="T84" s="30"/>
    </row>
    <row r="85" spans="1:20">
      <c r="A85" s="30"/>
      <c r="B85" s="44"/>
      <c r="C85" s="44"/>
      <c r="D85" s="42"/>
      <c r="E85" s="43"/>
      <c r="F85" s="34"/>
      <c r="G85" s="32"/>
      <c r="H85" s="33"/>
      <c r="I85" s="34"/>
      <c r="J85" s="34"/>
      <c r="K85" s="34"/>
      <c r="L85" s="32"/>
      <c r="M85" s="34"/>
      <c r="N85" s="32"/>
      <c r="O85" s="32"/>
      <c r="P85" s="32"/>
      <c r="Q85" s="33"/>
      <c r="R85" s="33"/>
      <c r="S85" s="30"/>
      <c r="T85" s="30"/>
    </row>
    <row r="86" spans="1:20" ht="18.75">
      <c r="A86" s="35"/>
      <c r="B86" s="35"/>
      <c r="C86" s="14"/>
      <c r="D86" s="52"/>
      <c r="E86" s="52"/>
      <c r="F86" s="52"/>
      <c r="G86" s="52"/>
      <c r="H86" s="32"/>
      <c r="I86" s="32"/>
      <c r="J86" s="32"/>
      <c r="K86" s="32"/>
      <c r="L86" s="32"/>
      <c r="M86" s="32"/>
      <c r="N86" s="32"/>
      <c r="O86" s="32"/>
      <c r="P86" s="32"/>
      <c r="Q86" s="33"/>
      <c r="R86" s="33"/>
      <c r="S86" s="30"/>
      <c r="T86" s="30"/>
    </row>
    <row r="87" spans="1:20" ht="18.75">
      <c r="A87" s="52"/>
      <c r="B87" s="52"/>
      <c r="C87" s="14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32"/>
      <c r="P87" s="32"/>
      <c r="Q87" s="33"/>
      <c r="R87" s="33"/>
      <c r="S87" s="30"/>
      <c r="T87" s="30"/>
    </row>
    <row r="88" spans="1:20" ht="15.75">
      <c r="A88" s="39"/>
      <c r="B88" s="39"/>
      <c r="C88" s="39"/>
      <c r="D88" s="39"/>
      <c r="E88" s="39"/>
      <c r="F88" s="39"/>
      <c r="G88" s="39"/>
      <c r="H88" s="39"/>
      <c r="I88" s="39"/>
      <c r="J88" s="39"/>
      <c r="K88" s="39"/>
      <c r="L88" s="39"/>
      <c r="M88" s="39"/>
      <c r="N88" s="39"/>
      <c r="O88" s="39"/>
      <c r="P88" s="39"/>
      <c r="Q88" s="39"/>
      <c r="R88" s="39"/>
      <c r="S88" s="30"/>
      <c r="T88" s="30"/>
    </row>
    <row r="89" spans="1:20">
      <c r="A89" s="75"/>
      <c r="B89" s="41"/>
      <c r="C89" s="41"/>
      <c r="D89" s="42"/>
      <c r="E89" s="43"/>
      <c r="F89" s="34"/>
      <c r="G89" s="32"/>
      <c r="H89" s="33"/>
      <c r="I89" s="34"/>
      <c r="J89" s="34"/>
      <c r="K89" s="34"/>
      <c r="L89" s="32"/>
      <c r="M89" s="34"/>
      <c r="N89" s="32"/>
      <c r="O89" s="32"/>
      <c r="P89" s="32"/>
      <c r="Q89" s="33"/>
      <c r="R89" s="33"/>
      <c r="S89" s="74"/>
      <c r="T89" s="74"/>
    </row>
    <row r="90" spans="1:20">
      <c r="A90" s="75"/>
      <c r="B90" s="41"/>
      <c r="C90" s="41"/>
      <c r="D90" s="42"/>
      <c r="E90" s="43"/>
      <c r="F90" s="34"/>
      <c r="G90" s="32"/>
      <c r="H90" s="33"/>
      <c r="I90" s="34"/>
      <c r="J90" s="34"/>
      <c r="K90" s="34"/>
      <c r="L90" s="32"/>
      <c r="M90" s="34"/>
      <c r="N90" s="32"/>
      <c r="O90" s="32"/>
      <c r="P90" s="32"/>
      <c r="Q90" s="33"/>
      <c r="R90" s="33"/>
      <c r="S90" s="74"/>
      <c r="T90" s="74"/>
    </row>
    <row r="91" spans="1:20">
      <c r="A91" s="30"/>
      <c r="B91" s="41"/>
      <c r="C91" s="41"/>
      <c r="D91" s="42"/>
      <c r="E91" s="43"/>
      <c r="F91" s="34"/>
      <c r="G91" s="32"/>
      <c r="H91" s="33"/>
      <c r="I91" s="34"/>
      <c r="J91" s="34"/>
      <c r="K91" s="34"/>
      <c r="L91" s="32"/>
      <c r="M91" s="34"/>
      <c r="N91" s="32"/>
      <c r="O91" s="32"/>
      <c r="P91" s="32"/>
      <c r="Q91" s="33"/>
      <c r="R91" s="33"/>
      <c r="S91" s="74"/>
      <c r="T91" s="74"/>
    </row>
    <row r="92" spans="1:20">
      <c r="A92" s="30"/>
      <c r="B92" s="44"/>
      <c r="C92" s="44"/>
      <c r="D92" s="42"/>
      <c r="E92" s="43"/>
      <c r="F92" s="34"/>
      <c r="G92" s="32"/>
      <c r="H92" s="33"/>
      <c r="I92" s="34"/>
      <c r="J92" s="34"/>
      <c r="K92" s="34"/>
      <c r="L92" s="32"/>
      <c r="M92" s="34"/>
      <c r="N92" s="32"/>
      <c r="O92" s="32"/>
      <c r="P92" s="32"/>
      <c r="Q92" s="33"/>
      <c r="R92" s="33"/>
      <c r="S92" s="30"/>
      <c r="T92" s="30"/>
    </row>
    <row r="93" spans="1:20">
      <c r="A93" s="30"/>
      <c r="B93" s="44"/>
      <c r="C93" s="44"/>
      <c r="D93" s="42"/>
      <c r="E93" s="43"/>
      <c r="F93" s="34"/>
      <c r="G93" s="32"/>
      <c r="H93" s="33"/>
      <c r="I93" s="34"/>
      <c r="J93" s="34"/>
      <c r="K93" s="34"/>
      <c r="L93" s="32"/>
      <c r="M93" s="34"/>
      <c r="N93" s="32"/>
      <c r="O93" s="32"/>
      <c r="P93" s="32"/>
      <c r="Q93" s="33"/>
      <c r="R93" s="33"/>
      <c r="S93" s="30"/>
      <c r="T93" s="30"/>
    </row>
    <row r="94" spans="1:20">
      <c r="A94" s="30"/>
      <c r="B94" s="44"/>
      <c r="C94" s="44"/>
      <c r="D94" s="42"/>
      <c r="E94" s="43"/>
      <c r="F94" s="34"/>
      <c r="G94" s="32"/>
      <c r="H94" s="33"/>
      <c r="I94" s="34"/>
      <c r="J94" s="34"/>
      <c r="K94" s="34"/>
      <c r="L94" s="32"/>
      <c r="M94" s="34"/>
      <c r="N94" s="32"/>
      <c r="O94" s="32"/>
      <c r="P94" s="32"/>
      <c r="Q94" s="33"/>
      <c r="R94" s="33"/>
      <c r="S94" s="30"/>
      <c r="T94" s="30"/>
    </row>
    <row r="95" spans="1:20">
      <c r="A95" s="30"/>
      <c r="B95" s="44"/>
      <c r="C95" s="44"/>
      <c r="D95" s="42"/>
      <c r="E95" s="43"/>
      <c r="F95" s="34"/>
      <c r="G95" s="32"/>
      <c r="H95" s="33"/>
      <c r="I95" s="34"/>
      <c r="J95" s="34"/>
      <c r="K95" s="34"/>
      <c r="L95" s="32"/>
      <c r="M95" s="34"/>
      <c r="N95" s="32"/>
      <c r="O95" s="32"/>
      <c r="P95" s="32"/>
      <c r="Q95" s="33"/>
      <c r="R95" s="33"/>
      <c r="S95" s="30"/>
      <c r="T95" s="30"/>
    </row>
    <row r="96" spans="1:20">
      <c r="B96" s="53"/>
      <c r="C96" s="53"/>
      <c r="D96" s="54">
        <f t="shared" ref="D96:D159" si="0">DATEDIF(B96,C96,"m")+1</f>
        <v>1</v>
      </c>
      <c r="E96" s="55">
        <f t="shared" ref="E96:E159" si="1">((C96+1)-B96)/366</f>
        <v>2.7322404371584699E-3</v>
      </c>
      <c r="F96" s="56"/>
      <c r="G96" s="57" t="e">
        <f>VLOOKUP(F96,Variables!$A$4:$B$9,2)</f>
        <v>#N/A</v>
      </c>
      <c r="H96" s="58" t="e">
        <f t="shared" ref="H96:H159" si="2">G96*E96</f>
        <v>#N/A</v>
      </c>
      <c r="I96" s="56"/>
      <c r="J96" s="59">
        <f>VLOOKUP(D96,Variables!$B$12:$C$23,2)</f>
        <v>1</v>
      </c>
      <c r="K96" s="59">
        <f t="shared" ref="K96:K159" si="3">IF(I96&lt;=J96,0,(I96-J96))</f>
        <v>0</v>
      </c>
      <c r="L96" s="60">
        <f>ROUND(K96*Variables!$D$4,2)</f>
        <v>0</v>
      </c>
      <c r="M96" s="56"/>
      <c r="N96" s="60">
        <f>ROUND(M96*Variables!$C$4,2)</f>
        <v>0</v>
      </c>
      <c r="O96" s="61"/>
      <c r="P96" s="61"/>
      <c r="Q96" s="62" t="e">
        <f t="shared" ref="Q96:Q137" si="4">SUM(H96+L96+N96)</f>
        <v>#N/A</v>
      </c>
      <c r="R96" s="62" t="e">
        <f t="shared" ref="R96:R159" si="5">Q96+(O96)</f>
        <v>#N/A</v>
      </c>
    </row>
    <row r="97" spans="2:18">
      <c r="B97" s="63"/>
      <c r="C97" s="63"/>
      <c r="D97" s="64">
        <f t="shared" si="0"/>
        <v>1</v>
      </c>
      <c r="E97" s="65">
        <f t="shared" si="1"/>
        <v>2.7322404371584699E-3</v>
      </c>
      <c r="F97" s="66"/>
      <c r="G97" s="57" t="e">
        <f>VLOOKUP(F97,Variables!$A$4:$B$9,2)</f>
        <v>#N/A</v>
      </c>
      <c r="H97" s="58" t="e">
        <f t="shared" si="2"/>
        <v>#N/A</v>
      </c>
      <c r="I97" s="66"/>
      <c r="J97" s="67">
        <f>VLOOKUP(D97,Variables!$B$12:$C$23,2)</f>
        <v>1</v>
      </c>
      <c r="K97" s="67">
        <f t="shared" si="3"/>
        <v>0</v>
      </c>
      <c r="L97" s="68">
        <f>ROUND(K97*Variables!$D$4,2)</f>
        <v>0</v>
      </c>
      <c r="M97" s="66"/>
      <c r="N97" s="68">
        <f>ROUND(M97*Variables!$C$4,2)</f>
        <v>0</v>
      </c>
      <c r="O97" s="69"/>
      <c r="P97" s="69"/>
      <c r="Q97" s="70" t="e">
        <f t="shared" si="4"/>
        <v>#N/A</v>
      </c>
      <c r="R97" s="70" t="e">
        <f t="shared" si="5"/>
        <v>#N/A</v>
      </c>
    </row>
    <row r="98" spans="2:18">
      <c r="B98" s="63"/>
      <c r="C98" s="63"/>
      <c r="D98" s="64">
        <f t="shared" si="0"/>
        <v>1</v>
      </c>
      <c r="E98" s="65">
        <f t="shared" si="1"/>
        <v>2.7322404371584699E-3</v>
      </c>
      <c r="F98" s="66"/>
      <c r="G98" s="57" t="e">
        <f>VLOOKUP(F98,Variables!$A$4:$B$9,2)</f>
        <v>#N/A</v>
      </c>
      <c r="H98" s="58" t="e">
        <f t="shared" si="2"/>
        <v>#N/A</v>
      </c>
      <c r="I98" s="66"/>
      <c r="J98" s="67">
        <f>VLOOKUP(D98,Variables!$B$12:$C$23,2)</f>
        <v>1</v>
      </c>
      <c r="K98" s="67">
        <f t="shared" si="3"/>
        <v>0</v>
      </c>
      <c r="L98" s="68">
        <f>ROUND(K98*Variables!$D$4,2)</f>
        <v>0</v>
      </c>
      <c r="M98" s="66"/>
      <c r="N98" s="68">
        <f>ROUND(M98*Variables!$C$4,2)</f>
        <v>0</v>
      </c>
      <c r="O98" s="69"/>
      <c r="P98" s="69"/>
      <c r="Q98" s="70" t="e">
        <f t="shared" si="4"/>
        <v>#N/A</v>
      </c>
      <c r="R98" s="70" t="e">
        <f t="shared" si="5"/>
        <v>#N/A</v>
      </c>
    </row>
    <row r="99" spans="2:18">
      <c r="B99" s="63"/>
      <c r="C99" s="63"/>
      <c r="D99" s="64">
        <f t="shared" si="0"/>
        <v>1</v>
      </c>
      <c r="E99" s="65">
        <f t="shared" si="1"/>
        <v>2.7322404371584699E-3</v>
      </c>
      <c r="F99" s="66"/>
      <c r="G99" s="57" t="e">
        <f>VLOOKUP(F99,Variables!$A$4:$B$9,2)</f>
        <v>#N/A</v>
      </c>
      <c r="H99" s="58" t="e">
        <f t="shared" si="2"/>
        <v>#N/A</v>
      </c>
      <c r="I99" s="66"/>
      <c r="J99" s="67">
        <f>VLOOKUP(D99,Variables!$B$12:$C$23,2)</f>
        <v>1</v>
      </c>
      <c r="K99" s="67">
        <f t="shared" si="3"/>
        <v>0</v>
      </c>
      <c r="L99" s="68">
        <f>ROUND(K99*Variables!$D$4,2)</f>
        <v>0</v>
      </c>
      <c r="M99" s="66"/>
      <c r="N99" s="68">
        <f>ROUND(M99*Variables!$C$4,2)</f>
        <v>0</v>
      </c>
      <c r="O99" s="69"/>
      <c r="P99" s="69"/>
      <c r="Q99" s="70" t="e">
        <f t="shared" si="4"/>
        <v>#N/A</v>
      </c>
      <c r="R99" s="70" t="e">
        <f t="shared" si="5"/>
        <v>#N/A</v>
      </c>
    </row>
    <row r="100" spans="2:18">
      <c r="B100" s="63"/>
      <c r="C100" s="63"/>
      <c r="D100" s="64">
        <f t="shared" si="0"/>
        <v>1</v>
      </c>
      <c r="E100" s="65">
        <f t="shared" si="1"/>
        <v>2.7322404371584699E-3</v>
      </c>
      <c r="F100" s="66"/>
      <c r="G100" s="57" t="e">
        <f>VLOOKUP(F100,Variables!$A$4:$B$9,2)</f>
        <v>#N/A</v>
      </c>
      <c r="H100" s="58" t="e">
        <f t="shared" si="2"/>
        <v>#N/A</v>
      </c>
      <c r="I100" s="66"/>
      <c r="J100" s="67">
        <f>VLOOKUP(D100,Variables!$B$12:$C$23,2)</f>
        <v>1</v>
      </c>
      <c r="K100" s="67">
        <f t="shared" si="3"/>
        <v>0</v>
      </c>
      <c r="L100" s="68">
        <f>ROUND(K100*Variables!$D$4,2)</f>
        <v>0</v>
      </c>
      <c r="M100" s="66"/>
      <c r="N100" s="68">
        <f>ROUND(M100*Variables!$C$4,2)</f>
        <v>0</v>
      </c>
      <c r="O100" s="69"/>
      <c r="P100" s="69"/>
      <c r="Q100" s="70" t="e">
        <f t="shared" si="4"/>
        <v>#N/A</v>
      </c>
      <c r="R100" s="70" t="e">
        <f t="shared" si="5"/>
        <v>#N/A</v>
      </c>
    </row>
    <row r="101" spans="2:18">
      <c r="B101" s="63"/>
      <c r="C101" s="63"/>
      <c r="D101" s="64">
        <f t="shared" si="0"/>
        <v>1</v>
      </c>
      <c r="E101" s="65">
        <f t="shared" si="1"/>
        <v>2.7322404371584699E-3</v>
      </c>
      <c r="F101" s="66"/>
      <c r="G101" s="57" t="e">
        <f>VLOOKUP(F101,Variables!$A$4:$B$9,2)</f>
        <v>#N/A</v>
      </c>
      <c r="H101" s="58" t="e">
        <f t="shared" si="2"/>
        <v>#N/A</v>
      </c>
      <c r="I101" s="66"/>
      <c r="J101" s="67">
        <f>VLOOKUP(D101,Variables!$B$12:$C$23,2)</f>
        <v>1</v>
      </c>
      <c r="K101" s="67">
        <f t="shared" si="3"/>
        <v>0</v>
      </c>
      <c r="L101" s="68">
        <f>ROUND(K101*Variables!$D$4,2)</f>
        <v>0</v>
      </c>
      <c r="M101" s="66"/>
      <c r="N101" s="68">
        <f>ROUND(M101*Variables!$C$4,2)</f>
        <v>0</v>
      </c>
      <c r="O101" s="69"/>
      <c r="P101" s="69"/>
      <c r="Q101" s="70" t="e">
        <f t="shared" si="4"/>
        <v>#N/A</v>
      </c>
      <c r="R101" s="70" t="e">
        <f t="shared" si="5"/>
        <v>#N/A</v>
      </c>
    </row>
    <row r="102" spans="2:18">
      <c r="B102" s="63"/>
      <c r="C102" s="63"/>
      <c r="D102" s="64">
        <f t="shared" si="0"/>
        <v>1</v>
      </c>
      <c r="E102" s="65">
        <f t="shared" si="1"/>
        <v>2.7322404371584699E-3</v>
      </c>
      <c r="F102" s="66"/>
      <c r="G102" s="57" t="e">
        <f>VLOOKUP(F102,Variables!$A$4:$B$9,2)</f>
        <v>#N/A</v>
      </c>
      <c r="H102" s="58" t="e">
        <f t="shared" si="2"/>
        <v>#N/A</v>
      </c>
      <c r="I102" s="66"/>
      <c r="J102" s="67">
        <f>VLOOKUP(D102,Variables!$B$12:$C$23,2)</f>
        <v>1</v>
      </c>
      <c r="K102" s="67">
        <f t="shared" si="3"/>
        <v>0</v>
      </c>
      <c r="L102" s="68">
        <f>ROUND(K102*Variables!$D$4,2)</f>
        <v>0</v>
      </c>
      <c r="M102" s="66"/>
      <c r="N102" s="68">
        <f>ROUND(M102*Variables!$C$4,2)</f>
        <v>0</v>
      </c>
      <c r="O102" s="69"/>
      <c r="P102" s="69"/>
      <c r="Q102" s="70" t="e">
        <f t="shared" si="4"/>
        <v>#N/A</v>
      </c>
      <c r="R102" s="70" t="e">
        <f t="shared" si="5"/>
        <v>#N/A</v>
      </c>
    </row>
    <row r="103" spans="2:18">
      <c r="B103" s="63"/>
      <c r="C103" s="63"/>
      <c r="D103" s="64">
        <f t="shared" si="0"/>
        <v>1</v>
      </c>
      <c r="E103" s="65">
        <f t="shared" si="1"/>
        <v>2.7322404371584699E-3</v>
      </c>
      <c r="F103" s="66"/>
      <c r="G103" s="57" t="e">
        <f>VLOOKUP(F103,Variables!$A$4:$B$9,2)</f>
        <v>#N/A</v>
      </c>
      <c r="H103" s="58" t="e">
        <f t="shared" si="2"/>
        <v>#N/A</v>
      </c>
      <c r="I103" s="66"/>
      <c r="J103" s="67">
        <f>VLOOKUP(D103,Variables!$B$12:$C$23,2)</f>
        <v>1</v>
      </c>
      <c r="K103" s="67">
        <f t="shared" si="3"/>
        <v>0</v>
      </c>
      <c r="L103" s="68">
        <f>ROUND(K103*Variables!$D$4,2)</f>
        <v>0</v>
      </c>
      <c r="M103" s="66"/>
      <c r="N103" s="68">
        <f>ROUND(M103*Variables!$C$4,2)</f>
        <v>0</v>
      </c>
      <c r="O103" s="69"/>
      <c r="P103" s="69"/>
      <c r="Q103" s="70" t="e">
        <f t="shared" si="4"/>
        <v>#N/A</v>
      </c>
      <c r="R103" s="70" t="e">
        <f t="shared" si="5"/>
        <v>#N/A</v>
      </c>
    </row>
    <row r="104" spans="2:18">
      <c r="B104" s="63"/>
      <c r="C104" s="63"/>
      <c r="D104" s="64">
        <f t="shared" si="0"/>
        <v>1</v>
      </c>
      <c r="E104" s="65">
        <f t="shared" si="1"/>
        <v>2.7322404371584699E-3</v>
      </c>
      <c r="F104" s="66"/>
      <c r="G104" s="57" t="e">
        <f>VLOOKUP(F104,Variables!$A$4:$B$9,2)</f>
        <v>#N/A</v>
      </c>
      <c r="H104" s="58" t="e">
        <f t="shared" si="2"/>
        <v>#N/A</v>
      </c>
      <c r="I104" s="66"/>
      <c r="J104" s="67">
        <f>VLOOKUP(D104,Variables!$B$12:$C$23,2)</f>
        <v>1</v>
      </c>
      <c r="K104" s="67">
        <f t="shared" si="3"/>
        <v>0</v>
      </c>
      <c r="L104" s="68">
        <f>ROUND(K104*Variables!$D$4,2)</f>
        <v>0</v>
      </c>
      <c r="M104" s="66"/>
      <c r="N104" s="68">
        <f>ROUND(M104*Variables!$C$4,2)</f>
        <v>0</v>
      </c>
      <c r="O104" s="69"/>
      <c r="P104" s="69"/>
      <c r="Q104" s="70" t="e">
        <f t="shared" si="4"/>
        <v>#N/A</v>
      </c>
      <c r="R104" s="70" t="e">
        <f t="shared" si="5"/>
        <v>#N/A</v>
      </c>
    </row>
    <row r="105" spans="2:18">
      <c r="B105" s="63"/>
      <c r="C105" s="63"/>
      <c r="D105" s="64">
        <f t="shared" si="0"/>
        <v>1</v>
      </c>
      <c r="E105" s="65">
        <f t="shared" si="1"/>
        <v>2.7322404371584699E-3</v>
      </c>
      <c r="F105" s="66"/>
      <c r="G105" s="57" t="e">
        <f>VLOOKUP(F105,Variables!$A$4:$B$9,2)</f>
        <v>#N/A</v>
      </c>
      <c r="H105" s="58" t="e">
        <f t="shared" si="2"/>
        <v>#N/A</v>
      </c>
      <c r="I105" s="66"/>
      <c r="J105" s="67">
        <f>VLOOKUP(D105,Variables!$B$12:$C$23,2)</f>
        <v>1</v>
      </c>
      <c r="K105" s="67">
        <f t="shared" si="3"/>
        <v>0</v>
      </c>
      <c r="L105" s="68">
        <f>ROUND(K105*Variables!$D$4,2)</f>
        <v>0</v>
      </c>
      <c r="M105" s="66"/>
      <c r="N105" s="68">
        <f>ROUND(M105*Variables!$C$4,2)</f>
        <v>0</v>
      </c>
      <c r="O105" s="69"/>
      <c r="P105" s="69"/>
      <c r="Q105" s="70" t="e">
        <f t="shared" si="4"/>
        <v>#N/A</v>
      </c>
      <c r="R105" s="70" t="e">
        <f t="shared" si="5"/>
        <v>#N/A</v>
      </c>
    </row>
    <row r="106" spans="2:18">
      <c r="B106" s="63"/>
      <c r="C106" s="63"/>
      <c r="D106" s="64">
        <f t="shared" si="0"/>
        <v>1</v>
      </c>
      <c r="E106" s="65">
        <f t="shared" si="1"/>
        <v>2.7322404371584699E-3</v>
      </c>
      <c r="F106" s="66"/>
      <c r="G106" s="57" t="e">
        <f>VLOOKUP(F106,Variables!$A$4:$B$9,2)</f>
        <v>#N/A</v>
      </c>
      <c r="H106" s="58" t="e">
        <f t="shared" si="2"/>
        <v>#N/A</v>
      </c>
      <c r="I106" s="66"/>
      <c r="J106" s="67">
        <f>VLOOKUP(D106,Variables!$B$12:$C$23,2)</f>
        <v>1</v>
      </c>
      <c r="K106" s="67">
        <f t="shared" si="3"/>
        <v>0</v>
      </c>
      <c r="L106" s="68">
        <f>ROUND(K106*Variables!$D$4,2)</f>
        <v>0</v>
      </c>
      <c r="M106" s="66"/>
      <c r="N106" s="68">
        <f>ROUND(M106*Variables!$C$4,2)</f>
        <v>0</v>
      </c>
      <c r="O106" s="69"/>
      <c r="P106" s="69"/>
      <c r="Q106" s="70" t="e">
        <f t="shared" si="4"/>
        <v>#N/A</v>
      </c>
      <c r="R106" s="70" t="e">
        <f t="shared" si="5"/>
        <v>#N/A</v>
      </c>
    </row>
    <row r="107" spans="2:18">
      <c r="B107" s="63"/>
      <c r="C107" s="63"/>
      <c r="D107" s="64">
        <f t="shared" si="0"/>
        <v>1</v>
      </c>
      <c r="E107" s="65">
        <f t="shared" si="1"/>
        <v>2.7322404371584699E-3</v>
      </c>
      <c r="F107" s="66"/>
      <c r="G107" s="57" t="e">
        <f>VLOOKUP(F107,Variables!$A$4:$B$9,2)</f>
        <v>#N/A</v>
      </c>
      <c r="H107" s="58" t="e">
        <f t="shared" si="2"/>
        <v>#N/A</v>
      </c>
      <c r="I107" s="66"/>
      <c r="J107" s="67">
        <f>VLOOKUP(D107,Variables!$B$12:$C$23,2)</f>
        <v>1</v>
      </c>
      <c r="K107" s="67">
        <f t="shared" si="3"/>
        <v>0</v>
      </c>
      <c r="L107" s="68">
        <f>ROUND(K107*Variables!$D$4,2)</f>
        <v>0</v>
      </c>
      <c r="M107" s="66"/>
      <c r="N107" s="68">
        <f>ROUND(M107*Variables!$C$4,2)</f>
        <v>0</v>
      </c>
      <c r="O107" s="69"/>
      <c r="P107" s="69"/>
      <c r="Q107" s="70" t="e">
        <f t="shared" si="4"/>
        <v>#N/A</v>
      </c>
      <c r="R107" s="70" t="e">
        <f t="shared" si="5"/>
        <v>#N/A</v>
      </c>
    </row>
    <row r="108" spans="2:18">
      <c r="B108" s="63"/>
      <c r="C108" s="63"/>
      <c r="D108" s="64">
        <f t="shared" si="0"/>
        <v>1</v>
      </c>
      <c r="E108" s="65">
        <f t="shared" si="1"/>
        <v>2.7322404371584699E-3</v>
      </c>
      <c r="F108" s="66"/>
      <c r="G108" s="57" t="e">
        <f>VLOOKUP(F108,Variables!$A$4:$B$9,2)</f>
        <v>#N/A</v>
      </c>
      <c r="H108" s="58" t="e">
        <f t="shared" si="2"/>
        <v>#N/A</v>
      </c>
      <c r="I108" s="66"/>
      <c r="J108" s="67">
        <f>VLOOKUP(D108,Variables!$B$12:$C$23,2)</f>
        <v>1</v>
      </c>
      <c r="K108" s="67">
        <f t="shared" si="3"/>
        <v>0</v>
      </c>
      <c r="L108" s="68">
        <f>ROUND(K108*Variables!$D$4,2)</f>
        <v>0</v>
      </c>
      <c r="M108" s="66"/>
      <c r="N108" s="68">
        <f>ROUND(M108*Variables!$C$4,2)</f>
        <v>0</v>
      </c>
      <c r="O108" s="69"/>
      <c r="P108" s="69"/>
      <c r="Q108" s="70" t="e">
        <f t="shared" si="4"/>
        <v>#N/A</v>
      </c>
      <c r="R108" s="70" t="e">
        <f t="shared" si="5"/>
        <v>#N/A</v>
      </c>
    </row>
    <row r="109" spans="2:18">
      <c r="B109" s="63"/>
      <c r="C109" s="63"/>
      <c r="D109" s="64">
        <f t="shared" si="0"/>
        <v>1</v>
      </c>
      <c r="E109" s="65">
        <f t="shared" si="1"/>
        <v>2.7322404371584699E-3</v>
      </c>
      <c r="F109" s="66"/>
      <c r="G109" s="57" t="e">
        <f>VLOOKUP(F109,Variables!$A$4:$B$9,2)</f>
        <v>#N/A</v>
      </c>
      <c r="H109" s="58" t="e">
        <f t="shared" si="2"/>
        <v>#N/A</v>
      </c>
      <c r="I109" s="66"/>
      <c r="J109" s="67">
        <f>VLOOKUP(D109,Variables!$B$12:$C$23,2)</f>
        <v>1</v>
      </c>
      <c r="K109" s="67">
        <f t="shared" si="3"/>
        <v>0</v>
      </c>
      <c r="L109" s="68">
        <f>ROUND(K109*Variables!$D$4,2)</f>
        <v>0</v>
      </c>
      <c r="M109" s="66"/>
      <c r="N109" s="68">
        <f>ROUND(M109*Variables!$C$4,2)</f>
        <v>0</v>
      </c>
      <c r="O109" s="69"/>
      <c r="P109" s="69"/>
      <c r="Q109" s="70" t="e">
        <f t="shared" si="4"/>
        <v>#N/A</v>
      </c>
      <c r="R109" s="70" t="e">
        <f t="shared" si="5"/>
        <v>#N/A</v>
      </c>
    </row>
    <row r="110" spans="2:18">
      <c r="B110" s="63"/>
      <c r="C110" s="63"/>
      <c r="D110" s="64">
        <f t="shared" si="0"/>
        <v>1</v>
      </c>
      <c r="E110" s="65">
        <f t="shared" si="1"/>
        <v>2.7322404371584699E-3</v>
      </c>
      <c r="F110" s="66"/>
      <c r="G110" s="57" t="e">
        <f>VLOOKUP(F110,Variables!$A$4:$B$9,2)</f>
        <v>#N/A</v>
      </c>
      <c r="H110" s="58" t="e">
        <f t="shared" si="2"/>
        <v>#N/A</v>
      </c>
      <c r="I110" s="66"/>
      <c r="J110" s="67">
        <f>VLOOKUP(D110,Variables!$B$12:$C$23,2)</f>
        <v>1</v>
      </c>
      <c r="K110" s="67">
        <f t="shared" si="3"/>
        <v>0</v>
      </c>
      <c r="L110" s="68">
        <f>ROUND(K110*Variables!$D$4,2)</f>
        <v>0</v>
      </c>
      <c r="M110" s="66"/>
      <c r="N110" s="68">
        <f>ROUND(M110*Variables!$C$4,2)</f>
        <v>0</v>
      </c>
      <c r="O110" s="69"/>
      <c r="P110" s="69"/>
      <c r="Q110" s="70" t="e">
        <f t="shared" si="4"/>
        <v>#N/A</v>
      </c>
      <c r="R110" s="70" t="e">
        <f t="shared" si="5"/>
        <v>#N/A</v>
      </c>
    </row>
    <row r="111" spans="2:18">
      <c r="B111" s="63"/>
      <c r="C111" s="63"/>
      <c r="D111" s="64">
        <f t="shared" si="0"/>
        <v>1</v>
      </c>
      <c r="E111" s="65">
        <f t="shared" si="1"/>
        <v>2.7322404371584699E-3</v>
      </c>
      <c r="F111" s="66"/>
      <c r="G111" s="57" t="e">
        <f>VLOOKUP(F111,Variables!$A$4:$B$9,2)</f>
        <v>#N/A</v>
      </c>
      <c r="H111" s="58" t="e">
        <f t="shared" si="2"/>
        <v>#N/A</v>
      </c>
      <c r="I111" s="66"/>
      <c r="J111" s="67">
        <f>VLOOKUP(D111,Variables!$B$12:$C$23,2)</f>
        <v>1</v>
      </c>
      <c r="K111" s="67">
        <f t="shared" si="3"/>
        <v>0</v>
      </c>
      <c r="L111" s="68">
        <f>ROUND(K111*Variables!$D$4,2)</f>
        <v>0</v>
      </c>
      <c r="M111" s="66"/>
      <c r="N111" s="68">
        <f>ROUND(M111*Variables!$C$4,2)</f>
        <v>0</v>
      </c>
      <c r="O111" s="69"/>
      <c r="P111" s="69"/>
      <c r="Q111" s="70" t="e">
        <f t="shared" si="4"/>
        <v>#N/A</v>
      </c>
      <c r="R111" s="70" t="e">
        <f t="shared" si="5"/>
        <v>#N/A</v>
      </c>
    </row>
    <row r="112" spans="2:18">
      <c r="B112" s="63"/>
      <c r="C112" s="63"/>
      <c r="D112" s="64">
        <f t="shared" si="0"/>
        <v>1</v>
      </c>
      <c r="E112" s="65">
        <f t="shared" si="1"/>
        <v>2.7322404371584699E-3</v>
      </c>
      <c r="F112" s="66"/>
      <c r="G112" s="57" t="e">
        <f>VLOOKUP(F112,Variables!$A$4:$B$9,2)</f>
        <v>#N/A</v>
      </c>
      <c r="H112" s="58" t="e">
        <f t="shared" si="2"/>
        <v>#N/A</v>
      </c>
      <c r="I112" s="66"/>
      <c r="J112" s="67">
        <f>VLOOKUP(D112,Variables!$B$12:$C$23,2)</f>
        <v>1</v>
      </c>
      <c r="K112" s="67">
        <f t="shared" si="3"/>
        <v>0</v>
      </c>
      <c r="L112" s="68">
        <f>ROUND(K112*Variables!$D$4,2)</f>
        <v>0</v>
      </c>
      <c r="M112" s="66"/>
      <c r="N112" s="68">
        <f>ROUND(M112*Variables!$C$4,2)</f>
        <v>0</v>
      </c>
      <c r="O112" s="69"/>
      <c r="P112" s="69"/>
      <c r="Q112" s="70" t="e">
        <f t="shared" si="4"/>
        <v>#N/A</v>
      </c>
      <c r="R112" s="70" t="e">
        <f t="shared" si="5"/>
        <v>#N/A</v>
      </c>
    </row>
    <row r="113" spans="2:18">
      <c r="B113" s="63"/>
      <c r="C113" s="63"/>
      <c r="D113" s="64">
        <f t="shared" si="0"/>
        <v>1</v>
      </c>
      <c r="E113" s="65">
        <f t="shared" si="1"/>
        <v>2.7322404371584699E-3</v>
      </c>
      <c r="F113" s="66"/>
      <c r="G113" s="57" t="e">
        <f>VLOOKUP(F113,Variables!$A$4:$B$9,2)</f>
        <v>#N/A</v>
      </c>
      <c r="H113" s="58" t="e">
        <f t="shared" si="2"/>
        <v>#N/A</v>
      </c>
      <c r="I113" s="66"/>
      <c r="J113" s="67">
        <f>VLOOKUP(D113,Variables!$B$12:$C$23,2)</f>
        <v>1</v>
      </c>
      <c r="K113" s="67">
        <f t="shared" si="3"/>
        <v>0</v>
      </c>
      <c r="L113" s="68">
        <f>ROUND(K113*Variables!$D$4,2)</f>
        <v>0</v>
      </c>
      <c r="M113" s="66"/>
      <c r="N113" s="68">
        <f>ROUND(M113*Variables!$C$4,2)</f>
        <v>0</v>
      </c>
      <c r="O113" s="69"/>
      <c r="P113" s="69"/>
      <c r="Q113" s="70" t="e">
        <f t="shared" si="4"/>
        <v>#N/A</v>
      </c>
      <c r="R113" s="70" t="e">
        <f t="shared" si="5"/>
        <v>#N/A</v>
      </c>
    </row>
    <row r="114" spans="2:18">
      <c r="B114" s="63"/>
      <c r="C114" s="63"/>
      <c r="D114" s="64">
        <f t="shared" si="0"/>
        <v>1</v>
      </c>
      <c r="E114" s="65">
        <f t="shared" si="1"/>
        <v>2.7322404371584699E-3</v>
      </c>
      <c r="F114" s="66"/>
      <c r="G114" s="57" t="e">
        <f>VLOOKUP(F114,Variables!$A$4:$B$9,2)</f>
        <v>#N/A</v>
      </c>
      <c r="H114" s="58" t="e">
        <f t="shared" si="2"/>
        <v>#N/A</v>
      </c>
      <c r="I114" s="66"/>
      <c r="J114" s="67">
        <f>VLOOKUP(D114,Variables!$B$12:$C$23,2)</f>
        <v>1</v>
      </c>
      <c r="K114" s="67">
        <f t="shared" si="3"/>
        <v>0</v>
      </c>
      <c r="L114" s="68">
        <f>ROUND(K114*Variables!$D$4,2)</f>
        <v>0</v>
      </c>
      <c r="M114" s="66"/>
      <c r="N114" s="68">
        <f>ROUND(M114*Variables!$C$4,2)</f>
        <v>0</v>
      </c>
      <c r="O114" s="69"/>
      <c r="P114" s="69"/>
      <c r="Q114" s="70" t="e">
        <f t="shared" si="4"/>
        <v>#N/A</v>
      </c>
      <c r="R114" s="70" t="e">
        <f t="shared" si="5"/>
        <v>#N/A</v>
      </c>
    </row>
    <row r="115" spans="2:18">
      <c r="B115" s="63"/>
      <c r="C115" s="63"/>
      <c r="D115" s="64">
        <f t="shared" si="0"/>
        <v>1</v>
      </c>
      <c r="E115" s="65">
        <f t="shared" si="1"/>
        <v>2.7322404371584699E-3</v>
      </c>
      <c r="F115" s="66"/>
      <c r="G115" s="57" t="e">
        <f>VLOOKUP(F115,Variables!$A$4:$B$9,2)</f>
        <v>#N/A</v>
      </c>
      <c r="H115" s="58" t="e">
        <f t="shared" si="2"/>
        <v>#N/A</v>
      </c>
      <c r="I115" s="66"/>
      <c r="J115" s="67">
        <f>VLOOKUP(D115,Variables!$B$12:$C$23,2)</f>
        <v>1</v>
      </c>
      <c r="K115" s="67">
        <f t="shared" si="3"/>
        <v>0</v>
      </c>
      <c r="L115" s="68">
        <f>ROUND(K115*Variables!$D$4,2)</f>
        <v>0</v>
      </c>
      <c r="M115" s="66"/>
      <c r="N115" s="68">
        <f>ROUND(M115*Variables!$C$4,2)</f>
        <v>0</v>
      </c>
      <c r="O115" s="69"/>
      <c r="P115" s="69"/>
      <c r="Q115" s="70" t="e">
        <f t="shared" si="4"/>
        <v>#N/A</v>
      </c>
      <c r="R115" s="70" t="e">
        <f t="shared" si="5"/>
        <v>#N/A</v>
      </c>
    </row>
    <row r="116" spans="2:18">
      <c r="B116" s="63"/>
      <c r="C116" s="63"/>
      <c r="D116" s="64">
        <f t="shared" si="0"/>
        <v>1</v>
      </c>
      <c r="E116" s="65">
        <f t="shared" si="1"/>
        <v>2.7322404371584699E-3</v>
      </c>
      <c r="F116" s="66"/>
      <c r="G116" s="57" t="e">
        <f>VLOOKUP(F116,Variables!$A$4:$B$9,2)</f>
        <v>#N/A</v>
      </c>
      <c r="H116" s="58" t="e">
        <f t="shared" si="2"/>
        <v>#N/A</v>
      </c>
      <c r="I116" s="66"/>
      <c r="J116" s="67">
        <f>VLOOKUP(D116,Variables!$B$12:$C$23,2)</f>
        <v>1</v>
      </c>
      <c r="K116" s="67">
        <f t="shared" si="3"/>
        <v>0</v>
      </c>
      <c r="L116" s="68">
        <f>ROUND(K116*Variables!$D$4,2)</f>
        <v>0</v>
      </c>
      <c r="M116" s="66"/>
      <c r="N116" s="68">
        <f>ROUND(M116*Variables!$C$4,2)</f>
        <v>0</v>
      </c>
      <c r="O116" s="69"/>
      <c r="P116" s="69"/>
      <c r="Q116" s="70" t="e">
        <f t="shared" si="4"/>
        <v>#N/A</v>
      </c>
      <c r="R116" s="70" t="e">
        <f t="shared" si="5"/>
        <v>#N/A</v>
      </c>
    </row>
    <row r="117" spans="2:18">
      <c r="B117" s="63"/>
      <c r="C117" s="63"/>
      <c r="D117" s="64">
        <f t="shared" si="0"/>
        <v>1</v>
      </c>
      <c r="E117" s="65">
        <f t="shared" si="1"/>
        <v>2.7322404371584699E-3</v>
      </c>
      <c r="F117" s="66"/>
      <c r="G117" s="57" t="e">
        <f>VLOOKUP(F117,Variables!$A$4:$B$9,2)</f>
        <v>#N/A</v>
      </c>
      <c r="H117" s="58" t="e">
        <f t="shared" si="2"/>
        <v>#N/A</v>
      </c>
      <c r="I117" s="66"/>
      <c r="J117" s="67">
        <f>VLOOKUP(D117,Variables!$B$12:$C$23,2)</f>
        <v>1</v>
      </c>
      <c r="K117" s="67">
        <f t="shared" si="3"/>
        <v>0</v>
      </c>
      <c r="L117" s="68">
        <f>ROUND(K117*Variables!$D$4,2)</f>
        <v>0</v>
      </c>
      <c r="M117" s="66"/>
      <c r="N117" s="68">
        <f>ROUND(M117*Variables!$C$4,2)</f>
        <v>0</v>
      </c>
      <c r="O117" s="69"/>
      <c r="P117" s="69"/>
      <c r="Q117" s="70" t="e">
        <f t="shared" si="4"/>
        <v>#N/A</v>
      </c>
      <c r="R117" s="70" t="e">
        <f t="shared" si="5"/>
        <v>#N/A</v>
      </c>
    </row>
    <row r="118" spans="2:18">
      <c r="B118" s="63"/>
      <c r="C118" s="63"/>
      <c r="D118" s="64">
        <f t="shared" si="0"/>
        <v>1</v>
      </c>
      <c r="E118" s="65">
        <f t="shared" si="1"/>
        <v>2.7322404371584699E-3</v>
      </c>
      <c r="F118" s="66"/>
      <c r="G118" s="57" t="e">
        <f>VLOOKUP(F118,Variables!$A$4:$B$9,2)</f>
        <v>#N/A</v>
      </c>
      <c r="H118" s="58" t="e">
        <f t="shared" si="2"/>
        <v>#N/A</v>
      </c>
      <c r="I118" s="66"/>
      <c r="J118" s="67">
        <f>VLOOKUP(D118,Variables!$B$12:$C$23,2)</f>
        <v>1</v>
      </c>
      <c r="K118" s="67">
        <f t="shared" si="3"/>
        <v>0</v>
      </c>
      <c r="L118" s="68">
        <f>ROUND(K118*Variables!$D$4,2)</f>
        <v>0</v>
      </c>
      <c r="M118" s="66"/>
      <c r="N118" s="68">
        <f>ROUND(M118*Variables!$C$4,2)</f>
        <v>0</v>
      </c>
      <c r="O118" s="69"/>
      <c r="P118" s="69"/>
      <c r="Q118" s="70" t="e">
        <f t="shared" si="4"/>
        <v>#N/A</v>
      </c>
      <c r="R118" s="70" t="e">
        <f t="shared" si="5"/>
        <v>#N/A</v>
      </c>
    </row>
    <row r="119" spans="2:18">
      <c r="B119" s="63"/>
      <c r="C119" s="63"/>
      <c r="D119" s="64">
        <f t="shared" si="0"/>
        <v>1</v>
      </c>
      <c r="E119" s="65">
        <f t="shared" si="1"/>
        <v>2.7322404371584699E-3</v>
      </c>
      <c r="F119" s="66"/>
      <c r="G119" s="57" t="e">
        <f>VLOOKUP(F119,Variables!$A$4:$B$9,2)</f>
        <v>#N/A</v>
      </c>
      <c r="H119" s="58" t="e">
        <f t="shared" si="2"/>
        <v>#N/A</v>
      </c>
      <c r="I119" s="66"/>
      <c r="J119" s="67">
        <f>VLOOKUP(D119,Variables!$B$12:$C$23,2)</f>
        <v>1</v>
      </c>
      <c r="K119" s="67">
        <f t="shared" si="3"/>
        <v>0</v>
      </c>
      <c r="L119" s="68">
        <f>ROUND(K119*Variables!$D$4,2)</f>
        <v>0</v>
      </c>
      <c r="M119" s="66"/>
      <c r="N119" s="68">
        <f>ROUND(M119*Variables!$C$4,2)</f>
        <v>0</v>
      </c>
      <c r="O119" s="69"/>
      <c r="P119" s="69"/>
      <c r="Q119" s="70" t="e">
        <f t="shared" si="4"/>
        <v>#N/A</v>
      </c>
      <c r="R119" s="70" t="e">
        <f t="shared" si="5"/>
        <v>#N/A</v>
      </c>
    </row>
    <row r="120" spans="2:18">
      <c r="B120" s="63"/>
      <c r="C120" s="63"/>
      <c r="D120" s="64">
        <f t="shared" si="0"/>
        <v>1</v>
      </c>
      <c r="E120" s="65">
        <f t="shared" si="1"/>
        <v>2.7322404371584699E-3</v>
      </c>
      <c r="F120" s="66"/>
      <c r="G120" s="57" t="e">
        <f>VLOOKUP(F120,Variables!$A$4:$B$9,2)</f>
        <v>#N/A</v>
      </c>
      <c r="H120" s="58" t="e">
        <f t="shared" si="2"/>
        <v>#N/A</v>
      </c>
      <c r="I120" s="66"/>
      <c r="J120" s="67">
        <f>VLOOKUP(D120,Variables!$B$12:$C$23,2)</f>
        <v>1</v>
      </c>
      <c r="K120" s="67">
        <f t="shared" si="3"/>
        <v>0</v>
      </c>
      <c r="L120" s="68">
        <f>ROUND(K120*Variables!$D$4,2)</f>
        <v>0</v>
      </c>
      <c r="M120" s="66"/>
      <c r="N120" s="68">
        <f>ROUND(M120*Variables!$C$4,2)</f>
        <v>0</v>
      </c>
      <c r="O120" s="69"/>
      <c r="P120" s="69"/>
      <c r="Q120" s="70" t="e">
        <f t="shared" si="4"/>
        <v>#N/A</v>
      </c>
      <c r="R120" s="70" t="e">
        <f t="shared" si="5"/>
        <v>#N/A</v>
      </c>
    </row>
    <row r="121" spans="2:18">
      <c r="B121" s="63"/>
      <c r="C121" s="63"/>
      <c r="D121" s="64">
        <f t="shared" si="0"/>
        <v>1</v>
      </c>
      <c r="E121" s="65">
        <f t="shared" si="1"/>
        <v>2.7322404371584699E-3</v>
      </c>
      <c r="F121" s="66"/>
      <c r="G121" s="57" t="e">
        <f>VLOOKUP(F121,Variables!$A$4:$B$9,2)</f>
        <v>#N/A</v>
      </c>
      <c r="H121" s="58" t="e">
        <f t="shared" si="2"/>
        <v>#N/A</v>
      </c>
      <c r="I121" s="66"/>
      <c r="J121" s="67">
        <f>VLOOKUP(D121,Variables!$B$12:$C$23,2)</f>
        <v>1</v>
      </c>
      <c r="K121" s="67">
        <f t="shared" si="3"/>
        <v>0</v>
      </c>
      <c r="L121" s="68">
        <f>ROUND(K121*Variables!$D$4,2)</f>
        <v>0</v>
      </c>
      <c r="M121" s="66"/>
      <c r="N121" s="68">
        <f>ROUND(M121*Variables!$C$4,2)</f>
        <v>0</v>
      </c>
      <c r="O121" s="69"/>
      <c r="P121" s="69"/>
      <c r="Q121" s="70" t="e">
        <f t="shared" si="4"/>
        <v>#N/A</v>
      </c>
      <c r="R121" s="70" t="e">
        <f t="shared" si="5"/>
        <v>#N/A</v>
      </c>
    </row>
    <row r="122" spans="2:18">
      <c r="B122" s="63"/>
      <c r="C122" s="63"/>
      <c r="D122" s="64">
        <f t="shared" si="0"/>
        <v>1</v>
      </c>
      <c r="E122" s="65">
        <f t="shared" si="1"/>
        <v>2.7322404371584699E-3</v>
      </c>
      <c r="F122" s="66"/>
      <c r="G122" s="57" t="e">
        <f>VLOOKUP(F122,Variables!$A$4:$B$9,2)</f>
        <v>#N/A</v>
      </c>
      <c r="H122" s="58" t="e">
        <f t="shared" si="2"/>
        <v>#N/A</v>
      </c>
      <c r="I122" s="66"/>
      <c r="J122" s="67">
        <f>VLOOKUP(D122,Variables!$B$12:$C$23,2)</f>
        <v>1</v>
      </c>
      <c r="K122" s="67">
        <f t="shared" si="3"/>
        <v>0</v>
      </c>
      <c r="L122" s="68">
        <f>ROUND(K122*Variables!$D$4,2)</f>
        <v>0</v>
      </c>
      <c r="M122" s="66"/>
      <c r="N122" s="68">
        <f>ROUND(M122*Variables!$C$4,2)</f>
        <v>0</v>
      </c>
      <c r="O122" s="69"/>
      <c r="P122" s="69"/>
      <c r="Q122" s="70" t="e">
        <f t="shared" si="4"/>
        <v>#N/A</v>
      </c>
      <c r="R122" s="70" t="e">
        <f t="shared" si="5"/>
        <v>#N/A</v>
      </c>
    </row>
    <row r="123" spans="2:18">
      <c r="B123" s="63"/>
      <c r="C123" s="63"/>
      <c r="D123" s="64">
        <f t="shared" si="0"/>
        <v>1</v>
      </c>
      <c r="E123" s="65">
        <f t="shared" si="1"/>
        <v>2.7322404371584699E-3</v>
      </c>
      <c r="F123" s="66"/>
      <c r="G123" s="57" t="e">
        <f>VLOOKUP(F123,Variables!$A$4:$B$9,2)</f>
        <v>#N/A</v>
      </c>
      <c r="H123" s="58" t="e">
        <f t="shared" si="2"/>
        <v>#N/A</v>
      </c>
      <c r="I123" s="66"/>
      <c r="J123" s="67">
        <f>VLOOKUP(D123,Variables!$B$12:$C$23,2)</f>
        <v>1</v>
      </c>
      <c r="K123" s="67">
        <f t="shared" si="3"/>
        <v>0</v>
      </c>
      <c r="L123" s="68">
        <f>ROUND(K123*Variables!$D$4,2)</f>
        <v>0</v>
      </c>
      <c r="M123" s="66"/>
      <c r="N123" s="68">
        <f>ROUND(M123*Variables!$C$4,2)</f>
        <v>0</v>
      </c>
      <c r="O123" s="69"/>
      <c r="P123" s="69"/>
      <c r="Q123" s="70" t="e">
        <f t="shared" si="4"/>
        <v>#N/A</v>
      </c>
      <c r="R123" s="70" t="e">
        <f t="shared" si="5"/>
        <v>#N/A</v>
      </c>
    </row>
    <row r="124" spans="2:18">
      <c r="B124" s="63"/>
      <c r="C124" s="63"/>
      <c r="D124" s="64">
        <f t="shared" si="0"/>
        <v>1</v>
      </c>
      <c r="E124" s="65">
        <f t="shared" si="1"/>
        <v>2.7322404371584699E-3</v>
      </c>
      <c r="F124" s="66"/>
      <c r="G124" s="57" t="e">
        <f>VLOOKUP(F124,Variables!$A$4:$B$9,2)</f>
        <v>#N/A</v>
      </c>
      <c r="H124" s="58" t="e">
        <f t="shared" si="2"/>
        <v>#N/A</v>
      </c>
      <c r="I124" s="66"/>
      <c r="J124" s="67">
        <f>VLOOKUP(D124,Variables!$B$12:$C$23,2)</f>
        <v>1</v>
      </c>
      <c r="K124" s="67">
        <f t="shared" si="3"/>
        <v>0</v>
      </c>
      <c r="L124" s="68">
        <f>ROUND(K124*Variables!$D$4,2)</f>
        <v>0</v>
      </c>
      <c r="M124" s="66"/>
      <c r="N124" s="68">
        <f>ROUND(M124*Variables!$C$4,2)</f>
        <v>0</v>
      </c>
      <c r="O124" s="69"/>
      <c r="P124" s="69"/>
      <c r="Q124" s="70" t="e">
        <f t="shared" si="4"/>
        <v>#N/A</v>
      </c>
      <c r="R124" s="70" t="e">
        <f t="shared" si="5"/>
        <v>#N/A</v>
      </c>
    </row>
    <row r="125" spans="2:18">
      <c r="B125" s="63"/>
      <c r="C125" s="63"/>
      <c r="D125" s="64">
        <f t="shared" si="0"/>
        <v>1</v>
      </c>
      <c r="E125" s="65">
        <f t="shared" si="1"/>
        <v>2.7322404371584699E-3</v>
      </c>
      <c r="F125" s="66"/>
      <c r="G125" s="57" t="e">
        <f>VLOOKUP(F125,Variables!$A$4:$B$9,2)</f>
        <v>#N/A</v>
      </c>
      <c r="H125" s="58" t="e">
        <f t="shared" si="2"/>
        <v>#N/A</v>
      </c>
      <c r="I125" s="66"/>
      <c r="J125" s="67">
        <f>VLOOKUP(D125,Variables!$B$12:$C$23,2)</f>
        <v>1</v>
      </c>
      <c r="K125" s="67">
        <f t="shared" si="3"/>
        <v>0</v>
      </c>
      <c r="L125" s="68">
        <f>ROUND(K125*Variables!$D$4,2)</f>
        <v>0</v>
      </c>
      <c r="M125" s="66"/>
      <c r="N125" s="68">
        <f>ROUND(M125*Variables!$C$4,2)</f>
        <v>0</v>
      </c>
      <c r="O125" s="69"/>
      <c r="P125" s="69"/>
      <c r="Q125" s="70" t="e">
        <f t="shared" si="4"/>
        <v>#N/A</v>
      </c>
      <c r="R125" s="70" t="e">
        <f t="shared" si="5"/>
        <v>#N/A</v>
      </c>
    </row>
    <row r="126" spans="2:18">
      <c r="B126" s="63"/>
      <c r="C126" s="63"/>
      <c r="D126" s="64">
        <f t="shared" si="0"/>
        <v>1</v>
      </c>
      <c r="E126" s="65">
        <f t="shared" si="1"/>
        <v>2.7322404371584699E-3</v>
      </c>
      <c r="F126" s="66"/>
      <c r="G126" s="57" t="e">
        <f>VLOOKUP(F126,Variables!$A$4:$B$9,2)</f>
        <v>#N/A</v>
      </c>
      <c r="H126" s="58" t="e">
        <f t="shared" si="2"/>
        <v>#N/A</v>
      </c>
      <c r="I126" s="66"/>
      <c r="J126" s="67">
        <f>VLOOKUP(D126,Variables!$B$12:$C$23,2)</f>
        <v>1</v>
      </c>
      <c r="K126" s="67">
        <f t="shared" si="3"/>
        <v>0</v>
      </c>
      <c r="L126" s="68">
        <f>ROUND(K126*Variables!$D$4,2)</f>
        <v>0</v>
      </c>
      <c r="M126" s="66"/>
      <c r="N126" s="68">
        <f>ROUND(M126*Variables!$C$4,2)</f>
        <v>0</v>
      </c>
      <c r="O126" s="69"/>
      <c r="P126" s="69"/>
      <c r="Q126" s="70" t="e">
        <f t="shared" si="4"/>
        <v>#N/A</v>
      </c>
      <c r="R126" s="70" t="e">
        <f t="shared" si="5"/>
        <v>#N/A</v>
      </c>
    </row>
    <row r="127" spans="2:18">
      <c r="B127" s="63"/>
      <c r="C127" s="63"/>
      <c r="D127" s="64">
        <f t="shared" si="0"/>
        <v>1</v>
      </c>
      <c r="E127" s="65">
        <f t="shared" si="1"/>
        <v>2.7322404371584699E-3</v>
      </c>
      <c r="F127" s="66"/>
      <c r="G127" s="57" t="e">
        <f>VLOOKUP(F127,Variables!$A$4:$B$9,2)</f>
        <v>#N/A</v>
      </c>
      <c r="H127" s="58" t="e">
        <f t="shared" si="2"/>
        <v>#N/A</v>
      </c>
      <c r="I127" s="66"/>
      <c r="J127" s="67">
        <f>VLOOKUP(D127,Variables!$B$12:$C$23,2)</f>
        <v>1</v>
      </c>
      <c r="K127" s="67">
        <f t="shared" si="3"/>
        <v>0</v>
      </c>
      <c r="L127" s="68">
        <f>ROUND(K127*Variables!$D$4,2)</f>
        <v>0</v>
      </c>
      <c r="M127" s="66"/>
      <c r="N127" s="68">
        <f>ROUND(M127*Variables!$C$4,2)</f>
        <v>0</v>
      </c>
      <c r="O127" s="69"/>
      <c r="P127" s="69"/>
      <c r="Q127" s="70" t="e">
        <f t="shared" si="4"/>
        <v>#N/A</v>
      </c>
      <c r="R127" s="70" t="e">
        <f t="shared" si="5"/>
        <v>#N/A</v>
      </c>
    </row>
    <row r="128" spans="2:18">
      <c r="B128" s="63"/>
      <c r="C128" s="63"/>
      <c r="D128" s="64">
        <f t="shared" si="0"/>
        <v>1</v>
      </c>
      <c r="E128" s="65">
        <f t="shared" si="1"/>
        <v>2.7322404371584699E-3</v>
      </c>
      <c r="F128" s="66"/>
      <c r="G128" s="57" t="e">
        <f>VLOOKUP(F128,Variables!$A$4:$B$9,2)</f>
        <v>#N/A</v>
      </c>
      <c r="H128" s="58" t="e">
        <f t="shared" si="2"/>
        <v>#N/A</v>
      </c>
      <c r="I128" s="66"/>
      <c r="J128" s="67">
        <f>VLOOKUP(D128,Variables!$B$12:$C$23,2)</f>
        <v>1</v>
      </c>
      <c r="K128" s="67">
        <f t="shared" si="3"/>
        <v>0</v>
      </c>
      <c r="L128" s="68">
        <f>ROUND(K128*Variables!$D$4,2)</f>
        <v>0</v>
      </c>
      <c r="M128" s="66"/>
      <c r="N128" s="68">
        <f>ROUND(M128*Variables!$C$4,2)</f>
        <v>0</v>
      </c>
      <c r="O128" s="69"/>
      <c r="P128" s="69"/>
      <c r="Q128" s="70" t="e">
        <f t="shared" si="4"/>
        <v>#N/A</v>
      </c>
      <c r="R128" s="70" t="e">
        <f t="shared" si="5"/>
        <v>#N/A</v>
      </c>
    </row>
    <row r="129" spans="2:18">
      <c r="B129" s="63"/>
      <c r="C129" s="63"/>
      <c r="D129" s="64">
        <f t="shared" si="0"/>
        <v>1</v>
      </c>
      <c r="E129" s="65">
        <f t="shared" si="1"/>
        <v>2.7322404371584699E-3</v>
      </c>
      <c r="F129" s="66"/>
      <c r="G129" s="57" t="e">
        <f>VLOOKUP(F129,Variables!$A$4:$B$9,2)</f>
        <v>#N/A</v>
      </c>
      <c r="H129" s="58" t="e">
        <f t="shared" si="2"/>
        <v>#N/A</v>
      </c>
      <c r="I129" s="66"/>
      <c r="J129" s="67">
        <f>VLOOKUP(D129,Variables!$B$12:$C$23,2)</f>
        <v>1</v>
      </c>
      <c r="K129" s="67">
        <f t="shared" si="3"/>
        <v>0</v>
      </c>
      <c r="L129" s="68">
        <f>ROUND(K129*Variables!$D$4,2)</f>
        <v>0</v>
      </c>
      <c r="M129" s="66"/>
      <c r="N129" s="68">
        <f>ROUND(M129*Variables!$C$4,2)</f>
        <v>0</v>
      </c>
      <c r="O129" s="69"/>
      <c r="P129" s="69"/>
      <c r="Q129" s="70" t="e">
        <f t="shared" si="4"/>
        <v>#N/A</v>
      </c>
      <c r="R129" s="70" t="e">
        <f t="shared" si="5"/>
        <v>#N/A</v>
      </c>
    </row>
    <row r="130" spans="2:18">
      <c r="B130" s="63"/>
      <c r="C130" s="63"/>
      <c r="D130" s="64">
        <f t="shared" si="0"/>
        <v>1</v>
      </c>
      <c r="E130" s="65">
        <f t="shared" si="1"/>
        <v>2.7322404371584699E-3</v>
      </c>
      <c r="F130" s="66"/>
      <c r="G130" s="57" t="e">
        <f>VLOOKUP(F130,Variables!$A$4:$B$9,2)</f>
        <v>#N/A</v>
      </c>
      <c r="H130" s="58" t="e">
        <f t="shared" si="2"/>
        <v>#N/A</v>
      </c>
      <c r="I130" s="66"/>
      <c r="J130" s="67">
        <f>VLOOKUP(D130,Variables!$B$12:$C$23,2)</f>
        <v>1</v>
      </c>
      <c r="K130" s="67">
        <f t="shared" si="3"/>
        <v>0</v>
      </c>
      <c r="L130" s="68">
        <f>ROUND(K130*Variables!$D$4,2)</f>
        <v>0</v>
      </c>
      <c r="M130" s="66"/>
      <c r="N130" s="68">
        <f>ROUND(M130*Variables!$C$4,2)</f>
        <v>0</v>
      </c>
      <c r="O130" s="69"/>
      <c r="P130" s="69"/>
      <c r="Q130" s="70" t="e">
        <f t="shared" si="4"/>
        <v>#N/A</v>
      </c>
      <c r="R130" s="70" t="e">
        <f t="shared" si="5"/>
        <v>#N/A</v>
      </c>
    </row>
    <row r="131" spans="2:18">
      <c r="B131" s="63"/>
      <c r="C131" s="63"/>
      <c r="D131" s="64">
        <f t="shared" si="0"/>
        <v>1</v>
      </c>
      <c r="E131" s="65">
        <f t="shared" si="1"/>
        <v>2.7322404371584699E-3</v>
      </c>
      <c r="F131" s="66"/>
      <c r="G131" s="57" t="e">
        <f>VLOOKUP(F131,Variables!$A$4:$B$9,2)</f>
        <v>#N/A</v>
      </c>
      <c r="H131" s="58" t="e">
        <f t="shared" si="2"/>
        <v>#N/A</v>
      </c>
      <c r="I131" s="66"/>
      <c r="J131" s="67">
        <f>VLOOKUP(D131,Variables!$B$12:$C$23,2)</f>
        <v>1</v>
      </c>
      <c r="K131" s="67">
        <f t="shared" si="3"/>
        <v>0</v>
      </c>
      <c r="L131" s="68">
        <f>ROUND(K131*Variables!$D$4,2)</f>
        <v>0</v>
      </c>
      <c r="M131" s="66"/>
      <c r="N131" s="68">
        <f>ROUND(M131*Variables!$C$4,2)</f>
        <v>0</v>
      </c>
      <c r="O131" s="69"/>
      <c r="P131" s="69"/>
      <c r="Q131" s="70" t="e">
        <f t="shared" si="4"/>
        <v>#N/A</v>
      </c>
      <c r="R131" s="70" t="e">
        <f t="shared" si="5"/>
        <v>#N/A</v>
      </c>
    </row>
    <row r="132" spans="2:18">
      <c r="B132" s="63"/>
      <c r="C132" s="63"/>
      <c r="D132" s="64">
        <f t="shared" si="0"/>
        <v>1</v>
      </c>
      <c r="E132" s="65">
        <f t="shared" si="1"/>
        <v>2.7322404371584699E-3</v>
      </c>
      <c r="F132" s="66"/>
      <c r="G132" s="57" t="e">
        <f>VLOOKUP(F132,Variables!$A$4:$B$9,2)</f>
        <v>#N/A</v>
      </c>
      <c r="H132" s="58" t="e">
        <f t="shared" si="2"/>
        <v>#N/A</v>
      </c>
      <c r="I132" s="66"/>
      <c r="J132" s="67">
        <f>VLOOKUP(D132,Variables!$B$12:$C$23,2)</f>
        <v>1</v>
      </c>
      <c r="K132" s="67">
        <f t="shared" si="3"/>
        <v>0</v>
      </c>
      <c r="L132" s="68">
        <f>ROUND(K132*Variables!$D$4,2)</f>
        <v>0</v>
      </c>
      <c r="M132" s="66"/>
      <c r="N132" s="68">
        <f>ROUND(M132*Variables!$C$4,2)</f>
        <v>0</v>
      </c>
      <c r="O132" s="69"/>
      <c r="P132" s="69"/>
      <c r="Q132" s="70" t="e">
        <f t="shared" si="4"/>
        <v>#N/A</v>
      </c>
      <c r="R132" s="70" t="e">
        <f t="shared" si="5"/>
        <v>#N/A</v>
      </c>
    </row>
    <row r="133" spans="2:18">
      <c r="B133" s="63"/>
      <c r="C133" s="63"/>
      <c r="D133" s="64">
        <f t="shared" si="0"/>
        <v>1</v>
      </c>
      <c r="E133" s="65">
        <f t="shared" si="1"/>
        <v>2.7322404371584699E-3</v>
      </c>
      <c r="F133" s="66"/>
      <c r="G133" s="57" t="e">
        <f>VLOOKUP(F133,Variables!$A$4:$B$9,2)</f>
        <v>#N/A</v>
      </c>
      <c r="H133" s="58" t="e">
        <f t="shared" si="2"/>
        <v>#N/A</v>
      </c>
      <c r="I133" s="66"/>
      <c r="J133" s="67">
        <f>VLOOKUP(D133,Variables!$B$12:$C$23,2)</f>
        <v>1</v>
      </c>
      <c r="K133" s="67">
        <f t="shared" si="3"/>
        <v>0</v>
      </c>
      <c r="L133" s="68">
        <f>ROUND(K133*Variables!$D$4,2)</f>
        <v>0</v>
      </c>
      <c r="M133" s="66"/>
      <c r="N133" s="68">
        <f>ROUND(M133*Variables!$C$4,2)</f>
        <v>0</v>
      </c>
      <c r="O133" s="69"/>
      <c r="P133" s="69"/>
      <c r="Q133" s="70" t="e">
        <f t="shared" si="4"/>
        <v>#N/A</v>
      </c>
      <c r="R133" s="70" t="e">
        <f t="shared" si="5"/>
        <v>#N/A</v>
      </c>
    </row>
    <row r="134" spans="2:18">
      <c r="B134" s="63"/>
      <c r="C134" s="63"/>
      <c r="D134" s="64">
        <f t="shared" si="0"/>
        <v>1</v>
      </c>
      <c r="E134" s="65">
        <f t="shared" si="1"/>
        <v>2.7322404371584699E-3</v>
      </c>
      <c r="F134" s="66"/>
      <c r="G134" s="57" t="e">
        <f>VLOOKUP(F134,Variables!$A$4:$B$9,2)</f>
        <v>#N/A</v>
      </c>
      <c r="H134" s="58" t="e">
        <f t="shared" si="2"/>
        <v>#N/A</v>
      </c>
      <c r="I134" s="66"/>
      <c r="J134" s="67">
        <f>VLOOKUP(D134,Variables!$B$12:$C$23,2)</f>
        <v>1</v>
      </c>
      <c r="K134" s="67">
        <f t="shared" si="3"/>
        <v>0</v>
      </c>
      <c r="L134" s="68">
        <f>ROUND(K134*Variables!$D$4,2)</f>
        <v>0</v>
      </c>
      <c r="M134" s="66"/>
      <c r="N134" s="68">
        <f>ROUND(M134*Variables!$C$4,2)</f>
        <v>0</v>
      </c>
      <c r="O134" s="69"/>
      <c r="P134" s="69"/>
      <c r="Q134" s="70" t="e">
        <f t="shared" si="4"/>
        <v>#N/A</v>
      </c>
      <c r="R134" s="70" t="e">
        <f t="shared" si="5"/>
        <v>#N/A</v>
      </c>
    </row>
    <row r="135" spans="2:18">
      <c r="B135" s="63"/>
      <c r="C135" s="63"/>
      <c r="D135" s="64">
        <f t="shared" si="0"/>
        <v>1</v>
      </c>
      <c r="E135" s="65">
        <f t="shared" si="1"/>
        <v>2.7322404371584699E-3</v>
      </c>
      <c r="F135" s="66"/>
      <c r="G135" s="57" t="e">
        <f>VLOOKUP(F135,Variables!$A$4:$B$9,2)</f>
        <v>#N/A</v>
      </c>
      <c r="H135" s="58" t="e">
        <f t="shared" si="2"/>
        <v>#N/A</v>
      </c>
      <c r="I135" s="66"/>
      <c r="J135" s="67">
        <f>VLOOKUP(D135,Variables!$B$12:$C$23,2)</f>
        <v>1</v>
      </c>
      <c r="K135" s="67">
        <f t="shared" si="3"/>
        <v>0</v>
      </c>
      <c r="L135" s="68">
        <f>ROUND(K135*Variables!$D$4,2)</f>
        <v>0</v>
      </c>
      <c r="M135" s="66"/>
      <c r="N135" s="68">
        <f>ROUND(M135*Variables!$C$4,2)</f>
        <v>0</v>
      </c>
      <c r="O135" s="69"/>
      <c r="P135" s="69"/>
      <c r="Q135" s="70" t="e">
        <f t="shared" si="4"/>
        <v>#N/A</v>
      </c>
      <c r="R135" s="70" t="e">
        <f t="shared" si="5"/>
        <v>#N/A</v>
      </c>
    </row>
    <row r="136" spans="2:18">
      <c r="B136" s="63"/>
      <c r="C136" s="63"/>
      <c r="D136" s="64">
        <f t="shared" si="0"/>
        <v>1</v>
      </c>
      <c r="E136" s="65">
        <f t="shared" si="1"/>
        <v>2.7322404371584699E-3</v>
      </c>
      <c r="F136" s="66"/>
      <c r="G136" s="57" t="e">
        <f>VLOOKUP(F136,Variables!$A$4:$B$9,2)</f>
        <v>#N/A</v>
      </c>
      <c r="H136" s="58" t="e">
        <f t="shared" si="2"/>
        <v>#N/A</v>
      </c>
      <c r="I136" s="66"/>
      <c r="J136" s="67">
        <f>VLOOKUP(D136,Variables!$B$12:$C$23,2)</f>
        <v>1</v>
      </c>
      <c r="K136" s="67">
        <f t="shared" si="3"/>
        <v>0</v>
      </c>
      <c r="L136" s="68">
        <f>ROUND(K136*Variables!$D$4,2)</f>
        <v>0</v>
      </c>
      <c r="M136" s="66"/>
      <c r="N136" s="68">
        <f>ROUND(M136*Variables!$C$4,2)</f>
        <v>0</v>
      </c>
      <c r="O136" s="69"/>
      <c r="P136" s="69"/>
      <c r="Q136" s="70" t="e">
        <f t="shared" si="4"/>
        <v>#N/A</v>
      </c>
      <c r="R136" s="70" t="e">
        <f t="shared" si="5"/>
        <v>#N/A</v>
      </c>
    </row>
    <row r="137" spans="2:18">
      <c r="B137" s="63"/>
      <c r="C137" s="63"/>
      <c r="D137" s="64">
        <f t="shared" si="0"/>
        <v>1</v>
      </c>
      <c r="E137" s="65">
        <f t="shared" si="1"/>
        <v>2.7322404371584699E-3</v>
      </c>
      <c r="F137" s="66"/>
      <c r="G137" s="57" t="e">
        <f>VLOOKUP(F137,Variables!$A$4:$B$9,2)</f>
        <v>#N/A</v>
      </c>
      <c r="H137" s="58" t="e">
        <f t="shared" si="2"/>
        <v>#N/A</v>
      </c>
      <c r="I137" s="66"/>
      <c r="J137" s="67">
        <f>VLOOKUP(D137,Variables!$B$12:$C$23,2)</f>
        <v>1</v>
      </c>
      <c r="K137" s="67">
        <f t="shared" si="3"/>
        <v>0</v>
      </c>
      <c r="L137" s="68">
        <f>ROUND(K137*Variables!$D$4,2)</f>
        <v>0</v>
      </c>
      <c r="M137" s="66"/>
      <c r="N137" s="68">
        <f>ROUND(M137*Variables!$C$4,2)</f>
        <v>0</v>
      </c>
      <c r="O137" s="69"/>
      <c r="P137" s="69"/>
      <c r="Q137" s="70" t="e">
        <f t="shared" si="4"/>
        <v>#N/A</v>
      </c>
      <c r="R137" s="70" t="e">
        <f t="shared" si="5"/>
        <v>#N/A</v>
      </c>
    </row>
    <row r="138" spans="2:18">
      <c r="B138" s="63"/>
      <c r="C138" s="63"/>
      <c r="D138" s="64">
        <f t="shared" si="0"/>
        <v>1</v>
      </c>
      <c r="E138" s="65">
        <f t="shared" si="1"/>
        <v>2.7322404371584699E-3</v>
      </c>
      <c r="F138" s="66"/>
      <c r="G138" s="57" t="e">
        <f>VLOOKUP(F138,Variables!$A$4:$B$9,2)</f>
        <v>#N/A</v>
      </c>
      <c r="H138" s="58" t="e">
        <f t="shared" si="2"/>
        <v>#N/A</v>
      </c>
      <c r="I138" s="66"/>
      <c r="J138" s="67">
        <f>VLOOKUP(D138,Variables!$B$12:$C$23,2)</f>
        <v>1</v>
      </c>
      <c r="K138" s="67">
        <f t="shared" si="3"/>
        <v>0</v>
      </c>
      <c r="L138" s="68">
        <f>ROUND(K138*Variables!$D$4,2)</f>
        <v>0</v>
      </c>
      <c r="M138" s="66"/>
      <c r="N138" s="68">
        <f>ROUND(M138*Variables!$C$4,2)</f>
        <v>0</v>
      </c>
      <c r="O138" s="69"/>
      <c r="P138" s="69"/>
      <c r="Q138" s="70" t="e">
        <f t="shared" ref="Q138:Q201" si="6">SUM(H138+L138+N138)</f>
        <v>#N/A</v>
      </c>
      <c r="R138" s="70" t="e">
        <f t="shared" si="5"/>
        <v>#N/A</v>
      </c>
    </row>
    <row r="139" spans="2:18">
      <c r="B139" s="63"/>
      <c r="C139" s="63"/>
      <c r="D139" s="64">
        <f t="shared" si="0"/>
        <v>1</v>
      </c>
      <c r="E139" s="65">
        <f t="shared" si="1"/>
        <v>2.7322404371584699E-3</v>
      </c>
      <c r="F139" s="66"/>
      <c r="G139" s="57" t="e">
        <f>VLOOKUP(F139,Variables!$A$4:$B$9,2)</f>
        <v>#N/A</v>
      </c>
      <c r="H139" s="58" t="e">
        <f t="shared" si="2"/>
        <v>#N/A</v>
      </c>
      <c r="I139" s="66"/>
      <c r="J139" s="67">
        <f>VLOOKUP(D139,Variables!$B$12:$C$23,2)</f>
        <v>1</v>
      </c>
      <c r="K139" s="67">
        <f t="shared" si="3"/>
        <v>0</v>
      </c>
      <c r="L139" s="68">
        <f>ROUND(K139*Variables!$D$4,2)</f>
        <v>0</v>
      </c>
      <c r="M139" s="66"/>
      <c r="N139" s="68">
        <f>ROUND(M139*Variables!$C$4,2)</f>
        <v>0</v>
      </c>
      <c r="O139" s="69"/>
      <c r="P139" s="69"/>
      <c r="Q139" s="70" t="e">
        <f t="shared" si="6"/>
        <v>#N/A</v>
      </c>
      <c r="R139" s="70" t="e">
        <f t="shared" si="5"/>
        <v>#N/A</v>
      </c>
    </row>
    <row r="140" spans="2:18">
      <c r="B140" s="63"/>
      <c r="C140" s="63"/>
      <c r="D140" s="64">
        <f t="shared" si="0"/>
        <v>1</v>
      </c>
      <c r="E140" s="65">
        <f t="shared" si="1"/>
        <v>2.7322404371584699E-3</v>
      </c>
      <c r="F140" s="66"/>
      <c r="G140" s="57" t="e">
        <f>VLOOKUP(F140,Variables!$A$4:$B$9,2)</f>
        <v>#N/A</v>
      </c>
      <c r="H140" s="58" t="e">
        <f t="shared" si="2"/>
        <v>#N/A</v>
      </c>
      <c r="I140" s="66"/>
      <c r="J140" s="67">
        <f>VLOOKUP(D140,Variables!$B$12:$C$23,2)</f>
        <v>1</v>
      </c>
      <c r="K140" s="67">
        <f t="shared" si="3"/>
        <v>0</v>
      </c>
      <c r="L140" s="68">
        <f>ROUND(K140*Variables!$D$4,2)</f>
        <v>0</v>
      </c>
      <c r="M140" s="66"/>
      <c r="N140" s="68">
        <f>ROUND(M140*Variables!$C$4,2)</f>
        <v>0</v>
      </c>
      <c r="O140" s="69"/>
      <c r="P140" s="69"/>
      <c r="Q140" s="70" t="e">
        <f t="shared" si="6"/>
        <v>#N/A</v>
      </c>
      <c r="R140" s="70" t="e">
        <f t="shared" si="5"/>
        <v>#N/A</v>
      </c>
    </row>
    <row r="141" spans="2:18">
      <c r="B141" s="63"/>
      <c r="C141" s="63"/>
      <c r="D141" s="64">
        <f t="shared" si="0"/>
        <v>1</v>
      </c>
      <c r="E141" s="65">
        <f t="shared" si="1"/>
        <v>2.7322404371584699E-3</v>
      </c>
      <c r="F141" s="66"/>
      <c r="G141" s="57" t="e">
        <f>VLOOKUP(F141,Variables!$A$4:$B$9,2)</f>
        <v>#N/A</v>
      </c>
      <c r="H141" s="58" t="e">
        <f t="shared" si="2"/>
        <v>#N/A</v>
      </c>
      <c r="I141" s="66"/>
      <c r="J141" s="67">
        <f>VLOOKUP(D141,Variables!$B$12:$C$23,2)</f>
        <v>1</v>
      </c>
      <c r="K141" s="67">
        <f t="shared" si="3"/>
        <v>0</v>
      </c>
      <c r="L141" s="68">
        <f>ROUND(K141*Variables!$D$4,2)</f>
        <v>0</v>
      </c>
      <c r="M141" s="66"/>
      <c r="N141" s="68">
        <f>ROUND(M141*Variables!$C$4,2)</f>
        <v>0</v>
      </c>
      <c r="O141" s="69"/>
      <c r="P141" s="69"/>
      <c r="Q141" s="70" t="e">
        <f t="shared" si="6"/>
        <v>#N/A</v>
      </c>
      <c r="R141" s="70" t="e">
        <f t="shared" si="5"/>
        <v>#N/A</v>
      </c>
    </row>
    <row r="142" spans="2:18">
      <c r="B142" s="63"/>
      <c r="C142" s="63"/>
      <c r="D142" s="64">
        <f t="shared" si="0"/>
        <v>1</v>
      </c>
      <c r="E142" s="65">
        <f t="shared" si="1"/>
        <v>2.7322404371584699E-3</v>
      </c>
      <c r="F142" s="66"/>
      <c r="G142" s="57" t="e">
        <f>VLOOKUP(F142,Variables!$A$4:$B$9,2)</f>
        <v>#N/A</v>
      </c>
      <c r="H142" s="58" t="e">
        <f t="shared" si="2"/>
        <v>#N/A</v>
      </c>
      <c r="I142" s="66"/>
      <c r="J142" s="67">
        <f>VLOOKUP(D142,Variables!$B$12:$C$23,2)</f>
        <v>1</v>
      </c>
      <c r="K142" s="67">
        <f t="shared" si="3"/>
        <v>0</v>
      </c>
      <c r="L142" s="68">
        <f>ROUND(K142*Variables!$D$4,2)</f>
        <v>0</v>
      </c>
      <c r="M142" s="66"/>
      <c r="N142" s="68">
        <f>ROUND(M142*Variables!$C$4,2)</f>
        <v>0</v>
      </c>
      <c r="O142" s="69"/>
      <c r="P142" s="69"/>
      <c r="Q142" s="70" t="e">
        <f t="shared" si="6"/>
        <v>#N/A</v>
      </c>
      <c r="R142" s="70" t="e">
        <f t="shared" si="5"/>
        <v>#N/A</v>
      </c>
    </row>
    <row r="143" spans="2:18">
      <c r="B143" s="63"/>
      <c r="C143" s="63"/>
      <c r="D143" s="64">
        <f t="shared" si="0"/>
        <v>1</v>
      </c>
      <c r="E143" s="65">
        <f t="shared" si="1"/>
        <v>2.7322404371584699E-3</v>
      </c>
      <c r="F143" s="66"/>
      <c r="G143" s="57" t="e">
        <f>VLOOKUP(F143,Variables!$A$4:$B$9,2)</f>
        <v>#N/A</v>
      </c>
      <c r="H143" s="58" t="e">
        <f t="shared" si="2"/>
        <v>#N/A</v>
      </c>
      <c r="I143" s="66"/>
      <c r="J143" s="67">
        <f>VLOOKUP(D143,Variables!$B$12:$C$23,2)</f>
        <v>1</v>
      </c>
      <c r="K143" s="67">
        <f t="shared" si="3"/>
        <v>0</v>
      </c>
      <c r="L143" s="68">
        <f>ROUND(K143*Variables!$D$4,2)</f>
        <v>0</v>
      </c>
      <c r="M143" s="66"/>
      <c r="N143" s="68">
        <f>ROUND(M143*Variables!$C$4,2)</f>
        <v>0</v>
      </c>
      <c r="O143" s="69"/>
      <c r="P143" s="69"/>
      <c r="Q143" s="70" t="e">
        <f t="shared" si="6"/>
        <v>#N/A</v>
      </c>
      <c r="R143" s="70" t="e">
        <f t="shared" si="5"/>
        <v>#N/A</v>
      </c>
    </row>
    <row r="144" spans="2:18">
      <c r="B144" s="63"/>
      <c r="C144" s="63"/>
      <c r="D144" s="64">
        <f t="shared" si="0"/>
        <v>1</v>
      </c>
      <c r="E144" s="65">
        <f t="shared" si="1"/>
        <v>2.7322404371584699E-3</v>
      </c>
      <c r="F144" s="66"/>
      <c r="G144" s="57" t="e">
        <f>VLOOKUP(F144,Variables!$A$4:$B$9,2)</f>
        <v>#N/A</v>
      </c>
      <c r="H144" s="58" t="e">
        <f t="shared" si="2"/>
        <v>#N/A</v>
      </c>
      <c r="I144" s="66"/>
      <c r="J144" s="67">
        <f>VLOOKUP(D144,Variables!$B$12:$C$23,2)</f>
        <v>1</v>
      </c>
      <c r="K144" s="67">
        <f t="shared" si="3"/>
        <v>0</v>
      </c>
      <c r="L144" s="68">
        <f>ROUND(K144*Variables!$D$4,2)</f>
        <v>0</v>
      </c>
      <c r="M144" s="66"/>
      <c r="N144" s="68">
        <f>ROUND(M144*Variables!$C$4,2)</f>
        <v>0</v>
      </c>
      <c r="O144" s="69"/>
      <c r="P144" s="69"/>
      <c r="Q144" s="70" t="e">
        <f t="shared" si="6"/>
        <v>#N/A</v>
      </c>
      <c r="R144" s="70" t="e">
        <f t="shared" si="5"/>
        <v>#N/A</v>
      </c>
    </row>
    <row r="145" spans="2:18">
      <c r="B145" s="63"/>
      <c r="C145" s="63"/>
      <c r="D145" s="64">
        <f t="shared" si="0"/>
        <v>1</v>
      </c>
      <c r="E145" s="65">
        <f t="shared" si="1"/>
        <v>2.7322404371584699E-3</v>
      </c>
      <c r="F145" s="66"/>
      <c r="G145" s="57" t="e">
        <f>VLOOKUP(F145,Variables!$A$4:$B$9,2)</f>
        <v>#N/A</v>
      </c>
      <c r="H145" s="58" t="e">
        <f t="shared" si="2"/>
        <v>#N/A</v>
      </c>
      <c r="I145" s="66"/>
      <c r="J145" s="67">
        <f>VLOOKUP(D145,Variables!$B$12:$C$23,2)</f>
        <v>1</v>
      </c>
      <c r="K145" s="67">
        <f t="shared" si="3"/>
        <v>0</v>
      </c>
      <c r="L145" s="68">
        <f>ROUND(K145*Variables!$D$4,2)</f>
        <v>0</v>
      </c>
      <c r="M145" s="66"/>
      <c r="N145" s="68">
        <f>ROUND(M145*Variables!$C$4,2)</f>
        <v>0</v>
      </c>
      <c r="O145" s="69"/>
      <c r="P145" s="69"/>
      <c r="Q145" s="70" t="e">
        <f t="shared" si="6"/>
        <v>#N/A</v>
      </c>
      <c r="R145" s="70" t="e">
        <f t="shared" si="5"/>
        <v>#N/A</v>
      </c>
    </row>
    <row r="146" spans="2:18">
      <c r="B146" s="63"/>
      <c r="C146" s="63"/>
      <c r="D146" s="64">
        <f t="shared" si="0"/>
        <v>1</v>
      </c>
      <c r="E146" s="65">
        <f t="shared" si="1"/>
        <v>2.7322404371584699E-3</v>
      </c>
      <c r="F146" s="66"/>
      <c r="G146" s="57" t="e">
        <f>VLOOKUP(F146,Variables!$A$4:$B$9,2)</f>
        <v>#N/A</v>
      </c>
      <c r="H146" s="58" t="e">
        <f t="shared" si="2"/>
        <v>#N/A</v>
      </c>
      <c r="I146" s="66"/>
      <c r="J146" s="67">
        <f>VLOOKUP(D146,Variables!$B$12:$C$23,2)</f>
        <v>1</v>
      </c>
      <c r="K146" s="67">
        <f t="shared" si="3"/>
        <v>0</v>
      </c>
      <c r="L146" s="68">
        <f>ROUND(K146*Variables!$D$4,2)</f>
        <v>0</v>
      </c>
      <c r="M146" s="66"/>
      <c r="N146" s="68">
        <f>ROUND(M146*Variables!$C$4,2)</f>
        <v>0</v>
      </c>
      <c r="O146" s="69"/>
      <c r="P146" s="69"/>
      <c r="Q146" s="70" t="e">
        <f t="shared" si="6"/>
        <v>#N/A</v>
      </c>
      <c r="R146" s="70" t="e">
        <f t="shared" si="5"/>
        <v>#N/A</v>
      </c>
    </row>
    <row r="147" spans="2:18">
      <c r="B147" s="63"/>
      <c r="C147" s="63"/>
      <c r="D147" s="64">
        <f t="shared" si="0"/>
        <v>1</v>
      </c>
      <c r="E147" s="65">
        <f t="shared" si="1"/>
        <v>2.7322404371584699E-3</v>
      </c>
      <c r="F147" s="66"/>
      <c r="G147" s="57" t="e">
        <f>VLOOKUP(F147,Variables!$A$4:$B$9,2)</f>
        <v>#N/A</v>
      </c>
      <c r="H147" s="58" t="e">
        <f t="shared" si="2"/>
        <v>#N/A</v>
      </c>
      <c r="I147" s="66"/>
      <c r="J147" s="67">
        <f>VLOOKUP(D147,Variables!$B$12:$C$23,2)</f>
        <v>1</v>
      </c>
      <c r="K147" s="67">
        <f t="shared" si="3"/>
        <v>0</v>
      </c>
      <c r="L147" s="68">
        <f>ROUND(K147*Variables!$D$4,2)</f>
        <v>0</v>
      </c>
      <c r="M147" s="66"/>
      <c r="N147" s="68">
        <f>ROUND(M147*Variables!$C$4,2)</f>
        <v>0</v>
      </c>
      <c r="O147" s="69"/>
      <c r="P147" s="69"/>
      <c r="Q147" s="70" t="e">
        <f t="shared" si="6"/>
        <v>#N/A</v>
      </c>
      <c r="R147" s="70" t="e">
        <f t="shared" si="5"/>
        <v>#N/A</v>
      </c>
    </row>
    <row r="148" spans="2:18">
      <c r="B148" s="63"/>
      <c r="C148" s="63"/>
      <c r="D148" s="64">
        <f t="shared" si="0"/>
        <v>1</v>
      </c>
      <c r="E148" s="65">
        <f t="shared" si="1"/>
        <v>2.7322404371584699E-3</v>
      </c>
      <c r="F148" s="66"/>
      <c r="G148" s="57" t="e">
        <f>VLOOKUP(F148,Variables!$A$4:$B$9,2)</f>
        <v>#N/A</v>
      </c>
      <c r="H148" s="58" t="e">
        <f t="shared" si="2"/>
        <v>#N/A</v>
      </c>
      <c r="I148" s="66"/>
      <c r="J148" s="67">
        <f>VLOOKUP(D148,Variables!$B$12:$C$23,2)</f>
        <v>1</v>
      </c>
      <c r="K148" s="67">
        <f t="shared" si="3"/>
        <v>0</v>
      </c>
      <c r="L148" s="68">
        <f>ROUND(K148*Variables!$D$4,2)</f>
        <v>0</v>
      </c>
      <c r="M148" s="66"/>
      <c r="N148" s="68">
        <f>ROUND(M148*Variables!$C$4,2)</f>
        <v>0</v>
      </c>
      <c r="O148" s="69"/>
      <c r="P148" s="69"/>
      <c r="Q148" s="70" t="e">
        <f t="shared" si="6"/>
        <v>#N/A</v>
      </c>
      <c r="R148" s="70" t="e">
        <f t="shared" si="5"/>
        <v>#N/A</v>
      </c>
    </row>
    <row r="149" spans="2:18">
      <c r="B149" s="63"/>
      <c r="C149" s="63"/>
      <c r="D149" s="64">
        <f t="shared" si="0"/>
        <v>1</v>
      </c>
      <c r="E149" s="65">
        <f t="shared" si="1"/>
        <v>2.7322404371584699E-3</v>
      </c>
      <c r="F149" s="66"/>
      <c r="G149" s="57" t="e">
        <f>VLOOKUP(F149,Variables!$A$4:$B$9,2)</f>
        <v>#N/A</v>
      </c>
      <c r="H149" s="58" t="e">
        <f t="shared" si="2"/>
        <v>#N/A</v>
      </c>
      <c r="I149" s="66"/>
      <c r="J149" s="67">
        <f>VLOOKUP(D149,Variables!$B$12:$C$23,2)</f>
        <v>1</v>
      </c>
      <c r="K149" s="67">
        <f t="shared" si="3"/>
        <v>0</v>
      </c>
      <c r="L149" s="68">
        <f>ROUND(K149*Variables!$D$4,2)</f>
        <v>0</v>
      </c>
      <c r="M149" s="66"/>
      <c r="N149" s="68">
        <f>ROUND(M149*Variables!$C$4,2)</f>
        <v>0</v>
      </c>
      <c r="O149" s="69"/>
      <c r="P149" s="69"/>
      <c r="Q149" s="70" t="e">
        <f t="shared" si="6"/>
        <v>#N/A</v>
      </c>
      <c r="R149" s="70" t="e">
        <f t="shared" si="5"/>
        <v>#N/A</v>
      </c>
    </row>
    <row r="150" spans="2:18">
      <c r="B150" s="63"/>
      <c r="C150" s="63"/>
      <c r="D150" s="64">
        <f t="shared" si="0"/>
        <v>1</v>
      </c>
      <c r="E150" s="65">
        <f t="shared" si="1"/>
        <v>2.7322404371584699E-3</v>
      </c>
      <c r="F150" s="66"/>
      <c r="G150" s="57" t="e">
        <f>VLOOKUP(F150,Variables!$A$4:$B$9,2)</f>
        <v>#N/A</v>
      </c>
      <c r="H150" s="58" t="e">
        <f t="shared" si="2"/>
        <v>#N/A</v>
      </c>
      <c r="I150" s="66"/>
      <c r="J150" s="67">
        <f>VLOOKUP(D150,Variables!$B$12:$C$23,2)</f>
        <v>1</v>
      </c>
      <c r="K150" s="67">
        <f t="shared" si="3"/>
        <v>0</v>
      </c>
      <c r="L150" s="68">
        <f>ROUND(K150*Variables!$D$4,2)</f>
        <v>0</v>
      </c>
      <c r="M150" s="66"/>
      <c r="N150" s="68">
        <f>ROUND(M150*Variables!$C$4,2)</f>
        <v>0</v>
      </c>
      <c r="O150" s="69"/>
      <c r="P150" s="69"/>
      <c r="Q150" s="70" t="e">
        <f t="shared" si="6"/>
        <v>#N/A</v>
      </c>
      <c r="R150" s="70" t="e">
        <f t="shared" si="5"/>
        <v>#N/A</v>
      </c>
    </row>
    <row r="151" spans="2:18">
      <c r="B151" s="63"/>
      <c r="C151" s="63"/>
      <c r="D151" s="64">
        <f t="shared" si="0"/>
        <v>1</v>
      </c>
      <c r="E151" s="65">
        <f t="shared" si="1"/>
        <v>2.7322404371584699E-3</v>
      </c>
      <c r="F151" s="66"/>
      <c r="G151" s="57" t="e">
        <f>VLOOKUP(F151,Variables!$A$4:$B$9,2)</f>
        <v>#N/A</v>
      </c>
      <c r="H151" s="58" t="e">
        <f t="shared" si="2"/>
        <v>#N/A</v>
      </c>
      <c r="I151" s="66"/>
      <c r="J151" s="67">
        <f>VLOOKUP(D151,Variables!$B$12:$C$23,2)</f>
        <v>1</v>
      </c>
      <c r="K151" s="67">
        <f t="shared" si="3"/>
        <v>0</v>
      </c>
      <c r="L151" s="68">
        <f>ROUND(K151*Variables!$D$4,2)</f>
        <v>0</v>
      </c>
      <c r="M151" s="66"/>
      <c r="N151" s="68">
        <f>ROUND(M151*Variables!$C$4,2)</f>
        <v>0</v>
      </c>
      <c r="O151" s="69"/>
      <c r="P151" s="69"/>
      <c r="Q151" s="70" t="e">
        <f t="shared" si="6"/>
        <v>#N/A</v>
      </c>
      <c r="R151" s="70" t="e">
        <f t="shared" si="5"/>
        <v>#N/A</v>
      </c>
    </row>
    <row r="152" spans="2:18">
      <c r="B152" s="63"/>
      <c r="C152" s="63"/>
      <c r="D152" s="64">
        <f t="shared" si="0"/>
        <v>1</v>
      </c>
      <c r="E152" s="65">
        <f t="shared" si="1"/>
        <v>2.7322404371584699E-3</v>
      </c>
      <c r="F152" s="66"/>
      <c r="G152" s="57" t="e">
        <f>VLOOKUP(F152,Variables!$A$4:$B$9,2)</f>
        <v>#N/A</v>
      </c>
      <c r="H152" s="58" t="e">
        <f t="shared" si="2"/>
        <v>#N/A</v>
      </c>
      <c r="I152" s="66"/>
      <c r="J152" s="67">
        <f>VLOOKUP(D152,Variables!$B$12:$C$23,2)</f>
        <v>1</v>
      </c>
      <c r="K152" s="67">
        <f t="shared" si="3"/>
        <v>0</v>
      </c>
      <c r="L152" s="68">
        <f>ROUND(K152*Variables!$D$4,2)</f>
        <v>0</v>
      </c>
      <c r="M152" s="66"/>
      <c r="N152" s="68">
        <f>ROUND(M152*Variables!$C$4,2)</f>
        <v>0</v>
      </c>
      <c r="O152" s="69"/>
      <c r="P152" s="69"/>
      <c r="Q152" s="70" t="e">
        <f t="shared" si="6"/>
        <v>#N/A</v>
      </c>
      <c r="R152" s="70" t="e">
        <f t="shared" si="5"/>
        <v>#N/A</v>
      </c>
    </row>
    <row r="153" spans="2:18">
      <c r="B153" s="63"/>
      <c r="C153" s="63"/>
      <c r="D153" s="64">
        <f t="shared" si="0"/>
        <v>1</v>
      </c>
      <c r="E153" s="65">
        <f t="shared" si="1"/>
        <v>2.7322404371584699E-3</v>
      </c>
      <c r="F153" s="66"/>
      <c r="G153" s="57" t="e">
        <f>VLOOKUP(F153,Variables!$A$4:$B$9,2)</f>
        <v>#N/A</v>
      </c>
      <c r="H153" s="58" t="e">
        <f t="shared" si="2"/>
        <v>#N/A</v>
      </c>
      <c r="I153" s="66"/>
      <c r="J153" s="67">
        <f>VLOOKUP(D153,Variables!$B$12:$C$23,2)</f>
        <v>1</v>
      </c>
      <c r="K153" s="67">
        <f t="shared" si="3"/>
        <v>0</v>
      </c>
      <c r="L153" s="68">
        <f>ROUND(K153*Variables!$D$4,2)</f>
        <v>0</v>
      </c>
      <c r="M153" s="66"/>
      <c r="N153" s="68">
        <f>ROUND(M153*Variables!$C$4,2)</f>
        <v>0</v>
      </c>
      <c r="O153" s="69"/>
      <c r="P153" s="69"/>
      <c r="Q153" s="70" t="e">
        <f t="shared" si="6"/>
        <v>#N/A</v>
      </c>
      <c r="R153" s="70" t="e">
        <f t="shared" si="5"/>
        <v>#N/A</v>
      </c>
    </row>
    <row r="154" spans="2:18">
      <c r="B154" s="63"/>
      <c r="C154" s="63"/>
      <c r="D154" s="64">
        <f t="shared" si="0"/>
        <v>1</v>
      </c>
      <c r="E154" s="65">
        <f t="shared" si="1"/>
        <v>2.7322404371584699E-3</v>
      </c>
      <c r="F154" s="66"/>
      <c r="G154" s="57" t="e">
        <f>VLOOKUP(F154,Variables!$A$4:$B$9,2)</f>
        <v>#N/A</v>
      </c>
      <c r="H154" s="58" t="e">
        <f t="shared" si="2"/>
        <v>#N/A</v>
      </c>
      <c r="I154" s="66"/>
      <c r="J154" s="67">
        <f>VLOOKUP(D154,Variables!$B$12:$C$23,2)</f>
        <v>1</v>
      </c>
      <c r="K154" s="67">
        <f t="shared" si="3"/>
        <v>0</v>
      </c>
      <c r="L154" s="68">
        <f>ROUND(K154*Variables!$D$4,2)</f>
        <v>0</v>
      </c>
      <c r="M154" s="66"/>
      <c r="N154" s="68">
        <f>ROUND(M154*Variables!$C$4,2)</f>
        <v>0</v>
      </c>
      <c r="O154" s="69"/>
      <c r="P154" s="69"/>
      <c r="Q154" s="70" t="e">
        <f t="shared" si="6"/>
        <v>#N/A</v>
      </c>
      <c r="R154" s="70" t="e">
        <f t="shared" si="5"/>
        <v>#N/A</v>
      </c>
    </row>
    <row r="155" spans="2:18">
      <c r="B155" s="63"/>
      <c r="C155" s="63"/>
      <c r="D155" s="64">
        <f t="shared" si="0"/>
        <v>1</v>
      </c>
      <c r="E155" s="65">
        <f t="shared" si="1"/>
        <v>2.7322404371584699E-3</v>
      </c>
      <c r="F155" s="66"/>
      <c r="G155" s="57" t="e">
        <f>VLOOKUP(F155,Variables!$A$4:$B$9,2)</f>
        <v>#N/A</v>
      </c>
      <c r="H155" s="58" t="e">
        <f t="shared" si="2"/>
        <v>#N/A</v>
      </c>
      <c r="I155" s="66"/>
      <c r="J155" s="67">
        <f>VLOOKUP(D155,Variables!$B$12:$C$23,2)</f>
        <v>1</v>
      </c>
      <c r="K155" s="67">
        <f t="shared" si="3"/>
        <v>0</v>
      </c>
      <c r="L155" s="68">
        <f>ROUND(K155*Variables!$D$4,2)</f>
        <v>0</v>
      </c>
      <c r="M155" s="66"/>
      <c r="N155" s="68">
        <f>ROUND(M155*Variables!$C$4,2)</f>
        <v>0</v>
      </c>
      <c r="O155" s="69"/>
      <c r="P155" s="69"/>
      <c r="Q155" s="70" t="e">
        <f t="shared" si="6"/>
        <v>#N/A</v>
      </c>
      <c r="R155" s="70" t="e">
        <f t="shared" si="5"/>
        <v>#N/A</v>
      </c>
    </row>
    <row r="156" spans="2:18">
      <c r="B156" s="63"/>
      <c r="C156" s="63"/>
      <c r="D156" s="64">
        <f t="shared" si="0"/>
        <v>1</v>
      </c>
      <c r="E156" s="65">
        <f t="shared" si="1"/>
        <v>2.7322404371584699E-3</v>
      </c>
      <c r="F156" s="66"/>
      <c r="G156" s="57" t="e">
        <f>VLOOKUP(F156,Variables!$A$4:$B$9,2)</f>
        <v>#N/A</v>
      </c>
      <c r="H156" s="58" t="e">
        <f t="shared" si="2"/>
        <v>#N/A</v>
      </c>
      <c r="I156" s="66"/>
      <c r="J156" s="67">
        <f>VLOOKUP(D156,Variables!$B$12:$C$23,2)</f>
        <v>1</v>
      </c>
      <c r="K156" s="67">
        <f t="shared" si="3"/>
        <v>0</v>
      </c>
      <c r="L156" s="68">
        <f>ROUND(K156*Variables!$D$4,2)</f>
        <v>0</v>
      </c>
      <c r="M156" s="66"/>
      <c r="N156" s="68">
        <f>ROUND(M156*Variables!$C$4,2)</f>
        <v>0</v>
      </c>
      <c r="O156" s="69"/>
      <c r="P156" s="69"/>
      <c r="Q156" s="70" t="e">
        <f t="shared" si="6"/>
        <v>#N/A</v>
      </c>
      <c r="R156" s="70" t="e">
        <f t="shared" si="5"/>
        <v>#N/A</v>
      </c>
    </row>
    <row r="157" spans="2:18">
      <c r="B157" s="63"/>
      <c r="C157" s="63"/>
      <c r="D157" s="64">
        <f t="shared" si="0"/>
        <v>1</v>
      </c>
      <c r="E157" s="65">
        <f t="shared" si="1"/>
        <v>2.7322404371584699E-3</v>
      </c>
      <c r="F157" s="66"/>
      <c r="G157" s="57" t="e">
        <f>VLOOKUP(F157,Variables!$A$4:$B$9,2)</f>
        <v>#N/A</v>
      </c>
      <c r="H157" s="58" t="e">
        <f t="shared" si="2"/>
        <v>#N/A</v>
      </c>
      <c r="I157" s="66"/>
      <c r="J157" s="67">
        <f>VLOOKUP(D157,Variables!$B$12:$C$23,2)</f>
        <v>1</v>
      </c>
      <c r="K157" s="67">
        <f t="shared" si="3"/>
        <v>0</v>
      </c>
      <c r="L157" s="68">
        <f>ROUND(K157*Variables!$D$4,2)</f>
        <v>0</v>
      </c>
      <c r="M157" s="66"/>
      <c r="N157" s="68">
        <f>ROUND(M157*Variables!$C$4,2)</f>
        <v>0</v>
      </c>
      <c r="O157" s="69"/>
      <c r="P157" s="69"/>
      <c r="Q157" s="70" t="e">
        <f t="shared" si="6"/>
        <v>#N/A</v>
      </c>
      <c r="R157" s="70" t="e">
        <f t="shared" si="5"/>
        <v>#N/A</v>
      </c>
    </row>
    <row r="158" spans="2:18">
      <c r="B158" s="63"/>
      <c r="C158" s="63"/>
      <c r="D158" s="64">
        <f t="shared" si="0"/>
        <v>1</v>
      </c>
      <c r="E158" s="65">
        <f t="shared" si="1"/>
        <v>2.7322404371584699E-3</v>
      </c>
      <c r="F158" s="66"/>
      <c r="G158" s="57" t="e">
        <f>VLOOKUP(F158,Variables!$A$4:$B$9,2)</f>
        <v>#N/A</v>
      </c>
      <c r="H158" s="58" t="e">
        <f t="shared" si="2"/>
        <v>#N/A</v>
      </c>
      <c r="I158" s="66"/>
      <c r="J158" s="67">
        <f>VLOOKUP(D158,Variables!$B$12:$C$23,2)</f>
        <v>1</v>
      </c>
      <c r="K158" s="67">
        <f t="shared" si="3"/>
        <v>0</v>
      </c>
      <c r="L158" s="68">
        <f>ROUND(K158*Variables!$D$4,2)</f>
        <v>0</v>
      </c>
      <c r="M158" s="66"/>
      <c r="N158" s="68">
        <f>ROUND(M158*Variables!$C$4,2)</f>
        <v>0</v>
      </c>
      <c r="O158" s="69"/>
      <c r="P158" s="69"/>
      <c r="Q158" s="70" t="e">
        <f t="shared" si="6"/>
        <v>#N/A</v>
      </c>
      <c r="R158" s="70" t="e">
        <f t="shared" si="5"/>
        <v>#N/A</v>
      </c>
    </row>
    <row r="159" spans="2:18">
      <c r="B159" s="63"/>
      <c r="C159" s="63"/>
      <c r="D159" s="64">
        <f t="shared" si="0"/>
        <v>1</v>
      </c>
      <c r="E159" s="65">
        <f t="shared" si="1"/>
        <v>2.7322404371584699E-3</v>
      </c>
      <c r="F159" s="66"/>
      <c r="G159" s="57" t="e">
        <f>VLOOKUP(F159,Variables!$A$4:$B$9,2)</f>
        <v>#N/A</v>
      </c>
      <c r="H159" s="58" t="e">
        <f t="shared" si="2"/>
        <v>#N/A</v>
      </c>
      <c r="I159" s="66"/>
      <c r="J159" s="67">
        <f>VLOOKUP(D159,Variables!$B$12:$C$23,2)</f>
        <v>1</v>
      </c>
      <c r="K159" s="67">
        <f t="shared" si="3"/>
        <v>0</v>
      </c>
      <c r="L159" s="68">
        <f>ROUND(K159*Variables!$D$4,2)</f>
        <v>0</v>
      </c>
      <c r="M159" s="66"/>
      <c r="N159" s="68">
        <f>ROUND(M159*Variables!$C$4,2)</f>
        <v>0</v>
      </c>
      <c r="O159" s="69"/>
      <c r="P159" s="69"/>
      <c r="Q159" s="70" t="e">
        <f t="shared" si="6"/>
        <v>#N/A</v>
      </c>
      <c r="R159" s="70" t="e">
        <f t="shared" si="5"/>
        <v>#N/A</v>
      </c>
    </row>
    <row r="160" spans="2:18">
      <c r="B160" s="63"/>
      <c r="C160" s="63"/>
      <c r="D160" s="64">
        <f t="shared" ref="D160:D223" si="7">DATEDIF(B160,C160,"m")+1</f>
        <v>1</v>
      </c>
      <c r="E160" s="65">
        <f t="shared" ref="E160:E223" si="8">((C160+1)-B160)/366</f>
        <v>2.7322404371584699E-3</v>
      </c>
      <c r="F160" s="66"/>
      <c r="G160" s="57" t="e">
        <f>VLOOKUP(F160,Variables!$A$4:$B$9,2)</f>
        <v>#N/A</v>
      </c>
      <c r="H160" s="58" t="e">
        <f t="shared" ref="H160:H223" si="9">G160*E160</f>
        <v>#N/A</v>
      </c>
      <c r="I160" s="66"/>
      <c r="J160" s="67">
        <f>VLOOKUP(D160,Variables!$B$12:$C$23,2)</f>
        <v>1</v>
      </c>
      <c r="K160" s="67">
        <f t="shared" ref="K160:K223" si="10">IF(I160&lt;=J160,0,(I160-J160))</f>
        <v>0</v>
      </c>
      <c r="L160" s="68">
        <f>ROUND(K160*Variables!$D$4,2)</f>
        <v>0</v>
      </c>
      <c r="M160" s="66"/>
      <c r="N160" s="68">
        <f>ROUND(M160*Variables!$C$4,2)</f>
        <v>0</v>
      </c>
      <c r="O160" s="69"/>
      <c r="P160" s="69"/>
      <c r="Q160" s="70" t="e">
        <f t="shared" si="6"/>
        <v>#N/A</v>
      </c>
      <c r="R160" s="70" t="e">
        <f t="shared" ref="R160:R223" si="11">Q160+(O160)</f>
        <v>#N/A</v>
      </c>
    </row>
    <row r="161" spans="2:18">
      <c r="B161" s="63"/>
      <c r="C161" s="63"/>
      <c r="D161" s="64">
        <f t="shared" si="7"/>
        <v>1</v>
      </c>
      <c r="E161" s="65">
        <f t="shared" si="8"/>
        <v>2.7322404371584699E-3</v>
      </c>
      <c r="F161" s="66"/>
      <c r="G161" s="57" t="e">
        <f>VLOOKUP(F161,Variables!$A$4:$B$9,2)</f>
        <v>#N/A</v>
      </c>
      <c r="H161" s="58" t="e">
        <f t="shared" si="9"/>
        <v>#N/A</v>
      </c>
      <c r="I161" s="66"/>
      <c r="J161" s="67">
        <f>VLOOKUP(D161,Variables!$B$12:$C$23,2)</f>
        <v>1</v>
      </c>
      <c r="K161" s="67">
        <f t="shared" si="10"/>
        <v>0</v>
      </c>
      <c r="L161" s="68">
        <f>ROUND(K161*Variables!$D$4,2)</f>
        <v>0</v>
      </c>
      <c r="M161" s="66"/>
      <c r="N161" s="68">
        <f>ROUND(M161*Variables!$C$4,2)</f>
        <v>0</v>
      </c>
      <c r="O161" s="69"/>
      <c r="P161" s="69"/>
      <c r="Q161" s="70" t="e">
        <f t="shared" si="6"/>
        <v>#N/A</v>
      </c>
      <c r="R161" s="70" t="e">
        <f t="shared" si="11"/>
        <v>#N/A</v>
      </c>
    </row>
    <row r="162" spans="2:18">
      <c r="B162" s="63"/>
      <c r="C162" s="63"/>
      <c r="D162" s="64">
        <f t="shared" si="7"/>
        <v>1</v>
      </c>
      <c r="E162" s="65">
        <f t="shared" si="8"/>
        <v>2.7322404371584699E-3</v>
      </c>
      <c r="F162" s="66"/>
      <c r="G162" s="57" t="e">
        <f>VLOOKUP(F162,Variables!$A$4:$B$9,2)</f>
        <v>#N/A</v>
      </c>
      <c r="H162" s="58" t="e">
        <f t="shared" si="9"/>
        <v>#N/A</v>
      </c>
      <c r="I162" s="66"/>
      <c r="J162" s="67">
        <f>VLOOKUP(D162,Variables!$B$12:$C$23,2)</f>
        <v>1</v>
      </c>
      <c r="K162" s="67">
        <f t="shared" si="10"/>
        <v>0</v>
      </c>
      <c r="L162" s="68">
        <f>ROUND(K162*Variables!$D$4,2)</f>
        <v>0</v>
      </c>
      <c r="M162" s="66"/>
      <c r="N162" s="68">
        <f>ROUND(M162*Variables!$C$4,2)</f>
        <v>0</v>
      </c>
      <c r="O162" s="69"/>
      <c r="P162" s="69"/>
      <c r="Q162" s="70" t="e">
        <f t="shared" si="6"/>
        <v>#N/A</v>
      </c>
      <c r="R162" s="70" t="e">
        <f t="shared" si="11"/>
        <v>#N/A</v>
      </c>
    </row>
    <row r="163" spans="2:18">
      <c r="B163" s="63"/>
      <c r="C163" s="63"/>
      <c r="D163" s="64">
        <f t="shared" si="7"/>
        <v>1</v>
      </c>
      <c r="E163" s="65">
        <f t="shared" si="8"/>
        <v>2.7322404371584699E-3</v>
      </c>
      <c r="F163" s="66"/>
      <c r="G163" s="57" t="e">
        <f>VLOOKUP(F163,Variables!$A$4:$B$9,2)</f>
        <v>#N/A</v>
      </c>
      <c r="H163" s="58" t="e">
        <f t="shared" si="9"/>
        <v>#N/A</v>
      </c>
      <c r="I163" s="66"/>
      <c r="J163" s="67">
        <f>VLOOKUP(D163,Variables!$B$12:$C$23,2)</f>
        <v>1</v>
      </c>
      <c r="K163" s="67">
        <f t="shared" si="10"/>
        <v>0</v>
      </c>
      <c r="L163" s="68">
        <f>ROUND(K163*Variables!$D$4,2)</f>
        <v>0</v>
      </c>
      <c r="M163" s="66"/>
      <c r="N163" s="68">
        <f>ROUND(M163*Variables!$C$4,2)</f>
        <v>0</v>
      </c>
      <c r="O163" s="69"/>
      <c r="P163" s="69"/>
      <c r="Q163" s="70" t="e">
        <f t="shared" si="6"/>
        <v>#N/A</v>
      </c>
      <c r="R163" s="70" t="e">
        <f t="shared" si="11"/>
        <v>#N/A</v>
      </c>
    </row>
    <row r="164" spans="2:18">
      <c r="B164" s="63"/>
      <c r="C164" s="63"/>
      <c r="D164" s="64">
        <f t="shared" si="7"/>
        <v>1</v>
      </c>
      <c r="E164" s="65">
        <f t="shared" si="8"/>
        <v>2.7322404371584699E-3</v>
      </c>
      <c r="F164" s="66"/>
      <c r="G164" s="57" t="e">
        <f>VLOOKUP(F164,Variables!$A$4:$B$9,2)</f>
        <v>#N/A</v>
      </c>
      <c r="H164" s="58" t="e">
        <f t="shared" si="9"/>
        <v>#N/A</v>
      </c>
      <c r="I164" s="66"/>
      <c r="J164" s="67">
        <f>VLOOKUP(D164,Variables!$B$12:$C$23,2)</f>
        <v>1</v>
      </c>
      <c r="K164" s="67">
        <f t="shared" si="10"/>
        <v>0</v>
      </c>
      <c r="L164" s="68">
        <f>ROUND(K164*Variables!$D$4,2)</f>
        <v>0</v>
      </c>
      <c r="M164" s="66"/>
      <c r="N164" s="68">
        <f>ROUND(M164*Variables!$C$4,2)</f>
        <v>0</v>
      </c>
      <c r="O164" s="69"/>
      <c r="P164" s="69"/>
      <c r="Q164" s="70" t="e">
        <f t="shared" si="6"/>
        <v>#N/A</v>
      </c>
      <c r="R164" s="70" t="e">
        <f t="shared" si="11"/>
        <v>#N/A</v>
      </c>
    </row>
    <row r="165" spans="2:18">
      <c r="B165" s="63"/>
      <c r="C165" s="63"/>
      <c r="D165" s="64">
        <f t="shared" si="7"/>
        <v>1</v>
      </c>
      <c r="E165" s="65">
        <f t="shared" si="8"/>
        <v>2.7322404371584699E-3</v>
      </c>
      <c r="F165" s="66"/>
      <c r="G165" s="57" t="e">
        <f>VLOOKUP(F165,Variables!$A$4:$B$9,2)</f>
        <v>#N/A</v>
      </c>
      <c r="H165" s="58" t="e">
        <f t="shared" si="9"/>
        <v>#N/A</v>
      </c>
      <c r="I165" s="66"/>
      <c r="J165" s="67">
        <f>VLOOKUP(D165,Variables!$B$12:$C$23,2)</f>
        <v>1</v>
      </c>
      <c r="K165" s="67">
        <f t="shared" si="10"/>
        <v>0</v>
      </c>
      <c r="L165" s="68">
        <f>ROUND(K165*Variables!$D$4,2)</f>
        <v>0</v>
      </c>
      <c r="M165" s="66"/>
      <c r="N165" s="68">
        <f>ROUND(M165*Variables!$C$4,2)</f>
        <v>0</v>
      </c>
      <c r="O165" s="69"/>
      <c r="P165" s="69"/>
      <c r="Q165" s="70" t="e">
        <f t="shared" si="6"/>
        <v>#N/A</v>
      </c>
      <c r="R165" s="70" t="e">
        <f t="shared" si="11"/>
        <v>#N/A</v>
      </c>
    </row>
    <row r="166" spans="2:18">
      <c r="B166" s="63"/>
      <c r="C166" s="63"/>
      <c r="D166" s="64">
        <f t="shared" si="7"/>
        <v>1</v>
      </c>
      <c r="E166" s="65">
        <f t="shared" si="8"/>
        <v>2.7322404371584699E-3</v>
      </c>
      <c r="F166" s="66"/>
      <c r="G166" s="57" t="e">
        <f>VLOOKUP(F166,Variables!$A$4:$B$9,2)</f>
        <v>#N/A</v>
      </c>
      <c r="H166" s="58" t="e">
        <f t="shared" si="9"/>
        <v>#N/A</v>
      </c>
      <c r="I166" s="66"/>
      <c r="J166" s="67">
        <f>VLOOKUP(D166,Variables!$B$12:$C$23,2)</f>
        <v>1</v>
      </c>
      <c r="K166" s="67">
        <f t="shared" si="10"/>
        <v>0</v>
      </c>
      <c r="L166" s="68">
        <f>ROUND(K166*Variables!$D$4,2)</f>
        <v>0</v>
      </c>
      <c r="M166" s="66"/>
      <c r="N166" s="68">
        <f>ROUND(M166*Variables!$C$4,2)</f>
        <v>0</v>
      </c>
      <c r="O166" s="69"/>
      <c r="P166" s="69"/>
      <c r="Q166" s="70" t="e">
        <f t="shared" si="6"/>
        <v>#N/A</v>
      </c>
      <c r="R166" s="70" t="e">
        <f t="shared" si="11"/>
        <v>#N/A</v>
      </c>
    </row>
    <row r="167" spans="2:18">
      <c r="B167" s="63"/>
      <c r="C167" s="63"/>
      <c r="D167" s="64">
        <f t="shared" si="7"/>
        <v>1</v>
      </c>
      <c r="E167" s="65">
        <f t="shared" si="8"/>
        <v>2.7322404371584699E-3</v>
      </c>
      <c r="F167" s="66"/>
      <c r="G167" s="57" t="e">
        <f>VLOOKUP(F167,Variables!$A$4:$B$9,2)</f>
        <v>#N/A</v>
      </c>
      <c r="H167" s="58" t="e">
        <f t="shared" si="9"/>
        <v>#N/A</v>
      </c>
      <c r="I167" s="66"/>
      <c r="J167" s="67">
        <f>VLOOKUP(D167,Variables!$B$12:$C$23,2)</f>
        <v>1</v>
      </c>
      <c r="K167" s="67">
        <f t="shared" si="10"/>
        <v>0</v>
      </c>
      <c r="L167" s="68">
        <f>ROUND(K167*Variables!$D$4,2)</f>
        <v>0</v>
      </c>
      <c r="M167" s="66"/>
      <c r="N167" s="68">
        <f>ROUND(M167*Variables!$C$4,2)</f>
        <v>0</v>
      </c>
      <c r="O167" s="69"/>
      <c r="P167" s="69"/>
      <c r="Q167" s="70" t="e">
        <f t="shared" si="6"/>
        <v>#N/A</v>
      </c>
      <c r="R167" s="70" t="e">
        <f t="shared" si="11"/>
        <v>#N/A</v>
      </c>
    </row>
    <row r="168" spans="2:18">
      <c r="B168" s="63"/>
      <c r="C168" s="63"/>
      <c r="D168" s="64">
        <f t="shared" si="7"/>
        <v>1</v>
      </c>
      <c r="E168" s="65">
        <f t="shared" si="8"/>
        <v>2.7322404371584699E-3</v>
      </c>
      <c r="F168" s="66"/>
      <c r="G168" s="57" t="e">
        <f>VLOOKUP(F168,Variables!$A$4:$B$9,2)</f>
        <v>#N/A</v>
      </c>
      <c r="H168" s="58" t="e">
        <f t="shared" si="9"/>
        <v>#N/A</v>
      </c>
      <c r="I168" s="66"/>
      <c r="J168" s="67">
        <f>VLOOKUP(D168,Variables!$B$12:$C$23,2)</f>
        <v>1</v>
      </c>
      <c r="K168" s="67">
        <f t="shared" si="10"/>
        <v>0</v>
      </c>
      <c r="L168" s="68">
        <f>ROUND(K168*Variables!$D$4,2)</f>
        <v>0</v>
      </c>
      <c r="M168" s="66"/>
      <c r="N168" s="68">
        <f>ROUND(M168*Variables!$C$4,2)</f>
        <v>0</v>
      </c>
      <c r="O168" s="69"/>
      <c r="P168" s="69"/>
      <c r="Q168" s="70" t="e">
        <f t="shared" si="6"/>
        <v>#N/A</v>
      </c>
      <c r="R168" s="70" t="e">
        <f t="shared" si="11"/>
        <v>#N/A</v>
      </c>
    </row>
    <row r="169" spans="2:18">
      <c r="B169" s="63"/>
      <c r="C169" s="63"/>
      <c r="D169" s="64">
        <f t="shared" si="7"/>
        <v>1</v>
      </c>
      <c r="E169" s="65">
        <f t="shared" si="8"/>
        <v>2.7322404371584699E-3</v>
      </c>
      <c r="F169" s="66"/>
      <c r="G169" s="57" t="e">
        <f>VLOOKUP(F169,Variables!$A$4:$B$9,2)</f>
        <v>#N/A</v>
      </c>
      <c r="H169" s="58" t="e">
        <f t="shared" si="9"/>
        <v>#N/A</v>
      </c>
      <c r="I169" s="66"/>
      <c r="J169" s="67">
        <f>VLOOKUP(D169,Variables!$B$12:$C$23,2)</f>
        <v>1</v>
      </c>
      <c r="K169" s="67">
        <f t="shared" si="10"/>
        <v>0</v>
      </c>
      <c r="L169" s="68">
        <f>ROUND(K169*Variables!$D$4,2)</f>
        <v>0</v>
      </c>
      <c r="M169" s="66"/>
      <c r="N169" s="68">
        <f>ROUND(M169*Variables!$C$4,2)</f>
        <v>0</v>
      </c>
      <c r="O169" s="69"/>
      <c r="P169" s="69"/>
      <c r="Q169" s="70" t="e">
        <f t="shared" si="6"/>
        <v>#N/A</v>
      </c>
      <c r="R169" s="70" t="e">
        <f t="shared" si="11"/>
        <v>#N/A</v>
      </c>
    </row>
    <row r="170" spans="2:18">
      <c r="B170" s="63"/>
      <c r="C170" s="63"/>
      <c r="D170" s="64">
        <f t="shared" si="7"/>
        <v>1</v>
      </c>
      <c r="E170" s="65">
        <f t="shared" si="8"/>
        <v>2.7322404371584699E-3</v>
      </c>
      <c r="F170" s="66"/>
      <c r="G170" s="57" t="e">
        <f>VLOOKUP(F170,Variables!$A$4:$B$9,2)</f>
        <v>#N/A</v>
      </c>
      <c r="H170" s="58" t="e">
        <f t="shared" si="9"/>
        <v>#N/A</v>
      </c>
      <c r="I170" s="66"/>
      <c r="J170" s="67">
        <f>VLOOKUP(D170,Variables!$B$12:$C$23,2)</f>
        <v>1</v>
      </c>
      <c r="K170" s="67">
        <f t="shared" si="10"/>
        <v>0</v>
      </c>
      <c r="L170" s="68">
        <f>ROUND(K170*Variables!$D$4,2)</f>
        <v>0</v>
      </c>
      <c r="M170" s="66"/>
      <c r="N170" s="68">
        <f>ROUND(M170*Variables!$C$4,2)</f>
        <v>0</v>
      </c>
      <c r="O170" s="69"/>
      <c r="P170" s="69"/>
      <c r="Q170" s="70" t="e">
        <f t="shared" si="6"/>
        <v>#N/A</v>
      </c>
      <c r="R170" s="70" t="e">
        <f t="shared" si="11"/>
        <v>#N/A</v>
      </c>
    </row>
    <row r="171" spans="2:18">
      <c r="B171" s="63"/>
      <c r="C171" s="63"/>
      <c r="D171" s="64">
        <f t="shared" si="7"/>
        <v>1</v>
      </c>
      <c r="E171" s="65">
        <f t="shared" si="8"/>
        <v>2.7322404371584699E-3</v>
      </c>
      <c r="F171" s="66"/>
      <c r="G171" s="57" t="e">
        <f>VLOOKUP(F171,Variables!$A$4:$B$9,2)</f>
        <v>#N/A</v>
      </c>
      <c r="H171" s="58" t="e">
        <f t="shared" si="9"/>
        <v>#N/A</v>
      </c>
      <c r="I171" s="66"/>
      <c r="J171" s="67">
        <f>VLOOKUP(D171,Variables!$B$12:$C$23,2)</f>
        <v>1</v>
      </c>
      <c r="K171" s="67">
        <f t="shared" si="10"/>
        <v>0</v>
      </c>
      <c r="L171" s="68">
        <f>ROUND(K171*Variables!$D$4,2)</f>
        <v>0</v>
      </c>
      <c r="M171" s="66"/>
      <c r="N171" s="68">
        <f>ROUND(M171*Variables!$C$4,2)</f>
        <v>0</v>
      </c>
      <c r="O171" s="69"/>
      <c r="P171" s="69"/>
      <c r="Q171" s="70" t="e">
        <f t="shared" si="6"/>
        <v>#N/A</v>
      </c>
      <c r="R171" s="70" t="e">
        <f t="shared" si="11"/>
        <v>#N/A</v>
      </c>
    </row>
    <row r="172" spans="2:18">
      <c r="B172" s="63"/>
      <c r="C172" s="63"/>
      <c r="D172" s="64">
        <f t="shared" si="7"/>
        <v>1</v>
      </c>
      <c r="E172" s="65">
        <f t="shared" si="8"/>
        <v>2.7322404371584699E-3</v>
      </c>
      <c r="F172" s="66"/>
      <c r="G172" s="57" t="e">
        <f>VLOOKUP(F172,Variables!$A$4:$B$9,2)</f>
        <v>#N/A</v>
      </c>
      <c r="H172" s="58" t="e">
        <f t="shared" si="9"/>
        <v>#N/A</v>
      </c>
      <c r="I172" s="66"/>
      <c r="J172" s="67">
        <f>VLOOKUP(D172,Variables!$B$12:$C$23,2)</f>
        <v>1</v>
      </c>
      <c r="K172" s="67">
        <f t="shared" si="10"/>
        <v>0</v>
      </c>
      <c r="L172" s="68">
        <f>ROUND(K172*Variables!$D$4,2)</f>
        <v>0</v>
      </c>
      <c r="M172" s="66"/>
      <c r="N172" s="68">
        <f>ROUND(M172*Variables!$C$4,2)</f>
        <v>0</v>
      </c>
      <c r="O172" s="69"/>
      <c r="P172" s="69"/>
      <c r="Q172" s="70" t="e">
        <f t="shared" si="6"/>
        <v>#N/A</v>
      </c>
      <c r="R172" s="70" t="e">
        <f t="shared" si="11"/>
        <v>#N/A</v>
      </c>
    </row>
    <row r="173" spans="2:18">
      <c r="B173" s="63"/>
      <c r="C173" s="63"/>
      <c r="D173" s="64">
        <f t="shared" si="7"/>
        <v>1</v>
      </c>
      <c r="E173" s="65">
        <f t="shared" si="8"/>
        <v>2.7322404371584699E-3</v>
      </c>
      <c r="F173" s="66"/>
      <c r="G173" s="57" t="e">
        <f>VLOOKUP(F173,Variables!$A$4:$B$9,2)</f>
        <v>#N/A</v>
      </c>
      <c r="H173" s="58" t="e">
        <f t="shared" si="9"/>
        <v>#N/A</v>
      </c>
      <c r="I173" s="66"/>
      <c r="J173" s="67">
        <f>VLOOKUP(D173,Variables!$B$12:$C$23,2)</f>
        <v>1</v>
      </c>
      <c r="K173" s="67">
        <f t="shared" si="10"/>
        <v>0</v>
      </c>
      <c r="L173" s="68">
        <f>ROUND(K173*Variables!$D$4,2)</f>
        <v>0</v>
      </c>
      <c r="M173" s="66"/>
      <c r="N173" s="68">
        <f>ROUND(M173*Variables!$C$4,2)</f>
        <v>0</v>
      </c>
      <c r="O173" s="69"/>
      <c r="P173" s="69"/>
      <c r="Q173" s="70" t="e">
        <f t="shared" si="6"/>
        <v>#N/A</v>
      </c>
      <c r="R173" s="70" t="e">
        <f t="shared" si="11"/>
        <v>#N/A</v>
      </c>
    </row>
    <row r="174" spans="2:18">
      <c r="B174" s="63"/>
      <c r="C174" s="63"/>
      <c r="D174" s="64">
        <f t="shared" si="7"/>
        <v>1</v>
      </c>
      <c r="E174" s="65">
        <f t="shared" si="8"/>
        <v>2.7322404371584699E-3</v>
      </c>
      <c r="F174" s="66"/>
      <c r="G174" s="57" t="e">
        <f>VLOOKUP(F174,Variables!$A$4:$B$9,2)</f>
        <v>#N/A</v>
      </c>
      <c r="H174" s="58" t="e">
        <f t="shared" si="9"/>
        <v>#N/A</v>
      </c>
      <c r="I174" s="66"/>
      <c r="J174" s="67">
        <f>VLOOKUP(D174,Variables!$B$12:$C$23,2)</f>
        <v>1</v>
      </c>
      <c r="K174" s="67">
        <f t="shared" si="10"/>
        <v>0</v>
      </c>
      <c r="L174" s="68">
        <f>ROUND(K174*Variables!$D$4,2)</f>
        <v>0</v>
      </c>
      <c r="M174" s="66"/>
      <c r="N174" s="68">
        <f>ROUND(M174*Variables!$C$4,2)</f>
        <v>0</v>
      </c>
      <c r="O174" s="69"/>
      <c r="P174" s="69"/>
      <c r="Q174" s="70" t="e">
        <f t="shared" si="6"/>
        <v>#N/A</v>
      </c>
      <c r="R174" s="70" t="e">
        <f t="shared" si="11"/>
        <v>#N/A</v>
      </c>
    </row>
    <row r="175" spans="2:18">
      <c r="B175" s="63"/>
      <c r="C175" s="63"/>
      <c r="D175" s="64">
        <f t="shared" si="7"/>
        <v>1</v>
      </c>
      <c r="E175" s="65">
        <f t="shared" si="8"/>
        <v>2.7322404371584699E-3</v>
      </c>
      <c r="F175" s="66"/>
      <c r="G175" s="57" t="e">
        <f>VLOOKUP(F175,Variables!$A$4:$B$9,2)</f>
        <v>#N/A</v>
      </c>
      <c r="H175" s="58" t="e">
        <f t="shared" si="9"/>
        <v>#N/A</v>
      </c>
      <c r="I175" s="66"/>
      <c r="J175" s="67">
        <f>VLOOKUP(D175,Variables!$B$12:$C$23,2)</f>
        <v>1</v>
      </c>
      <c r="K175" s="67">
        <f t="shared" si="10"/>
        <v>0</v>
      </c>
      <c r="L175" s="68">
        <f>ROUND(K175*Variables!$D$4,2)</f>
        <v>0</v>
      </c>
      <c r="M175" s="66"/>
      <c r="N175" s="68">
        <f>ROUND(M175*Variables!$C$4,2)</f>
        <v>0</v>
      </c>
      <c r="O175" s="69"/>
      <c r="P175" s="69"/>
      <c r="Q175" s="70" t="e">
        <f t="shared" si="6"/>
        <v>#N/A</v>
      </c>
      <c r="R175" s="70" t="e">
        <f t="shared" si="11"/>
        <v>#N/A</v>
      </c>
    </row>
    <row r="176" spans="2:18">
      <c r="B176" s="63"/>
      <c r="C176" s="63"/>
      <c r="D176" s="64">
        <f t="shared" si="7"/>
        <v>1</v>
      </c>
      <c r="E176" s="65">
        <f t="shared" si="8"/>
        <v>2.7322404371584699E-3</v>
      </c>
      <c r="F176" s="66"/>
      <c r="G176" s="57" t="e">
        <f>VLOOKUP(F176,Variables!$A$4:$B$9,2)</f>
        <v>#N/A</v>
      </c>
      <c r="H176" s="58" t="e">
        <f t="shared" si="9"/>
        <v>#N/A</v>
      </c>
      <c r="I176" s="66"/>
      <c r="J176" s="67">
        <f>VLOOKUP(D176,Variables!$B$12:$C$23,2)</f>
        <v>1</v>
      </c>
      <c r="K176" s="67">
        <f t="shared" si="10"/>
        <v>0</v>
      </c>
      <c r="L176" s="68">
        <f>ROUND(K176*Variables!$D$4,2)</f>
        <v>0</v>
      </c>
      <c r="M176" s="66"/>
      <c r="N176" s="68">
        <f>ROUND(M176*Variables!$C$4,2)</f>
        <v>0</v>
      </c>
      <c r="O176" s="69"/>
      <c r="P176" s="69"/>
      <c r="Q176" s="70" t="e">
        <f t="shared" si="6"/>
        <v>#N/A</v>
      </c>
      <c r="R176" s="70" t="e">
        <f t="shared" si="11"/>
        <v>#N/A</v>
      </c>
    </row>
    <row r="177" spans="2:18">
      <c r="B177" s="63"/>
      <c r="C177" s="63"/>
      <c r="D177" s="64">
        <f t="shared" si="7"/>
        <v>1</v>
      </c>
      <c r="E177" s="65">
        <f t="shared" si="8"/>
        <v>2.7322404371584699E-3</v>
      </c>
      <c r="F177" s="66"/>
      <c r="G177" s="57" t="e">
        <f>VLOOKUP(F177,Variables!$A$4:$B$9,2)</f>
        <v>#N/A</v>
      </c>
      <c r="H177" s="58" t="e">
        <f t="shared" si="9"/>
        <v>#N/A</v>
      </c>
      <c r="I177" s="66"/>
      <c r="J177" s="67">
        <f>VLOOKUP(D177,Variables!$B$12:$C$23,2)</f>
        <v>1</v>
      </c>
      <c r="K177" s="67">
        <f t="shared" si="10"/>
        <v>0</v>
      </c>
      <c r="L177" s="68">
        <f>ROUND(K177*Variables!$D$4,2)</f>
        <v>0</v>
      </c>
      <c r="M177" s="66"/>
      <c r="N177" s="68">
        <f>ROUND(M177*Variables!$C$4,2)</f>
        <v>0</v>
      </c>
      <c r="O177" s="69"/>
      <c r="P177" s="69"/>
      <c r="Q177" s="70" t="e">
        <f t="shared" si="6"/>
        <v>#N/A</v>
      </c>
      <c r="R177" s="70" t="e">
        <f t="shared" si="11"/>
        <v>#N/A</v>
      </c>
    </row>
    <row r="178" spans="2:18">
      <c r="B178" s="63"/>
      <c r="C178" s="63"/>
      <c r="D178" s="64">
        <f t="shared" si="7"/>
        <v>1</v>
      </c>
      <c r="E178" s="65">
        <f t="shared" si="8"/>
        <v>2.7322404371584699E-3</v>
      </c>
      <c r="F178" s="66"/>
      <c r="G178" s="57" t="e">
        <f>VLOOKUP(F178,Variables!$A$4:$B$9,2)</f>
        <v>#N/A</v>
      </c>
      <c r="H178" s="58" t="e">
        <f t="shared" si="9"/>
        <v>#N/A</v>
      </c>
      <c r="I178" s="66"/>
      <c r="J178" s="67">
        <f>VLOOKUP(D178,Variables!$B$12:$C$23,2)</f>
        <v>1</v>
      </c>
      <c r="K178" s="67">
        <f t="shared" si="10"/>
        <v>0</v>
      </c>
      <c r="L178" s="68">
        <f>ROUND(K178*Variables!$D$4,2)</f>
        <v>0</v>
      </c>
      <c r="M178" s="66"/>
      <c r="N178" s="68">
        <f>ROUND(M178*Variables!$C$4,2)</f>
        <v>0</v>
      </c>
      <c r="O178" s="69"/>
      <c r="P178" s="69"/>
      <c r="Q178" s="70" t="e">
        <f t="shared" si="6"/>
        <v>#N/A</v>
      </c>
      <c r="R178" s="70" t="e">
        <f t="shared" si="11"/>
        <v>#N/A</v>
      </c>
    </row>
    <row r="179" spans="2:18">
      <c r="B179" s="63"/>
      <c r="C179" s="63"/>
      <c r="D179" s="64">
        <f t="shared" si="7"/>
        <v>1</v>
      </c>
      <c r="E179" s="65">
        <f t="shared" si="8"/>
        <v>2.7322404371584699E-3</v>
      </c>
      <c r="F179" s="66"/>
      <c r="G179" s="57" t="e">
        <f>VLOOKUP(F179,Variables!$A$4:$B$9,2)</f>
        <v>#N/A</v>
      </c>
      <c r="H179" s="58" t="e">
        <f t="shared" si="9"/>
        <v>#N/A</v>
      </c>
      <c r="I179" s="66"/>
      <c r="J179" s="67">
        <f>VLOOKUP(D179,Variables!$B$12:$C$23,2)</f>
        <v>1</v>
      </c>
      <c r="K179" s="67">
        <f t="shared" si="10"/>
        <v>0</v>
      </c>
      <c r="L179" s="68">
        <f>ROUND(K179*Variables!$D$4,2)</f>
        <v>0</v>
      </c>
      <c r="M179" s="66"/>
      <c r="N179" s="68">
        <f>ROUND(M179*Variables!$C$4,2)</f>
        <v>0</v>
      </c>
      <c r="O179" s="69"/>
      <c r="P179" s="69"/>
      <c r="Q179" s="70" t="e">
        <f t="shared" si="6"/>
        <v>#N/A</v>
      </c>
      <c r="R179" s="70" t="e">
        <f t="shared" si="11"/>
        <v>#N/A</v>
      </c>
    </row>
    <row r="180" spans="2:18">
      <c r="B180" s="63"/>
      <c r="C180" s="63"/>
      <c r="D180" s="64">
        <f t="shared" si="7"/>
        <v>1</v>
      </c>
      <c r="E180" s="65">
        <f t="shared" si="8"/>
        <v>2.7322404371584699E-3</v>
      </c>
      <c r="F180" s="66"/>
      <c r="G180" s="57" t="e">
        <f>VLOOKUP(F180,Variables!$A$4:$B$9,2)</f>
        <v>#N/A</v>
      </c>
      <c r="H180" s="58" t="e">
        <f t="shared" si="9"/>
        <v>#N/A</v>
      </c>
      <c r="I180" s="66"/>
      <c r="J180" s="67">
        <f>VLOOKUP(D180,Variables!$B$12:$C$23,2)</f>
        <v>1</v>
      </c>
      <c r="K180" s="67">
        <f t="shared" si="10"/>
        <v>0</v>
      </c>
      <c r="L180" s="68">
        <f>ROUND(K180*Variables!$D$4,2)</f>
        <v>0</v>
      </c>
      <c r="M180" s="66"/>
      <c r="N180" s="68">
        <f>ROUND(M180*Variables!$C$4,2)</f>
        <v>0</v>
      </c>
      <c r="O180" s="69"/>
      <c r="P180" s="69"/>
      <c r="Q180" s="70" t="e">
        <f t="shared" si="6"/>
        <v>#N/A</v>
      </c>
      <c r="R180" s="70" t="e">
        <f t="shared" si="11"/>
        <v>#N/A</v>
      </c>
    </row>
    <row r="181" spans="2:18">
      <c r="B181" s="63"/>
      <c r="C181" s="63"/>
      <c r="D181" s="64">
        <f t="shared" si="7"/>
        <v>1</v>
      </c>
      <c r="E181" s="65">
        <f t="shared" si="8"/>
        <v>2.7322404371584699E-3</v>
      </c>
      <c r="F181" s="66"/>
      <c r="G181" s="57" t="e">
        <f>VLOOKUP(F181,Variables!$A$4:$B$9,2)</f>
        <v>#N/A</v>
      </c>
      <c r="H181" s="58" t="e">
        <f t="shared" si="9"/>
        <v>#N/A</v>
      </c>
      <c r="I181" s="66"/>
      <c r="J181" s="67">
        <f>VLOOKUP(D181,Variables!$B$12:$C$23,2)</f>
        <v>1</v>
      </c>
      <c r="K181" s="67">
        <f t="shared" si="10"/>
        <v>0</v>
      </c>
      <c r="L181" s="68">
        <f>ROUND(K181*Variables!$D$4,2)</f>
        <v>0</v>
      </c>
      <c r="M181" s="66"/>
      <c r="N181" s="68">
        <f>ROUND(M181*Variables!$C$4,2)</f>
        <v>0</v>
      </c>
      <c r="O181" s="69"/>
      <c r="P181" s="69"/>
      <c r="Q181" s="70" t="e">
        <f t="shared" si="6"/>
        <v>#N/A</v>
      </c>
      <c r="R181" s="70" t="e">
        <f t="shared" si="11"/>
        <v>#N/A</v>
      </c>
    </row>
    <row r="182" spans="2:18">
      <c r="B182" s="63"/>
      <c r="C182" s="63"/>
      <c r="D182" s="64">
        <f t="shared" si="7"/>
        <v>1</v>
      </c>
      <c r="E182" s="65">
        <f t="shared" si="8"/>
        <v>2.7322404371584699E-3</v>
      </c>
      <c r="F182" s="66"/>
      <c r="G182" s="57" t="e">
        <f>VLOOKUP(F182,Variables!$A$4:$B$9,2)</f>
        <v>#N/A</v>
      </c>
      <c r="H182" s="58" t="e">
        <f t="shared" si="9"/>
        <v>#N/A</v>
      </c>
      <c r="I182" s="66"/>
      <c r="J182" s="67">
        <f>VLOOKUP(D182,Variables!$B$12:$C$23,2)</f>
        <v>1</v>
      </c>
      <c r="K182" s="67">
        <f t="shared" si="10"/>
        <v>0</v>
      </c>
      <c r="L182" s="68">
        <f>ROUND(K182*Variables!$D$4,2)</f>
        <v>0</v>
      </c>
      <c r="M182" s="66"/>
      <c r="N182" s="68">
        <f>ROUND(M182*Variables!$C$4,2)</f>
        <v>0</v>
      </c>
      <c r="O182" s="69"/>
      <c r="P182" s="69"/>
      <c r="Q182" s="70" t="e">
        <f t="shared" si="6"/>
        <v>#N/A</v>
      </c>
      <c r="R182" s="70" t="e">
        <f t="shared" si="11"/>
        <v>#N/A</v>
      </c>
    </row>
    <row r="183" spans="2:18">
      <c r="B183" s="63"/>
      <c r="C183" s="63"/>
      <c r="D183" s="64">
        <f t="shared" si="7"/>
        <v>1</v>
      </c>
      <c r="E183" s="65">
        <f t="shared" si="8"/>
        <v>2.7322404371584699E-3</v>
      </c>
      <c r="F183" s="66"/>
      <c r="G183" s="57" t="e">
        <f>VLOOKUP(F183,Variables!$A$4:$B$9,2)</f>
        <v>#N/A</v>
      </c>
      <c r="H183" s="58" t="e">
        <f t="shared" si="9"/>
        <v>#N/A</v>
      </c>
      <c r="I183" s="66"/>
      <c r="J183" s="67">
        <f>VLOOKUP(D183,Variables!$B$12:$C$23,2)</f>
        <v>1</v>
      </c>
      <c r="K183" s="67">
        <f t="shared" si="10"/>
        <v>0</v>
      </c>
      <c r="L183" s="68">
        <f>ROUND(K183*Variables!$D$4,2)</f>
        <v>0</v>
      </c>
      <c r="M183" s="66"/>
      <c r="N183" s="68">
        <f>ROUND(M183*Variables!$C$4,2)</f>
        <v>0</v>
      </c>
      <c r="O183" s="69"/>
      <c r="P183" s="69"/>
      <c r="Q183" s="70" t="e">
        <f t="shared" si="6"/>
        <v>#N/A</v>
      </c>
      <c r="R183" s="70" t="e">
        <f t="shared" si="11"/>
        <v>#N/A</v>
      </c>
    </row>
    <row r="184" spans="2:18">
      <c r="B184" s="63"/>
      <c r="C184" s="63"/>
      <c r="D184" s="64">
        <f t="shared" si="7"/>
        <v>1</v>
      </c>
      <c r="E184" s="65">
        <f t="shared" si="8"/>
        <v>2.7322404371584699E-3</v>
      </c>
      <c r="F184" s="66"/>
      <c r="G184" s="57" t="e">
        <f>VLOOKUP(F184,Variables!$A$4:$B$9,2)</f>
        <v>#N/A</v>
      </c>
      <c r="H184" s="58" t="e">
        <f t="shared" si="9"/>
        <v>#N/A</v>
      </c>
      <c r="I184" s="66"/>
      <c r="J184" s="67">
        <f>VLOOKUP(D184,Variables!$B$12:$C$23,2)</f>
        <v>1</v>
      </c>
      <c r="K184" s="67">
        <f t="shared" si="10"/>
        <v>0</v>
      </c>
      <c r="L184" s="68">
        <f>ROUND(K184*Variables!$D$4,2)</f>
        <v>0</v>
      </c>
      <c r="M184" s="66"/>
      <c r="N184" s="68">
        <f>ROUND(M184*Variables!$C$4,2)</f>
        <v>0</v>
      </c>
      <c r="O184" s="69"/>
      <c r="P184" s="69"/>
      <c r="Q184" s="70" t="e">
        <f t="shared" si="6"/>
        <v>#N/A</v>
      </c>
      <c r="R184" s="70" t="e">
        <f t="shared" si="11"/>
        <v>#N/A</v>
      </c>
    </row>
    <row r="185" spans="2:18">
      <c r="B185" s="63"/>
      <c r="C185" s="63"/>
      <c r="D185" s="64">
        <f t="shared" si="7"/>
        <v>1</v>
      </c>
      <c r="E185" s="65">
        <f t="shared" si="8"/>
        <v>2.7322404371584699E-3</v>
      </c>
      <c r="F185" s="66"/>
      <c r="G185" s="57" t="e">
        <f>VLOOKUP(F185,Variables!$A$4:$B$9,2)</f>
        <v>#N/A</v>
      </c>
      <c r="H185" s="58" t="e">
        <f t="shared" si="9"/>
        <v>#N/A</v>
      </c>
      <c r="I185" s="66"/>
      <c r="J185" s="67">
        <f>VLOOKUP(D185,Variables!$B$12:$C$23,2)</f>
        <v>1</v>
      </c>
      <c r="K185" s="67">
        <f t="shared" si="10"/>
        <v>0</v>
      </c>
      <c r="L185" s="68">
        <f>ROUND(K185*Variables!$D$4,2)</f>
        <v>0</v>
      </c>
      <c r="M185" s="66"/>
      <c r="N185" s="68">
        <f>ROUND(M185*Variables!$C$4,2)</f>
        <v>0</v>
      </c>
      <c r="O185" s="69"/>
      <c r="P185" s="69"/>
      <c r="Q185" s="70" t="e">
        <f t="shared" si="6"/>
        <v>#N/A</v>
      </c>
      <c r="R185" s="70" t="e">
        <f t="shared" si="11"/>
        <v>#N/A</v>
      </c>
    </row>
    <row r="186" spans="2:18">
      <c r="B186" s="63"/>
      <c r="C186" s="63"/>
      <c r="D186" s="64">
        <f t="shared" si="7"/>
        <v>1</v>
      </c>
      <c r="E186" s="65">
        <f t="shared" si="8"/>
        <v>2.7322404371584699E-3</v>
      </c>
      <c r="F186" s="66"/>
      <c r="G186" s="57" t="e">
        <f>VLOOKUP(F186,Variables!$A$4:$B$9,2)</f>
        <v>#N/A</v>
      </c>
      <c r="H186" s="58" t="e">
        <f t="shared" si="9"/>
        <v>#N/A</v>
      </c>
      <c r="I186" s="66"/>
      <c r="J186" s="67">
        <f>VLOOKUP(D186,Variables!$B$12:$C$23,2)</f>
        <v>1</v>
      </c>
      <c r="K186" s="67">
        <f t="shared" si="10"/>
        <v>0</v>
      </c>
      <c r="L186" s="68">
        <f>ROUND(K186*Variables!$D$4,2)</f>
        <v>0</v>
      </c>
      <c r="M186" s="66"/>
      <c r="N186" s="68">
        <f>ROUND(M186*Variables!$C$4,2)</f>
        <v>0</v>
      </c>
      <c r="O186" s="69"/>
      <c r="P186" s="69"/>
      <c r="Q186" s="70" t="e">
        <f t="shared" si="6"/>
        <v>#N/A</v>
      </c>
      <c r="R186" s="70" t="e">
        <f t="shared" si="11"/>
        <v>#N/A</v>
      </c>
    </row>
    <row r="187" spans="2:18">
      <c r="B187" s="63"/>
      <c r="C187" s="63"/>
      <c r="D187" s="64">
        <f t="shared" si="7"/>
        <v>1</v>
      </c>
      <c r="E187" s="65">
        <f t="shared" si="8"/>
        <v>2.7322404371584699E-3</v>
      </c>
      <c r="F187" s="66"/>
      <c r="G187" s="57" t="e">
        <f>VLOOKUP(F187,Variables!$A$4:$B$9,2)</f>
        <v>#N/A</v>
      </c>
      <c r="H187" s="58" t="e">
        <f t="shared" si="9"/>
        <v>#N/A</v>
      </c>
      <c r="I187" s="66"/>
      <c r="J187" s="67">
        <f>VLOOKUP(D187,Variables!$B$12:$C$23,2)</f>
        <v>1</v>
      </c>
      <c r="K187" s="67">
        <f t="shared" si="10"/>
        <v>0</v>
      </c>
      <c r="L187" s="68">
        <f>ROUND(K187*Variables!$D$4,2)</f>
        <v>0</v>
      </c>
      <c r="M187" s="66"/>
      <c r="N187" s="68">
        <f>ROUND(M187*Variables!$C$4,2)</f>
        <v>0</v>
      </c>
      <c r="O187" s="69"/>
      <c r="P187" s="69"/>
      <c r="Q187" s="70" t="e">
        <f t="shared" si="6"/>
        <v>#N/A</v>
      </c>
      <c r="R187" s="70" t="e">
        <f t="shared" si="11"/>
        <v>#N/A</v>
      </c>
    </row>
    <row r="188" spans="2:18">
      <c r="B188" s="63"/>
      <c r="C188" s="63"/>
      <c r="D188" s="64">
        <f t="shared" si="7"/>
        <v>1</v>
      </c>
      <c r="E188" s="65">
        <f t="shared" si="8"/>
        <v>2.7322404371584699E-3</v>
      </c>
      <c r="F188" s="66"/>
      <c r="G188" s="57" t="e">
        <f>VLOOKUP(F188,Variables!$A$4:$B$9,2)</f>
        <v>#N/A</v>
      </c>
      <c r="H188" s="58" t="e">
        <f t="shared" si="9"/>
        <v>#N/A</v>
      </c>
      <c r="I188" s="66"/>
      <c r="J188" s="67">
        <f>VLOOKUP(D188,Variables!$B$12:$C$23,2)</f>
        <v>1</v>
      </c>
      <c r="K188" s="67">
        <f t="shared" si="10"/>
        <v>0</v>
      </c>
      <c r="L188" s="68">
        <f>ROUND(K188*Variables!$D$4,2)</f>
        <v>0</v>
      </c>
      <c r="M188" s="66"/>
      <c r="N188" s="68">
        <f>ROUND(M188*Variables!$C$4,2)</f>
        <v>0</v>
      </c>
      <c r="O188" s="69"/>
      <c r="P188" s="69"/>
      <c r="Q188" s="70" t="e">
        <f t="shared" si="6"/>
        <v>#N/A</v>
      </c>
      <c r="R188" s="70" t="e">
        <f t="shared" si="11"/>
        <v>#N/A</v>
      </c>
    </row>
    <row r="189" spans="2:18">
      <c r="B189" s="63"/>
      <c r="C189" s="63"/>
      <c r="D189" s="64">
        <f t="shared" si="7"/>
        <v>1</v>
      </c>
      <c r="E189" s="65">
        <f t="shared" si="8"/>
        <v>2.7322404371584699E-3</v>
      </c>
      <c r="F189" s="66"/>
      <c r="G189" s="57" t="e">
        <f>VLOOKUP(F189,Variables!$A$4:$B$9,2)</f>
        <v>#N/A</v>
      </c>
      <c r="H189" s="58" t="e">
        <f t="shared" si="9"/>
        <v>#N/A</v>
      </c>
      <c r="I189" s="66"/>
      <c r="J189" s="67">
        <f>VLOOKUP(D189,Variables!$B$12:$C$23,2)</f>
        <v>1</v>
      </c>
      <c r="K189" s="67">
        <f t="shared" si="10"/>
        <v>0</v>
      </c>
      <c r="L189" s="68">
        <f>ROUND(K189*Variables!$D$4,2)</f>
        <v>0</v>
      </c>
      <c r="M189" s="66"/>
      <c r="N189" s="68">
        <f>ROUND(M189*Variables!$C$4,2)</f>
        <v>0</v>
      </c>
      <c r="O189" s="69"/>
      <c r="P189" s="69"/>
      <c r="Q189" s="70" t="e">
        <f t="shared" si="6"/>
        <v>#N/A</v>
      </c>
      <c r="R189" s="70" t="e">
        <f t="shared" si="11"/>
        <v>#N/A</v>
      </c>
    </row>
    <row r="190" spans="2:18">
      <c r="B190" s="63"/>
      <c r="C190" s="63"/>
      <c r="D190" s="64">
        <f t="shared" si="7"/>
        <v>1</v>
      </c>
      <c r="E190" s="65">
        <f t="shared" si="8"/>
        <v>2.7322404371584699E-3</v>
      </c>
      <c r="F190" s="66"/>
      <c r="G190" s="57" t="e">
        <f>VLOOKUP(F190,Variables!$A$4:$B$9,2)</f>
        <v>#N/A</v>
      </c>
      <c r="H190" s="58" t="e">
        <f t="shared" si="9"/>
        <v>#N/A</v>
      </c>
      <c r="I190" s="66"/>
      <c r="J190" s="67">
        <f>VLOOKUP(D190,Variables!$B$12:$C$23,2)</f>
        <v>1</v>
      </c>
      <c r="K190" s="67">
        <f t="shared" si="10"/>
        <v>0</v>
      </c>
      <c r="L190" s="68">
        <f>ROUND(K190*Variables!$D$4,2)</f>
        <v>0</v>
      </c>
      <c r="M190" s="66"/>
      <c r="N190" s="68">
        <f>ROUND(M190*Variables!$C$4,2)</f>
        <v>0</v>
      </c>
      <c r="O190" s="69"/>
      <c r="P190" s="69"/>
      <c r="Q190" s="70" t="e">
        <f t="shared" si="6"/>
        <v>#N/A</v>
      </c>
      <c r="R190" s="70" t="e">
        <f t="shared" si="11"/>
        <v>#N/A</v>
      </c>
    </row>
    <row r="191" spans="2:18">
      <c r="B191" s="63"/>
      <c r="C191" s="63"/>
      <c r="D191" s="64">
        <f t="shared" si="7"/>
        <v>1</v>
      </c>
      <c r="E191" s="65">
        <f t="shared" si="8"/>
        <v>2.7322404371584699E-3</v>
      </c>
      <c r="F191" s="66"/>
      <c r="G191" s="57" t="e">
        <f>VLOOKUP(F191,Variables!$A$4:$B$9,2)</f>
        <v>#N/A</v>
      </c>
      <c r="H191" s="58" t="e">
        <f t="shared" si="9"/>
        <v>#N/A</v>
      </c>
      <c r="I191" s="66"/>
      <c r="J191" s="67">
        <f>VLOOKUP(D191,Variables!$B$12:$C$23,2)</f>
        <v>1</v>
      </c>
      <c r="K191" s="67">
        <f t="shared" si="10"/>
        <v>0</v>
      </c>
      <c r="L191" s="68">
        <f>ROUND(K191*Variables!$D$4,2)</f>
        <v>0</v>
      </c>
      <c r="M191" s="66"/>
      <c r="N191" s="68">
        <f>ROUND(M191*Variables!$C$4,2)</f>
        <v>0</v>
      </c>
      <c r="O191" s="69"/>
      <c r="P191" s="69"/>
      <c r="Q191" s="70" t="e">
        <f t="shared" si="6"/>
        <v>#N/A</v>
      </c>
      <c r="R191" s="70" t="e">
        <f t="shared" si="11"/>
        <v>#N/A</v>
      </c>
    </row>
    <row r="192" spans="2:18">
      <c r="B192" s="63"/>
      <c r="C192" s="63"/>
      <c r="D192" s="64">
        <f t="shared" si="7"/>
        <v>1</v>
      </c>
      <c r="E192" s="65">
        <f t="shared" si="8"/>
        <v>2.7322404371584699E-3</v>
      </c>
      <c r="F192" s="66"/>
      <c r="G192" s="57" t="e">
        <f>VLOOKUP(F192,Variables!$A$4:$B$9,2)</f>
        <v>#N/A</v>
      </c>
      <c r="H192" s="58" t="e">
        <f t="shared" si="9"/>
        <v>#N/A</v>
      </c>
      <c r="I192" s="66"/>
      <c r="J192" s="67">
        <f>VLOOKUP(D192,Variables!$B$12:$C$23,2)</f>
        <v>1</v>
      </c>
      <c r="K192" s="67">
        <f t="shared" si="10"/>
        <v>0</v>
      </c>
      <c r="L192" s="68">
        <f>ROUND(K192*Variables!$D$4,2)</f>
        <v>0</v>
      </c>
      <c r="M192" s="66"/>
      <c r="N192" s="68">
        <f>ROUND(M192*Variables!$C$4,2)</f>
        <v>0</v>
      </c>
      <c r="O192" s="69"/>
      <c r="P192" s="69"/>
      <c r="Q192" s="70" t="e">
        <f t="shared" si="6"/>
        <v>#N/A</v>
      </c>
      <c r="R192" s="70" t="e">
        <f t="shared" si="11"/>
        <v>#N/A</v>
      </c>
    </row>
    <row r="193" spans="2:18">
      <c r="B193" s="63"/>
      <c r="C193" s="63"/>
      <c r="D193" s="64">
        <f t="shared" si="7"/>
        <v>1</v>
      </c>
      <c r="E193" s="65">
        <f t="shared" si="8"/>
        <v>2.7322404371584699E-3</v>
      </c>
      <c r="F193" s="66"/>
      <c r="G193" s="57" t="e">
        <f>VLOOKUP(F193,Variables!$A$4:$B$9,2)</f>
        <v>#N/A</v>
      </c>
      <c r="H193" s="58" t="e">
        <f t="shared" si="9"/>
        <v>#N/A</v>
      </c>
      <c r="I193" s="66"/>
      <c r="J193" s="67">
        <f>VLOOKUP(D193,Variables!$B$12:$C$23,2)</f>
        <v>1</v>
      </c>
      <c r="K193" s="67">
        <f t="shared" si="10"/>
        <v>0</v>
      </c>
      <c r="L193" s="68">
        <f>ROUND(K193*Variables!$D$4,2)</f>
        <v>0</v>
      </c>
      <c r="M193" s="66"/>
      <c r="N193" s="68">
        <f>ROUND(M193*Variables!$C$4,2)</f>
        <v>0</v>
      </c>
      <c r="O193" s="69"/>
      <c r="P193" s="69"/>
      <c r="Q193" s="70" t="e">
        <f t="shared" si="6"/>
        <v>#N/A</v>
      </c>
      <c r="R193" s="70" t="e">
        <f t="shared" si="11"/>
        <v>#N/A</v>
      </c>
    </row>
    <row r="194" spans="2:18">
      <c r="B194" s="63"/>
      <c r="C194" s="63"/>
      <c r="D194" s="64">
        <f t="shared" si="7"/>
        <v>1</v>
      </c>
      <c r="E194" s="65">
        <f t="shared" si="8"/>
        <v>2.7322404371584699E-3</v>
      </c>
      <c r="F194" s="66"/>
      <c r="G194" s="57" t="e">
        <f>VLOOKUP(F194,Variables!$A$4:$B$9,2)</f>
        <v>#N/A</v>
      </c>
      <c r="H194" s="58" t="e">
        <f t="shared" si="9"/>
        <v>#N/A</v>
      </c>
      <c r="I194" s="66"/>
      <c r="J194" s="67">
        <f>VLOOKUP(D194,Variables!$B$12:$C$23,2)</f>
        <v>1</v>
      </c>
      <c r="K194" s="67">
        <f t="shared" si="10"/>
        <v>0</v>
      </c>
      <c r="L194" s="68">
        <f>ROUND(K194*Variables!$D$4,2)</f>
        <v>0</v>
      </c>
      <c r="M194" s="66"/>
      <c r="N194" s="68">
        <f>ROUND(M194*Variables!$C$4,2)</f>
        <v>0</v>
      </c>
      <c r="O194" s="69"/>
      <c r="P194" s="69"/>
      <c r="Q194" s="70" t="e">
        <f t="shared" si="6"/>
        <v>#N/A</v>
      </c>
      <c r="R194" s="70" t="e">
        <f t="shared" si="11"/>
        <v>#N/A</v>
      </c>
    </row>
    <row r="195" spans="2:18">
      <c r="B195" s="63"/>
      <c r="C195" s="63"/>
      <c r="D195" s="64">
        <f t="shared" si="7"/>
        <v>1</v>
      </c>
      <c r="E195" s="65">
        <f t="shared" si="8"/>
        <v>2.7322404371584699E-3</v>
      </c>
      <c r="F195" s="66"/>
      <c r="G195" s="57" t="e">
        <f>VLOOKUP(F195,Variables!$A$4:$B$9,2)</f>
        <v>#N/A</v>
      </c>
      <c r="H195" s="58" t="e">
        <f t="shared" si="9"/>
        <v>#N/A</v>
      </c>
      <c r="I195" s="66"/>
      <c r="J195" s="67">
        <f>VLOOKUP(D195,Variables!$B$12:$C$23,2)</f>
        <v>1</v>
      </c>
      <c r="K195" s="67">
        <f t="shared" si="10"/>
        <v>0</v>
      </c>
      <c r="L195" s="68">
        <f>ROUND(K195*Variables!$D$4,2)</f>
        <v>0</v>
      </c>
      <c r="M195" s="66"/>
      <c r="N195" s="68">
        <f>ROUND(M195*Variables!$C$4,2)</f>
        <v>0</v>
      </c>
      <c r="O195" s="69"/>
      <c r="P195" s="69"/>
      <c r="Q195" s="70" t="e">
        <f t="shared" si="6"/>
        <v>#N/A</v>
      </c>
      <c r="R195" s="70" t="e">
        <f t="shared" si="11"/>
        <v>#N/A</v>
      </c>
    </row>
    <row r="196" spans="2:18">
      <c r="B196" s="63"/>
      <c r="C196" s="63"/>
      <c r="D196" s="64">
        <f t="shared" si="7"/>
        <v>1</v>
      </c>
      <c r="E196" s="65">
        <f t="shared" si="8"/>
        <v>2.7322404371584699E-3</v>
      </c>
      <c r="F196" s="66"/>
      <c r="G196" s="57" t="e">
        <f>VLOOKUP(F196,Variables!$A$4:$B$9,2)</f>
        <v>#N/A</v>
      </c>
      <c r="H196" s="58" t="e">
        <f t="shared" si="9"/>
        <v>#N/A</v>
      </c>
      <c r="I196" s="66"/>
      <c r="J196" s="67">
        <f>VLOOKUP(D196,Variables!$B$12:$C$23,2)</f>
        <v>1</v>
      </c>
      <c r="K196" s="67">
        <f t="shared" si="10"/>
        <v>0</v>
      </c>
      <c r="L196" s="68">
        <f>ROUND(K196*Variables!$D$4,2)</f>
        <v>0</v>
      </c>
      <c r="M196" s="66"/>
      <c r="N196" s="68">
        <f>ROUND(M196*Variables!$C$4,2)</f>
        <v>0</v>
      </c>
      <c r="O196" s="69"/>
      <c r="P196" s="69"/>
      <c r="Q196" s="70" t="e">
        <f t="shared" si="6"/>
        <v>#N/A</v>
      </c>
      <c r="R196" s="70" t="e">
        <f t="shared" si="11"/>
        <v>#N/A</v>
      </c>
    </row>
    <row r="197" spans="2:18">
      <c r="B197" s="63"/>
      <c r="C197" s="63"/>
      <c r="D197" s="64">
        <f t="shared" si="7"/>
        <v>1</v>
      </c>
      <c r="E197" s="65">
        <f t="shared" si="8"/>
        <v>2.7322404371584699E-3</v>
      </c>
      <c r="F197" s="66"/>
      <c r="G197" s="57" t="e">
        <f>VLOOKUP(F197,Variables!$A$4:$B$9,2)</f>
        <v>#N/A</v>
      </c>
      <c r="H197" s="58" t="e">
        <f t="shared" si="9"/>
        <v>#N/A</v>
      </c>
      <c r="I197" s="66"/>
      <c r="J197" s="67">
        <f>VLOOKUP(D197,Variables!$B$12:$C$23,2)</f>
        <v>1</v>
      </c>
      <c r="K197" s="67">
        <f t="shared" si="10"/>
        <v>0</v>
      </c>
      <c r="L197" s="68">
        <f>ROUND(K197*Variables!$D$4,2)</f>
        <v>0</v>
      </c>
      <c r="M197" s="66"/>
      <c r="N197" s="68">
        <f>ROUND(M197*Variables!$C$4,2)</f>
        <v>0</v>
      </c>
      <c r="O197" s="69"/>
      <c r="P197" s="69"/>
      <c r="Q197" s="70" t="e">
        <f t="shared" si="6"/>
        <v>#N/A</v>
      </c>
      <c r="R197" s="70" t="e">
        <f t="shared" si="11"/>
        <v>#N/A</v>
      </c>
    </row>
    <row r="198" spans="2:18">
      <c r="B198" s="63"/>
      <c r="C198" s="63"/>
      <c r="D198" s="64">
        <f t="shared" si="7"/>
        <v>1</v>
      </c>
      <c r="E198" s="65">
        <f t="shared" si="8"/>
        <v>2.7322404371584699E-3</v>
      </c>
      <c r="F198" s="66"/>
      <c r="G198" s="57" t="e">
        <f>VLOOKUP(F198,Variables!$A$4:$B$9,2)</f>
        <v>#N/A</v>
      </c>
      <c r="H198" s="58" t="e">
        <f t="shared" si="9"/>
        <v>#N/A</v>
      </c>
      <c r="I198" s="66"/>
      <c r="J198" s="67">
        <f>VLOOKUP(D198,Variables!$B$12:$C$23,2)</f>
        <v>1</v>
      </c>
      <c r="K198" s="67">
        <f t="shared" si="10"/>
        <v>0</v>
      </c>
      <c r="L198" s="68">
        <f>ROUND(K198*Variables!$D$4,2)</f>
        <v>0</v>
      </c>
      <c r="M198" s="66"/>
      <c r="N198" s="68">
        <f>ROUND(M198*Variables!$C$4,2)</f>
        <v>0</v>
      </c>
      <c r="O198" s="69"/>
      <c r="P198" s="69"/>
      <c r="Q198" s="70" t="e">
        <f t="shared" si="6"/>
        <v>#N/A</v>
      </c>
      <c r="R198" s="70" t="e">
        <f t="shared" si="11"/>
        <v>#N/A</v>
      </c>
    </row>
    <row r="199" spans="2:18">
      <c r="B199" s="63"/>
      <c r="C199" s="63"/>
      <c r="D199" s="64">
        <f t="shared" si="7"/>
        <v>1</v>
      </c>
      <c r="E199" s="65">
        <f t="shared" si="8"/>
        <v>2.7322404371584699E-3</v>
      </c>
      <c r="F199" s="66"/>
      <c r="G199" s="57" t="e">
        <f>VLOOKUP(F199,Variables!$A$4:$B$9,2)</f>
        <v>#N/A</v>
      </c>
      <c r="H199" s="58" t="e">
        <f t="shared" si="9"/>
        <v>#N/A</v>
      </c>
      <c r="I199" s="66"/>
      <c r="J199" s="67">
        <f>VLOOKUP(D199,Variables!$B$12:$C$23,2)</f>
        <v>1</v>
      </c>
      <c r="K199" s="67">
        <f t="shared" si="10"/>
        <v>0</v>
      </c>
      <c r="L199" s="68">
        <f>ROUND(K199*Variables!$D$4,2)</f>
        <v>0</v>
      </c>
      <c r="M199" s="66"/>
      <c r="N199" s="68">
        <f>ROUND(M199*Variables!$C$4,2)</f>
        <v>0</v>
      </c>
      <c r="O199" s="69"/>
      <c r="P199" s="69"/>
      <c r="Q199" s="70" t="e">
        <f t="shared" si="6"/>
        <v>#N/A</v>
      </c>
      <c r="R199" s="70" t="e">
        <f t="shared" si="11"/>
        <v>#N/A</v>
      </c>
    </row>
    <row r="200" spans="2:18">
      <c r="B200" s="63"/>
      <c r="C200" s="63"/>
      <c r="D200" s="64">
        <f t="shared" si="7"/>
        <v>1</v>
      </c>
      <c r="E200" s="65">
        <f t="shared" si="8"/>
        <v>2.7322404371584699E-3</v>
      </c>
      <c r="F200" s="66"/>
      <c r="G200" s="57" t="e">
        <f>VLOOKUP(F200,Variables!$A$4:$B$9,2)</f>
        <v>#N/A</v>
      </c>
      <c r="H200" s="58" t="e">
        <f t="shared" si="9"/>
        <v>#N/A</v>
      </c>
      <c r="I200" s="66"/>
      <c r="J200" s="67">
        <f>VLOOKUP(D200,Variables!$B$12:$C$23,2)</f>
        <v>1</v>
      </c>
      <c r="K200" s="67">
        <f t="shared" si="10"/>
        <v>0</v>
      </c>
      <c r="L200" s="68">
        <f>ROUND(K200*Variables!$D$4,2)</f>
        <v>0</v>
      </c>
      <c r="M200" s="66"/>
      <c r="N200" s="68">
        <f>ROUND(M200*Variables!$C$4,2)</f>
        <v>0</v>
      </c>
      <c r="O200" s="69"/>
      <c r="P200" s="69"/>
      <c r="Q200" s="70" t="e">
        <f t="shared" si="6"/>
        <v>#N/A</v>
      </c>
      <c r="R200" s="70" t="e">
        <f t="shared" si="11"/>
        <v>#N/A</v>
      </c>
    </row>
    <row r="201" spans="2:18">
      <c r="B201" s="63"/>
      <c r="C201" s="63"/>
      <c r="D201" s="64">
        <f t="shared" si="7"/>
        <v>1</v>
      </c>
      <c r="E201" s="65">
        <f t="shared" si="8"/>
        <v>2.7322404371584699E-3</v>
      </c>
      <c r="F201" s="66"/>
      <c r="G201" s="57" t="e">
        <f>VLOOKUP(F201,Variables!$A$4:$B$9,2)</f>
        <v>#N/A</v>
      </c>
      <c r="H201" s="58" t="e">
        <f t="shared" si="9"/>
        <v>#N/A</v>
      </c>
      <c r="I201" s="66"/>
      <c r="J201" s="67">
        <f>VLOOKUP(D201,Variables!$B$12:$C$23,2)</f>
        <v>1</v>
      </c>
      <c r="K201" s="67">
        <f t="shared" si="10"/>
        <v>0</v>
      </c>
      <c r="L201" s="68">
        <f>ROUND(K201*Variables!$D$4,2)</f>
        <v>0</v>
      </c>
      <c r="M201" s="66"/>
      <c r="N201" s="68">
        <f>ROUND(M201*Variables!$C$4,2)</f>
        <v>0</v>
      </c>
      <c r="O201" s="69"/>
      <c r="P201" s="69"/>
      <c r="Q201" s="70" t="e">
        <f t="shared" si="6"/>
        <v>#N/A</v>
      </c>
      <c r="R201" s="70" t="e">
        <f t="shared" si="11"/>
        <v>#N/A</v>
      </c>
    </row>
    <row r="202" spans="2:18">
      <c r="B202" s="63"/>
      <c r="C202" s="63"/>
      <c r="D202" s="64">
        <f t="shared" si="7"/>
        <v>1</v>
      </c>
      <c r="E202" s="65">
        <f t="shared" si="8"/>
        <v>2.7322404371584699E-3</v>
      </c>
      <c r="F202" s="66"/>
      <c r="G202" s="57" t="e">
        <f>VLOOKUP(F202,Variables!$A$4:$B$9,2)</f>
        <v>#N/A</v>
      </c>
      <c r="H202" s="58" t="e">
        <f t="shared" si="9"/>
        <v>#N/A</v>
      </c>
      <c r="I202" s="66"/>
      <c r="J202" s="67">
        <f>VLOOKUP(D202,Variables!$B$12:$C$23,2)</f>
        <v>1</v>
      </c>
      <c r="K202" s="67">
        <f t="shared" si="10"/>
        <v>0</v>
      </c>
      <c r="L202" s="68">
        <f>ROUND(K202*Variables!$D$4,2)</f>
        <v>0</v>
      </c>
      <c r="M202" s="66"/>
      <c r="N202" s="68">
        <f>ROUND(M202*Variables!$C$4,2)</f>
        <v>0</v>
      </c>
      <c r="O202" s="69"/>
      <c r="P202" s="69"/>
      <c r="Q202" s="70" t="e">
        <f t="shared" ref="Q202:Q265" si="12">SUM(H202+L202+N202)</f>
        <v>#N/A</v>
      </c>
      <c r="R202" s="70" t="e">
        <f t="shared" si="11"/>
        <v>#N/A</v>
      </c>
    </row>
    <row r="203" spans="2:18">
      <c r="B203" s="63"/>
      <c r="C203" s="63"/>
      <c r="D203" s="64">
        <f t="shared" si="7"/>
        <v>1</v>
      </c>
      <c r="E203" s="65">
        <f t="shared" si="8"/>
        <v>2.7322404371584699E-3</v>
      </c>
      <c r="F203" s="66"/>
      <c r="G203" s="57" t="e">
        <f>VLOOKUP(F203,Variables!$A$4:$B$9,2)</f>
        <v>#N/A</v>
      </c>
      <c r="H203" s="58" t="e">
        <f t="shared" si="9"/>
        <v>#N/A</v>
      </c>
      <c r="I203" s="66"/>
      <c r="J203" s="67">
        <f>VLOOKUP(D203,Variables!$B$12:$C$23,2)</f>
        <v>1</v>
      </c>
      <c r="K203" s="67">
        <f t="shared" si="10"/>
        <v>0</v>
      </c>
      <c r="L203" s="68">
        <f>ROUND(K203*Variables!$D$4,2)</f>
        <v>0</v>
      </c>
      <c r="M203" s="66"/>
      <c r="N203" s="68">
        <f>ROUND(M203*Variables!$C$4,2)</f>
        <v>0</v>
      </c>
      <c r="O203" s="69"/>
      <c r="P203" s="69"/>
      <c r="Q203" s="70" t="e">
        <f t="shared" si="12"/>
        <v>#N/A</v>
      </c>
      <c r="R203" s="70" t="e">
        <f t="shared" si="11"/>
        <v>#N/A</v>
      </c>
    </row>
    <row r="204" spans="2:18">
      <c r="B204" s="63"/>
      <c r="C204" s="63"/>
      <c r="D204" s="64">
        <f t="shared" si="7"/>
        <v>1</v>
      </c>
      <c r="E204" s="65">
        <f t="shared" si="8"/>
        <v>2.7322404371584699E-3</v>
      </c>
      <c r="F204" s="66"/>
      <c r="G204" s="57" t="e">
        <f>VLOOKUP(F204,Variables!$A$4:$B$9,2)</f>
        <v>#N/A</v>
      </c>
      <c r="H204" s="58" t="e">
        <f t="shared" si="9"/>
        <v>#N/A</v>
      </c>
      <c r="I204" s="66"/>
      <c r="J204" s="67">
        <f>VLOOKUP(D204,Variables!$B$12:$C$23,2)</f>
        <v>1</v>
      </c>
      <c r="K204" s="67">
        <f t="shared" si="10"/>
        <v>0</v>
      </c>
      <c r="L204" s="68">
        <f>ROUND(K204*Variables!$D$4,2)</f>
        <v>0</v>
      </c>
      <c r="M204" s="66"/>
      <c r="N204" s="68">
        <f>ROUND(M204*Variables!$C$4,2)</f>
        <v>0</v>
      </c>
      <c r="O204" s="69"/>
      <c r="P204" s="69"/>
      <c r="Q204" s="70" t="e">
        <f t="shared" si="12"/>
        <v>#N/A</v>
      </c>
      <c r="R204" s="70" t="e">
        <f t="shared" si="11"/>
        <v>#N/A</v>
      </c>
    </row>
    <row r="205" spans="2:18">
      <c r="B205" s="63"/>
      <c r="C205" s="63"/>
      <c r="D205" s="64">
        <f t="shared" si="7"/>
        <v>1</v>
      </c>
      <c r="E205" s="65">
        <f t="shared" si="8"/>
        <v>2.7322404371584699E-3</v>
      </c>
      <c r="F205" s="66"/>
      <c r="G205" s="57" t="e">
        <f>VLOOKUP(F205,Variables!$A$4:$B$9,2)</f>
        <v>#N/A</v>
      </c>
      <c r="H205" s="58" t="e">
        <f t="shared" si="9"/>
        <v>#N/A</v>
      </c>
      <c r="I205" s="66"/>
      <c r="J205" s="67">
        <f>VLOOKUP(D205,Variables!$B$12:$C$23,2)</f>
        <v>1</v>
      </c>
      <c r="K205" s="67">
        <f t="shared" si="10"/>
        <v>0</v>
      </c>
      <c r="L205" s="68">
        <f>ROUND(K205*Variables!$D$4,2)</f>
        <v>0</v>
      </c>
      <c r="M205" s="66"/>
      <c r="N205" s="68">
        <f>ROUND(M205*Variables!$C$4,2)</f>
        <v>0</v>
      </c>
      <c r="O205" s="69"/>
      <c r="P205" s="69"/>
      <c r="Q205" s="70" t="e">
        <f t="shared" si="12"/>
        <v>#N/A</v>
      </c>
      <c r="R205" s="70" t="e">
        <f t="shared" si="11"/>
        <v>#N/A</v>
      </c>
    </row>
    <row r="206" spans="2:18">
      <c r="B206" s="63"/>
      <c r="C206" s="63"/>
      <c r="D206" s="64">
        <f t="shared" si="7"/>
        <v>1</v>
      </c>
      <c r="E206" s="65">
        <f t="shared" si="8"/>
        <v>2.7322404371584699E-3</v>
      </c>
      <c r="F206" s="66"/>
      <c r="G206" s="57" t="e">
        <f>VLOOKUP(F206,Variables!$A$4:$B$9,2)</f>
        <v>#N/A</v>
      </c>
      <c r="H206" s="58" t="e">
        <f t="shared" si="9"/>
        <v>#N/A</v>
      </c>
      <c r="I206" s="66"/>
      <c r="J206" s="67">
        <f>VLOOKUP(D206,Variables!$B$12:$C$23,2)</f>
        <v>1</v>
      </c>
      <c r="K206" s="67">
        <f t="shared" si="10"/>
        <v>0</v>
      </c>
      <c r="L206" s="68">
        <f>ROUND(K206*Variables!$D$4,2)</f>
        <v>0</v>
      </c>
      <c r="M206" s="66"/>
      <c r="N206" s="68">
        <f>ROUND(M206*Variables!$C$4,2)</f>
        <v>0</v>
      </c>
      <c r="O206" s="69"/>
      <c r="P206" s="69"/>
      <c r="Q206" s="70" t="e">
        <f t="shared" si="12"/>
        <v>#N/A</v>
      </c>
      <c r="R206" s="70" t="e">
        <f t="shared" si="11"/>
        <v>#N/A</v>
      </c>
    </row>
    <row r="207" spans="2:18">
      <c r="B207" s="63"/>
      <c r="C207" s="63"/>
      <c r="D207" s="64">
        <f t="shared" si="7"/>
        <v>1</v>
      </c>
      <c r="E207" s="65">
        <f t="shared" si="8"/>
        <v>2.7322404371584699E-3</v>
      </c>
      <c r="F207" s="66"/>
      <c r="G207" s="57" t="e">
        <f>VLOOKUP(F207,Variables!$A$4:$B$9,2)</f>
        <v>#N/A</v>
      </c>
      <c r="H207" s="58" t="e">
        <f t="shared" si="9"/>
        <v>#N/A</v>
      </c>
      <c r="I207" s="66"/>
      <c r="J207" s="67">
        <f>VLOOKUP(D207,Variables!$B$12:$C$23,2)</f>
        <v>1</v>
      </c>
      <c r="K207" s="67">
        <f t="shared" si="10"/>
        <v>0</v>
      </c>
      <c r="L207" s="68">
        <f>ROUND(K207*Variables!$D$4,2)</f>
        <v>0</v>
      </c>
      <c r="M207" s="66"/>
      <c r="N207" s="68">
        <f>ROUND(M207*Variables!$C$4,2)</f>
        <v>0</v>
      </c>
      <c r="O207" s="69"/>
      <c r="P207" s="69"/>
      <c r="Q207" s="70" t="e">
        <f t="shared" si="12"/>
        <v>#N/A</v>
      </c>
      <c r="R207" s="70" t="e">
        <f t="shared" si="11"/>
        <v>#N/A</v>
      </c>
    </row>
    <row r="208" spans="2:18">
      <c r="B208" s="63"/>
      <c r="C208" s="63"/>
      <c r="D208" s="64">
        <f t="shared" si="7"/>
        <v>1</v>
      </c>
      <c r="E208" s="65">
        <f t="shared" si="8"/>
        <v>2.7322404371584699E-3</v>
      </c>
      <c r="F208" s="66"/>
      <c r="G208" s="57" t="e">
        <f>VLOOKUP(F208,Variables!$A$4:$B$9,2)</f>
        <v>#N/A</v>
      </c>
      <c r="H208" s="58" t="e">
        <f t="shared" si="9"/>
        <v>#N/A</v>
      </c>
      <c r="I208" s="66"/>
      <c r="J208" s="67">
        <f>VLOOKUP(D208,Variables!$B$12:$C$23,2)</f>
        <v>1</v>
      </c>
      <c r="K208" s="67">
        <f t="shared" si="10"/>
        <v>0</v>
      </c>
      <c r="L208" s="68">
        <f>ROUND(K208*Variables!$D$4,2)</f>
        <v>0</v>
      </c>
      <c r="M208" s="66"/>
      <c r="N208" s="68">
        <f>ROUND(M208*Variables!$C$4,2)</f>
        <v>0</v>
      </c>
      <c r="O208" s="69"/>
      <c r="P208" s="69"/>
      <c r="Q208" s="70" t="e">
        <f t="shared" si="12"/>
        <v>#N/A</v>
      </c>
      <c r="R208" s="70" t="e">
        <f t="shared" si="11"/>
        <v>#N/A</v>
      </c>
    </row>
    <row r="209" spans="2:18">
      <c r="B209" s="63"/>
      <c r="C209" s="63"/>
      <c r="D209" s="64">
        <f t="shared" si="7"/>
        <v>1</v>
      </c>
      <c r="E209" s="65">
        <f t="shared" si="8"/>
        <v>2.7322404371584699E-3</v>
      </c>
      <c r="F209" s="66"/>
      <c r="G209" s="57" t="e">
        <f>VLOOKUP(F209,Variables!$A$4:$B$9,2)</f>
        <v>#N/A</v>
      </c>
      <c r="H209" s="58" t="e">
        <f t="shared" si="9"/>
        <v>#N/A</v>
      </c>
      <c r="I209" s="66"/>
      <c r="J209" s="67">
        <f>VLOOKUP(D209,Variables!$B$12:$C$23,2)</f>
        <v>1</v>
      </c>
      <c r="K209" s="67">
        <f t="shared" si="10"/>
        <v>0</v>
      </c>
      <c r="L209" s="68">
        <f>ROUND(K209*Variables!$D$4,2)</f>
        <v>0</v>
      </c>
      <c r="M209" s="66"/>
      <c r="N209" s="68">
        <f>ROUND(M209*Variables!$C$4,2)</f>
        <v>0</v>
      </c>
      <c r="O209" s="69"/>
      <c r="P209" s="69"/>
      <c r="Q209" s="70" t="e">
        <f t="shared" si="12"/>
        <v>#N/A</v>
      </c>
      <c r="R209" s="70" t="e">
        <f t="shared" si="11"/>
        <v>#N/A</v>
      </c>
    </row>
    <row r="210" spans="2:18">
      <c r="B210" s="63"/>
      <c r="C210" s="63"/>
      <c r="D210" s="64">
        <f t="shared" si="7"/>
        <v>1</v>
      </c>
      <c r="E210" s="65">
        <f t="shared" si="8"/>
        <v>2.7322404371584699E-3</v>
      </c>
      <c r="F210" s="66"/>
      <c r="G210" s="57" t="e">
        <f>VLOOKUP(F210,Variables!$A$4:$B$9,2)</f>
        <v>#N/A</v>
      </c>
      <c r="H210" s="58" t="e">
        <f t="shared" si="9"/>
        <v>#N/A</v>
      </c>
      <c r="I210" s="66"/>
      <c r="J210" s="67">
        <f>VLOOKUP(D210,Variables!$B$12:$C$23,2)</f>
        <v>1</v>
      </c>
      <c r="K210" s="67">
        <f t="shared" si="10"/>
        <v>0</v>
      </c>
      <c r="L210" s="68">
        <f>ROUND(K210*Variables!$D$4,2)</f>
        <v>0</v>
      </c>
      <c r="M210" s="66"/>
      <c r="N210" s="68">
        <f>ROUND(M210*Variables!$C$4,2)</f>
        <v>0</v>
      </c>
      <c r="O210" s="69"/>
      <c r="P210" s="69"/>
      <c r="Q210" s="70" t="e">
        <f t="shared" si="12"/>
        <v>#N/A</v>
      </c>
      <c r="R210" s="70" t="e">
        <f t="shared" si="11"/>
        <v>#N/A</v>
      </c>
    </row>
    <row r="211" spans="2:18">
      <c r="B211" s="63"/>
      <c r="C211" s="63"/>
      <c r="D211" s="64">
        <f t="shared" si="7"/>
        <v>1</v>
      </c>
      <c r="E211" s="65">
        <f t="shared" si="8"/>
        <v>2.7322404371584699E-3</v>
      </c>
      <c r="F211" s="66"/>
      <c r="G211" s="57" t="e">
        <f>VLOOKUP(F211,Variables!$A$4:$B$9,2)</f>
        <v>#N/A</v>
      </c>
      <c r="H211" s="58" t="e">
        <f t="shared" si="9"/>
        <v>#N/A</v>
      </c>
      <c r="I211" s="66"/>
      <c r="J211" s="67">
        <f>VLOOKUP(D211,Variables!$B$12:$C$23,2)</f>
        <v>1</v>
      </c>
      <c r="K211" s="67">
        <f t="shared" si="10"/>
        <v>0</v>
      </c>
      <c r="L211" s="68">
        <f>ROUND(K211*Variables!$D$4,2)</f>
        <v>0</v>
      </c>
      <c r="M211" s="66"/>
      <c r="N211" s="68">
        <f>ROUND(M211*Variables!$C$4,2)</f>
        <v>0</v>
      </c>
      <c r="O211" s="69"/>
      <c r="P211" s="69"/>
      <c r="Q211" s="70" t="e">
        <f t="shared" si="12"/>
        <v>#N/A</v>
      </c>
      <c r="R211" s="70" t="e">
        <f t="shared" si="11"/>
        <v>#N/A</v>
      </c>
    </row>
    <row r="212" spans="2:18">
      <c r="B212" s="63"/>
      <c r="C212" s="63"/>
      <c r="D212" s="64">
        <f t="shared" si="7"/>
        <v>1</v>
      </c>
      <c r="E212" s="65">
        <f t="shared" si="8"/>
        <v>2.7322404371584699E-3</v>
      </c>
      <c r="F212" s="66"/>
      <c r="G212" s="57" t="e">
        <f>VLOOKUP(F212,Variables!$A$4:$B$9,2)</f>
        <v>#N/A</v>
      </c>
      <c r="H212" s="58" t="e">
        <f t="shared" si="9"/>
        <v>#N/A</v>
      </c>
      <c r="I212" s="66"/>
      <c r="J212" s="67">
        <f>VLOOKUP(D212,Variables!$B$12:$C$23,2)</f>
        <v>1</v>
      </c>
      <c r="K212" s="67">
        <f t="shared" si="10"/>
        <v>0</v>
      </c>
      <c r="L212" s="68">
        <f>ROUND(K212*Variables!$D$4,2)</f>
        <v>0</v>
      </c>
      <c r="M212" s="66"/>
      <c r="N212" s="68">
        <f>ROUND(M212*Variables!$C$4,2)</f>
        <v>0</v>
      </c>
      <c r="O212" s="69"/>
      <c r="P212" s="69"/>
      <c r="Q212" s="70" t="e">
        <f t="shared" si="12"/>
        <v>#N/A</v>
      </c>
      <c r="R212" s="70" t="e">
        <f t="shared" si="11"/>
        <v>#N/A</v>
      </c>
    </row>
    <row r="213" spans="2:18">
      <c r="B213" s="63"/>
      <c r="C213" s="63"/>
      <c r="D213" s="64">
        <f t="shared" si="7"/>
        <v>1</v>
      </c>
      <c r="E213" s="65">
        <f t="shared" si="8"/>
        <v>2.7322404371584699E-3</v>
      </c>
      <c r="F213" s="66"/>
      <c r="G213" s="57" t="e">
        <f>VLOOKUP(F213,Variables!$A$4:$B$9,2)</f>
        <v>#N/A</v>
      </c>
      <c r="H213" s="58" t="e">
        <f t="shared" si="9"/>
        <v>#N/A</v>
      </c>
      <c r="I213" s="66"/>
      <c r="J213" s="67">
        <f>VLOOKUP(D213,Variables!$B$12:$C$23,2)</f>
        <v>1</v>
      </c>
      <c r="K213" s="67">
        <f t="shared" si="10"/>
        <v>0</v>
      </c>
      <c r="L213" s="68">
        <f>ROUND(K213*Variables!$D$4,2)</f>
        <v>0</v>
      </c>
      <c r="M213" s="66"/>
      <c r="N213" s="68">
        <f>ROUND(M213*Variables!$C$4,2)</f>
        <v>0</v>
      </c>
      <c r="O213" s="69"/>
      <c r="P213" s="69"/>
      <c r="Q213" s="70" t="e">
        <f t="shared" si="12"/>
        <v>#N/A</v>
      </c>
      <c r="R213" s="70" t="e">
        <f t="shared" si="11"/>
        <v>#N/A</v>
      </c>
    </row>
    <row r="214" spans="2:18">
      <c r="B214" s="63"/>
      <c r="C214" s="63"/>
      <c r="D214" s="64">
        <f t="shared" si="7"/>
        <v>1</v>
      </c>
      <c r="E214" s="65">
        <f t="shared" si="8"/>
        <v>2.7322404371584699E-3</v>
      </c>
      <c r="F214" s="66"/>
      <c r="G214" s="57" t="e">
        <f>VLOOKUP(F214,Variables!$A$4:$B$9,2)</f>
        <v>#N/A</v>
      </c>
      <c r="H214" s="58" t="e">
        <f t="shared" si="9"/>
        <v>#N/A</v>
      </c>
      <c r="I214" s="66"/>
      <c r="J214" s="67">
        <f>VLOOKUP(D214,Variables!$B$12:$C$23,2)</f>
        <v>1</v>
      </c>
      <c r="K214" s="67">
        <f t="shared" si="10"/>
        <v>0</v>
      </c>
      <c r="L214" s="68">
        <f>ROUND(K214*Variables!$D$4,2)</f>
        <v>0</v>
      </c>
      <c r="M214" s="66"/>
      <c r="N214" s="68">
        <f>ROUND(M214*Variables!$C$4,2)</f>
        <v>0</v>
      </c>
      <c r="O214" s="69"/>
      <c r="P214" s="69"/>
      <c r="Q214" s="70" t="e">
        <f t="shared" si="12"/>
        <v>#N/A</v>
      </c>
      <c r="R214" s="70" t="e">
        <f t="shared" si="11"/>
        <v>#N/A</v>
      </c>
    </row>
    <row r="215" spans="2:18">
      <c r="B215" s="63"/>
      <c r="C215" s="63"/>
      <c r="D215" s="64">
        <f t="shared" si="7"/>
        <v>1</v>
      </c>
      <c r="E215" s="65">
        <f t="shared" si="8"/>
        <v>2.7322404371584699E-3</v>
      </c>
      <c r="F215" s="66"/>
      <c r="G215" s="57" t="e">
        <f>VLOOKUP(F215,Variables!$A$4:$B$9,2)</f>
        <v>#N/A</v>
      </c>
      <c r="H215" s="58" t="e">
        <f t="shared" si="9"/>
        <v>#N/A</v>
      </c>
      <c r="I215" s="66"/>
      <c r="J215" s="67">
        <f>VLOOKUP(D215,Variables!$B$12:$C$23,2)</f>
        <v>1</v>
      </c>
      <c r="K215" s="67">
        <f t="shared" si="10"/>
        <v>0</v>
      </c>
      <c r="L215" s="68">
        <f>ROUND(K215*Variables!$D$4,2)</f>
        <v>0</v>
      </c>
      <c r="M215" s="66"/>
      <c r="N215" s="68">
        <f>ROUND(M215*Variables!$C$4,2)</f>
        <v>0</v>
      </c>
      <c r="O215" s="69"/>
      <c r="P215" s="69"/>
      <c r="Q215" s="70" t="e">
        <f t="shared" si="12"/>
        <v>#N/A</v>
      </c>
      <c r="R215" s="70" t="e">
        <f t="shared" si="11"/>
        <v>#N/A</v>
      </c>
    </row>
    <row r="216" spans="2:18">
      <c r="B216" s="63"/>
      <c r="C216" s="63"/>
      <c r="D216" s="64">
        <f t="shared" si="7"/>
        <v>1</v>
      </c>
      <c r="E216" s="65">
        <f t="shared" si="8"/>
        <v>2.7322404371584699E-3</v>
      </c>
      <c r="F216" s="66"/>
      <c r="G216" s="57" t="e">
        <f>VLOOKUP(F216,Variables!$A$4:$B$9,2)</f>
        <v>#N/A</v>
      </c>
      <c r="H216" s="58" t="e">
        <f t="shared" si="9"/>
        <v>#N/A</v>
      </c>
      <c r="I216" s="66"/>
      <c r="J216" s="67">
        <f>VLOOKUP(D216,Variables!$B$12:$C$23,2)</f>
        <v>1</v>
      </c>
      <c r="K216" s="67">
        <f t="shared" si="10"/>
        <v>0</v>
      </c>
      <c r="L216" s="68">
        <f>ROUND(K216*Variables!$D$4,2)</f>
        <v>0</v>
      </c>
      <c r="M216" s="66"/>
      <c r="N216" s="68">
        <f>ROUND(M216*Variables!$C$4,2)</f>
        <v>0</v>
      </c>
      <c r="O216" s="69"/>
      <c r="P216" s="69"/>
      <c r="Q216" s="70" t="e">
        <f t="shared" si="12"/>
        <v>#N/A</v>
      </c>
      <c r="R216" s="70" t="e">
        <f t="shared" si="11"/>
        <v>#N/A</v>
      </c>
    </row>
    <row r="217" spans="2:18">
      <c r="B217" s="63"/>
      <c r="C217" s="63"/>
      <c r="D217" s="64">
        <f t="shared" si="7"/>
        <v>1</v>
      </c>
      <c r="E217" s="65">
        <f t="shared" si="8"/>
        <v>2.7322404371584699E-3</v>
      </c>
      <c r="F217" s="66"/>
      <c r="G217" s="57" t="e">
        <f>VLOOKUP(F217,Variables!$A$4:$B$9,2)</f>
        <v>#N/A</v>
      </c>
      <c r="H217" s="58" t="e">
        <f t="shared" si="9"/>
        <v>#N/A</v>
      </c>
      <c r="I217" s="66"/>
      <c r="J217" s="67">
        <f>VLOOKUP(D217,Variables!$B$12:$C$23,2)</f>
        <v>1</v>
      </c>
      <c r="K217" s="67">
        <f t="shared" si="10"/>
        <v>0</v>
      </c>
      <c r="L217" s="68">
        <f>ROUND(K217*Variables!$D$4,2)</f>
        <v>0</v>
      </c>
      <c r="M217" s="66"/>
      <c r="N217" s="68">
        <f>ROUND(M217*Variables!$C$4,2)</f>
        <v>0</v>
      </c>
      <c r="O217" s="69"/>
      <c r="P217" s="69"/>
      <c r="Q217" s="70" t="e">
        <f t="shared" si="12"/>
        <v>#N/A</v>
      </c>
      <c r="R217" s="70" t="e">
        <f t="shared" si="11"/>
        <v>#N/A</v>
      </c>
    </row>
    <row r="218" spans="2:18">
      <c r="B218" s="63"/>
      <c r="C218" s="63"/>
      <c r="D218" s="64">
        <f t="shared" si="7"/>
        <v>1</v>
      </c>
      <c r="E218" s="65">
        <f t="shared" si="8"/>
        <v>2.7322404371584699E-3</v>
      </c>
      <c r="F218" s="66"/>
      <c r="G218" s="57" t="e">
        <f>VLOOKUP(F218,Variables!$A$4:$B$9,2)</f>
        <v>#N/A</v>
      </c>
      <c r="H218" s="58" t="e">
        <f t="shared" si="9"/>
        <v>#N/A</v>
      </c>
      <c r="I218" s="66"/>
      <c r="J218" s="67">
        <f>VLOOKUP(D218,Variables!$B$12:$C$23,2)</f>
        <v>1</v>
      </c>
      <c r="K218" s="67">
        <f t="shared" si="10"/>
        <v>0</v>
      </c>
      <c r="L218" s="68">
        <f>ROUND(K218*Variables!$D$4,2)</f>
        <v>0</v>
      </c>
      <c r="M218" s="66"/>
      <c r="N218" s="68">
        <f>ROUND(M218*Variables!$C$4,2)</f>
        <v>0</v>
      </c>
      <c r="O218" s="69"/>
      <c r="P218" s="69"/>
      <c r="Q218" s="70" t="e">
        <f t="shared" si="12"/>
        <v>#N/A</v>
      </c>
      <c r="R218" s="70" t="e">
        <f t="shared" si="11"/>
        <v>#N/A</v>
      </c>
    </row>
    <row r="219" spans="2:18">
      <c r="B219" s="63"/>
      <c r="C219" s="63"/>
      <c r="D219" s="64">
        <f t="shared" si="7"/>
        <v>1</v>
      </c>
      <c r="E219" s="65">
        <f t="shared" si="8"/>
        <v>2.7322404371584699E-3</v>
      </c>
      <c r="F219" s="66"/>
      <c r="G219" s="57" t="e">
        <f>VLOOKUP(F219,Variables!$A$4:$B$9,2)</f>
        <v>#N/A</v>
      </c>
      <c r="H219" s="58" t="e">
        <f t="shared" si="9"/>
        <v>#N/A</v>
      </c>
      <c r="I219" s="66"/>
      <c r="J219" s="67">
        <f>VLOOKUP(D219,Variables!$B$12:$C$23,2)</f>
        <v>1</v>
      </c>
      <c r="K219" s="67">
        <f t="shared" si="10"/>
        <v>0</v>
      </c>
      <c r="L219" s="68">
        <f>ROUND(K219*Variables!$D$4,2)</f>
        <v>0</v>
      </c>
      <c r="M219" s="66"/>
      <c r="N219" s="68">
        <f>ROUND(M219*Variables!$C$4,2)</f>
        <v>0</v>
      </c>
      <c r="O219" s="69"/>
      <c r="P219" s="69"/>
      <c r="Q219" s="70" t="e">
        <f t="shared" si="12"/>
        <v>#N/A</v>
      </c>
      <c r="R219" s="70" t="e">
        <f t="shared" si="11"/>
        <v>#N/A</v>
      </c>
    </row>
    <row r="220" spans="2:18">
      <c r="B220" s="63"/>
      <c r="C220" s="63"/>
      <c r="D220" s="64">
        <f t="shared" si="7"/>
        <v>1</v>
      </c>
      <c r="E220" s="65">
        <f t="shared" si="8"/>
        <v>2.7322404371584699E-3</v>
      </c>
      <c r="F220" s="66"/>
      <c r="G220" s="57" t="e">
        <f>VLOOKUP(F220,Variables!$A$4:$B$9,2)</f>
        <v>#N/A</v>
      </c>
      <c r="H220" s="58" t="e">
        <f t="shared" si="9"/>
        <v>#N/A</v>
      </c>
      <c r="I220" s="66"/>
      <c r="J220" s="67">
        <f>VLOOKUP(D220,Variables!$B$12:$C$23,2)</f>
        <v>1</v>
      </c>
      <c r="K220" s="67">
        <f t="shared" si="10"/>
        <v>0</v>
      </c>
      <c r="L220" s="68">
        <f>ROUND(K220*Variables!$D$4,2)</f>
        <v>0</v>
      </c>
      <c r="M220" s="66"/>
      <c r="N220" s="68">
        <f>ROUND(M220*Variables!$C$4,2)</f>
        <v>0</v>
      </c>
      <c r="O220" s="69"/>
      <c r="P220" s="69"/>
      <c r="Q220" s="70" t="e">
        <f t="shared" si="12"/>
        <v>#N/A</v>
      </c>
      <c r="R220" s="70" t="e">
        <f t="shared" si="11"/>
        <v>#N/A</v>
      </c>
    </row>
    <row r="221" spans="2:18">
      <c r="B221" s="63"/>
      <c r="C221" s="63"/>
      <c r="D221" s="64">
        <f t="shared" si="7"/>
        <v>1</v>
      </c>
      <c r="E221" s="65">
        <f t="shared" si="8"/>
        <v>2.7322404371584699E-3</v>
      </c>
      <c r="F221" s="66"/>
      <c r="G221" s="57" t="e">
        <f>VLOOKUP(F221,Variables!$A$4:$B$9,2)</f>
        <v>#N/A</v>
      </c>
      <c r="H221" s="58" t="e">
        <f t="shared" si="9"/>
        <v>#N/A</v>
      </c>
      <c r="I221" s="66"/>
      <c r="J221" s="67">
        <f>VLOOKUP(D221,Variables!$B$12:$C$23,2)</f>
        <v>1</v>
      </c>
      <c r="K221" s="67">
        <f t="shared" si="10"/>
        <v>0</v>
      </c>
      <c r="L221" s="68">
        <f>ROUND(K221*Variables!$D$4,2)</f>
        <v>0</v>
      </c>
      <c r="M221" s="66"/>
      <c r="N221" s="68">
        <f>ROUND(M221*Variables!$C$4,2)</f>
        <v>0</v>
      </c>
      <c r="O221" s="69"/>
      <c r="P221" s="69"/>
      <c r="Q221" s="70" t="e">
        <f t="shared" si="12"/>
        <v>#N/A</v>
      </c>
      <c r="R221" s="70" t="e">
        <f t="shared" si="11"/>
        <v>#N/A</v>
      </c>
    </row>
    <row r="222" spans="2:18">
      <c r="B222" s="63"/>
      <c r="C222" s="63"/>
      <c r="D222" s="64">
        <f t="shared" si="7"/>
        <v>1</v>
      </c>
      <c r="E222" s="65">
        <f t="shared" si="8"/>
        <v>2.7322404371584699E-3</v>
      </c>
      <c r="F222" s="66"/>
      <c r="G222" s="57" t="e">
        <f>VLOOKUP(F222,Variables!$A$4:$B$9,2)</f>
        <v>#N/A</v>
      </c>
      <c r="H222" s="58" t="e">
        <f t="shared" si="9"/>
        <v>#N/A</v>
      </c>
      <c r="I222" s="66"/>
      <c r="J222" s="67">
        <f>VLOOKUP(D222,Variables!$B$12:$C$23,2)</f>
        <v>1</v>
      </c>
      <c r="K222" s="67">
        <f t="shared" si="10"/>
        <v>0</v>
      </c>
      <c r="L222" s="68">
        <f>ROUND(K222*Variables!$D$4,2)</f>
        <v>0</v>
      </c>
      <c r="M222" s="66"/>
      <c r="N222" s="68">
        <f>ROUND(M222*Variables!$C$4,2)</f>
        <v>0</v>
      </c>
      <c r="O222" s="69"/>
      <c r="P222" s="69"/>
      <c r="Q222" s="70" t="e">
        <f t="shared" si="12"/>
        <v>#N/A</v>
      </c>
      <c r="R222" s="70" t="e">
        <f t="shared" si="11"/>
        <v>#N/A</v>
      </c>
    </row>
    <row r="223" spans="2:18">
      <c r="B223" s="63"/>
      <c r="C223" s="63"/>
      <c r="D223" s="64">
        <f t="shared" si="7"/>
        <v>1</v>
      </c>
      <c r="E223" s="65">
        <f t="shared" si="8"/>
        <v>2.7322404371584699E-3</v>
      </c>
      <c r="F223" s="66"/>
      <c r="G223" s="57" t="e">
        <f>VLOOKUP(F223,Variables!$A$4:$B$9,2)</f>
        <v>#N/A</v>
      </c>
      <c r="H223" s="58" t="e">
        <f t="shared" si="9"/>
        <v>#N/A</v>
      </c>
      <c r="I223" s="66"/>
      <c r="J223" s="67">
        <f>VLOOKUP(D223,Variables!$B$12:$C$23,2)</f>
        <v>1</v>
      </c>
      <c r="K223" s="67">
        <f t="shared" si="10"/>
        <v>0</v>
      </c>
      <c r="L223" s="68">
        <f>ROUND(K223*Variables!$D$4,2)</f>
        <v>0</v>
      </c>
      <c r="M223" s="66"/>
      <c r="N223" s="68">
        <f>ROUND(M223*Variables!$C$4,2)</f>
        <v>0</v>
      </c>
      <c r="O223" s="69"/>
      <c r="P223" s="69"/>
      <c r="Q223" s="70" t="e">
        <f t="shared" si="12"/>
        <v>#N/A</v>
      </c>
      <c r="R223" s="70" t="e">
        <f t="shared" si="11"/>
        <v>#N/A</v>
      </c>
    </row>
    <row r="224" spans="2:18">
      <c r="B224" s="63"/>
      <c r="C224" s="63"/>
      <c r="D224" s="64">
        <f t="shared" ref="D224:D287" si="13">DATEDIF(B224,C224,"m")+1</f>
        <v>1</v>
      </c>
      <c r="E224" s="65">
        <f t="shared" ref="E224:E287" si="14">((C224+1)-B224)/366</f>
        <v>2.7322404371584699E-3</v>
      </c>
      <c r="F224" s="66"/>
      <c r="G224" s="57" t="e">
        <f>VLOOKUP(F224,Variables!$A$4:$B$9,2)</f>
        <v>#N/A</v>
      </c>
      <c r="H224" s="58" t="e">
        <f t="shared" ref="H224:H287" si="15">G224*E224</f>
        <v>#N/A</v>
      </c>
      <c r="I224" s="66"/>
      <c r="J224" s="67">
        <f>VLOOKUP(D224,Variables!$B$12:$C$23,2)</f>
        <v>1</v>
      </c>
      <c r="K224" s="67">
        <f t="shared" ref="K224:K287" si="16">IF(I224&lt;=J224,0,(I224-J224))</f>
        <v>0</v>
      </c>
      <c r="L224" s="68">
        <f>ROUND(K224*Variables!$D$4,2)</f>
        <v>0</v>
      </c>
      <c r="M224" s="66"/>
      <c r="N224" s="68">
        <f>ROUND(M224*Variables!$C$4,2)</f>
        <v>0</v>
      </c>
      <c r="O224" s="69"/>
      <c r="P224" s="69"/>
      <c r="Q224" s="70" t="e">
        <f t="shared" si="12"/>
        <v>#N/A</v>
      </c>
      <c r="R224" s="70" t="e">
        <f t="shared" ref="R224:R287" si="17">Q224+(O224)</f>
        <v>#N/A</v>
      </c>
    </row>
    <row r="225" spans="2:18">
      <c r="B225" s="63"/>
      <c r="C225" s="63"/>
      <c r="D225" s="64">
        <f t="shared" si="13"/>
        <v>1</v>
      </c>
      <c r="E225" s="65">
        <f t="shared" si="14"/>
        <v>2.7322404371584699E-3</v>
      </c>
      <c r="F225" s="66"/>
      <c r="G225" s="57" t="e">
        <f>VLOOKUP(F225,Variables!$A$4:$B$9,2)</f>
        <v>#N/A</v>
      </c>
      <c r="H225" s="58" t="e">
        <f t="shared" si="15"/>
        <v>#N/A</v>
      </c>
      <c r="I225" s="66"/>
      <c r="J225" s="67">
        <f>VLOOKUP(D225,Variables!$B$12:$C$23,2)</f>
        <v>1</v>
      </c>
      <c r="K225" s="67">
        <f t="shared" si="16"/>
        <v>0</v>
      </c>
      <c r="L225" s="68">
        <f>ROUND(K225*Variables!$D$4,2)</f>
        <v>0</v>
      </c>
      <c r="M225" s="66"/>
      <c r="N225" s="68">
        <f>ROUND(M225*Variables!$C$4,2)</f>
        <v>0</v>
      </c>
      <c r="O225" s="69"/>
      <c r="P225" s="69"/>
      <c r="Q225" s="70" t="e">
        <f t="shared" si="12"/>
        <v>#N/A</v>
      </c>
      <c r="R225" s="70" t="e">
        <f t="shared" si="17"/>
        <v>#N/A</v>
      </c>
    </row>
    <row r="226" spans="2:18">
      <c r="B226" s="63"/>
      <c r="C226" s="63"/>
      <c r="D226" s="64">
        <f t="shared" si="13"/>
        <v>1</v>
      </c>
      <c r="E226" s="65">
        <f t="shared" si="14"/>
        <v>2.7322404371584699E-3</v>
      </c>
      <c r="F226" s="66"/>
      <c r="G226" s="57" t="e">
        <f>VLOOKUP(F226,Variables!$A$4:$B$9,2)</f>
        <v>#N/A</v>
      </c>
      <c r="H226" s="58" t="e">
        <f t="shared" si="15"/>
        <v>#N/A</v>
      </c>
      <c r="I226" s="66"/>
      <c r="J226" s="67">
        <f>VLOOKUP(D226,Variables!$B$12:$C$23,2)</f>
        <v>1</v>
      </c>
      <c r="K226" s="67">
        <f t="shared" si="16"/>
        <v>0</v>
      </c>
      <c r="L226" s="68">
        <f>ROUND(K226*Variables!$D$4,2)</f>
        <v>0</v>
      </c>
      <c r="M226" s="66"/>
      <c r="N226" s="68">
        <f>ROUND(M226*Variables!$C$4,2)</f>
        <v>0</v>
      </c>
      <c r="O226" s="69"/>
      <c r="P226" s="69"/>
      <c r="Q226" s="70" t="e">
        <f t="shared" si="12"/>
        <v>#N/A</v>
      </c>
      <c r="R226" s="70" t="e">
        <f t="shared" si="17"/>
        <v>#N/A</v>
      </c>
    </row>
    <row r="227" spans="2:18">
      <c r="B227" s="63"/>
      <c r="C227" s="63"/>
      <c r="D227" s="64">
        <f t="shared" si="13"/>
        <v>1</v>
      </c>
      <c r="E227" s="65">
        <f t="shared" si="14"/>
        <v>2.7322404371584699E-3</v>
      </c>
      <c r="F227" s="66"/>
      <c r="G227" s="57" t="e">
        <f>VLOOKUP(F227,Variables!$A$4:$B$9,2)</f>
        <v>#N/A</v>
      </c>
      <c r="H227" s="58" t="e">
        <f t="shared" si="15"/>
        <v>#N/A</v>
      </c>
      <c r="I227" s="66"/>
      <c r="J227" s="67">
        <f>VLOOKUP(D227,Variables!$B$12:$C$23,2)</f>
        <v>1</v>
      </c>
      <c r="K227" s="67">
        <f t="shared" si="16"/>
        <v>0</v>
      </c>
      <c r="L227" s="68">
        <f>ROUND(K227*Variables!$D$4,2)</f>
        <v>0</v>
      </c>
      <c r="M227" s="66"/>
      <c r="N227" s="68">
        <f>ROUND(M227*Variables!$C$4,2)</f>
        <v>0</v>
      </c>
      <c r="O227" s="69"/>
      <c r="P227" s="69"/>
      <c r="Q227" s="70" t="e">
        <f t="shared" si="12"/>
        <v>#N/A</v>
      </c>
      <c r="R227" s="70" t="e">
        <f t="shared" si="17"/>
        <v>#N/A</v>
      </c>
    </row>
    <row r="228" spans="2:18">
      <c r="B228" s="63"/>
      <c r="C228" s="63"/>
      <c r="D228" s="64">
        <f t="shared" si="13"/>
        <v>1</v>
      </c>
      <c r="E228" s="65">
        <f t="shared" si="14"/>
        <v>2.7322404371584699E-3</v>
      </c>
      <c r="F228" s="66"/>
      <c r="G228" s="57" t="e">
        <f>VLOOKUP(F228,Variables!$A$4:$B$9,2)</f>
        <v>#N/A</v>
      </c>
      <c r="H228" s="58" t="e">
        <f t="shared" si="15"/>
        <v>#N/A</v>
      </c>
      <c r="I228" s="66"/>
      <c r="J228" s="67">
        <f>VLOOKUP(D228,Variables!$B$12:$C$23,2)</f>
        <v>1</v>
      </c>
      <c r="K228" s="67">
        <f t="shared" si="16"/>
        <v>0</v>
      </c>
      <c r="L228" s="68">
        <f>ROUND(K228*Variables!$D$4,2)</f>
        <v>0</v>
      </c>
      <c r="M228" s="66"/>
      <c r="N228" s="68">
        <f>ROUND(M228*Variables!$C$4,2)</f>
        <v>0</v>
      </c>
      <c r="O228" s="69"/>
      <c r="P228" s="69"/>
      <c r="Q228" s="70" t="e">
        <f t="shared" si="12"/>
        <v>#N/A</v>
      </c>
      <c r="R228" s="70" t="e">
        <f t="shared" si="17"/>
        <v>#N/A</v>
      </c>
    </row>
    <row r="229" spans="2:18">
      <c r="B229" s="63"/>
      <c r="C229" s="63"/>
      <c r="D229" s="64">
        <f t="shared" si="13"/>
        <v>1</v>
      </c>
      <c r="E229" s="65">
        <f t="shared" si="14"/>
        <v>2.7322404371584699E-3</v>
      </c>
      <c r="F229" s="66"/>
      <c r="G229" s="57" t="e">
        <f>VLOOKUP(F229,Variables!$A$4:$B$9,2)</f>
        <v>#N/A</v>
      </c>
      <c r="H229" s="58" t="e">
        <f t="shared" si="15"/>
        <v>#N/A</v>
      </c>
      <c r="I229" s="66"/>
      <c r="J229" s="67">
        <f>VLOOKUP(D229,Variables!$B$12:$C$23,2)</f>
        <v>1</v>
      </c>
      <c r="K229" s="67">
        <f t="shared" si="16"/>
        <v>0</v>
      </c>
      <c r="L229" s="68">
        <f>ROUND(K229*Variables!$D$4,2)</f>
        <v>0</v>
      </c>
      <c r="M229" s="66"/>
      <c r="N229" s="68">
        <f>ROUND(M229*Variables!$C$4,2)</f>
        <v>0</v>
      </c>
      <c r="O229" s="69"/>
      <c r="P229" s="69"/>
      <c r="Q229" s="70" t="e">
        <f t="shared" si="12"/>
        <v>#N/A</v>
      </c>
      <c r="R229" s="70" t="e">
        <f t="shared" si="17"/>
        <v>#N/A</v>
      </c>
    </row>
    <row r="230" spans="2:18">
      <c r="B230" s="63"/>
      <c r="C230" s="63"/>
      <c r="D230" s="64">
        <f t="shared" si="13"/>
        <v>1</v>
      </c>
      <c r="E230" s="65">
        <f t="shared" si="14"/>
        <v>2.7322404371584699E-3</v>
      </c>
      <c r="F230" s="66"/>
      <c r="G230" s="57" t="e">
        <f>VLOOKUP(F230,Variables!$A$4:$B$9,2)</f>
        <v>#N/A</v>
      </c>
      <c r="H230" s="58" t="e">
        <f t="shared" si="15"/>
        <v>#N/A</v>
      </c>
      <c r="I230" s="66"/>
      <c r="J230" s="67">
        <f>VLOOKUP(D230,Variables!$B$12:$C$23,2)</f>
        <v>1</v>
      </c>
      <c r="K230" s="67">
        <f t="shared" si="16"/>
        <v>0</v>
      </c>
      <c r="L230" s="68">
        <f>ROUND(K230*Variables!$D$4,2)</f>
        <v>0</v>
      </c>
      <c r="M230" s="66"/>
      <c r="N230" s="68">
        <f>ROUND(M230*Variables!$C$4,2)</f>
        <v>0</v>
      </c>
      <c r="O230" s="69"/>
      <c r="P230" s="69"/>
      <c r="Q230" s="70" t="e">
        <f t="shared" si="12"/>
        <v>#N/A</v>
      </c>
      <c r="R230" s="70" t="e">
        <f t="shared" si="17"/>
        <v>#N/A</v>
      </c>
    </row>
    <row r="231" spans="2:18">
      <c r="B231" s="63"/>
      <c r="C231" s="63"/>
      <c r="D231" s="64">
        <f t="shared" si="13"/>
        <v>1</v>
      </c>
      <c r="E231" s="65">
        <f t="shared" si="14"/>
        <v>2.7322404371584699E-3</v>
      </c>
      <c r="F231" s="66"/>
      <c r="G231" s="57" t="e">
        <f>VLOOKUP(F231,Variables!$A$4:$B$9,2)</f>
        <v>#N/A</v>
      </c>
      <c r="H231" s="58" t="e">
        <f t="shared" si="15"/>
        <v>#N/A</v>
      </c>
      <c r="I231" s="66"/>
      <c r="J231" s="67">
        <f>VLOOKUP(D231,Variables!$B$12:$C$23,2)</f>
        <v>1</v>
      </c>
      <c r="K231" s="67">
        <f t="shared" si="16"/>
        <v>0</v>
      </c>
      <c r="L231" s="68">
        <f>ROUND(K231*Variables!$D$4,2)</f>
        <v>0</v>
      </c>
      <c r="M231" s="66"/>
      <c r="N231" s="68">
        <f>ROUND(M231*Variables!$C$4,2)</f>
        <v>0</v>
      </c>
      <c r="O231" s="69"/>
      <c r="P231" s="69"/>
      <c r="Q231" s="70" t="e">
        <f t="shared" si="12"/>
        <v>#N/A</v>
      </c>
      <c r="R231" s="70" t="e">
        <f t="shared" si="17"/>
        <v>#N/A</v>
      </c>
    </row>
    <row r="232" spans="2:18">
      <c r="B232" s="63"/>
      <c r="C232" s="63"/>
      <c r="D232" s="64">
        <f t="shared" si="13"/>
        <v>1</v>
      </c>
      <c r="E232" s="65">
        <f t="shared" si="14"/>
        <v>2.7322404371584699E-3</v>
      </c>
      <c r="F232" s="66"/>
      <c r="G232" s="57" t="e">
        <f>VLOOKUP(F232,Variables!$A$4:$B$9,2)</f>
        <v>#N/A</v>
      </c>
      <c r="H232" s="58" t="e">
        <f t="shared" si="15"/>
        <v>#N/A</v>
      </c>
      <c r="I232" s="66"/>
      <c r="J232" s="67">
        <f>VLOOKUP(D232,Variables!$B$12:$C$23,2)</f>
        <v>1</v>
      </c>
      <c r="K232" s="67">
        <f t="shared" si="16"/>
        <v>0</v>
      </c>
      <c r="L232" s="68">
        <f>ROUND(K232*Variables!$D$4,2)</f>
        <v>0</v>
      </c>
      <c r="M232" s="66"/>
      <c r="N232" s="68">
        <f>ROUND(M232*Variables!$C$4,2)</f>
        <v>0</v>
      </c>
      <c r="O232" s="69"/>
      <c r="P232" s="69"/>
      <c r="Q232" s="70" t="e">
        <f t="shared" si="12"/>
        <v>#N/A</v>
      </c>
      <c r="R232" s="70" t="e">
        <f t="shared" si="17"/>
        <v>#N/A</v>
      </c>
    </row>
    <row r="233" spans="2:18">
      <c r="B233" s="63"/>
      <c r="C233" s="63"/>
      <c r="D233" s="64">
        <f t="shared" si="13"/>
        <v>1</v>
      </c>
      <c r="E233" s="65">
        <f t="shared" si="14"/>
        <v>2.7322404371584699E-3</v>
      </c>
      <c r="F233" s="66"/>
      <c r="G233" s="57" t="e">
        <f>VLOOKUP(F233,Variables!$A$4:$B$9,2)</f>
        <v>#N/A</v>
      </c>
      <c r="H233" s="58" t="e">
        <f t="shared" si="15"/>
        <v>#N/A</v>
      </c>
      <c r="I233" s="66"/>
      <c r="J233" s="67">
        <f>VLOOKUP(D233,Variables!$B$12:$C$23,2)</f>
        <v>1</v>
      </c>
      <c r="K233" s="67">
        <f t="shared" si="16"/>
        <v>0</v>
      </c>
      <c r="L233" s="68">
        <f>ROUND(K233*Variables!$D$4,2)</f>
        <v>0</v>
      </c>
      <c r="M233" s="66"/>
      <c r="N233" s="68">
        <f>ROUND(M233*Variables!$C$4,2)</f>
        <v>0</v>
      </c>
      <c r="O233" s="69"/>
      <c r="P233" s="69"/>
      <c r="Q233" s="70" t="e">
        <f t="shared" si="12"/>
        <v>#N/A</v>
      </c>
      <c r="R233" s="70" t="e">
        <f t="shared" si="17"/>
        <v>#N/A</v>
      </c>
    </row>
    <row r="234" spans="2:18">
      <c r="B234" s="63"/>
      <c r="C234" s="63"/>
      <c r="D234" s="64">
        <f t="shared" si="13"/>
        <v>1</v>
      </c>
      <c r="E234" s="65">
        <f t="shared" si="14"/>
        <v>2.7322404371584699E-3</v>
      </c>
      <c r="F234" s="66"/>
      <c r="G234" s="57" t="e">
        <f>VLOOKUP(F234,Variables!$A$4:$B$9,2)</f>
        <v>#N/A</v>
      </c>
      <c r="H234" s="58" t="e">
        <f t="shared" si="15"/>
        <v>#N/A</v>
      </c>
      <c r="I234" s="66"/>
      <c r="J234" s="67">
        <f>VLOOKUP(D234,Variables!$B$12:$C$23,2)</f>
        <v>1</v>
      </c>
      <c r="K234" s="67">
        <f t="shared" si="16"/>
        <v>0</v>
      </c>
      <c r="L234" s="68">
        <f>ROUND(K234*Variables!$D$4,2)</f>
        <v>0</v>
      </c>
      <c r="M234" s="66"/>
      <c r="N234" s="68">
        <f>ROUND(M234*Variables!$C$4,2)</f>
        <v>0</v>
      </c>
      <c r="O234" s="69"/>
      <c r="P234" s="69"/>
      <c r="Q234" s="70" t="e">
        <f t="shared" si="12"/>
        <v>#N/A</v>
      </c>
      <c r="R234" s="70" t="e">
        <f t="shared" si="17"/>
        <v>#N/A</v>
      </c>
    </row>
    <row r="235" spans="2:18">
      <c r="B235" s="63"/>
      <c r="C235" s="63"/>
      <c r="D235" s="64">
        <f t="shared" si="13"/>
        <v>1</v>
      </c>
      <c r="E235" s="65">
        <f t="shared" si="14"/>
        <v>2.7322404371584699E-3</v>
      </c>
      <c r="F235" s="66"/>
      <c r="G235" s="57" t="e">
        <f>VLOOKUP(F235,Variables!$A$4:$B$9,2)</f>
        <v>#N/A</v>
      </c>
      <c r="H235" s="58" t="e">
        <f t="shared" si="15"/>
        <v>#N/A</v>
      </c>
      <c r="I235" s="66"/>
      <c r="J235" s="67">
        <f>VLOOKUP(D235,Variables!$B$12:$C$23,2)</f>
        <v>1</v>
      </c>
      <c r="K235" s="67">
        <f t="shared" si="16"/>
        <v>0</v>
      </c>
      <c r="L235" s="68">
        <f>ROUND(K235*Variables!$D$4,2)</f>
        <v>0</v>
      </c>
      <c r="M235" s="66"/>
      <c r="N235" s="68">
        <f>ROUND(M235*Variables!$C$4,2)</f>
        <v>0</v>
      </c>
      <c r="O235" s="69"/>
      <c r="P235" s="69"/>
      <c r="Q235" s="70" t="e">
        <f t="shared" si="12"/>
        <v>#N/A</v>
      </c>
      <c r="R235" s="70" t="e">
        <f t="shared" si="17"/>
        <v>#N/A</v>
      </c>
    </row>
    <row r="236" spans="2:18">
      <c r="B236" s="63"/>
      <c r="C236" s="63"/>
      <c r="D236" s="64">
        <f t="shared" si="13"/>
        <v>1</v>
      </c>
      <c r="E236" s="65">
        <f t="shared" si="14"/>
        <v>2.7322404371584699E-3</v>
      </c>
      <c r="F236" s="66"/>
      <c r="G236" s="57" t="e">
        <f>VLOOKUP(F236,Variables!$A$4:$B$9,2)</f>
        <v>#N/A</v>
      </c>
      <c r="H236" s="58" t="e">
        <f t="shared" si="15"/>
        <v>#N/A</v>
      </c>
      <c r="I236" s="66"/>
      <c r="J236" s="67">
        <f>VLOOKUP(D236,Variables!$B$12:$C$23,2)</f>
        <v>1</v>
      </c>
      <c r="K236" s="67">
        <f t="shared" si="16"/>
        <v>0</v>
      </c>
      <c r="L236" s="68">
        <f>ROUND(K236*Variables!$D$4,2)</f>
        <v>0</v>
      </c>
      <c r="M236" s="66"/>
      <c r="N236" s="68">
        <f>ROUND(M236*Variables!$C$4,2)</f>
        <v>0</v>
      </c>
      <c r="O236" s="69"/>
      <c r="P236" s="69"/>
      <c r="Q236" s="70" t="e">
        <f t="shared" si="12"/>
        <v>#N/A</v>
      </c>
      <c r="R236" s="70" t="e">
        <f t="shared" si="17"/>
        <v>#N/A</v>
      </c>
    </row>
    <row r="237" spans="2:18">
      <c r="B237" s="63"/>
      <c r="C237" s="63"/>
      <c r="D237" s="64">
        <f t="shared" si="13"/>
        <v>1</v>
      </c>
      <c r="E237" s="65">
        <f t="shared" si="14"/>
        <v>2.7322404371584699E-3</v>
      </c>
      <c r="F237" s="66"/>
      <c r="G237" s="57" t="e">
        <f>VLOOKUP(F237,Variables!$A$4:$B$9,2)</f>
        <v>#N/A</v>
      </c>
      <c r="H237" s="58" t="e">
        <f t="shared" si="15"/>
        <v>#N/A</v>
      </c>
      <c r="I237" s="66"/>
      <c r="J237" s="67">
        <f>VLOOKUP(D237,Variables!$B$12:$C$23,2)</f>
        <v>1</v>
      </c>
      <c r="K237" s="67">
        <f t="shared" si="16"/>
        <v>0</v>
      </c>
      <c r="L237" s="68">
        <f>ROUND(K237*Variables!$D$4,2)</f>
        <v>0</v>
      </c>
      <c r="M237" s="66"/>
      <c r="N237" s="68">
        <f>ROUND(M237*Variables!$C$4,2)</f>
        <v>0</v>
      </c>
      <c r="O237" s="69"/>
      <c r="P237" s="69"/>
      <c r="Q237" s="70" t="e">
        <f t="shared" si="12"/>
        <v>#N/A</v>
      </c>
      <c r="R237" s="70" t="e">
        <f t="shared" si="17"/>
        <v>#N/A</v>
      </c>
    </row>
    <row r="238" spans="2:18">
      <c r="B238" s="63"/>
      <c r="C238" s="63"/>
      <c r="D238" s="64">
        <f t="shared" si="13"/>
        <v>1</v>
      </c>
      <c r="E238" s="65">
        <f t="shared" si="14"/>
        <v>2.7322404371584699E-3</v>
      </c>
      <c r="F238" s="66"/>
      <c r="G238" s="57" t="e">
        <f>VLOOKUP(F238,Variables!$A$4:$B$9,2)</f>
        <v>#N/A</v>
      </c>
      <c r="H238" s="58" t="e">
        <f t="shared" si="15"/>
        <v>#N/A</v>
      </c>
      <c r="I238" s="66"/>
      <c r="J238" s="67">
        <f>VLOOKUP(D238,Variables!$B$12:$C$23,2)</f>
        <v>1</v>
      </c>
      <c r="K238" s="67">
        <f t="shared" si="16"/>
        <v>0</v>
      </c>
      <c r="L238" s="68">
        <f>ROUND(K238*Variables!$D$4,2)</f>
        <v>0</v>
      </c>
      <c r="M238" s="66"/>
      <c r="N238" s="68">
        <f>ROUND(M238*Variables!$C$4,2)</f>
        <v>0</v>
      </c>
      <c r="O238" s="69"/>
      <c r="P238" s="69"/>
      <c r="Q238" s="70" t="e">
        <f t="shared" si="12"/>
        <v>#N/A</v>
      </c>
      <c r="R238" s="70" t="e">
        <f t="shared" si="17"/>
        <v>#N/A</v>
      </c>
    </row>
    <row r="239" spans="2:18">
      <c r="B239" s="63"/>
      <c r="C239" s="63"/>
      <c r="D239" s="64">
        <f t="shared" si="13"/>
        <v>1</v>
      </c>
      <c r="E239" s="65">
        <f t="shared" si="14"/>
        <v>2.7322404371584699E-3</v>
      </c>
      <c r="F239" s="66"/>
      <c r="G239" s="57" t="e">
        <f>VLOOKUP(F239,Variables!$A$4:$B$9,2)</f>
        <v>#N/A</v>
      </c>
      <c r="H239" s="58" t="e">
        <f t="shared" si="15"/>
        <v>#N/A</v>
      </c>
      <c r="I239" s="66"/>
      <c r="J239" s="67">
        <f>VLOOKUP(D239,Variables!$B$12:$C$23,2)</f>
        <v>1</v>
      </c>
      <c r="K239" s="67">
        <f t="shared" si="16"/>
        <v>0</v>
      </c>
      <c r="L239" s="68">
        <f>ROUND(K239*Variables!$D$4,2)</f>
        <v>0</v>
      </c>
      <c r="M239" s="66"/>
      <c r="N239" s="68">
        <f>ROUND(M239*Variables!$C$4,2)</f>
        <v>0</v>
      </c>
      <c r="O239" s="69"/>
      <c r="P239" s="69"/>
      <c r="Q239" s="70" t="e">
        <f t="shared" si="12"/>
        <v>#N/A</v>
      </c>
      <c r="R239" s="70" t="e">
        <f t="shared" si="17"/>
        <v>#N/A</v>
      </c>
    </row>
    <row r="240" spans="2:18">
      <c r="B240" s="63"/>
      <c r="C240" s="63"/>
      <c r="D240" s="64">
        <f t="shared" si="13"/>
        <v>1</v>
      </c>
      <c r="E240" s="65">
        <f t="shared" si="14"/>
        <v>2.7322404371584699E-3</v>
      </c>
      <c r="F240" s="66"/>
      <c r="G240" s="57" t="e">
        <f>VLOOKUP(F240,Variables!$A$4:$B$9,2)</f>
        <v>#N/A</v>
      </c>
      <c r="H240" s="58" t="e">
        <f t="shared" si="15"/>
        <v>#N/A</v>
      </c>
      <c r="I240" s="66"/>
      <c r="J240" s="67">
        <f>VLOOKUP(D240,Variables!$B$12:$C$23,2)</f>
        <v>1</v>
      </c>
      <c r="K240" s="67">
        <f t="shared" si="16"/>
        <v>0</v>
      </c>
      <c r="L240" s="68">
        <f>ROUND(K240*Variables!$D$4,2)</f>
        <v>0</v>
      </c>
      <c r="M240" s="66"/>
      <c r="N240" s="68">
        <f>ROUND(M240*Variables!$C$4,2)</f>
        <v>0</v>
      </c>
      <c r="O240" s="69"/>
      <c r="P240" s="69"/>
      <c r="Q240" s="70" t="e">
        <f t="shared" si="12"/>
        <v>#N/A</v>
      </c>
      <c r="R240" s="70" t="e">
        <f t="shared" si="17"/>
        <v>#N/A</v>
      </c>
    </row>
    <row r="241" spans="2:18">
      <c r="B241" s="63"/>
      <c r="C241" s="63"/>
      <c r="D241" s="64">
        <f t="shared" si="13"/>
        <v>1</v>
      </c>
      <c r="E241" s="65">
        <f t="shared" si="14"/>
        <v>2.7322404371584699E-3</v>
      </c>
      <c r="F241" s="66"/>
      <c r="G241" s="57" t="e">
        <f>VLOOKUP(F241,Variables!$A$4:$B$9,2)</f>
        <v>#N/A</v>
      </c>
      <c r="H241" s="58" t="e">
        <f t="shared" si="15"/>
        <v>#N/A</v>
      </c>
      <c r="I241" s="66"/>
      <c r="J241" s="67">
        <f>VLOOKUP(D241,Variables!$B$12:$C$23,2)</f>
        <v>1</v>
      </c>
      <c r="K241" s="67">
        <f t="shared" si="16"/>
        <v>0</v>
      </c>
      <c r="L241" s="68">
        <f>ROUND(K241*Variables!$D$4,2)</f>
        <v>0</v>
      </c>
      <c r="M241" s="66"/>
      <c r="N241" s="68">
        <f>ROUND(M241*Variables!$C$4,2)</f>
        <v>0</v>
      </c>
      <c r="O241" s="69"/>
      <c r="P241" s="69"/>
      <c r="Q241" s="70" t="e">
        <f t="shared" si="12"/>
        <v>#N/A</v>
      </c>
      <c r="R241" s="70" t="e">
        <f t="shared" si="17"/>
        <v>#N/A</v>
      </c>
    </row>
    <row r="242" spans="2:18">
      <c r="B242" s="63"/>
      <c r="C242" s="63"/>
      <c r="D242" s="64">
        <f t="shared" si="13"/>
        <v>1</v>
      </c>
      <c r="E242" s="65">
        <f t="shared" si="14"/>
        <v>2.7322404371584699E-3</v>
      </c>
      <c r="F242" s="66"/>
      <c r="G242" s="57" t="e">
        <f>VLOOKUP(F242,Variables!$A$4:$B$9,2)</f>
        <v>#N/A</v>
      </c>
      <c r="H242" s="58" t="e">
        <f t="shared" si="15"/>
        <v>#N/A</v>
      </c>
      <c r="I242" s="66"/>
      <c r="J242" s="67">
        <f>VLOOKUP(D242,Variables!$B$12:$C$23,2)</f>
        <v>1</v>
      </c>
      <c r="K242" s="67">
        <f t="shared" si="16"/>
        <v>0</v>
      </c>
      <c r="L242" s="68">
        <f>ROUND(K242*Variables!$D$4,2)</f>
        <v>0</v>
      </c>
      <c r="M242" s="66"/>
      <c r="N242" s="68">
        <f>ROUND(M242*Variables!$C$4,2)</f>
        <v>0</v>
      </c>
      <c r="O242" s="69"/>
      <c r="P242" s="69"/>
      <c r="Q242" s="70" t="e">
        <f t="shared" si="12"/>
        <v>#N/A</v>
      </c>
      <c r="R242" s="70" t="e">
        <f t="shared" si="17"/>
        <v>#N/A</v>
      </c>
    </row>
    <row r="243" spans="2:18">
      <c r="B243" s="63"/>
      <c r="C243" s="63"/>
      <c r="D243" s="64">
        <f t="shared" si="13"/>
        <v>1</v>
      </c>
      <c r="E243" s="65">
        <f t="shared" si="14"/>
        <v>2.7322404371584699E-3</v>
      </c>
      <c r="F243" s="66"/>
      <c r="G243" s="57" t="e">
        <f>VLOOKUP(F243,Variables!$A$4:$B$9,2)</f>
        <v>#N/A</v>
      </c>
      <c r="H243" s="58" t="e">
        <f t="shared" si="15"/>
        <v>#N/A</v>
      </c>
      <c r="I243" s="66"/>
      <c r="J243" s="67">
        <f>VLOOKUP(D243,Variables!$B$12:$C$23,2)</f>
        <v>1</v>
      </c>
      <c r="K243" s="67">
        <f t="shared" si="16"/>
        <v>0</v>
      </c>
      <c r="L243" s="68">
        <f>ROUND(K243*Variables!$D$4,2)</f>
        <v>0</v>
      </c>
      <c r="M243" s="66"/>
      <c r="N243" s="68">
        <f>ROUND(M243*Variables!$C$4,2)</f>
        <v>0</v>
      </c>
      <c r="O243" s="69"/>
      <c r="P243" s="69"/>
      <c r="Q243" s="70" t="e">
        <f t="shared" si="12"/>
        <v>#N/A</v>
      </c>
      <c r="R243" s="70" t="e">
        <f t="shared" si="17"/>
        <v>#N/A</v>
      </c>
    </row>
    <row r="244" spans="2:18">
      <c r="B244" s="63"/>
      <c r="C244" s="63"/>
      <c r="D244" s="64">
        <f t="shared" si="13"/>
        <v>1</v>
      </c>
      <c r="E244" s="65">
        <f t="shared" si="14"/>
        <v>2.7322404371584699E-3</v>
      </c>
      <c r="F244" s="66"/>
      <c r="G244" s="57" t="e">
        <f>VLOOKUP(F244,Variables!$A$4:$B$9,2)</f>
        <v>#N/A</v>
      </c>
      <c r="H244" s="58" t="e">
        <f t="shared" si="15"/>
        <v>#N/A</v>
      </c>
      <c r="I244" s="66"/>
      <c r="J244" s="67">
        <f>VLOOKUP(D244,Variables!$B$12:$C$23,2)</f>
        <v>1</v>
      </c>
      <c r="K244" s="67">
        <f t="shared" si="16"/>
        <v>0</v>
      </c>
      <c r="L244" s="68">
        <f>ROUND(K244*Variables!$D$4,2)</f>
        <v>0</v>
      </c>
      <c r="M244" s="66"/>
      <c r="N244" s="68">
        <f>ROUND(M244*Variables!$C$4,2)</f>
        <v>0</v>
      </c>
      <c r="O244" s="69"/>
      <c r="P244" s="69"/>
      <c r="Q244" s="70" t="e">
        <f t="shared" si="12"/>
        <v>#N/A</v>
      </c>
      <c r="R244" s="70" t="e">
        <f t="shared" si="17"/>
        <v>#N/A</v>
      </c>
    </row>
    <row r="245" spans="2:18">
      <c r="B245" s="63"/>
      <c r="C245" s="63"/>
      <c r="D245" s="64">
        <f t="shared" si="13"/>
        <v>1</v>
      </c>
      <c r="E245" s="65">
        <f t="shared" si="14"/>
        <v>2.7322404371584699E-3</v>
      </c>
      <c r="F245" s="66"/>
      <c r="G245" s="57" t="e">
        <f>VLOOKUP(F245,Variables!$A$4:$B$9,2)</f>
        <v>#N/A</v>
      </c>
      <c r="H245" s="58" t="e">
        <f t="shared" si="15"/>
        <v>#N/A</v>
      </c>
      <c r="I245" s="66"/>
      <c r="J245" s="67">
        <f>VLOOKUP(D245,Variables!$B$12:$C$23,2)</f>
        <v>1</v>
      </c>
      <c r="K245" s="67">
        <f t="shared" si="16"/>
        <v>0</v>
      </c>
      <c r="L245" s="68">
        <f>ROUND(K245*Variables!$D$4,2)</f>
        <v>0</v>
      </c>
      <c r="M245" s="66"/>
      <c r="N245" s="68">
        <f>ROUND(M245*Variables!$C$4,2)</f>
        <v>0</v>
      </c>
      <c r="O245" s="69"/>
      <c r="P245" s="69"/>
      <c r="Q245" s="70" t="e">
        <f t="shared" si="12"/>
        <v>#N/A</v>
      </c>
      <c r="R245" s="70" t="e">
        <f t="shared" si="17"/>
        <v>#N/A</v>
      </c>
    </row>
    <row r="246" spans="2:18">
      <c r="B246" s="63"/>
      <c r="C246" s="63"/>
      <c r="D246" s="64">
        <f t="shared" si="13"/>
        <v>1</v>
      </c>
      <c r="E246" s="65">
        <f t="shared" si="14"/>
        <v>2.7322404371584699E-3</v>
      </c>
      <c r="F246" s="66"/>
      <c r="G246" s="57" t="e">
        <f>VLOOKUP(F246,Variables!$A$4:$B$9,2)</f>
        <v>#N/A</v>
      </c>
      <c r="H246" s="58" t="e">
        <f t="shared" si="15"/>
        <v>#N/A</v>
      </c>
      <c r="I246" s="66"/>
      <c r="J246" s="67">
        <f>VLOOKUP(D246,Variables!$B$12:$C$23,2)</f>
        <v>1</v>
      </c>
      <c r="K246" s="67">
        <f t="shared" si="16"/>
        <v>0</v>
      </c>
      <c r="L246" s="68">
        <f>ROUND(K246*Variables!$D$4,2)</f>
        <v>0</v>
      </c>
      <c r="M246" s="66"/>
      <c r="N246" s="68">
        <f>ROUND(M246*Variables!$C$4,2)</f>
        <v>0</v>
      </c>
      <c r="O246" s="69"/>
      <c r="P246" s="69"/>
      <c r="Q246" s="70" t="e">
        <f t="shared" si="12"/>
        <v>#N/A</v>
      </c>
      <c r="R246" s="70" t="e">
        <f t="shared" si="17"/>
        <v>#N/A</v>
      </c>
    </row>
    <row r="247" spans="2:18">
      <c r="B247" s="63"/>
      <c r="C247" s="63"/>
      <c r="D247" s="64">
        <f t="shared" si="13"/>
        <v>1</v>
      </c>
      <c r="E247" s="65">
        <f t="shared" si="14"/>
        <v>2.7322404371584699E-3</v>
      </c>
      <c r="F247" s="66"/>
      <c r="G247" s="57" t="e">
        <f>VLOOKUP(F247,Variables!$A$4:$B$9,2)</f>
        <v>#N/A</v>
      </c>
      <c r="H247" s="58" t="e">
        <f t="shared" si="15"/>
        <v>#N/A</v>
      </c>
      <c r="I247" s="66"/>
      <c r="J247" s="67">
        <f>VLOOKUP(D247,Variables!$B$12:$C$23,2)</f>
        <v>1</v>
      </c>
      <c r="K247" s="67">
        <f t="shared" si="16"/>
        <v>0</v>
      </c>
      <c r="L247" s="68">
        <f>ROUND(K247*Variables!$D$4,2)</f>
        <v>0</v>
      </c>
      <c r="M247" s="66"/>
      <c r="N247" s="68">
        <f>ROUND(M247*Variables!$C$4,2)</f>
        <v>0</v>
      </c>
      <c r="O247" s="69"/>
      <c r="P247" s="69"/>
      <c r="Q247" s="70" t="e">
        <f t="shared" si="12"/>
        <v>#N/A</v>
      </c>
      <c r="R247" s="70" t="e">
        <f t="shared" si="17"/>
        <v>#N/A</v>
      </c>
    </row>
    <row r="248" spans="2:18">
      <c r="B248" s="63"/>
      <c r="C248" s="63"/>
      <c r="D248" s="64">
        <f t="shared" si="13"/>
        <v>1</v>
      </c>
      <c r="E248" s="65">
        <f t="shared" si="14"/>
        <v>2.7322404371584699E-3</v>
      </c>
      <c r="F248" s="66"/>
      <c r="G248" s="57" t="e">
        <f>VLOOKUP(F248,Variables!$A$4:$B$9,2)</f>
        <v>#N/A</v>
      </c>
      <c r="H248" s="58" t="e">
        <f t="shared" si="15"/>
        <v>#N/A</v>
      </c>
      <c r="I248" s="66"/>
      <c r="J248" s="67">
        <f>VLOOKUP(D248,Variables!$B$12:$C$23,2)</f>
        <v>1</v>
      </c>
      <c r="K248" s="67">
        <f t="shared" si="16"/>
        <v>0</v>
      </c>
      <c r="L248" s="68">
        <f>ROUND(K248*Variables!$D$4,2)</f>
        <v>0</v>
      </c>
      <c r="M248" s="66"/>
      <c r="N248" s="68">
        <f>ROUND(M248*Variables!$C$4,2)</f>
        <v>0</v>
      </c>
      <c r="O248" s="69"/>
      <c r="P248" s="69"/>
      <c r="Q248" s="70" t="e">
        <f t="shared" si="12"/>
        <v>#N/A</v>
      </c>
      <c r="R248" s="70" t="e">
        <f t="shared" si="17"/>
        <v>#N/A</v>
      </c>
    </row>
    <row r="249" spans="2:18">
      <c r="B249" s="63"/>
      <c r="C249" s="63"/>
      <c r="D249" s="64">
        <f t="shared" si="13"/>
        <v>1</v>
      </c>
      <c r="E249" s="65">
        <f t="shared" si="14"/>
        <v>2.7322404371584699E-3</v>
      </c>
      <c r="F249" s="66"/>
      <c r="G249" s="57" t="e">
        <f>VLOOKUP(F249,Variables!$A$4:$B$9,2)</f>
        <v>#N/A</v>
      </c>
      <c r="H249" s="58" t="e">
        <f t="shared" si="15"/>
        <v>#N/A</v>
      </c>
      <c r="I249" s="66"/>
      <c r="J249" s="67">
        <f>VLOOKUP(D249,Variables!$B$12:$C$23,2)</f>
        <v>1</v>
      </c>
      <c r="K249" s="67">
        <f t="shared" si="16"/>
        <v>0</v>
      </c>
      <c r="L249" s="68">
        <f>ROUND(K249*Variables!$D$4,2)</f>
        <v>0</v>
      </c>
      <c r="M249" s="66"/>
      <c r="N249" s="68">
        <f>ROUND(M249*Variables!$C$4,2)</f>
        <v>0</v>
      </c>
      <c r="O249" s="69"/>
      <c r="P249" s="69"/>
      <c r="Q249" s="70" t="e">
        <f t="shared" si="12"/>
        <v>#N/A</v>
      </c>
      <c r="R249" s="70" t="e">
        <f t="shared" si="17"/>
        <v>#N/A</v>
      </c>
    </row>
    <row r="250" spans="2:18">
      <c r="B250" s="63"/>
      <c r="C250" s="63"/>
      <c r="D250" s="64">
        <f t="shared" si="13"/>
        <v>1</v>
      </c>
      <c r="E250" s="65">
        <f t="shared" si="14"/>
        <v>2.7322404371584699E-3</v>
      </c>
      <c r="F250" s="66"/>
      <c r="G250" s="57" t="e">
        <f>VLOOKUP(F250,Variables!$A$4:$B$9,2)</f>
        <v>#N/A</v>
      </c>
      <c r="H250" s="58" t="e">
        <f t="shared" si="15"/>
        <v>#N/A</v>
      </c>
      <c r="I250" s="66"/>
      <c r="J250" s="67">
        <f>VLOOKUP(D250,Variables!$B$12:$C$23,2)</f>
        <v>1</v>
      </c>
      <c r="K250" s="67">
        <f t="shared" si="16"/>
        <v>0</v>
      </c>
      <c r="L250" s="68">
        <f>ROUND(K250*Variables!$D$4,2)</f>
        <v>0</v>
      </c>
      <c r="M250" s="66"/>
      <c r="N250" s="68">
        <f>ROUND(M250*Variables!$C$4,2)</f>
        <v>0</v>
      </c>
      <c r="O250" s="69"/>
      <c r="P250" s="69"/>
      <c r="Q250" s="70" t="e">
        <f t="shared" si="12"/>
        <v>#N/A</v>
      </c>
      <c r="R250" s="70" t="e">
        <f t="shared" si="17"/>
        <v>#N/A</v>
      </c>
    </row>
    <row r="251" spans="2:18">
      <c r="B251" s="63"/>
      <c r="C251" s="63"/>
      <c r="D251" s="64">
        <f t="shared" si="13"/>
        <v>1</v>
      </c>
      <c r="E251" s="65">
        <f t="shared" si="14"/>
        <v>2.7322404371584699E-3</v>
      </c>
      <c r="F251" s="66"/>
      <c r="G251" s="57" t="e">
        <f>VLOOKUP(F251,Variables!$A$4:$B$9,2)</f>
        <v>#N/A</v>
      </c>
      <c r="H251" s="58" t="e">
        <f t="shared" si="15"/>
        <v>#N/A</v>
      </c>
      <c r="I251" s="66"/>
      <c r="J251" s="67">
        <f>VLOOKUP(D251,Variables!$B$12:$C$23,2)</f>
        <v>1</v>
      </c>
      <c r="K251" s="67">
        <f t="shared" si="16"/>
        <v>0</v>
      </c>
      <c r="L251" s="68">
        <f>ROUND(K251*Variables!$D$4,2)</f>
        <v>0</v>
      </c>
      <c r="M251" s="66"/>
      <c r="N251" s="68">
        <f>ROUND(M251*Variables!$C$4,2)</f>
        <v>0</v>
      </c>
      <c r="O251" s="69"/>
      <c r="P251" s="69"/>
      <c r="Q251" s="70" t="e">
        <f t="shared" si="12"/>
        <v>#N/A</v>
      </c>
      <c r="R251" s="70" t="e">
        <f t="shared" si="17"/>
        <v>#N/A</v>
      </c>
    </row>
    <row r="252" spans="2:18">
      <c r="B252" s="63"/>
      <c r="C252" s="63"/>
      <c r="D252" s="64">
        <f t="shared" si="13"/>
        <v>1</v>
      </c>
      <c r="E252" s="65">
        <f t="shared" si="14"/>
        <v>2.7322404371584699E-3</v>
      </c>
      <c r="F252" s="66"/>
      <c r="G252" s="57" t="e">
        <f>VLOOKUP(F252,Variables!$A$4:$B$9,2)</f>
        <v>#N/A</v>
      </c>
      <c r="H252" s="58" t="e">
        <f t="shared" si="15"/>
        <v>#N/A</v>
      </c>
      <c r="I252" s="66"/>
      <c r="J252" s="67">
        <f>VLOOKUP(D252,Variables!$B$12:$C$23,2)</f>
        <v>1</v>
      </c>
      <c r="K252" s="67">
        <f t="shared" si="16"/>
        <v>0</v>
      </c>
      <c r="L252" s="68">
        <f>ROUND(K252*Variables!$D$4,2)</f>
        <v>0</v>
      </c>
      <c r="M252" s="66"/>
      <c r="N252" s="68">
        <f>ROUND(M252*Variables!$C$4,2)</f>
        <v>0</v>
      </c>
      <c r="O252" s="69"/>
      <c r="P252" s="69"/>
      <c r="Q252" s="70" t="e">
        <f t="shared" si="12"/>
        <v>#N/A</v>
      </c>
      <c r="R252" s="70" t="e">
        <f t="shared" si="17"/>
        <v>#N/A</v>
      </c>
    </row>
    <row r="253" spans="2:18">
      <c r="B253" s="63"/>
      <c r="C253" s="63"/>
      <c r="D253" s="64">
        <f t="shared" si="13"/>
        <v>1</v>
      </c>
      <c r="E253" s="65">
        <f t="shared" si="14"/>
        <v>2.7322404371584699E-3</v>
      </c>
      <c r="F253" s="66"/>
      <c r="G253" s="57" t="e">
        <f>VLOOKUP(F253,Variables!$A$4:$B$9,2)</f>
        <v>#N/A</v>
      </c>
      <c r="H253" s="58" t="e">
        <f t="shared" si="15"/>
        <v>#N/A</v>
      </c>
      <c r="I253" s="66"/>
      <c r="J253" s="67">
        <f>VLOOKUP(D253,Variables!$B$12:$C$23,2)</f>
        <v>1</v>
      </c>
      <c r="K253" s="67">
        <f t="shared" si="16"/>
        <v>0</v>
      </c>
      <c r="L253" s="68">
        <f>ROUND(K253*Variables!$D$4,2)</f>
        <v>0</v>
      </c>
      <c r="M253" s="66"/>
      <c r="N253" s="68">
        <f>ROUND(M253*Variables!$C$4,2)</f>
        <v>0</v>
      </c>
      <c r="O253" s="69"/>
      <c r="P253" s="69"/>
      <c r="Q253" s="70" t="e">
        <f t="shared" si="12"/>
        <v>#N/A</v>
      </c>
      <c r="R253" s="70" t="e">
        <f t="shared" si="17"/>
        <v>#N/A</v>
      </c>
    </row>
    <row r="254" spans="2:18">
      <c r="B254" s="63"/>
      <c r="C254" s="63"/>
      <c r="D254" s="64">
        <f t="shared" si="13"/>
        <v>1</v>
      </c>
      <c r="E254" s="65">
        <f t="shared" si="14"/>
        <v>2.7322404371584699E-3</v>
      </c>
      <c r="F254" s="66"/>
      <c r="G254" s="57" t="e">
        <f>VLOOKUP(F254,Variables!$A$4:$B$9,2)</f>
        <v>#N/A</v>
      </c>
      <c r="H254" s="58" t="e">
        <f t="shared" si="15"/>
        <v>#N/A</v>
      </c>
      <c r="I254" s="66"/>
      <c r="J254" s="67">
        <f>VLOOKUP(D254,Variables!$B$12:$C$23,2)</f>
        <v>1</v>
      </c>
      <c r="K254" s="67">
        <f t="shared" si="16"/>
        <v>0</v>
      </c>
      <c r="L254" s="68">
        <f>ROUND(K254*Variables!$D$4,2)</f>
        <v>0</v>
      </c>
      <c r="M254" s="66"/>
      <c r="N254" s="68">
        <f>ROUND(M254*Variables!$C$4,2)</f>
        <v>0</v>
      </c>
      <c r="O254" s="69"/>
      <c r="P254" s="69"/>
      <c r="Q254" s="70" t="e">
        <f t="shared" si="12"/>
        <v>#N/A</v>
      </c>
      <c r="R254" s="70" t="e">
        <f t="shared" si="17"/>
        <v>#N/A</v>
      </c>
    </row>
    <row r="255" spans="2:18">
      <c r="B255" s="63"/>
      <c r="C255" s="63"/>
      <c r="D255" s="64">
        <f t="shared" si="13"/>
        <v>1</v>
      </c>
      <c r="E255" s="65">
        <f t="shared" si="14"/>
        <v>2.7322404371584699E-3</v>
      </c>
      <c r="F255" s="66"/>
      <c r="G255" s="57" t="e">
        <f>VLOOKUP(F255,Variables!$A$4:$B$9,2)</f>
        <v>#N/A</v>
      </c>
      <c r="H255" s="58" t="e">
        <f t="shared" si="15"/>
        <v>#N/A</v>
      </c>
      <c r="I255" s="66"/>
      <c r="J255" s="67">
        <f>VLOOKUP(D255,Variables!$B$12:$C$23,2)</f>
        <v>1</v>
      </c>
      <c r="K255" s="67">
        <f t="shared" si="16"/>
        <v>0</v>
      </c>
      <c r="L255" s="68">
        <f>ROUND(K255*Variables!$D$4,2)</f>
        <v>0</v>
      </c>
      <c r="M255" s="66"/>
      <c r="N255" s="68">
        <f>ROUND(M255*Variables!$C$4,2)</f>
        <v>0</v>
      </c>
      <c r="O255" s="69"/>
      <c r="P255" s="69"/>
      <c r="Q255" s="70" t="e">
        <f t="shared" si="12"/>
        <v>#N/A</v>
      </c>
      <c r="R255" s="70" t="e">
        <f t="shared" si="17"/>
        <v>#N/A</v>
      </c>
    </row>
    <row r="256" spans="2:18">
      <c r="B256" s="63"/>
      <c r="C256" s="63"/>
      <c r="D256" s="64">
        <f t="shared" si="13"/>
        <v>1</v>
      </c>
      <c r="E256" s="65">
        <f t="shared" si="14"/>
        <v>2.7322404371584699E-3</v>
      </c>
      <c r="F256" s="66"/>
      <c r="G256" s="57" t="e">
        <f>VLOOKUP(F256,Variables!$A$4:$B$9,2)</f>
        <v>#N/A</v>
      </c>
      <c r="H256" s="58" t="e">
        <f t="shared" si="15"/>
        <v>#N/A</v>
      </c>
      <c r="I256" s="66"/>
      <c r="J256" s="67">
        <f>VLOOKUP(D256,Variables!$B$12:$C$23,2)</f>
        <v>1</v>
      </c>
      <c r="K256" s="67">
        <f t="shared" si="16"/>
        <v>0</v>
      </c>
      <c r="L256" s="68">
        <f>ROUND(K256*Variables!$D$4,2)</f>
        <v>0</v>
      </c>
      <c r="M256" s="66"/>
      <c r="N256" s="68">
        <f>ROUND(M256*Variables!$C$4,2)</f>
        <v>0</v>
      </c>
      <c r="O256" s="69"/>
      <c r="P256" s="69"/>
      <c r="Q256" s="70" t="e">
        <f t="shared" si="12"/>
        <v>#N/A</v>
      </c>
      <c r="R256" s="70" t="e">
        <f t="shared" si="17"/>
        <v>#N/A</v>
      </c>
    </row>
    <row r="257" spans="2:18">
      <c r="B257" s="63"/>
      <c r="C257" s="63"/>
      <c r="D257" s="64">
        <f t="shared" si="13"/>
        <v>1</v>
      </c>
      <c r="E257" s="65">
        <f t="shared" si="14"/>
        <v>2.7322404371584699E-3</v>
      </c>
      <c r="F257" s="66"/>
      <c r="G257" s="57" t="e">
        <f>VLOOKUP(F257,Variables!$A$4:$B$9,2)</f>
        <v>#N/A</v>
      </c>
      <c r="H257" s="58" t="e">
        <f t="shared" si="15"/>
        <v>#N/A</v>
      </c>
      <c r="I257" s="66"/>
      <c r="J257" s="67">
        <f>VLOOKUP(D257,Variables!$B$12:$C$23,2)</f>
        <v>1</v>
      </c>
      <c r="K257" s="67">
        <f t="shared" si="16"/>
        <v>0</v>
      </c>
      <c r="L257" s="68">
        <f>ROUND(K257*Variables!$D$4,2)</f>
        <v>0</v>
      </c>
      <c r="M257" s="66"/>
      <c r="N257" s="68">
        <f>ROUND(M257*Variables!$C$4,2)</f>
        <v>0</v>
      </c>
      <c r="O257" s="69"/>
      <c r="P257" s="69"/>
      <c r="Q257" s="70" t="e">
        <f t="shared" si="12"/>
        <v>#N/A</v>
      </c>
      <c r="R257" s="70" t="e">
        <f t="shared" si="17"/>
        <v>#N/A</v>
      </c>
    </row>
    <row r="258" spans="2:18">
      <c r="B258" s="63"/>
      <c r="C258" s="63"/>
      <c r="D258" s="64">
        <f t="shared" si="13"/>
        <v>1</v>
      </c>
      <c r="E258" s="65">
        <f t="shared" si="14"/>
        <v>2.7322404371584699E-3</v>
      </c>
      <c r="F258" s="66"/>
      <c r="G258" s="57" t="e">
        <f>VLOOKUP(F258,Variables!$A$4:$B$9,2)</f>
        <v>#N/A</v>
      </c>
      <c r="H258" s="58" t="e">
        <f t="shared" si="15"/>
        <v>#N/A</v>
      </c>
      <c r="I258" s="66"/>
      <c r="J258" s="67">
        <f>VLOOKUP(D258,Variables!$B$12:$C$23,2)</f>
        <v>1</v>
      </c>
      <c r="K258" s="67">
        <f t="shared" si="16"/>
        <v>0</v>
      </c>
      <c r="L258" s="68">
        <f>ROUND(K258*Variables!$D$4,2)</f>
        <v>0</v>
      </c>
      <c r="M258" s="66"/>
      <c r="N258" s="68">
        <f>ROUND(M258*Variables!$C$4,2)</f>
        <v>0</v>
      </c>
      <c r="O258" s="69"/>
      <c r="P258" s="69"/>
      <c r="Q258" s="70" t="e">
        <f t="shared" si="12"/>
        <v>#N/A</v>
      </c>
      <c r="R258" s="70" t="e">
        <f t="shared" si="17"/>
        <v>#N/A</v>
      </c>
    </row>
    <row r="259" spans="2:18">
      <c r="B259" s="63"/>
      <c r="C259" s="63"/>
      <c r="D259" s="64">
        <f t="shared" si="13"/>
        <v>1</v>
      </c>
      <c r="E259" s="65">
        <f t="shared" si="14"/>
        <v>2.7322404371584699E-3</v>
      </c>
      <c r="F259" s="66"/>
      <c r="G259" s="57" t="e">
        <f>VLOOKUP(F259,Variables!$A$4:$B$9,2)</f>
        <v>#N/A</v>
      </c>
      <c r="H259" s="58" t="e">
        <f t="shared" si="15"/>
        <v>#N/A</v>
      </c>
      <c r="I259" s="66"/>
      <c r="J259" s="67">
        <f>VLOOKUP(D259,Variables!$B$12:$C$23,2)</f>
        <v>1</v>
      </c>
      <c r="K259" s="67">
        <f t="shared" si="16"/>
        <v>0</v>
      </c>
      <c r="L259" s="68">
        <f>ROUND(K259*Variables!$D$4,2)</f>
        <v>0</v>
      </c>
      <c r="M259" s="66"/>
      <c r="N259" s="68">
        <f>ROUND(M259*Variables!$C$4,2)</f>
        <v>0</v>
      </c>
      <c r="O259" s="69"/>
      <c r="P259" s="69"/>
      <c r="Q259" s="70" t="e">
        <f t="shared" si="12"/>
        <v>#N/A</v>
      </c>
      <c r="R259" s="70" t="e">
        <f t="shared" si="17"/>
        <v>#N/A</v>
      </c>
    </row>
    <row r="260" spans="2:18">
      <c r="B260" s="63"/>
      <c r="C260" s="63"/>
      <c r="D260" s="64">
        <f t="shared" si="13"/>
        <v>1</v>
      </c>
      <c r="E260" s="65">
        <f t="shared" si="14"/>
        <v>2.7322404371584699E-3</v>
      </c>
      <c r="F260" s="66"/>
      <c r="G260" s="57" t="e">
        <f>VLOOKUP(F260,Variables!$A$4:$B$9,2)</f>
        <v>#N/A</v>
      </c>
      <c r="H260" s="58" t="e">
        <f t="shared" si="15"/>
        <v>#N/A</v>
      </c>
      <c r="I260" s="66"/>
      <c r="J260" s="67">
        <f>VLOOKUP(D260,Variables!$B$12:$C$23,2)</f>
        <v>1</v>
      </c>
      <c r="K260" s="67">
        <f t="shared" si="16"/>
        <v>0</v>
      </c>
      <c r="L260" s="68">
        <f>ROUND(K260*Variables!$D$4,2)</f>
        <v>0</v>
      </c>
      <c r="M260" s="66"/>
      <c r="N260" s="68">
        <f>ROUND(M260*Variables!$C$4,2)</f>
        <v>0</v>
      </c>
      <c r="O260" s="69"/>
      <c r="P260" s="69"/>
      <c r="Q260" s="70" t="e">
        <f t="shared" si="12"/>
        <v>#N/A</v>
      </c>
      <c r="R260" s="70" t="e">
        <f t="shared" si="17"/>
        <v>#N/A</v>
      </c>
    </row>
    <row r="261" spans="2:18">
      <c r="B261" s="63"/>
      <c r="C261" s="63"/>
      <c r="D261" s="64">
        <f t="shared" si="13"/>
        <v>1</v>
      </c>
      <c r="E261" s="65">
        <f t="shared" si="14"/>
        <v>2.7322404371584699E-3</v>
      </c>
      <c r="F261" s="66"/>
      <c r="G261" s="57" t="e">
        <f>VLOOKUP(F261,Variables!$A$4:$B$9,2)</f>
        <v>#N/A</v>
      </c>
      <c r="H261" s="58" t="e">
        <f t="shared" si="15"/>
        <v>#N/A</v>
      </c>
      <c r="I261" s="66"/>
      <c r="J261" s="67">
        <f>VLOOKUP(D261,Variables!$B$12:$C$23,2)</f>
        <v>1</v>
      </c>
      <c r="K261" s="67">
        <f t="shared" si="16"/>
        <v>0</v>
      </c>
      <c r="L261" s="68">
        <f>ROUND(K261*Variables!$D$4,2)</f>
        <v>0</v>
      </c>
      <c r="M261" s="66"/>
      <c r="N261" s="68">
        <f>ROUND(M261*Variables!$C$4,2)</f>
        <v>0</v>
      </c>
      <c r="O261" s="69"/>
      <c r="P261" s="69"/>
      <c r="Q261" s="70" t="e">
        <f t="shared" si="12"/>
        <v>#N/A</v>
      </c>
      <c r="R261" s="70" t="e">
        <f t="shared" si="17"/>
        <v>#N/A</v>
      </c>
    </row>
    <row r="262" spans="2:18">
      <c r="B262" s="63"/>
      <c r="C262" s="63"/>
      <c r="D262" s="64">
        <f t="shared" si="13"/>
        <v>1</v>
      </c>
      <c r="E262" s="65">
        <f t="shared" si="14"/>
        <v>2.7322404371584699E-3</v>
      </c>
      <c r="F262" s="66"/>
      <c r="G262" s="57" t="e">
        <f>VLOOKUP(F262,Variables!$A$4:$B$9,2)</f>
        <v>#N/A</v>
      </c>
      <c r="H262" s="58" t="e">
        <f t="shared" si="15"/>
        <v>#N/A</v>
      </c>
      <c r="I262" s="66"/>
      <c r="J262" s="67">
        <f>VLOOKUP(D262,Variables!$B$12:$C$23,2)</f>
        <v>1</v>
      </c>
      <c r="K262" s="67">
        <f t="shared" si="16"/>
        <v>0</v>
      </c>
      <c r="L262" s="68">
        <f>ROUND(K262*Variables!$D$4,2)</f>
        <v>0</v>
      </c>
      <c r="M262" s="66"/>
      <c r="N262" s="68">
        <f>ROUND(M262*Variables!$C$4,2)</f>
        <v>0</v>
      </c>
      <c r="O262" s="69"/>
      <c r="P262" s="69"/>
      <c r="Q262" s="70" t="e">
        <f t="shared" si="12"/>
        <v>#N/A</v>
      </c>
      <c r="R262" s="70" t="e">
        <f t="shared" si="17"/>
        <v>#N/A</v>
      </c>
    </row>
    <row r="263" spans="2:18">
      <c r="B263" s="63"/>
      <c r="C263" s="63"/>
      <c r="D263" s="64">
        <f t="shared" si="13"/>
        <v>1</v>
      </c>
      <c r="E263" s="65">
        <f t="shared" si="14"/>
        <v>2.7322404371584699E-3</v>
      </c>
      <c r="F263" s="66"/>
      <c r="G263" s="57" t="e">
        <f>VLOOKUP(F263,Variables!$A$4:$B$9,2)</f>
        <v>#N/A</v>
      </c>
      <c r="H263" s="58" t="e">
        <f t="shared" si="15"/>
        <v>#N/A</v>
      </c>
      <c r="I263" s="66"/>
      <c r="J263" s="67">
        <f>VLOOKUP(D263,Variables!$B$12:$C$23,2)</f>
        <v>1</v>
      </c>
      <c r="K263" s="67">
        <f t="shared" si="16"/>
        <v>0</v>
      </c>
      <c r="L263" s="68">
        <f>ROUND(K263*Variables!$D$4,2)</f>
        <v>0</v>
      </c>
      <c r="M263" s="66"/>
      <c r="N263" s="68">
        <f>ROUND(M263*Variables!$C$4,2)</f>
        <v>0</v>
      </c>
      <c r="O263" s="69"/>
      <c r="P263" s="69"/>
      <c r="Q263" s="70" t="e">
        <f t="shared" si="12"/>
        <v>#N/A</v>
      </c>
      <c r="R263" s="70" t="e">
        <f t="shared" si="17"/>
        <v>#N/A</v>
      </c>
    </row>
    <row r="264" spans="2:18">
      <c r="B264" s="63"/>
      <c r="C264" s="63"/>
      <c r="D264" s="64">
        <f t="shared" si="13"/>
        <v>1</v>
      </c>
      <c r="E264" s="65">
        <f t="shared" si="14"/>
        <v>2.7322404371584699E-3</v>
      </c>
      <c r="F264" s="66"/>
      <c r="G264" s="57" t="e">
        <f>VLOOKUP(F264,Variables!$A$4:$B$9,2)</f>
        <v>#N/A</v>
      </c>
      <c r="H264" s="58" t="e">
        <f t="shared" si="15"/>
        <v>#N/A</v>
      </c>
      <c r="I264" s="66"/>
      <c r="J264" s="67">
        <f>VLOOKUP(D264,Variables!$B$12:$C$23,2)</f>
        <v>1</v>
      </c>
      <c r="K264" s="67">
        <f t="shared" si="16"/>
        <v>0</v>
      </c>
      <c r="L264" s="68">
        <f>ROUND(K264*Variables!$D$4,2)</f>
        <v>0</v>
      </c>
      <c r="M264" s="66"/>
      <c r="N264" s="68">
        <f>ROUND(M264*Variables!$C$4,2)</f>
        <v>0</v>
      </c>
      <c r="O264" s="69"/>
      <c r="P264" s="69"/>
      <c r="Q264" s="70" t="e">
        <f t="shared" si="12"/>
        <v>#N/A</v>
      </c>
      <c r="R264" s="70" t="e">
        <f t="shared" si="17"/>
        <v>#N/A</v>
      </c>
    </row>
    <row r="265" spans="2:18">
      <c r="B265" s="63"/>
      <c r="C265" s="63"/>
      <c r="D265" s="64">
        <f t="shared" si="13"/>
        <v>1</v>
      </c>
      <c r="E265" s="65">
        <f t="shared" si="14"/>
        <v>2.7322404371584699E-3</v>
      </c>
      <c r="F265" s="66"/>
      <c r="G265" s="57" t="e">
        <f>VLOOKUP(F265,Variables!$A$4:$B$9,2)</f>
        <v>#N/A</v>
      </c>
      <c r="H265" s="58" t="e">
        <f t="shared" si="15"/>
        <v>#N/A</v>
      </c>
      <c r="I265" s="66"/>
      <c r="J265" s="67">
        <f>VLOOKUP(D265,Variables!$B$12:$C$23,2)</f>
        <v>1</v>
      </c>
      <c r="K265" s="67">
        <f t="shared" si="16"/>
        <v>0</v>
      </c>
      <c r="L265" s="68">
        <f>ROUND(K265*Variables!$D$4,2)</f>
        <v>0</v>
      </c>
      <c r="M265" s="66"/>
      <c r="N265" s="68">
        <f>ROUND(M265*Variables!$C$4,2)</f>
        <v>0</v>
      </c>
      <c r="O265" s="69"/>
      <c r="P265" s="69"/>
      <c r="Q265" s="70" t="e">
        <f t="shared" si="12"/>
        <v>#N/A</v>
      </c>
      <c r="R265" s="70" t="e">
        <f t="shared" si="17"/>
        <v>#N/A</v>
      </c>
    </row>
    <row r="266" spans="2:18">
      <c r="B266" s="63"/>
      <c r="C266" s="63"/>
      <c r="D266" s="64">
        <f t="shared" si="13"/>
        <v>1</v>
      </c>
      <c r="E266" s="65">
        <f t="shared" si="14"/>
        <v>2.7322404371584699E-3</v>
      </c>
      <c r="F266" s="66"/>
      <c r="G266" s="57" t="e">
        <f>VLOOKUP(F266,Variables!$A$4:$B$9,2)</f>
        <v>#N/A</v>
      </c>
      <c r="H266" s="58" t="e">
        <f t="shared" si="15"/>
        <v>#N/A</v>
      </c>
      <c r="I266" s="66"/>
      <c r="J266" s="67">
        <f>VLOOKUP(D266,Variables!$B$12:$C$23,2)</f>
        <v>1</v>
      </c>
      <c r="K266" s="67">
        <f t="shared" si="16"/>
        <v>0</v>
      </c>
      <c r="L266" s="68">
        <f>ROUND(K266*Variables!$D$4,2)</f>
        <v>0</v>
      </c>
      <c r="M266" s="66"/>
      <c r="N266" s="68">
        <f>ROUND(M266*Variables!$C$4,2)</f>
        <v>0</v>
      </c>
      <c r="O266" s="69"/>
      <c r="P266" s="69"/>
      <c r="Q266" s="70" t="e">
        <f t="shared" ref="Q266:Q329" si="18">SUM(H266+L266+N266)</f>
        <v>#N/A</v>
      </c>
      <c r="R266" s="70" t="e">
        <f t="shared" si="17"/>
        <v>#N/A</v>
      </c>
    </row>
    <row r="267" spans="2:18">
      <c r="B267" s="63"/>
      <c r="C267" s="63"/>
      <c r="D267" s="64">
        <f t="shared" si="13"/>
        <v>1</v>
      </c>
      <c r="E267" s="65">
        <f t="shared" si="14"/>
        <v>2.7322404371584699E-3</v>
      </c>
      <c r="F267" s="66"/>
      <c r="G267" s="57" t="e">
        <f>VLOOKUP(F267,Variables!$A$4:$B$9,2)</f>
        <v>#N/A</v>
      </c>
      <c r="H267" s="58" t="e">
        <f t="shared" si="15"/>
        <v>#N/A</v>
      </c>
      <c r="I267" s="66"/>
      <c r="J267" s="67">
        <f>VLOOKUP(D267,Variables!$B$12:$C$23,2)</f>
        <v>1</v>
      </c>
      <c r="K267" s="67">
        <f t="shared" si="16"/>
        <v>0</v>
      </c>
      <c r="L267" s="68">
        <f>ROUND(K267*Variables!$D$4,2)</f>
        <v>0</v>
      </c>
      <c r="M267" s="66"/>
      <c r="N267" s="68">
        <f>ROUND(M267*Variables!$C$4,2)</f>
        <v>0</v>
      </c>
      <c r="O267" s="69"/>
      <c r="P267" s="69"/>
      <c r="Q267" s="70" t="e">
        <f t="shared" si="18"/>
        <v>#N/A</v>
      </c>
      <c r="R267" s="70" t="e">
        <f t="shared" si="17"/>
        <v>#N/A</v>
      </c>
    </row>
    <row r="268" spans="2:18">
      <c r="B268" s="63"/>
      <c r="C268" s="63"/>
      <c r="D268" s="64">
        <f t="shared" si="13"/>
        <v>1</v>
      </c>
      <c r="E268" s="65">
        <f t="shared" si="14"/>
        <v>2.7322404371584699E-3</v>
      </c>
      <c r="F268" s="66"/>
      <c r="G268" s="57" t="e">
        <f>VLOOKUP(F268,Variables!$A$4:$B$9,2)</f>
        <v>#N/A</v>
      </c>
      <c r="H268" s="58" t="e">
        <f t="shared" si="15"/>
        <v>#N/A</v>
      </c>
      <c r="I268" s="66"/>
      <c r="J268" s="67">
        <f>VLOOKUP(D268,Variables!$B$12:$C$23,2)</f>
        <v>1</v>
      </c>
      <c r="K268" s="67">
        <f t="shared" si="16"/>
        <v>0</v>
      </c>
      <c r="L268" s="68">
        <f>ROUND(K268*Variables!$D$4,2)</f>
        <v>0</v>
      </c>
      <c r="M268" s="66"/>
      <c r="N268" s="68">
        <f>ROUND(M268*Variables!$C$4,2)</f>
        <v>0</v>
      </c>
      <c r="O268" s="69"/>
      <c r="P268" s="69"/>
      <c r="Q268" s="70" t="e">
        <f t="shared" si="18"/>
        <v>#N/A</v>
      </c>
      <c r="R268" s="70" t="e">
        <f t="shared" si="17"/>
        <v>#N/A</v>
      </c>
    </row>
    <row r="269" spans="2:18">
      <c r="B269" s="63"/>
      <c r="C269" s="63"/>
      <c r="D269" s="64">
        <f t="shared" si="13"/>
        <v>1</v>
      </c>
      <c r="E269" s="65">
        <f t="shared" si="14"/>
        <v>2.7322404371584699E-3</v>
      </c>
      <c r="F269" s="66"/>
      <c r="G269" s="57" t="e">
        <f>VLOOKUP(F269,Variables!$A$4:$B$9,2)</f>
        <v>#N/A</v>
      </c>
      <c r="H269" s="58" t="e">
        <f t="shared" si="15"/>
        <v>#N/A</v>
      </c>
      <c r="I269" s="66"/>
      <c r="J269" s="67">
        <f>VLOOKUP(D269,Variables!$B$12:$C$23,2)</f>
        <v>1</v>
      </c>
      <c r="K269" s="67">
        <f t="shared" si="16"/>
        <v>0</v>
      </c>
      <c r="L269" s="68">
        <f>ROUND(K269*Variables!$D$4,2)</f>
        <v>0</v>
      </c>
      <c r="M269" s="66"/>
      <c r="N269" s="68">
        <f>ROUND(M269*Variables!$C$4,2)</f>
        <v>0</v>
      </c>
      <c r="O269" s="69"/>
      <c r="P269" s="69"/>
      <c r="Q269" s="70" t="e">
        <f t="shared" si="18"/>
        <v>#N/A</v>
      </c>
      <c r="R269" s="70" t="e">
        <f t="shared" si="17"/>
        <v>#N/A</v>
      </c>
    </row>
    <row r="270" spans="2:18">
      <c r="B270" s="63"/>
      <c r="C270" s="63"/>
      <c r="D270" s="64">
        <f t="shared" si="13"/>
        <v>1</v>
      </c>
      <c r="E270" s="65">
        <f t="shared" si="14"/>
        <v>2.7322404371584699E-3</v>
      </c>
      <c r="F270" s="66"/>
      <c r="G270" s="57" t="e">
        <f>VLOOKUP(F270,Variables!$A$4:$B$9,2)</f>
        <v>#N/A</v>
      </c>
      <c r="H270" s="58" t="e">
        <f t="shared" si="15"/>
        <v>#N/A</v>
      </c>
      <c r="I270" s="66"/>
      <c r="J270" s="67">
        <f>VLOOKUP(D270,Variables!$B$12:$C$23,2)</f>
        <v>1</v>
      </c>
      <c r="K270" s="67">
        <f t="shared" si="16"/>
        <v>0</v>
      </c>
      <c r="L270" s="68">
        <f>ROUND(K270*Variables!$D$4,2)</f>
        <v>0</v>
      </c>
      <c r="M270" s="66"/>
      <c r="N270" s="68">
        <f>ROUND(M270*Variables!$C$4,2)</f>
        <v>0</v>
      </c>
      <c r="O270" s="69"/>
      <c r="P270" s="69"/>
      <c r="Q270" s="70" t="e">
        <f t="shared" si="18"/>
        <v>#N/A</v>
      </c>
      <c r="R270" s="70" t="e">
        <f t="shared" si="17"/>
        <v>#N/A</v>
      </c>
    </row>
    <row r="271" spans="2:18">
      <c r="B271" s="63"/>
      <c r="C271" s="63"/>
      <c r="D271" s="64">
        <f t="shared" si="13"/>
        <v>1</v>
      </c>
      <c r="E271" s="65">
        <f t="shared" si="14"/>
        <v>2.7322404371584699E-3</v>
      </c>
      <c r="F271" s="66"/>
      <c r="G271" s="57" t="e">
        <f>VLOOKUP(F271,Variables!$A$4:$B$9,2)</f>
        <v>#N/A</v>
      </c>
      <c r="H271" s="58" t="e">
        <f t="shared" si="15"/>
        <v>#N/A</v>
      </c>
      <c r="I271" s="66"/>
      <c r="J271" s="67">
        <f>VLOOKUP(D271,Variables!$B$12:$C$23,2)</f>
        <v>1</v>
      </c>
      <c r="K271" s="67">
        <f t="shared" si="16"/>
        <v>0</v>
      </c>
      <c r="L271" s="68">
        <f>ROUND(K271*Variables!$D$4,2)</f>
        <v>0</v>
      </c>
      <c r="M271" s="66"/>
      <c r="N271" s="68">
        <f>ROUND(M271*Variables!$C$4,2)</f>
        <v>0</v>
      </c>
      <c r="O271" s="69"/>
      <c r="P271" s="69"/>
      <c r="Q271" s="70" t="e">
        <f t="shared" si="18"/>
        <v>#N/A</v>
      </c>
      <c r="R271" s="70" t="e">
        <f t="shared" si="17"/>
        <v>#N/A</v>
      </c>
    </row>
    <row r="272" spans="2:18">
      <c r="B272" s="63"/>
      <c r="C272" s="63"/>
      <c r="D272" s="64">
        <f t="shared" si="13"/>
        <v>1</v>
      </c>
      <c r="E272" s="65">
        <f t="shared" si="14"/>
        <v>2.7322404371584699E-3</v>
      </c>
      <c r="F272" s="66"/>
      <c r="G272" s="57" t="e">
        <f>VLOOKUP(F272,Variables!$A$4:$B$9,2)</f>
        <v>#N/A</v>
      </c>
      <c r="H272" s="58" t="e">
        <f t="shared" si="15"/>
        <v>#N/A</v>
      </c>
      <c r="I272" s="66"/>
      <c r="J272" s="67">
        <f>VLOOKUP(D272,Variables!$B$12:$C$23,2)</f>
        <v>1</v>
      </c>
      <c r="K272" s="67">
        <f t="shared" si="16"/>
        <v>0</v>
      </c>
      <c r="L272" s="68">
        <f>ROUND(K272*Variables!$D$4,2)</f>
        <v>0</v>
      </c>
      <c r="M272" s="66"/>
      <c r="N272" s="68">
        <f>ROUND(M272*Variables!$C$4,2)</f>
        <v>0</v>
      </c>
      <c r="O272" s="69"/>
      <c r="P272" s="69"/>
      <c r="Q272" s="70" t="e">
        <f t="shared" si="18"/>
        <v>#N/A</v>
      </c>
      <c r="R272" s="70" t="e">
        <f t="shared" si="17"/>
        <v>#N/A</v>
      </c>
    </row>
    <row r="273" spans="2:18">
      <c r="B273" s="63"/>
      <c r="C273" s="63"/>
      <c r="D273" s="64">
        <f t="shared" si="13"/>
        <v>1</v>
      </c>
      <c r="E273" s="65">
        <f t="shared" si="14"/>
        <v>2.7322404371584699E-3</v>
      </c>
      <c r="F273" s="66"/>
      <c r="G273" s="57" t="e">
        <f>VLOOKUP(F273,Variables!$A$4:$B$9,2)</f>
        <v>#N/A</v>
      </c>
      <c r="H273" s="58" t="e">
        <f t="shared" si="15"/>
        <v>#N/A</v>
      </c>
      <c r="I273" s="66"/>
      <c r="J273" s="67">
        <f>VLOOKUP(D273,Variables!$B$12:$C$23,2)</f>
        <v>1</v>
      </c>
      <c r="K273" s="67">
        <f t="shared" si="16"/>
        <v>0</v>
      </c>
      <c r="L273" s="68">
        <f>ROUND(K273*Variables!$D$4,2)</f>
        <v>0</v>
      </c>
      <c r="M273" s="66"/>
      <c r="N273" s="68">
        <f>ROUND(M273*Variables!$C$4,2)</f>
        <v>0</v>
      </c>
      <c r="O273" s="69"/>
      <c r="P273" s="69"/>
      <c r="Q273" s="70" t="e">
        <f t="shared" si="18"/>
        <v>#N/A</v>
      </c>
      <c r="R273" s="70" t="e">
        <f t="shared" si="17"/>
        <v>#N/A</v>
      </c>
    </row>
    <row r="274" spans="2:18">
      <c r="B274" s="63"/>
      <c r="C274" s="63"/>
      <c r="D274" s="64">
        <f t="shared" si="13"/>
        <v>1</v>
      </c>
      <c r="E274" s="65">
        <f t="shared" si="14"/>
        <v>2.7322404371584699E-3</v>
      </c>
      <c r="F274" s="66"/>
      <c r="G274" s="57" t="e">
        <f>VLOOKUP(F274,Variables!$A$4:$B$9,2)</f>
        <v>#N/A</v>
      </c>
      <c r="H274" s="58" t="e">
        <f t="shared" si="15"/>
        <v>#N/A</v>
      </c>
      <c r="I274" s="66"/>
      <c r="J274" s="67">
        <f>VLOOKUP(D274,Variables!$B$12:$C$23,2)</f>
        <v>1</v>
      </c>
      <c r="K274" s="67">
        <f t="shared" si="16"/>
        <v>0</v>
      </c>
      <c r="L274" s="68">
        <f>ROUND(K274*Variables!$D$4,2)</f>
        <v>0</v>
      </c>
      <c r="M274" s="66"/>
      <c r="N274" s="68">
        <f>ROUND(M274*Variables!$C$4,2)</f>
        <v>0</v>
      </c>
      <c r="O274" s="69"/>
      <c r="P274" s="69"/>
      <c r="Q274" s="70" t="e">
        <f t="shared" si="18"/>
        <v>#N/A</v>
      </c>
      <c r="R274" s="70" t="e">
        <f t="shared" si="17"/>
        <v>#N/A</v>
      </c>
    </row>
    <row r="275" spans="2:18">
      <c r="B275" s="63"/>
      <c r="C275" s="63"/>
      <c r="D275" s="64">
        <f t="shared" si="13"/>
        <v>1</v>
      </c>
      <c r="E275" s="65">
        <f t="shared" si="14"/>
        <v>2.7322404371584699E-3</v>
      </c>
      <c r="F275" s="66"/>
      <c r="G275" s="57" t="e">
        <f>VLOOKUP(F275,Variables!$A$4:$B$9,2)</f>
        <v>#N/A</v>
      </c>
      <c r="H275" s="58" t="e">
        <f t="shared" si="15"/>
        <v>#N/A</v>
      </c>
      <c r="I275" s="66"/>
      <c r="J275" s="67">
        <f>VLOOKUP(D275,Variables!$B$12:$C$23,2)</f>
        <v>1</v>
      </c>
      <c r="K275" s="67">
        <f t="shared" si="16"/>
        <v>0</v>
      </c>
      <c r="L275" s="68">
        <f>ROUND(K275*Variables!$D$4,2)</f>
        <v>0</v>
      </c>
      <c r="M275" s="66"/>
      <c r="N275" s="68">
        <f>ROUND(M275*Variables!$C$4,2)</f>
        <v>0</v>
      </c>
      <c r="O275" s="69"/>
      <c r="P275" s="69"/>
      <c r="Q275" s="70" t="e">
        <f t="shared" si="18"/>
        <v>#N/A</v>
      </c>
      <c r="R275" s="70" t="e">
        <f t="shared" si="17"/>
        <v>#N/A</v>
      </c>
    </row>
    <row r="276" spans="2:18">
      <c r="B276" s="63"/>
      <c r="C276" s="63"/>
      <c r="D276" s="64">
        <f t="shared" si="13"/>
        <v>1</v>
      </c>
      <c r="E276" s="65">
        <f t="shared" si="14"/>
        <v>2.7322404371584699E-3</v>
      </c>
      <c r="F276" s="66"/>
      <c r="G276" s="57" t="e">
        <f>VLOOKUP(F276,Variables!$A$4:$B$9,2)</f>
        <v>#N/A</v>
      </c>
      <c r="H276" s="58" t="e">
        <f t="shared" si="15"/>
        <v>#N/A</v>
      </c>
      <c r="I276" s="66"/>
      <c r="J276" s="67">
        <f>VLOOKUP(D276,Variables!$B$12:$C$23,2)</f>
        <v>1</v>
      </c>
      <c r="K276" s="67">
        <f t="shared" si="16"/>
        <v>0</v>
      </c>
      <c r="L276" s="68">
        <f>ROUND(K276*Variables!$D$4,2)</f>
        <v>0</v>
      </c>
      <c r="M276" s="66"/>
      <c r="N276" s="68">
        <f>ROUND(M276*Variables!$C$4,2)</f>
        <v>0</v>
      </c>
      <c r="O276" s="69"/>
      <c r="P276" s="69"/>
      <c r="Q276" s="70" t="e">
        <f t="shared" si="18"/>
        <v>#N/A</v>
      </c>
      <c r="R276" s="70" t="e">
        <f t="shared" si="17"/>
        <v>#N/A</v>
      </c>
    </row>
    <row r="277" spans="2:18">
      <c r="B277" s="63"/>
      <c r="C277" s="63"/>
      <c r="D277" s="64">
        <f t="shared" si="13"/>
        <v>1</v>
      </c>
      <c r="E277" s="65">
        <f t="shared" si="14"/>
        <v>2.7322404371584699E-3</v>
      </c>
      <c r="F277" s="66"/>
      <c r="G277" s="57" t="e">
        <f>VLOOKUP(F277,Variables!$A$4:$B$9,2)</f>
        <v>#N/A</v>
      </c>
      <c r="H277" s="58" t="e">
        <f t="shared" si="15"/>
        <v>#N/A</v>
      </c>
      <c r="I277" s="66"/>
      <c r="J277" s="67">
        <f>VLOOKUP(D277,Variables!$B$12:$C$23,2)</f>
        <v>1</v>
      </c>
      <c r="K277" s="67">
        <f t="shared" si="16"/>
        <v>0</v>
      </c>
      <c r="L277" s="68">
        <f>ROUND(K277*Variables!$D$4,2)</f>
        <v>0</v>
      </c>
      <c r="M277" s="66"/>
      <c r="N277" s="68">
        <f>ROUND(M277*Variables!$C$4,2)</f>
        <v>0</v>
      </c>
      <c r="O277" s="69"/>
      <c r="P277" s="69"/>
      <c r="Q277" s="70" t="e">
        <f t="shared" si="18"/>
        <v>#N/A</v>
      </c>
      <c r="R277" s="70" t="e">
        <f t="shared" si="17"/>
        <v>#N/A</v>
      </c>
    </row>
    <row r="278" spans="2:18">
      <c r="B278" s="63"/>
      <c r="C278" s="63"/>
      <c r="D278" s="64">
        <f t="shared" si="13"/>
        <v>1</v>
      </c>
      <c r="E278" s="65">
        <f t="shared" si="14"/>
        <v>2.7322404371584699E-3</v>
      </c>
      <c r="F278" s="66"/>
      <c r="G278" s="57" t="e">
        <f>VLOOKUP(F278,Variables!$A$4:$B$9,2)</f>
        <v>#N/A</v>
      </c>
      <c r="H278" s="58" t="e">
        <f t="shared" si="15"/>
        <v>#N/A</v>
      </c>
      <c r="I278" s="66"/>
      <c r="J278" s="67">
        <f>VLOOKUP(D278,Variables!$B$12:$C$23,2)</f>
        <v>1</v>
      </c>
      <c r="K278" s="67">
        <f t="shared" si="16"/>
        <v>0</v>
      </c>
      <c r="L278" s="68">
        <f>ROUND(K278*Variables!$D$4,2)</f>
        <v>0</v>
      </c>
      <c r="M278" s="66"/>
      <c r="N278" s="68">
        <f>ROUND(M278*Variables!$C$4,2)</f>
        <v>0</v>
      </c>
      <c r="O278" s="69"/>
      <c r="P278" s="69"/>
      <c r="Q278" s="70" t="e">
        <f t="shared" si="18"/>
        <v>#N/A</v>
      </c>
      <c r="R278" s="70" t="e">
        <f t="shared" si="17"/>
        <v>#N/A</v>
      </c>
    </row>
    <row r="279" spans="2:18">
      <c r="B279" s="63"/>
      <c r="C279" s="63"/>
      <c r="D279" s="64">
        <f t="shared" si="13"/>
        <v>1</v>
      </c>
      <c r="E279" s="65">
        <f t="shared" si="14"/>
        <v>2.7322404371584699E-3</v>
      </c>
      <c r="F279" s="66"/>
      <c r="G279" s="57" t="e">
        <f>VLOOKUP(F279,Variables!$A$4:$B$9,2)</f>
        <v>#N/A</v>
      </c>
      <c r="H279" s="58" t="e">
        <f t="shared" si="15"/>
        <v>#N/A</v>
      </c>
      <c r="I279" s="66"/>
      <c r="J279" s="67">
        <f>VLOOKUP(D279,Variables!$B$12:$C$23,2)</f>
        <v>1</v>
      </c>
      <c r="K279" s="67">
        <f t="shared" si="16"/>
        <v>0</v>
      </c>
      <c r="L279" s="68">
        <f>ROUND(K279*Variables!$D$4,2)</f>
        <v>0</v>
      </c>
      <c r="M279" s="66"/>
      <c r="N279" s="68">
        <f>ROUND(M279*Variables!$C$4,2)</f>
        <v>0</v>
      </c>
      <c r="O279" s="69"/>
      <c r="P279" s="69"/>
      <c r="Q279" s="70" t="e">
        <f t="shared" si="18"/>
        <v>#N/A</v>
      </c>
      <c r="R279" s="70" t="e">
        <f t="shared" si="17"/>
        <v>#N/A</v>
      </c>
    </row>
    <row r="280" spans="2:18">
      <c r="B280" s="63"/>
      <c r="C280" s="63"/>
      <c r="D280" s="64">
        <f t="shared" si="13"/>
        <v>1</v>
      </c>
      <c r="E280" s="65">
        <f t="shared" si="14"/>
        <v>2.7322404371584699E-3</v>
      </c>
      <c r="F280" s="66"/>
      <c r="G280" s="57" t="e">
        <f>VLOOKUP(F280,Variables!$A$4:$B$9,2)</f>
        <v>#N/A</v>
      </c>
      <c r="H280" s="58" t="e">
        <f t="shared" si="15"/>
        <v>#N/A</v>
      </c>
      <c r="I280" s="66"/>
      <c r="J280" s="67">
        <f>VLOOKUP(D280,Variables!$B$12:$C$23,2)</f>
        <v>1</v>
      </c>
      <c r="K280" s="67">
        <f t="shared" si="16"/>
        <v>0</v>
      </c>
      <c r="L280" s="68">
        <f>ROUND(K280*Variables!$D$4,2)</f>
        <v>0</v>
      </c>
      <c r="M280" s="66"/>
      <c r="N280" s="68">
        <f>ROUND(M280*Variables!$C$4,2)</f>
        <v>0</v>
      </c>
      <c r="O280" s="69"/>
      <c r="P280" s="69"/>
      <c r="Q280" s="70" t="e">
        <f t="shared" si="18"/>
        <v>#N/A</v>
      </c>
      <c r="R280" s="70" t="e">
        <f t="shared" si="17"/>
        <v>#N/A</v>
      </c>
    </row>
    <row r="281" spans="2:18">
      <c r="B281" s="63"/>
      <c r="C281" s="63"/>
      <c r="D281" s="64">
        <f t="shared" si="13"/>
        <v>1</v>
      </c>
      <c r="E281" s="65">
        <f t="shared" si="14"/>
        <v>2.7322404371584699E-3</v>
      </c>
      <c r="F281" s="66"/>
      <c r="G281" s="57" t="e">
        <f>VLOOKUP(F281,Variables!$A$4:$B$9,2)</f>
        <v>#N/A</v>
      </c>
      <c r="H281" s="58" t="e">
        <f t="shared" si="15"/>
        <v>#N/A</v>
      </c>
      <c r="I281" s="66"/>
      <c r="J281" s="67">
        <f>VLOOKUP(D281,Variables!$B$12:$C$23,2)</f>
        <v>1</v>
      </c>
      <c r="K281" s="67">
        <f t="shared" si="16"/>
        <v>0</v>
      </c>
      <c r="L281" s="68">
        <f>ROUND(K281*Variables!$D$4,2)</f>
        <v>0</v>
      </c>
      <c r="M281" s="66"/>
      <c r="N281" s="68">
        <f>ROUND(M281*Variables!$C$4,2)</f>
        <v>0</v>
      </c>
      <c r="O281" s="69"/>
      <c r="P281" s="69"/>
      <c r="Q281" s="70" t="e">
        <f t="shared" si="18"/>
        <v>#N/A</v>
      </c>
      <c r="R281" s="70" t="e">
        <f t="shared" si="17"/>
        <v>#N/A</v>
      </c>
    </row>
    <row r="282" spans="2:18">
      <c r="B282" s="63"/>
      <c r="C282" s="63"/>
      <c r="D282" s="64">
        <f t="shared" si="13"/>
        <v>1</v>
      </c>
      <c r="E282" s="65">
        <f t="shared" si="14"/>
        <v>2.7322404371584699E-3</v>
      </c>
      <c r="F282" s="66"/>
      <c r="G282" s="57" t="e">
        <f>VLOOKUP(F282,Variables!$A$4:$B$9,2)</f>
        <v>#N/A</v>
      </c>
      <c r="H282" s="58" t="e">
        <f t="shared" si="15"/>
        <v>#N/A</v>
      </c>
      <c r="I282" s="66"/>
      <c r="J282" s="67">
        <f>VLOOKUP(D282,Variables!$B$12:$C$23,2)</f>
        <v>1</v>
      </c>
      <c r="K282" s="67">
        <f t="shared" si="16"/>
        <v>0</v>
      </c>
      <c r="L282" s="68">
        <f>ROUND(K282*Variables!$D$4,2)</f>
        <v>0</v>
      </c>
      <c r="M282" s="66"/>
      <c r="N282" s="68">
        <f>ROUND(M282*Variables!$C$4,2)</f>
        <v>0</v>
      </c>
      <c r="O282" s="69"/>
      <c r="P282" s="69"/>
      <c r="Q282" s="70" t="e">
        <f t="shared" si="18"/>
        <v>#N/A</v>
      </c>
      <c r="R282" s="70" t="e">
        <f t="shared" si="17"/>
        <v>#N/A</v>
      </c>
    </row>
    <row r="283" spans="2:18">
      <c r="B283" s="63"/>
      <c r="C283" s="63"/>
      <c r="D283" s="64">
        <f t="shared" si="13"/>
        <v>1</v>
      </c>
      <c r="E283" s="65">
        <f t="shared" si="14"/>
        <v>2.7322404371584699E-3</v>
      </c>
      <c r="F283" s="66"/>
      <c r="G283" s="57" t="e">
        <f>VLOOKUP(F283,Variables!$A$4:$B$9,2)</f>
        <v>#N/A</v>
      </c>
      <c r="H283" s="58" t="e">
        <f t="shared" si="15"/>
        <v>#N/A</v>
      </c>
      <c r="I283" s="66"/>
      <c r="J283" s="67">
        <f>VLOOKUP(D283,Variables!$B$12:$C$23,2)</f>
        <v>1</v>
      </c>
      <c r="K283" s="67">
        <f t="shared" si="16"/>
        <v>0</v>
      </c>
      <c r="L283" s="68">
        <f>ROUND(K283*Variables!$D$4,2)</f>
        <v>0</v>
      </c>
      <c r="M283" s="66"/>
      <c r="N283" s="68">
        <f>ROUND(M283*Variables!$C$4,2)</f>
        <v>0</v>
      </c>
      <c r="O283" s="69"/>
      <c r="P283" s="69"/>
      <c r="Q283" s="70" t="e">
        <f t="shared" si="18"/>
        <v>#N/A</v>
      </c>
      <c r="R283" s="70" t="e">
        <f t="shared" si="17"/>
        <v>#N/A</v>
      </c>
    </row>
    <row r="284" spans="2:18">
      <c r="B284" s="63"/>
      <c r="C284" s="63"/>
      <c r="D284" s="64">
        <f t="shared" si="13"/>
        <v>1</v>
      </c>
      <c r="E284" s="65">
        <f t="shared" si="14"/>
        <v>2.7322404371584699E-3</v>
      </c>
      <c r="F284" s="66"/>
      <c r="G284" s="57" t="e">
        <f>VLOOKUP(F284,Variables!$A$4:$B$9,2)</f>
        <v>#N/A</v>
      </c>
      <c r="H284" s="58" t="e">
        <f t="shared" si="15"/>
        <v>#N/A</v>
      </c>
      <c r="I284" s="66"/>
      <c r="J284" s="67">
        <f>VLOOKUP(D284,Variables!$B$12:$C$23,2)</f>
        <v>1</v>
      </c>
      <c r="K284" s="67">
        <f t="shared" si="16"/>
        <v>0</v>
      </c>
      <c r="L284" s="68">
        <f>ROUND(K284*Variables!$D$4,2)</f>
        <v>0</v>
      </c>
      <c r="M284" s="66"/>
      <c r="N284" s="68">
        <f>ROUND(M284*Variables!$C$4,2)</f>
        <v>0</v>
      </c>
      <c r="O284" s="69"/>
      <c r="P284" s="69"/>
      <c r="Q284" s="70" t="e">
        <f t="shared" si="18"/>
        <v>#N/A</v>
      </c>
      <c r="R284" s="70" t="e">
        <f t="shared" si="17"/>
        <v>#N/A</v>
      </c>
    </row>
    <row r="285" spans="2:18">
      <c r="B285" s="63"/>
      <c r="C285" s="63"/>
      <c r="D285" s="64">
        <f t="shared" si="13"/>
        <v>1</v>
      </c>
      <c r="E285" s="65">
        <f t="shared" si="14"/>
        <v>2.7322404371584699E-3</v>
      </c>
      <c r="F285" s="66"/>
      <c r="G285" s="57" t="e">
        <f>VLOOKUP(F285,Variables!$A$4:$B$9,2)</f>
        <v>#N/A</v>
      </c>
      <c r="H285" s="58" t="e">
        <f t="shared" si="15"/>
        <v>#N/A</v>
      </c>
      <c r="I285" s="66"/>
      <c r="J285" s="67">
        <f>VLOOKUP(D285,Variables!$B$12:$C$23,2)</f>
        <v>1</v>
      </c>
      <c r="K285" s="67">
        <f t="shared" si="16"/>
        <v>0</v>
      </c>
      <c r="L285" s="68">
        <f>ROUND(K285*Variables!$D$4,2)</f>
        <v>0</v>
      </c>
      <c r="M285" s="66"/>
      <c r="N285" s="68">
        <f>ROUND(M285*Variables!$C$4,2)</f>
        <v>0</v>
      </c>
      <c r="O285" s="69"/>
      <c r="P285" s="69"/>
      <c r="Q285" s="70" t="e">
        <f t="shared" si="18"/>
        <v>#N/A</v>
      </c>
      <c r="R285" s="70" t="e">
        <f t="shared" si="17"/>
        <v>#N/A</v>
      </c>
    </row>
    <row r="286" spans="2:18">
      <c r="B286" s="63"/>
      <c r="C286" s="63"/>
      <c r="D286" s="64">
        <f t="shared" si="13"/>
        <v>1</v>
      </c>
      <c r="E286" s="65">
        <f t="shared" si="14"/>
        <v>2.7322404371584699E-3</v>
      </c>
      <c r="F286" s="66"/>
      <c r="G286" s="57" t="e">
        <f>VLOOKUP(F286,Variables!$A$4:$B$9,2)</f>
        <v>#N/A</v>
      </c>
      <c r="H286" s="58" t="e">
        <f t="shared" si="15"/>
        <v>#N/A</v>
      </c>
      <c r="I286" s="66"/>
      <c r="J286" s="67">
        <f>VLOOKUP(D286,Variables!$B$12:$C$23,2)</f>
        <v>1</v>
      </c>
      <c r="K286" s="67">
        <f t="shared" si="16"/>
        <v>0</v>
      </c>
      <c r="L286" s="68">
        <f>ROUND(K286*Variables!$D$4,2)</f>
        <v>0</v>
      </c>
      <c r="M286" s="66"/>
      <c r="N286" s="68">
        <f>ROUND(M286*Variables!$C$4,2)</f>
        <v>0</v>
      </c>
      <c r="O286" s="69"/>
      <c r="P286" s="69"/>
      <c r="Q286" s="70" t="e">
        <f t="shared" si="18"/>
        <v>#N/A</v>
      </c>
      <c r="R286" s="70" t="e">
        <f t="shared" si="17"/>
        <v>#N/A</v>
      </c>
    </row>
    <row r="287" spans="2:18">
      <c r="B287" s="63"/>
      <c r="C287" s="63"/>
      <c r="D287" s="64">
        <f t="shared" si="13"/>
        <v>1</v>
      </c>
      <c r="E287" s="65">
        <f t="shared" si="14"/>
        <v>2.7322404371584699E-3</v>
      </c>
      <c r="F287" s="66"/>
      <c r="G287" s="57" t="e">
        <f>VLOOKUP(F287,Variables!$A$4:$B$9,2)</f>
        <v>#N/A</v>
      </c>
      <c r="H287" s="58" t="e">
        <f t="shared" si="15"/>
        <v>#N/A</v>
      </c>
      <c r="I287" s="66"/>
      <c r="J287" s="67">
        <f>VLOOKUP(D287,Variables!$B$12:$C$23,2)</f>
        <v>1</v>
      </c>
      <c r="K287" s="67">
        <f t="shared" si="16"/>
        <v>0</v>
      </c>
      <c r="L287" s="68">
        <f>ROUND(K287*Variables!$D$4,2)</f>
        <v>0</v>
      </c>
      <c r="M287" s="66"/>
      <c r="N287" s="68">
        <f>ROUND(M287*Variables!$C$4,2)</f>
        <v>0</v>
      </c>
      <c r="O287" s="69"/>
      <c r="P287" s="69"/>
      <c r="Q287" s="70" t="e">
        <f t="shared" si="18"/>
        <v>#N/A</v>
      </c>
      <c r="R287" s="70" t="e">
        <f t="shared" si="17"/>
        <v>#N/A</v>
      </c>
    </row>
    <row r="288" spans="2:18">
      <c r="B288" s="63"/>
      <c r="C288" s="63"/>
      <c r="D288" s="64">
        <f t="shared" ref="D288:D351" si="19">DATEDIF(B288,C288,"m")+1</f>
        <v>1</v>
      </c>
      <c r="E288" s="65">
        <f t="shared" ref="E288:E351" si="20">((C288+1)-B288)/366</f>
        <v>2.7322404371584699E-3</v>
      </c>
      <c r="F288" s="66"/>
      <c r="G288" s="57" t="e">
        <f>VLOOKUP(F288,Variables!$A$4:$B$9,2)</f>
        <v>#N/A</v>
      </c>
      <c r="H288" s="58" t="e">
        <f t="shared" ref="H288:H351" si="21">G288*E288</f>
        <v>#N/A</v>
      </c>
      <c r="I288" s="66"/>
      <c r="J288" s="67">
        <f>VLOOKUP(D288,Variables!$B$12:$C$23,2)</f>
        <v>1</v>
      </c>
      <c r="K288" s="67">
        <f t="shared" ref="K288:K351" si="22">IF(I288&lt;=J288,0,(I288-J288))</f>
        <v>0</v>
      </c>
      <c r="L288" s="68">
        <f>ROUND(K288*Variables!$D$4,2)</f>
        <v>0</v>
      </c>
      <c r="M288" s="66"/>
      <c r="N288" s="68">
        <f>ROUND(M288*Variables!$C$4,2)</f>
        <v>0</v>
      </c>
      <c r="O288" s="69"/>
      <c r="P288" s="69"/>
      <c r="Q288" s="70" t="e">
        <f t="shared" si="18"/>
        <v>#N/A</v>
      </c>
      <c r="R288" s="70" t="e">
        <f t="shared" ref="R288:R351" si="23">Q288+(O288)</f>
        <v>#N/A</v>
      </c>
    </row>
    <row r="289" spans="2:18">
      <c r="B289" s="63"/>
      <c r="C289" s="63"/>
      <c r="D289" s="64">
        <f t="shared" si="19"/>
        <v>1</v>
      </c>
      <c r="E289" s="65">
        <f t="shared" si="20"/>
        <v>2.7322404371584699E-3</v>
      </c>
      <c r="F289" s="66"/>
      <c r="G289" s="57" t="e">
        <f>VLOOKUP(F289,Variables!$A$4:$B$9,2)</f>
        <v>#N/A</v>
      </c>
      <c r="H289" s="58" t="e">
        <f t="shared" si="21"/>
        <v>#N/A</v>
      </c>
      <c r="I289" s="66"/>
      <c r="J289" s="67">
        <f>VLOOKUP(D289,Variables!$B$12:$C$23,2)</f>
        <v>1</v>
      </c>
      <c r="K289" s="67">
        <f t="shared" si="22"/>
        <v>0</v>
      </c>
      <c r="L289" s="68">
        <f>ROUND(K289*Variables!$D$4,2)</f>
        <v>0</v>
      </c>
      <c r="M289" s="66"/>
      <c r="N289" s="68">
        <f>ROUND(M289*Variables!$C$4,2)</f>
        <v>0</v>
      </c>
      <c r="O289" s="69"/>
      <c r="P289" s="69"/>
      <c r="Q289" s="70" t="e">
        <f t="shared" si="18"/>
        <v>#N/A</v>
      </c>
      <c r="R289" s="70" t="e">
        <f t="shared" si="23"/>
        <v>#N/A</v>
      </c>
    </row>
    <row r="290" spans="2:18">
      <c r="B290" s="63"/>
      <c r="C290" s="63"/>
      <c r="D290" s="64">
        <f t="shared" si="19"/>
        <v>1</v>
      </c>
      <c r="E290" s="65">
        <f t="shared" si="20"/>
        <v>2.7322404371584699E-3</v>
      </c>
      <c r="F290" s="66"/>
      <c r="G290" s="57" t="e">
        <f>VLOOKUP(F290,Variables!$A$4:$B$9,2)</f>
        <v>#N/A</v>
      </c>
      <c r="H290" s="58" t="e">
        <f t="shared" si="21"/>
        <v>#N/A</v>
      </c>
      <c r="I290" s="66"/>
      <c r="J290" s="67">
        <f>VLOOKUP(D290,Variables!$B$12:$C$23,2)</f>
        <v>1</v>
      </c>
      <c r="K290" s="67">
        <f t="shared" si="22"/>
        <v>0</v>
      </c>
      <c r="L290" s="68">
        <f>ROUND(K290*Variables!$D$4,2)</f>
        <v>0</v>
      </c>
      <c r="M290" s="66"/>
      <c r="N290" s="68">
        <f>ROUND(M290*Variables!$C$4,2)</f>
        <v>0</v>
      </c>
      <c r="O290" s="69"/>
      <c r="P290" s="69"/>
      <c r="Q290" s="70" t="e">
        <f t="shared" si="18"/>
        <v>#N/A</v>
      </c>
      <c r="R290" s="70" t="e">
        <f t="shared" si="23"/>
        <v>#N/A</v>
      </c>
    </row>
    <row r="291" spans="2:18">
      <c r="B291" s="63"/>
      <c r="C291" s="63"/>
      <c r="D291" s="64">
        <f t="shared" si="19"/>
        <v>1</v>
      </c>
      <c r="E291" s="65">
        <f t="shared" si="20"/>
        <v>2.7322404371584699E-3</v>
      </c>
      <c r="F291" s="66"/>
      <c r="G291" s="57" t="e">
        <f>VLOOKUP(F291,Variables!$A$4:$B$9,2)</f>
        <v>#N/A</v>
      </c>
      <c r="H291" s="58" t="e">
        <f t="shared" si="21"/>
        <v>#N/A</v>
      </c>
      <c r="I291" s="66"/>
      <c r="J291" s="67">
        <f>VLOOKUP(D291,Variables!$B$12:$C$23,2)</f>
        <v>1</v>
      </c>
      <c r="K291" s="67">
        <f t="shared" si="22"/>
        <v>0</v>
      </c>
      <c r="L291" s="68">
        <f>ROUND(K291*Variables!$D$4,2)</f>
        <v>0</v>
      </c>
      <c r="M291" s="66"/>
      <c r="N291" s="68">
        <f>ROUND(M291*Variables!$C$4,2)</f>
        <v>0</v>
      </c>
      <c r="O291" s="69"/>
      <c r="P291" s="69"/>
      <c r="Q291" s="70" t="e">
        <f t="shared" si="18"/>
        <v>#N/A</v>
      </c>
      <c r="R291" s="70" t="e">
        <f t="shared" si="23"/>
        <v>#N/A</v>
      </c>
    </row>
    <row r="292" spans="2:18">
      <c r="B292" s="63"/>
      <c r="C292" s="63"/>
      <c r="D292" s="64">
        <f t="shared" si="19"/>
        <v>1</v>
      </c>
      <c r="E292" s="65">
        <f t="shared" si="20"/>
        <v>2.7322404371584699E-3</v>
      </c>
      <c r="F292" s="66"/>
      <c r="G292" s="57" t="e">
        <f>VLOOKUP(F292,Variables!$A$4:$B$9,2)</f>
        <v>#N/A</v>
      </c>
      <c r="H292" s="58" t="e">
        <f t="shared" si="21"/>
        <v>#N/A</v>
      </c>
      <c r="I292" s="66"/>
      <c r="J292" s="67">
        <f>VLOOKUP(D292,Variables!$B$12:$C$23,2)</f>
        <v>1</v>
      </c>
      <c r="K292" s="67">
        <f t="shared" si="22"/>
        <v>0</v>
      </c>
      <c r="L292" s="68">
        <f>ROUND(K292*Variables!$D$4,2)</f>
        <v>0</v>
      </c>
      <c r="M292" s="66"/>
      <c r="N292" s="68">
        <f>ROUND(M292*Variables!$C$4,2)</f>
        <v>0</v>
      </c>
      <c r="O292" s="69"/>
      <c r="P292" s="69"/>
      <c r="Q292" s="70" t="e">
        <f t="shared" si="18"/>
        <v>#N/A</v>
      </c>
      <c r="R292" s="70" t="e">
        <f t="shared" si="23"/>
        <v>#N/A</v>
      </c>
    </row>
    <row r="293" spans="2:18">
      <c r="B293" s="63"/>
      <c r="C293" s="63"/>
      <c r="D293" s="64">
        <f t="shared" si="19"/>
        <v>1</v>
      </c>
      <c r="E293" s="65">
        <f t="shared" si="20"/>
        <v>2.7322404371584699E-3</v>
      </c>
      <c r="F293" s="66"/>
      <c r="G293" s="57" t="e">
        <f>VLOOKUP(F293,Variables!$A$4:$B$9,2)</f>
        <v>#N/A</v>
      </c>
      <c r="H293" s="58" t="e">
        <f t="shared" si="21"/>
        <v>#N/A</v>
      </c>
      <c r="I293" s="66"/>
      <c r="J293" s="67">
        <f>VLOOKUP(D293,Variables!$B$12:$C$23,2)</f>
        <v>1</v>
      </c>
      <c r="K293" s="67">
        <f t="shared" si="22"/>
        <v>0</v>
      </c>
      <c r="L293" s="68">
        <f>ROUND(K293*Variables!$D$4,2)</f>
        <v>0</v>
      </c>
      <c r="M293" s="66"/>
      <c r="N293" s="68">
        <f>ROUND(M293*Variables!$C$4,2)</f>
        <v>0</v>
      </c>
      <c r="O293" s="69"/>
      <c r="P293" s="69"/>
      <c r="Q293" s="70" t="e">
        <f t="shared" si="18"/>
        <v>#N/A</v>
      </c>
      <c r="R293" s="70" t="e">
        <f t="shared" si="23"/>
        <v>#N/A</v>
      </c>
    </row>
    <row r="294" spans="2:18">
      <c r="B294" s="63"/>
      <c r="C294" s="63"/>
      <c r="D294" s="64">
        <f t="shared" si="19"/>
        <v>1</v>
      </c>
      <c r="E294" s="65">
        <f t="shared" si="20"/>
        <v>2.7322404371584699E-3</v>
      </c>
      <c r="F294" s="66"/>
      <c r="G294" s="57" t="e">
        <f>VLOOKUP(F294,Variables!$A$4:$B$9,2)</f>
        <v>#N/A</v>
      </c>
      <c r="H294" s="58" t="e">
        <f t="shared" si="21"/>
        <v>#N/A</v>
      </c>
      <c r="I294" s="66"/>
      <c r="J294" s="67">
        <f>VLOOKUP(D294,Variables!$B$12:$C$23,2)</f>
        <v>1</v>
      </c>
      <c r="K294" s="67">
        <f t="shared" si="22"/>
        <v>0</v>
      </c>
      <c r="L294" s="68">
        <f>ROUND(K294*Variables!$D$4,2)</f>
        <v>0</v>
      </c>
      <c r="M294" s="66"/>
      <c r="N294" s="68">
        <f>ROUND(M294*Variables!$C$4,2)</f>
        <v>0</v>
      </c>
      <c r="O294" s="69"/>
      <c r="P294" s="69"/>
      <c r="Q294" s="70" t="e">
        <f t="shared" si="18"/>
        <v>#N/A</v>
      </c>
      <c r="R294" s="70" t="e">
        <f t="shared" si="23"/>
        <v>#N/A</v>
      </c>
    </row>
    <row r="295" spans="2:18">
      <c r="B295" s="63"/>
      <c r="C295" s="63"/>
      <c r="D295" s="64">
        <f t="shared" si="19"/>
        <v>1</v>
      </c>
      <c r="E295" s="65">
        <f t="shared" si="20"/>
        <v>2.7322404371584699E-3</v>
      </c>
      <c r="F295" s="66"/>
      <c r="G295" s="57" t="e">
        <f>VLOOKUP(F295,Variables!$A$4:$B$9,2)</f>
        <v>#N/A</v>
      </c>
      <c r="H295" s="58" t="e">
        <f t="shared" si="21"/>
        <v>#N/A</v>
      </c>
      <c r="I295" s="66"/>
      <c r="J295" s="67">
        <f>VLOOKUP(D295,Variables!$B$12:$C$23,2)</f>
        <v>1</v>
      </c>
      <c r="K295" s="67">
        <f t="shared" si="22"/>
        <v>0</v>
      </c>
      <c r="L295" s="68">
        <f>ROUND(K295*Variables!$D$4,2)</f>
        <v>0</v>
      </c>
      <c r="M295" s="66"/>
      <c r="N295" s="68">
        <f>ROUND(M295*Variables!$C$4,2)</f>
        <v>0</v>
      </c>
      <c r="O295" s="69"/>
      <c r="P295" s="69"/>
      <c r="Q295" s="70" t="e">
        <f t="shared" si="18"/>
        <v>#N/A</v>
      </c>
      <c r="R295" s="70" t="e">
        <f t="shared" si="23"/>
        <v>#N/A</v>
      </c>
    </row>
    <row r="296" spans="2:18">
      <c r="B296" s="63"/>
      <c r="C296" s="63"/>
      <c r="D296" s="64">
        <f t="shared" si="19"/>
        <v>1</v>
      </c>
      <c r="E296" s="65">
        <f t="shared" si="20"/>
        <v>2.7322404371584699E-3</v>
      </c>
      <c r="F296" s="66"/>
      <c r="G296" s="57" t="e">
        <f>VLOOKUP(F296,Variables!$A$4:$B$9,2)</f>
        <v>#N/A</v>
      </c>
      <c r="H296" s="58" t="e">
        <f t="shared" si="21"/>
        <v>#N/A</v>
      </c>
      <c r="I296" s="66"/>
      <c r="J296" s="67">
        <f>VLOOKUP(D296,Variables!$B$12:$C$23,2)</f>
        <v>1</v>
      </c>
      <c r="K296" s="67">
        <f t="shared" si="22"/>
        <v>0</v>
      </c>
      <c r="L296" s="68">
        <f>ROUND(K296*Variables!$D$4,2)</f>
        <v>0</v>
      </c>
      <c r="M296" s="66"/>
      <c r="N296" s="68">
        <f>ROUND(M296*Variables!$C$4,2)</f>
        <v>0</v>
      </c>
      <c r="O296" s="69"/>
      <c r="P296" s="69"/>
      <c r="Q296" s="70" t="e">
        <f t="shared" si="18"/>
        <v>#N/A</v>
      </c>
      <c r="R296" s="70" t="e">
        <f t="shared" si="23"/>
        <v>#N/A</v>
      </c>
    </row>
    <row r="297" spans="2:18">
      <c r="B297" s="63"/>
      <c r="C297" s="63"/>
      <c r="D297" s="64">
        <f t="shared" si="19"/>
        <v>1</v>
      </c>
      <c r="E297" s="65">
        <f t="shared" si="20"/>
        <v>2.7322404371584699E-3</v>
      </c>
      <c r="F297" s="66"/>
      <c r="G297" s="57" t="e">
        <f>VLOOKUP(F297,Variables!$A$4:$B$9,2)</f>
        <v>#N/A</v>
      </c>
      <c r="H297" s="58" t="e">
        <f t="shared" si="21"/>
        <v>#N/A</v>
      </c>
      <c r="I297" s="66"/>
      <c r="J297" s="67">
        <f>VLOOKUP(D297,Variables!$B$12:$C$23,2)</f>
        <v>1</v>
      </c>
      <c r="K297" s="67">
        <f t="shared" si="22"/>
        <v>0</v>
      </c>
      <c r="L297" s="68">
        <f>ROUND(K297*Variables!$D$4,2)</f>
        <v>0</v>
      </c>
      <c r="M297" s="66"/>
      <c r="N297" s="68">
        <f>ROUND(M297*Variables!$C$4,2)</f>
        <v>0</v>
      </c>
      <c r="O297" s="69"/>
      <c r="P297" s="69"/>
      <c r="Q297" s="70" t="e">
        <f t="shared" si="18"/>
        <v>#N/A</v>
      </c>
      <c r="R297" s="70" t="e">
        <f t="shared" si="23"/>
        <v>#N/A</v>
      </c>
    </row>
    <row r="298" spans="2:18">
      <c r="B298" s="63"/>
      <c r="C298" s="63"/>
      <c r="D298" s="64">
        <f t="shared" si="19"/>
        <v>1</v>
      </c>
      <c r="E298" s="65">
        <f t="shared" si="20"/>
        <v>2.7322404371584699E-3</v>
      </c>
      <c r="F298" s="66"/>
      <c r="G298" s="57" t="e">
        <f>VLOOKUP(F298,Variables!$A$4:$B$9,2)</f>
        <v>#N/A</v>
      </c>
      <c r="H298" s="58" t="e">
        <f t="shared" si="21"/>
        <v>#N/A</v>
      </c>
      <c r="I298" s="66"/>
      <c r="J298" s="67">
        <f>VLOOKUP(D298,Variables!$B$12:$C$23,2)</f>
        <v>1</v>
      </c>
      <c r="K298" s="67">
        <f t="shared" si="22"/>
        <v>0</v>
      </c>
      <c r="L298" s="68">
        <f>ROUND(K298*Variables!$D$4,2)</f>
        <v>0</v>
      </c>
      <c r="M298" s="66"/>
      <c r="N298" s="68">
        <f>ROUND(M298*Variables!$C$4,2)</f>
        <v>0</v>
      </c>
      <c r="O298" s="69"/>
      <c r="P298" s="69"/>
      <c r="Q298" s="70" t="e">
        <f t="shared" si="18"/>
        <v>#N/A</v>
      </c>
      <c r="R298" s="70" t="e">
        <f t="shared" si="23"/>
        <v>#N/A</v>
      </c>
    </row>
    <row r="299" spans="2:18">
      <c r="B299" s="63"/>
      <c r="C299" s="63"/>
      <c r="D299" s="64">
        <f t="shared" si="19"/>
        <v>1</v>
      </c>
      <c r="E299" s="65">
        <f t="shared" si="20"/>
        <v>2.7322404371584699E-3</v>
      </c>
      <c r="F299" s="66"/>
      <c r="G299" s="57" t="e">
        <f>VLOOKUP(F299,Variables!$A$4:$B$9,2)</f>
        <v>#N/A</v>
      </c>
      <c r="H299" s="58" t="e">
        <f t="shared" si="21"/>
        <v>#N/A</v>
      </c>
      <c r="I299" s="66"/>
      <c r="J299" s="67">
        <f>VLOOKUP(D299,Variables!$B$12:$C$23,2)</f>
        <v>1</v>
      </c>
      <c r="K299" s="67">
        <f t="shared" si="22"/>
        <v>0</v>
      </c>
      <c r="L299" s="68">
        <f>ROUND(K299*Variables!$D$4,2)</f>
        <v>0</v>
      </c>
      <c r="M299" s="66"/>
      <c r="N299" s="68">
        <f>ROUND(M299*Variables!$C$4,2)</f>
        <v>0</v>
      </c>
      <c r="O299" s="69"/>
      <c r="P299" s="69"/>
      <c r="Q299" s="70" t="e">
        <f t="shared" si="18"/>
        <v>#N/A</v>
      </c>
      <c r="R299" s="70" t="e">
        <f t="shared" si="23"/>
        <v>#N/A</v>
      </c>
    </row>
    <row r="300" spans="2:18">
      <c r="B300" s="63"/>
      <c r="C300" s="63"/>
      <c r="D300" s="64">
        <f t="shared" si="19"/>
        <v>1</v>
      </c>
      <c r="E300" s="65">
        <f t="shared" si="20"/>
        <v>2.7322404371584699E-3</v>
      </c>
      <c r="F300" s="66"/>
      <c r="G300" s="57" t="e">
        <f>VLOOKUP(F300,Variables!$A$4:$B$9,2)</f>
        <v>#N/A</v>
      </c>
      <c r="H300" s="58" t="e">
        <f t="shared" si="21"/>
        <v>#N/A</v>
      </c>
      <c r="I300" s="66"/>
      <c r="J300" s="67">
        <f>VLOOKUP(D300,Variables!$B$12:$C$23,2)</f>
        <v>1</v>
      </c>
      <c r="K300" s="67">
        <f t="shared" si="22"/>
        <v>0</v>
      </c>
      <c r="L300" s="68">
        <f>ROUND(K300*Variables!$D$4,2)</f>
        <v>0</v>
      </c>
      <c r="M300" s="66"/>
      <c r="N300" s="68">
        <f>ROUND(M300*Variables!$C$4,2)</f>
        <v>0</v>
      </c>
      <c r="O300" s="69"/>
      <c r="P300" s="69"/>
      <c r="Q300" s="70" t="e">
        <f t="shared" si="18"/>
        <v>#N/A</v>
      </c>
      <c r="R300" s="70" t="e">
        <f t="shared" si="23"/>
        <v>#N/A</v>
      </c>
    </row>
    <row r="301" spans="2:18">
      <c r="B301" s="63"/>
      <c r="C301" s="63"/>
      <c r="D301" s="64">
        <f t="shared" si="19"/>
        <v>1</v>
      </c>
      <c r="E301" s="65">
        <f t="shared" si="20"/>
        <v>2.7322404371584699E-3</v>
      </c>
      <c r="F301" s="66"/>
      <c r="G301" s="57" t="e">
        <f>VLOOKUP(F301,Variables!$A$4:$B$9,2)</f>
        <v>#N/A</v>
      </c>
      <c r="H301" s="58" t="e">
        <f t="shared" si="21"/>
        <v>#N/A</v>
      </c>
      <c r="I301" s="66"/>
      <c r="J301" s="67">
        <f>VLOOKUP(D301,Variables!$B$12:$C$23,2)</f>
        <v>1</v>
      </c>
      <c r="K301" s="67">
        <f t="shared" si="22"/>
        <v>0</v>
      </c>
      <c r="L301" s="68">
        <f>ROUND(K301*Variables!$D$4,2)</f>
        <v>0</v>
      </c>
      <c r="M301" s="66"/>
      <c r="N301" s="68">
        <f>ROUND(M301*Variables!$C$4,2)</f>
        <v>0</v>
      </c>
      <c r="O301" s="69"/>
      <c r="P301" s="69"/>
      <c r="Q301" s="70" t="e">
        <f t="shared" si="18"/>
        <v>#N/A</v>
      </c>
      <c r="R301" s="70" t="e">
        <f t="shared" si="23"/>
        <v>#N/A</v>
      </c>
    </row>
    <row r="302" spans="2:18">
      <c r="B302" s="63"/>
      <c r="C302" s="63"/>
      <c r="D302" s="64">
        <f t="shared" si="19"/>
        <v>1</v>
      </c>
      <c r="E302" s="65">
        <f t="shared" si="20"/>
        <v>2.7322404371584699E-3</v>
      </c>
      <c r="F302" s="66"/>
      <c r="G302" s="57" t="e">
        <f>VLOOKUP(F302,Variables!$A$4:$B$9,2)</f>
        <v>#N/A</v>
      </c>
      <c r="H302" s="58" t="e">
        <f t="shared" si="21"/>
        <v>#N/A</v>
      </c>
      <c r="I302" s="66"/>
      <c r="J302" s="67">
        <f>VLOOKUP(D302,Variables!$B$12:$C$23,2)</f>
        <v>1</v>
      </c>
      <c r="K302" s="67">
        <f t="shared" si="22"/>
        <v>0</v>
      </c>
      <c r="L302" s="68">
        <f>ROUND(K302*Variables!$D$4,2)</f>
        <v>0</v>
      </c>
      <c r="M302" s="66"/>
      <c r="N302" s="68">
        <f>ROUND(M302*Variables!$C$4,2)</f>
        <v>0</v>
      </c>
      <c r="O302" s="69"/>
      <c r="P302" s="69"/>
      <c r="Q302" s="70" t="e">
        <f t="shared" si="18"/>
        <v>#N/A</v>
      </c>
      <c r="R302" s="70" t="e">
        <f t="shared" si="23"/>
        <v>#N/A</v>
      </c>
    </row>
    <row r="303" spans="2:18">
      <c r="B303" s="63"/>
      <c r="C303" s="63"/>
      <c r="D303" s="64">
        <f t="shared" si="19"/>
        <v>1</v>
      </c>
      <c r="E303" s="65">
        <f t="shared" si="20"/>
        <v>2.7322404371584699E-3</v>
      </c>
      <c r="F303" s="66"/>
      <c r="G303" s="57" t="e">
        <f>VLOOKUP(F303,Variables!$A$4:$B$9,2)</f>
        <v>#N/A</v>
      </c>
      <c r="H303" s="58" t="e">
        <f t="shared" si="21"/>
        <v>#N/A</v>
      </c>
      <c r="I303" s="66"/>
      <c r="J303" s="67">
        <f>VLOOKUP(D303,Variables!$B$12:$C$23,2)</f>
        <v>1</v>
      </c>
      <c r="K303" s="67">
        <f t="shared" si="22"/>
        <v>0</v>
      </c>
      <c r="L303" s="68">
        <f>ROUND(K303*Variables!$D$4,2)</f>
        <v>0</v>
      </c>
      <c r="M303" s="66"/>
      <c r="N303" s="68">
        <f>ROUND(M303*Variables!$C$4,2)</f>
        <v>0</v>
      </c>
      <c r="O303" s="69"/>
      <c r="P303" s="69"/>
      <c r="Q303" s="70" t="e">
        <f t="shared" si="18"/>
        <v>#N/A</v>
      </c>
      <c r="R303" s="70" t="e">
        <f t="shared" si="23"/>
        <v>#N/A</v>
      </c>
    </row>
    <row r="304" spans="2:18">
      <c r="B304" s="63"/>
      <c r="C304" s="63"/>
      <c r="D304" s="64">
        <f t="shared" si="19"/>
        <v>1</v>
      </c>
      <c r="E304" s="65">
        <f t="shared" si="20"/>
        <v>2.7322404371584699E-3</v>
      </c>
      <c r="F304" s="66"/>
      <c r="G304" s="57" t="e">
        <f>VLOOKUP(F304,Variables!$A$4:$B$9,2)</f>
        <v>#N/A</v>
      </c>
      <c r="H304" s="58" t="e">
        <f t="shared" si="21"/>
        <v>#N/A</v>
      </c>
      <c r="I304" s="66"/>
      <c r="J304" s="67">
        <f>VLOOKUP(D304,Variables!$B$12:$C$23,2)</f>
        <v>1</v>
      </c>
      <c r="K304" s="67">
        <f t="shared" si="22"/>
        <v>0</v>
      </c>
      <c r="L304" s="68">
        <f>ROUND(K304*Variables!$D$4,2)</f>
        <v>0</v>
      </c>
      <c r="M304" s="66"/>
      <c r="N304" s="68">
        <f>ROUND(M304*Variables!$C$4,2)</f>
        <v>0</v>
      </c>
      <c r="O304" s="69"/>
      <c r="P304" s="69"/>
      <c r="Q304" s="70" t="e">
        <f t="shared" si="18"/>
        <v>#N/A</v>
      </c>
      <c r="R304" s="70" t="e">
        <f t="shared" si="23"/>
        <v>#N/A</v>
      </c>
    </row>
    <row r="305" spans="2:18">
      <c r="B305" s="63"/>
      <c r="C305" s="63"/>
      <c r="D305" s="64">
        <f t="shared" si="19"/>
        <v>1</v>
      </c>
      <c r="E305" s="65">
        <f t="shared" si="20"/>
        <v>2.7322404371584699E-3</v>
      </c>
      <c r="F305" s="66"/>
      <c r="G305" s="57" t="e">
        <f>VLOOKUP(F305,Variables!$A$4:$B$9,2)</f>
        <v>#N/A</v>
      </c>
      <c r="H305" s="58" t="e">
        <f t="shared" si="21"/>
        <v>#N/A</v>
      </c>
      <c r="I305" s="66"/>
      <c r="J305" s="67">
        <f>VLOOKUP(D305,Variables!$B$12:$C$23,2)</f>
        <v>1</v>
      </c>
      <c r="K305" s="67">
        <f t="shared" si="22"/>
        <v>0</v>
      </c>
      <c r="L305" s="68">
        <f>ROUND(K305*Variables!$D$4,2)</f>
        <v>0</v>
      </c>
      <c r="M305" s="66"/>
      <c r="N305" s="68">
        <f>ROUND(M305*Variables!$C$4,2)</f>
        <v>0</v>
      </c>
      <c r="O305" s="69"/>
      <c r="P305" s="69"/>
      <c r="Q305" s="70" t="e">
        <f t="shared" si="18"/>
        <v>#N/A</v>
      </c>
      <c r="R305" s="70" t="e">
        <f t="shared" si="23"/>
        <v>#N/A</v>
      </c>
    </row>
    <row r="306" spans="2:18">
      <c r="B306" s="63"/>
      <c r="C306" s="63"/>
      <c r="D306" s="64">
        <f t="shared" si="19"/>
        <v>1</v>
      </c>
      <c r="E306" s="65">
        <f t="shared" si="20"/>
        <v>2.7322404371584699E-3</v>
      </c>
      <c r="F306" s="66"/>
      <c r="G306" s="57" t="e">
        <f>VLOOKUP(F306,Variables!$A$4:$B$9,2)</f>
        <v>#N/A</v>
      </c>
      <c r="H306" s="58" t="e">
        <f t="shared" si="21"/>
        <v>#N/A</v>
      </c>
      <c r="I306" s="66"/>
      <c r="J306" s="67">
        <f>VLOOKUP(D306,Variables!$B$12:$C$23,2)</f>
        <v>1</v>
      </c>
      <c r="K306" s="67">
        <f t="shared" si="22"/>
        <v>0</v>
      </c>
      <c r="L306" s="68">
        <f>ROUND(K306*Variables!$D$4,2)</f>
        <v>0</v>
      </c>
      <c r="M306" s="66"/>
      <c r="N306" s="68">
        <f>ROUND(M306*Variables!$C$4,2)</f>
        <v>0</v>
      </c>
      <c r="O306" s="69"/>
      <c r="P306" s="69"/>
      <c r="Q306" s="70" t="e">
        <f t="shared" si="18"/>
        <v>#N/A</v>
      </c>
      <c r="R306" s="70" t="e">
        <f t="shared" si="23"/>
        <v>#N/A</v>
      </c>
    </row>
    <row r="307" spans="2:18">
      <c r="B307" s="63"/>
      <c r="C307" s="63"/>
      <c r="D307" s="64">
        <f t="shared" si="19"/>
        <v>1</v>
      </c>
      <c r="E307" s="65">
        <f t="shared" si="20"/>
        <v>2.7322404371584699E-3</v>
      </c>
      <c r="F307" s="66"/>
      <c r="G307" s="57" t="e">
        <f>VLOOKUP(F307,Variables!$A$4:$B$9,2)</f>
        <v>#N/A</v>
      </c>
      <c r="H307" s="58" t="e">
        <f t="shared" si="21"/>
        <v>#N/A</v>
      </c>
      <c r="I307" s="66"/>
      <c r="J307" s="67">
        <f>VLOOKUP(D307,Variables!$B$12:$C$23,2)</f>
        <v>1</v>
      </c>
      <c r="K307" s="67">
        <f t="shared" si="22"/>
        <v>0</v>
      </c>
      <c r="L307" s="68">
        <f>ROUND(K307*Variables!$D$4,2)</f>
        <v>0</v>
      </c>
      <c r="M307" s="66"/>
      <c r="N307" s="68">
        <f>ROUND(M307*Variables!$C$4,2)</f>
        <v>0</v>
      </c>
      <c r="O307" s="69"/>
      <c r="P307" s="69"/>
      <c r="Q307" s="70" t="e">
        <f t="shared" si="18"/>
        <v>#N/A</v>
      </c>
      <c r="R307" s="70" t="e">
        <f t="shared" si="23"/>
        <v>#N/A</v>
      </c>
    </row>
    <row r="308" spans="2:18">
      <c r="B308" s="63"/>
      <c r="C308" s="63"/>
      <c r="D308" s="64">
        <f t="shared" si="19"/>
        <v>1</v>
      </c>
      <c r="E308" s="65">
        <f t="shared" si="20"/>
        <v>2.7322404371584699E-3</v>
      </c>
      <c r="F308" s="66"/>
      <c r="G308" s="57" t="e">
        <f>VLOOKUP(F308,Variables!$A$4:$B$9,2)</f>
        <v>#N/A</v>
      </c>
      <c r="H308" s="58" t="e">
        <f t="shared" si="21"/>
        <v>#N/A</v>
      </c>
      <c r="I308" s="66"/>
      <c r="J308" s="67">
        <f>VLOOKUP(D308,Variables!$B$12:$C$23,2)</f>
        <v>1</v>
      </c>
      <c r="K308" s="67">
        <f t="shared" si="22"/>
        <v>0</v>
      </c>
      <c r="L308" s="68">
        <f>ROUND(K308*Variables!$D$4,2)</f>
        <v>0</v>
      </c>
      <c r="M308" s="66"/>
      <c r="N308" s="68">
        <f>ROUND(M308*Variables!$C$4,2)</f>
        <v>0</v>
      </c>
      <c r="O308" s="69"/>
      <c r="P308" s="69"/>
      <c r="Q308" s="70" t="e">
        <f t="shared" si="18"/>
        <v>#N/A</v>
      </c>
      <c r="R308" s="70" t="e">
        <f t="shared" si="23"/>
        <v>#N/A</v>
      </c>
    </row>
    <row r="309" spans="2:18">
      <c r="B309" s="63"/>
      <c r="C309" s="63"/>
      <c r="D309" s="64">
        <f t="shared" si="19"/>
        <v>1</v>
      </c>
      <c r="E309" s="65">
        <f t="shared" si="20"/>
        <v>2.7322404371584699E-3</v>
      </c>
      <c r="F309" s="66"/>
      <c r="G309" s="57" t="e">
        <f>VLOOKUP(F309,Variables!$A$4:$B$9,2)</f>
        <v>#N/A</v>
      </c>
      <c r="H309" s="58" t="e">
        <f t="shared" si="21"/>
        <v>#N/A</v>
      </c>
      <c r="I309" s="66"/>
      <c r="J309" s="67">
        <f>VLOOKUP(D309,Variables!$B$12:$C$23,2)</f>
        <v>1</v>
      </c>
      <c r="K309" s="67">
        <f t="shared" si="22"/>
        <v>0</v>
      </c>
      <c r="L309" s="68">
        <f>ROUND(K309*Variables!$D$4,2)</f>
        <v>0</v>
      </c>
      <c r="M309" s="66"/>
      <c r="N309" s="68">
        <f>ROUND(M309*Variables!$C$4,2)</f>
        <v>0</v>
      </c>
      <c r="O309" s="69"/>
      <c r="P309" s="69"/>
      <c r="Q309" s="70" t="e">
        <f t="shared" si="18"/>
        <v>#N/A</v>
      </c>
      <c r="R309" s="70" t="e">
        <f t="shared" si="23"/>
        <v>#N/A</v>
      </c>
    </row>
    <row r="310" spans="2:18">
      <c r="B310" s="63"/>
      <c r="C310" s="63"/>
      <c r="D310" s="64">
        <f t="shared" si="19"/>
        <v>1</v>
      </c>
      <c r="E310" s="65">
        <f t="shared" si="20"/>
        <v>2.7322404371584699E-3</v>
      </c>
      <c r="F310" s="66"/>
      <c r="G310" s="57" t="e">
        <f>VLOOKUP(F310,Variables!$A$4:$B$9,2)</f>
        <v>#N/A</v>
      </c>
      <c r="H310" s="58" t="e">
        <f t="shared" si="21"/>
        <v>#N/A</v>
      </c>
      <c r="I310" s="66"/>
      <c r="J310" s="67">
        <f>VLOOKUP(D310,Variables!$B$12:$C$23,2)</f>
        <v>1</v>
      </c>
      <c r="K310" s="67">
        <f t="shared" si="22"/>
        <v>0</v>
      </c>
      <c r="L310" s="68">
        <f>ROUND(K310*Variables!$D$4,2)</f>
        <v>0</v>
      </c>
      <c r="M310" s="66"/>
      <c r="N310" s="68">
        <f>ROUND(M310*Variables!$C$4,2)</f>
        <v>0</v>
      </c>
      <c r="O310" s="69"/>
      <c r="P310" s="69"/>
      <c r="Q310" s="70" t="e">
        <f t="shared" si="18"/>
        <v>#N/A</v>
      </c>
      <c r="R310" s="70" t="e">
        <f t="shared" si="23"/>
        <v>#N/A</v>
      </c>
    </row>
    <row r="311" spans="2:18">
      <c r="B311" s="63"/>
      <c r="C311" s="63"/>
      <c r="D311" s="64">
        <f t="shared" si="19"/>
        <v>1</v>
      </c>
      <c r="E311" s="65">
        <f t="shared" si="20"/>
        <v>2.7322404371584699E-3</v>
      </c>
      <c r="F311" s="66"/>
      <c r="G311" s="57" t="e">
        <f>VLOOKUP(F311,Variables!$A$4:$B$9,2)</f>
        <v>#N/A</v>
      </c>
      <c r="H311" s="58" t="e">
        <f t="shared" si="21"/>
        <v>#N/A</v>
      </c>
      <c r="I311" s="66"/>
      <c r="J311" s="67">
        <f>VLOOKUP(D311,Variables!$B$12:$C$23,2)</f>
        <v>1</v>
      </c>
      <c r="K311" s="67">
        <f t="shared" si="22"/>
        <v>0</v>
      </c>
      <c r="L311" s="68">
        <f>ROUND(K311*Variables!$D$4,2)</f>
        <v>0</v>
      </c>
      <c r="M311" s="66"/>
      <c r="N311" s="68">
        <f>ROUND(M311*Variables!$C$4,2)</f>
        <v>0</v>
      </c>
      <c r="O311" s="69"/>
      <c r="P311" s="69"/>
      <c r="Q311" s="70" t="e">
        <f t="shared" si="18"/>
        <v>#N/A</v>
      </c>
      <c r="R311" s="70" t="e">
        <f t="shared" si="23"/>
        <v>#N/A</v>
      </c>
    </row>
    <row r="312" spans="2:18">
      <c r="B312" s="63"/>
      <c r="C312" s="63"/>
      <c r="D312" s="64">
        <f t="shared" si="19"/>
        <v>1</v>
      </c>
      <c r="E312" s="65">
        <f t="shared" si="20"/>
        <v>2.7322404371584699E-3</v>
      </c>
      <c r="F312" s="66"/>
      <c r="G312" s="57" t="e">
        <f>VLOOKUP(F312,Variables!$A$4:$B$9,2)</f>
        <v>#N/A</v>
      </c>
      <c r="H312" s="58" t="e">
        <f t="shared" si="21"/>
        <v>#N/A</v>
      </c>
      <c r="I312" s="66"/>
      <c r="J312" s="67">
        <f>VLOOKUP(D312,Variables!$B$12:$C$23,2)</f>
        <v>1</v>
      </c>
      <c r="K312" s="67">
        <f t="shared" si="22"/>
        <v>0</v>
      </c>
      <c r="L312" s="68">
        <f>ROUND(K312*Variables!$D$4,2)</f>
        <v>0</v>
      </c>
      <c r="M312" s="66"/>
      <c r="N312" s="68">
        <f>ROUND(M312*Variables!$C$4,2)</f>
        <v>0</v>
      </c>
      <c r="O312" s="69"/>
      <c r="P312" s="69"/>
      <c r="Q312" s="70" t="e">
        <f t="shared" si="18"/>
        <v>#N/A</v>
      </c>
      <c r="R312" s="70" t="e">
        <f t="shared" si="23"/>
        <v>#N/A</v>
      </c>
    </row>
    <row r="313" spans="2:18">
      <c r="B313" s="63"/>
      <c r="C313" s="63"/>
      <c r="D313" s="64">
        <f t="shared" si="19"/>
        <v>1</v>
      </c>
      <c r="E313" s="65">
        <f t="shared" si="20"/>
        <v>2.7322404371584699E-3</v>
      </c>
      <c r="F313" s="66"/>
      <c r="G313" s="57" t="e">
        <f>VLOOKUP(F313,Variables!$A$4:$B$9,2)</f>
        <v>#N/A</v>
      </c>
      <c r="H313" s="58" t="e">
        <f t="shared" si="21"/>
        <v>#N/A</v>
      </c>
      <c r="I313" s="66"/>
      <c r="J313" s="67">
        <f>VLOOKUP(D313,Variables!$B$12:$C$23,2)</f>
        <v>1</v>
      </c>
      <c r="K313" s="67">
        <f t="shared" si="22"/>
        <v>0</v>
      </c>
      <c r="L313" s="68">
        <f>ROUND(K313*Variables!$D$4,2)</f>
        <v>0</v>
      </c>
      <c r="M313" s="66"/>
      <c r="N313" s="68">
        <f>ROUND(M313*Variables!$C$4,2)</f>
        <v>0</v>
      </c>
      <c r="O313" s="69"/>
      <c r="P313" s="69"/>
      <c r="Q313" s="70" t="e">
        <f t="shared" si="18"/>
        <v>#N/A</v>
      </c>
      <c r="R313" s="70" t="e">
        <f t="shared" si="23"/>
        <v>#N/A</v>
      </c>
    </row>
    <row r="314" spans="2:18">
      <c r="B314" s="63"/>
      <c r="C314" s="63"/>
      <c r="D314" s="64">
        <f t="shared" si="19"/>
        <v>1</v>
      </c>
      <c r="E314" s="65">
        <f t="shared" si="20"/>
        <v>2.7322404371584699E-3</v>
      </c>
      <c r="F314" s="66"/>
      <c r="G314" s="57" t="e">
        <f>VLOOKUP(F314,Variables!$A$4:$B$9,2)</f>
        <v>#N/A</v>
      </c>
      <c r="H314" s="58" t="e">
        <f t="shared" si="21"/>
        <v>#N/A</v>
      </c>
      <c r="I314" s="66"/>
      <c r="J314" s="67">
        <f>VLOOKUP(D314,Variables!$B$12:$C$23,2)</f>
        <v>1</v>
      </c>
      <c r="K314" s="67">
        <f t="shared" si="22"/>
        <v>0</v>
      </c>
      <c r="L314" s="68">
        <f>ROUND(K314*Variables!$D$4,2)</f>
        <v>0</v>
      </c>
      <c r="M314" s="66"/>
      <c r="N314" s="68">
        <f>ROUND(M314*Variables!$C$4,2)</f>
        <v>0</v>
      </c>
      <c r="O314" s="69"/>
      <c r="P314" s="69"/>
      <c r="Q314" s="70" t="e">
        <f t="shared" si="18"/>
        <v>#N/A</v>
      </c>
      <c r="R314" s="70" t="e">
        <f t="shared" si="23"/>
        <v>#N/A</v>
      </c>
    </row>
    <row r="315" spans="2:18">
      <c r="B315" s="63"/>
      <c r="C315" s="63"/>
      <c r="D315" s="64">
        <f t="shared" si="19"/>
        <v>1</v>
      </c>
      <c r="E315" s="65">
        <f t="shared" si="20"/>
        <v>2.7322404371584699E-3</v>
      </c>
      <c r="F315" s="66"/>
      <c r="G315" s="57" t="e">
        <f>VLOOKUP(F315,Variables!$A$4:$B$9,2)</f>
        <v>#N/A</v>
      </c>
      <c r="H315" s="58" t="e">
        <f t="shared" si="21"/>
        <v>#N/A</v>
      </c>
      <c r="I315" s="66"/>
      <c r="J315" s="67">
        <f>VLOOKUP(D315,Variables!$B$12:$C$23,2)</f>
        <v>1</v>
      </c>
      <c r="K315" s="67">
        <f t="shared" si="22"/>
        <v>0</v>
      </c>
      <c r="L315" s="68">
        <f>ROUND(K315*Variables!$D$4,2)</f>
        <v>0</v>
      </c>
      <c r="M315" s="66"/>
      <c r="N315" s="68">
        <f>ROUND(M315*Variables!$C$4,2)</f>
        <v>0</v>
      </c>
      <c r="O315" s="69"/>
      <c r="P315" s="69"/>
      <c r="Q315" s="70" t="e">
        <f t="shared" si="18"/>
        <v>#N/A</v>
      </c>
      <c r="R315" s="70" t="e">
        <f t="shared" si="23"/>
        <v>#N/A</v>
      </c>
    </row>
    <row r="316" spans="2:18">
      <c r="B316" s="63"/>
      <c r="C316" s="63"/>
      <c r="D316" s="64">
        <f t="shared" si="19"/>
        <v>1</v>
      </c>
      <c r="E316" s="65">
        <f t="shared" si="20"/>
        <v>2.7322404371584699E-3</v>
      </c>
      <c r="F316" s="66"/>
      <c r="G316" s="57" t="e">
        <f>VLOOKUP(F316,Variables!$A$4:$B$9,2)</f>
        <v>#N/A</v>
      </c>
      <c r="H316" s="58" t="e">
        <f t="shared" si="21"/>
        <v>#N/A</v>
      </c>
      <c r="I316" s="66"/>
      <c r="J316" s="67">
        <f>VLOOKUP(D316,Variables!$B$12:$C$23,2)</f>
        <v>1</v>
      </c>
      <c r="K316" s="67">
        <f t="shared" si="22"/>
        <v>0</v>
      </c>
      <c r="L316" s="68">
        <f>ROUND(K316*Variables!$D$4,2)</f>
        <v>0</v>
      </c>
      <c r="M316" s="66"/>
      <c r="N316" s="68">
        <f>ROUND(M316*Variables!$C$4,2)</f>
        <v>0</v>
      </c>
      <c r="O316" s="69"/>
      <c r="P316" s="69"/>
      <c r="Q316" s="70" t="e">
        <f t="shared" si="18"/>
        <v>#N/A</v>
      </c>
      <c r="R316" s="70" t="e">
        <f t="shared" si="23"/>
        <v>#N/A</v>
      </c>
    </row>
    <row r="317" spans="2:18">
      <c r="B317" s="63"/>
      <c r="C317" s="63"/>
      <c r="D317" s="64">
        <f t="shared" si="19"/>
        <v>1</v>
      </c>
      <c r="E317" s="65">
        <f t="shared" si="20"/>
        <v>2.7322404371584699E-3</v>
      </c>
      <c r="F317" s="66"/>
      <c r="G317" s="57" t="e">
        <f>VLOOKUP(F317,Variables!$A$4:$B$9,2)</f>
        <v>#N/A</v>
      </c>
      <c r="H317" s="58" t="e">
        <f t="shared" si="21"/>
        <v>#N/A</v>
      </c>
      <c r="I317" s="66"/>
      <c r="J317" s="67">
        <f>VLOOKUP(D317,Variables!$B$12:$C$23,2)</f>
        <v>1</v>
      </c>
      <c r="K317" s="67">
        <f t="shared" si="22"/>
        <v>0</v>
      </c>
      <c r="L317" s="68">
        <f>ROUND(K317*Variables!$D$4,2)</f>
        <v>0</v>
      </c>
      <c r="M317" s="66"/>
      <c r="N317" s="68">
        <f>ROUND(M317*Variables!$C$4,2)</f>
        <v>0</v>
      </c>
      <c r="O317" s="69"/>
      <c r="P317" s="69"/>
      <c r="Q317" s="70" t="e">
        <f t="shared" si="18"/>
        <v>#N/A</v>
      </c>
      <c r="R317" s="70" t="e">
        <f t="shared" si="23"/>
        <v>#N/A</v>
      </c>
    </row>
    <row r="318" spans="2:18">
      <c r="B318" s="63"/>
      <c r="C318" s="63"/>
      <c r="D318" s="64">
        <f t="shared" si="19"/>
        <v>1</v>
      </c>
      <c r="E318" s="65">
        <f t="shared" si="20"/>
        <v>2.7322404371584699E-3</v>
      </c>
      <c r="F318" s="66"/>
      <c r="G318" s="57" t="e">
        <f>VLOOKUP(F318,Variables!$A$4:$B$9,2)</f>
        <v>#N/A</v>
      </c>
      <c r="H318" s="58" t="e">
        <f t="shared" si="21"/>
        <v>#N/A</v>
      </c>
      <c r="I318" s="66"/>
      <c r="J318" s="67">
        <f>VLOOKUP(D318,Variables!$B$12:$C$23,2)</f>
        <v>1</v>
      </c>
      <c r="K318" s="67">
        <f t="shared" si="22"/>
        <v>0</v>
      </c>
      <c r="L318" s="68">
        <f>ROUND(K318*Variables!$D$4,2)</f>
        <v>0</v>
      </c>
      <c r="M318" s="66"/>
      <c r="N318" s="68">
        <f>ROUND(M318*Variables!$C$4,2)</f>
        <v>0</v>
      </c>
      <c r="O318" s="69"/>
      <c r="P318" s="69"/>
      <c r="Q318" s="70" t="e">
        <f t="shared" si="18"/>
        <v>#N/A</v>
      </c>
      <c r="R318" s="70" t="e">
        <f t="shared" si="23"/>
        <v>#N/A</v>
      </c>
    </row>
    <row r="319" spans="2:18">
      <c r="B319" s="63"/>
      <c r="C319" s="63"/>
      <c r="D319" s="64">
        <f t="shared" si="19"/>
        <v>1</v>
      </c>
      <c r="E319" s="65">
        <f t="shared" si="20"/>
        <v>2.7322404371584699E-3</v>
      </c>
      <c r="F319" s="66"/>
      <c r="G319" s="57" t="e">
        <f>VLOOKUP(F319,Variables!$A$4:$B$9,2)</f>
        <v>#N/A</v>
      </c>
      <c r="H319" s="58" t="e">
        <f t="shared" si="21"/>
        <v>#N/A</v>
      </c>
      <c r="I319" s="66"/>
      <c r="J319" s="67">
        <f>VLOOKUP(D319,Variables!$B$12:$C$23,2)</f>
        <v>1</v>
      </c>
      <c r="K319" s="67">
        <f t="shared" si="22"/>
        <v>0</v>
      </c>
      <c r="L319" s="68">
        <f>ROUND(K319*Variables!$D$4,2)</f>
        <v>0</v>
      </c>
      <c r="M319" s="66"/>
      <c r="N319" s="68">
        <f>ROUND(M319*Variables!$C$4,2)</f>
        <v>0</v>
      </c>
      <c r="O319" s="69"/>
      <c r="P319" s="69"/>
      <c r="Q319" s="70" t="e">
        <f t="shared" si="18"/>
        <v>#N/A</v>
      </c>
      <c r="R319" s="70" t="e">
        <f t="shared" si="23"/>
        <v>#N/A</v>
      </c>
    </row>
    <row r="320" spans="2:18">
      <c r="B320" s="63"/>
      <c r="C320" s="63"/>
      <c r="D320" s="64">
        <f t="shared" si="19"/>
        <v>1</v>
      </c>
      <c r="E320" s="65">
        <f t="shared" si="20"/>
        <v>2.7322404371584699E-3</v>
      </c>
      <c r="F320" s="66"/>
      <c r="G320" s="57" t="e">
        <f>VLOOKUP(F320,Variables!$A$4:$B$9,2)</f>
        <v>#N/A</v>
      </c>
      <c r="H320" s="58" t="e">
        <f t="shared" si="21"/>
        <v>#N/A</v>
      </c>
      <c r="I320" s="66"/>
      <c r="J320" s="67">
        <f>VLOOKUP(D320,Variables!$B$12:$C$23,2)</f>
        <v>1</v>
      </c>
      <c r="K320" s="67">
        <f t="shared" si="22"/>
        <v>0</v>
      </c>
      <c r="L320" s="68">
        <f>ROUND(K320*Variables!$D$4,2)</f>
        <v>0</v>
      </c>
      <c r="M320" s="66"/>
      <c r="N320" s="68">
        <f>ROUND(M320*Variables!$C$4,2)</f>
        <v>0</v>
      </c>
      <c r="O320" s="69"/>
      <c r="P320" s="69"/>
      <c r="Q320" s="70" t="e">
        <f t="shared" si="18"/>
        <v>#N/A</v>
      </c>
      <c r="R320" s="70" t="e">
        <f t="shared" si="23"/>
        <v>#N/A</v>
      </c>
    </row>
    <row r="321" spans="2:18">
      <c r="B321" s="63"/>
      <c r="C321" s="63"/>
      <c r="D321" s="64">
        <f t="shared" si="19"/>
        <v>1</v>
      </c>
      <c r="E321" s="65">
        <f t="shared" si="20"/>
        <v>2.7322404371584699E-3</v>
      </c>
      <c r="F321" s="66"/>
      <c r="G321" s="57" t="e">
        <f>VLOOKUP(F321,Variables!$A$4:$B$9,2)</f>
        <v>#N/A</v>
      </c>
      <c r="H321" s="58" t="e">
        <f t="shared" si="21"/>
        <v>#N/A</v>
      </c>
      <c r="I321" s="66"/>
      <c r="J321" s="67">
        <f>VLOOKUP(D321,Variables!$B$12:$C$23,2)</f>
        <v>1</v>
      </c>
      <c r="K321" s="67">
        <f t="shared" si="22"/>
        <v>0</v>
      </c>
      <c r="L321" s="68">
        <f>ROUND(K321*Variables!$D$4,2)</f>
        <v>0</v>
      </c>
      <c r="M321" s="66"/>
      <c r="N321" s="68">
        <f>ROUND(M321*Variables!$C$4,2)</f>
        <v>0</v>
      </c>
      <c r="O321" s="69"/>
      <c r="P321" s="69"/>
      <c r="Q321" s="70" t="e">
        <f t="shared" si="18"/>
        <v>#N/A</v>
      </c>
      <c r="R321" s="70" t="e">
        <f t="shared" si="23"/>
        <v>#N/A</v>
      </c>
    </row>
    <row r="322" spans="2:18">
      <c r="B322" s="63"/>
      <c r="C322" s="63"/>
      <c r="D322" s="64">
        <f t="shared" si="19"/>
        <v>1</v>
      </c>
      <c r="E322" s="65">
        <f t="shared" si="20"/>
        <v>2.7322404371584699E-3</v>
      </c>
      <c r="F322" s="66"/>
      <c r="G322" s="57" t="e">
        <f>VLOOKUP(F322,Variables!$A$4:$B$9,2)</f>
        <v>#N/A</v>
      </c>
      <c r="H322" s="58" t="e">
        <f t="shared" si="21"/>
        <v>#N/A</v>
      </c>
      <c r="I322" s="66"/>
      <c r="J322" s="67">
        <f>VLOOKUP(D322,Variables!$B$12:$C$23,2)</f>
        <v>1</v>
      </c>
      <c r="K322" s="67">
        <f t="shared" si="22"/>
        <v>0</v>
      </c>
      <c r="L322" s="68">
        <f>ROUND(K322*Variables!$D$4,2)</f>
        <v>0</v>
      </c>
      <c r="M322" s="66"/>
      <c r="N322" s="68">
        <f>ROUND(M322*Variables!$C$4,2)</f>
        <v>0</v>
      </c>
      <c r="O322" s="69"/>
      <c r="P322" s="69"/>
      <c r="Q322" s="70" t="e">
        <f t="shared" si="18"/>
        <v>#N/A</v>
      </c>
      <c r="R322" s="70" t="e">
        <f t="shared" si="23"/>
        <v>#N/A</v>
      </c>
    </row>
    <row r="323" spans="2:18">
      <c r="B323" s="63"/>
      <c r="C323" s="63"/>
      <c r="D323" s="64">
        <f t="shared" si="19"/>
        <v>1</v>
      </c>
      <c r="E323" s="65">
        <f t="shared" si="20"/>
        <v>2.7322404371584699E-3</v>
      </c>
      <c r="F323" s="66"/>
      <c r="G323" s="57" t="e">
        <f>VLOOKUP(F323,Variables!$A$4:$B$9,2)</f>
        <v>#N/A</v>
      </c>
      <c r="H323" s="58" t="e">
        <f t="shared" si="21"/>
        <v>#N/A</v>
      </c>
      <c r="I323" s="66"/>
      <c r="J323" s="67">
        <f>VLOOKUP(D323,Variables!$B$12:$C$23,2)</f>
        <v>1</v>
      </c>
      <c r="K323" s="67">
        <f t="shared" si="22"/>
        <v>0</v>
      </c>
      <c r="L323" s="68">
        <f>ROUND(K323*Variables!$D$4,2)</f>
        <v>0</v>
      </c>
      <c r="M323" s="66"/>
      <c r="N323" s="68">
        <f>ROUND(M323*Variables!$C$4,2)</f>
        <v>0</v>
      </c>
      <c r="O323" s="69"/>
      <c r="P323" s="69"/>
      <c r="Q323" s="70" t="e">
        <f t="shared" si="18"/>
        <v>#N/A</v>
      </c>
      <c r="R323" s="70" t="e">
        <f t="shared" si="23"/>
        <v>#N/A</v>
      </c>
    </row>
    <row r="324" spans="2:18">
      <c r="B324" s="63"/>
      <c r="C324" s="63"/>
      <c r="D324" s="64">
        <f t="shared" si="19"/>
        <v>1</v>
      </c>
      <c r="E324" s="65">
        <f t="shared" si="20"/>
        <v>2.7322404371584699E-3</v>
      </c>
      <c r="F324" s="66"/>
      <c r="G324" s="57" t="e">
        <f>VLOOKUP(F324,Variables!$A$4:$B$9,2)</f>
        <v>#N/A</v>
      </c>
      <c r="H324" s="58" t="e">
        <f t="shared" si="21"/>
        <v>#N/A</v>
      </c>
      <c r="I324" s="66"/>
      <c r="J324" s="67">
        <f>VLOOKUP(D324,Variables!$B$12:$C$23,2)</f>
        <v>1</v>
      </c>
      <c r="K324" s="67">
        <f t="shared" si="22"/>
        <v>0</v>
      </c>
      <c r="L324" s="68">
        <f>ROUND(K324*Variables!$D$4,2)</f>
        <v>0</v>
      </c>
      <c r="M324" s="66"/>
      <c r="N324" s="68">
        <f>ROUND(M324*Variables!$C$4,2)</f>
        <v>0</v>
      </c>
      <c r="O324" s="69"/>
      <c r="P324" s="69"/>
      <c r="Q324" s="70" t="e">
        <f t="shared" si="18"/>
        <v>#N/A</v>
      </c>
      <c r="R324" s="70" t="e">
        <f t="shared" si="23"/>
        <v>#N/A</v>
      </c>
    </row>
    <row r="325" spans="2:18">
      <c r="B325" s="63"/>
      <c r="C325" s="63"/>
      <c r="D325" s="64">
        <f t="shared" si="19"/>
        <v>1</v>
      </c>
      <c r="E325" s="65">
        <f t="shared" si="20"/>
        <v>2.7322404371584699E-3</v>
      </c>
      <c r="F325" s="66"/>
      <c r="G325" s="57" t="e">
        <f>VLOOKUP(F325,Variables!$A$4:$B$9,2)</f>
        <v>#N/A</v>
      </c>
      <c r="H325" s="58" t="e">
        <f t="shared" si="21"/>
        <v>#N/A</v>
      </c>
      <c r="I325" s="66"/>
      <c r="J325" s="67">
        <f>VLOOKUP(D325,Variables!$B$12:$C$23,2)</f>
        <v>1</v>
      </c>
      <c r="K325" s="67">
        <f t="shared" si="22"/>
        <v>0</v>
      </c>
      <c r="L325" s="68">
        <f>ROUND(K325*Variables!$D$4,2)</f>
        <v>0</v>
      </c>
      <c r="M325" s="66"/>
      <c r="N325" s="68">
        <f>ROUND(M325*Variables!$C$4,2)</f>
        <v>0</v>
      </c>
      <c r="O325" s="69"/>
      <c r="P325" s="69"/>
      <c r="Q325" s="70" t="e">
        <f t="shared" si="18"/>
        <v>#N/A</v>
      </c>
      <c r="R325" s="70" t="e">
        <f t="shared" si="23"/>
        <v>#N/A</v>
      </c>
    </row>
    <row r="326" spans="2:18">
      <c r="B326" s="63"/>
      <c r="C326" s="63"/>
      <c r="D326" s="64">
        <f t="shared" si="19"/>
        <v>1</v>
      </c>
      <c r="E326" s="65">
        <f t="shared" si="20"/>
        <v>2.7322404371584699E-3</v>
      </c>
      <c r="F326" s="66"/>
      <c r="G326" s="57" t="e">
        <f>VLOOKUP(F326,Variables!$A$4:$B$9,2)</f>
        <v>#N/A</v>
      </c>
      <c r="H326" s="58" t="e">
        <f t="shared" si="21"/>
        <v>#N/A</v>
      </c>
      <c r="I326" s="66"/>
      <c r="J326" s="67">
        <f>VLOOKUP(D326,Variables!$B$12:$C$23,2)</f>
        <v>1</v>
      </c>
      <c r="K326" s="67">
        <f t="shared" si="22"/>
        <v>0</v>
      </c>
      <c r="L326" s="68">
        <f>ROUND(K326*Variables!$D$4,2)</f>
        <v>0</v>
      </c>
      <c r="M326" s="66"/>
      <c r="N326" s="68">
        <f>ROUND(M326*Variables!$C$4,2)</f>
        <v>0</v>
      </c>
      <c r="O326" s="69"/>
      <c r="P326" s="69"/>
      <c r="Q326" s="70" t="e">
        <f t="shared" si="18"/>
        <v>#N/A</v>
      </c>
      <c r="R326" s="70" t="e">
        <f t="shared" si="23"/>
        <v>#N/A</v>
      </c>
    </row>
    <row r="327" spans="2:18">
      <c r="B327" s="63"/>
      <c r="C327" s="63"/>
      <c r="D327" s="64">
        <f t="shared" si="19"/>
        <v>1</v>
      </c>
      <c r="E327" s="65">
        <f t="shared" si="20"/>
        <v>2.7322404371584699E-3</v>
      </c>
      <c r="F327" s="66"/>
      <c r="G327" s="57" t="e">
        <f>VLOOKUP(F327,Variables!$A$4:$B$9,2)</f>
        <v>#N/A</v>
      </c>
      <c r="H327" s="58" t="e">
        <f t="shared" si="21"/>
        <v>#N/A</v>
      </c>
      <c r="I327" s="66"/>
      <c r="J327" s="67">
        <f>VLOOKUP(D327,Variables!$B$12:$C$23,2)</f>
        <v>1</v>
      </c>
      <c r="K327" s="67">
        <f t="shared" si="22"/>
        <v>0</v>
      </c>
      <c r="L327" s="68">
        <f>ROUND(K327*Variables!$D$4,2)</f>
        <v>0</v>
      </c>
      <c r="M327" s="66"/>
      <c r="N327" s="68">
        <f>ROUND(M327*Variables!$C$4,2)</f>
        <v>0</v>
      </c>
      <c r="O327" s="69"/>
      <c r="P327" s="69"/>
      <c r="Q327" s="70" t="e">
        <f t="shared" si="18"/>
        <v>#N/A</v>
      </c>
      <c r="R327" s="70" t="e">
        <f t="shared" si="23"/>
        <v>#N/A</v>
      </c>
    </row>
    <row r="328" spans="2:18">
      <c r="B328" s="63"/>
      <c r="C328" s="63"/>
      <c r="D328" s="64">
        <f t="shared" si="19"/>
        <v>1</v>
      </c>
      <c r="E328" s="65">
        <f t="shared" si="20"/>
        <v>2.7322404371584699E-3</v>
      </c>
      <c r="F328" s="66"/>
      <c r="G328" s="57" t="e">
        <f>VLOOKUP(F328,Variables!$A$4:$B$9,2)</f>
        <v>#N/A</v>
      </c>
      <c r="H328" s="58" t="e">
        <f t="shared" si="21"/>
        <v>#N/A</v>
      </c>
      <c r="I328" s="66"/>
      <c r="J328" s="67">
        <f>VLOOKUP(D328,Variables!$B$12:$C$23,2)</f>
        <v>1</v>
      </c>
      <c r="K328" s="67">
        <f t="shared" si="22"/>
        <v>0</v>
      </c>
      <c r="L328" s="68">
        <f>ROUND(K328*Variables!$D$4,2)</f>
        <v>0</v>
      </c>
      <c r="M328" s="66"/>
      <c r="N328" s="68">
        <f>ROUND(M328*Variables!$C$4,2)</f>
        <v>0</v>
      </c>
      <c r="O328" s="69"/>
      <c r="P328" s="69"/>
      <c r="Q328" s="70" t="e">
        <f t="shared" si="18"/>
        <v>#N/A</v>
      </c>
      <c r="R328" s="70" t="e">
        <f t="shared" si="23"/>
        <v>#N/A</v>
      </c>
    </row>
    <row r="329" spans="2:18">
      <c r="B329" s="63"/>
      <c r="C329" s="63"/>
      <c r="D329" s="64">
        <f t="shared" si="19"/>
        <v>1</v>
      </c>
      <c r="E329" s="65">
        <f t="shared" si="20"/>
        <v>2.7322404371584699E-3</v>
      </c>
      <c r="F329" s="66"/>
      <c r="G329" s="57" t="e">
        <f>VLOOKUP(F329,Variables!$A$4:$B$9,2)</f>
        <v>#N/A</v>
      </c>
      <c r="H329" s="58" t="e">
        <f t="shared" si="21"/>
        <v>#N/A</v>
      </c>
      <c r="I329" s="66"/>
      <c r="J329" s="67">
        <f>VLOOKUP(D329,Variables!$B$12:$C$23,2)</f>
        <v>1</v>
      </c>
      <c r="K329" s="67">
        <f t="shared" si="22"/>
        <v>0</v>
      </c>
      <c r="L329" s="68">
        <f>ROUND(K329*Variables!$D$4,2)</f>
        <v>0</v>
      </c>
      <c r="M329" s="66"/>
      <c r="N329" s="68">
        <f>ROUND(M329*Variables!$C$4,2)</f>
        <v>0</v>
      </c>
      <c r="O329" s="69"/>
      <c r="P329" s="69"/>
      <c r="Q329" s="70" t="e">
        <f t="shared" si="18"/>
        <v>#N/A</v>
      </c>
      <c r="R329" s="70" t="e">
        <f t="shared" si="23"/>
        <v>#N/A</v>
      </c>
    </row>
    <row r="330" spans="2:18">
      <c r="B330" s="63"/>
      <c r="C330" s="63"/>
      <c r="D330" s="64">
        <f t="shared" si="19"/>
        <v>1</v>
      </c>
      <c r="E330" s="65">
        <f t="shared" si="20"/>
        <v>2.7322404371584699E-3</v>
      </c>
      <c r="F330" s="66"/>
      <c r="G330" s="57" t="e">
        <f>VLOOKUP(F330,Variables!$A$4:$B$9,2)</f>
        <v>#N/A</v>
      </c>
      <c r="H330" s="58" t="e">
        <f t="shared" si="21"/>
        <v>#N/A</v>
      </c>
      <c r="I330" s="66"/>
      <c r="J330" s="67">
        <f>VLOOKUP(D330,Variables!$B$12:$C$23,2)</f>
        <v>1</v>
      </c>
      <c r="K330" s="67">
        <f t="shared" si="22"/>
        <v>0</v>
      </c>
      <c r="L330" s="68">
        <f>ROUND(K330*Variables!$D$4,2)</f>
        <v>0</v>
      </c>
      <c r="M330" s="66"/>
      <c r="N330" s="68">
        <f>ROUND(M330*Variables!$C$4,2)</f>
        <v>0</v>
      </c>
      <c r="O330" s="69"/>
      <c r="P330" s="69"/>
      <c r="Q330" s="70" t="e">
        <f t="shared" ref="Q330:Q393" si="24">SUM(H330+L330+N330)</f>
        <v>#N/A</v>
      </c>
      <c r="R330" s="70" t="e">
        <f t="shared" si="23"/>
        <v>#N/A</v>
      </c>
    </row>
    <row r="331" spans="2:18">
      <c r="B331" s="63"/>
      <c r="C331" s="63"/>
      <c r="D331" s="64">
        <f t="shared" si="19"/>
        <v>1</v>
      </c>
      <c r="E331" s="65">
        <f t="shared" si="20"/>
        <v>2.7322404371584699E-3</v>
      </c>
      <c r="F331" s="66"/>
      <c r="G331" s="57" t="e">
        <f>VLOOKUP(F331,Variables!$A$4:$B$9,2)</f>
        <v>#N/A</v>
      </c>
      <c r="H331" s="58" t="e">
        <f t="shared" si="21"/>
        <v>#N/A</v>
      </c>
      <c r="I331" s="66"/>
      <c r="J331" s="67">
        <f>VLOOKUP(D331,Variables!$B$12:$C$23,2)</f>
        <v>1</v>
      </c>
      <c r="K331" s="67">
        <f t="shared" si="22"/>
        <v>0</v>
      </c>
      <c r="L331" s="68">
        <f>ROUND(K331*Variables!$D$4,2)</f>
        <v>0</v>
      </c>
      <c r="M331" s="66"/>
      <c r="N331" s="68">
        <f>ROUND(M331*Variables!$C$4,2)</f>
        <v>0</v>
      </c>
      <c r="O331" s="69"/>
      <c r="P331" s="69"/>
      <c r="Q331" s="70" t="e">
        <f t="shared" si="24"/>
        <v>#N/A</v>
      </c>
      <c r="R331" s="70" t="e">
        <f t="shared" si="23"/>
        <v>#N/A</v>
      </c>
    </row>
    <row r="332" spans="2:18">
      <c r="B332" s="63"/>
      <c r="C332" s="63"/>
      <c r="D332" s="64">
        <f t="shared" si="19"/>
        <v>1</v>
      </c>
      <c r="E332" s="65">
        <f t="shared" si="20"/>
        <v>2.7322404371584699E-3</v>
      </c>
      <c r="F332" s="66"/>
      <c r="G332" s="57" t="e">
        <f>VLOOKUP(F332,Variables!$A$4:$B$9,2)</f>
        <v>#N/A</v>
      </c>
      <c r="H332" s="58" t="e">
        <f t="shared" si="21"/>
        <v>#N/A</v>
      </c>
      <c r="I332" s="66"/>
      <c r="J332" s="67">
        <f>VLOOKUP(D332,Variables!$B$12:$C$23,2)</f>
        <v>1</v>
      </c>
      <c r="K332" s="67">
        <f t="shared" si="22"/>
        <v>0</v>
      </c>
      <c r="L332" s="68">
        <f>ROUND(K332*Variables!$D$4,2)</f>
        <v>0</v>
      </c>
      <c r="M332" s="66"/>
      <c r="N332" s="68">
        <f>ROUND(M332*Variables!$C$4,2)</f>
        <v>0</v>
      </c>
      <c r="O332" s="69"/>
      <c r="P332" s="69"/>
      <c r="Q332" s="70" t="e">
        <f t="shared" si="24"/>
        <v>#N/A</v>
      </c>
      <c r="R332" s="70" t="e">
        <f t="shared" si="23"/>
        <v>#N/A</v>
      </c>
    </row>
    <row r="333" spans="2:18">
      <c r="B333" s="63"/>
      <c r="C333" s="63"/>
      <c r="D333" s="64">
        <f t="shared" si="19"/>
        <v>1</v>
      </c>
      <c r="E333" s="65">
        <f t="shared" si="20"/>
        <v>2.7322404371584699E-3</v>
      </c>
      <c r="F333" s="66"/>
      <c r="G333" s="57" t="e">
        <f>VLOOKUP(F333,Variables!$A$4:$B$9,2)</f>
        <v>#N/A</v>
      </c>
      <c r="H333" s="58" t="e">
        <f t="shared" si="21"/>
        <v>#N/A</v>
      </c>
      <c r="I333" s="66"/>
      <c r="J333" s="67">
        <f>VLOOKUP(D333,Variables!$B$12:$C$23,2)</f>
        <v>1</v>
      </c>
      <c r="K333" s="67">
        <f t="shared" si="22"/>
        <v>0</v>
      </c>
      <c r="L333" s="68">
        <f>ROUND(K333*Variables!$D$4,2)</f>
        <v>0</v>
      </c>
      <c r="M333" s="66"/>
      <c r="N333" s="68">
        <f>ROUND(M333*Variables!$C$4,2)</f>
        <v>0</v>
      </c>
      <c r="O333" s="69"/>
      <c r="P333" s="69"/>
      <c r="Q333" s="70" t="e">
        <f t="shared" si="24"/>
        <v>#N/A</v>
      </c>
      <c r="R333" s="70" t="e">
        <f t="shared" si="23"/>
        <v>#N/A</v>
      </c>
    </row>
    <row r="334" spans="2:18">
      <c r="B334" s="63"/>
      <c r="C334" s="63"/>
      <c r="D334" s="64">
        <f t="shared" si="19"/>
        <v>1</v>
      </c>
      <c r="E334" s="65">
        <f t="shared" si="20"/>
        <v>2.7322404371584699E-3</v>
      </c>
      <c r="F334" s="66"/>
      <c r="G334" s="57" t="e">
        <f>VLOOKUP(F334,Variables!$A$4:$B$9,2)</f>
        <v>#N/A</v>
      </c>
      <c r="H334" s="58" t="e">
        <f t="shared" si="21"/>
        <v>#N/A</v>
      </c>
      <c r="I334" s="66"/>
      <c r="J334" s="67">
        <f>VLOOKUP(D334,Variables!$B$12:$C$23,2)</f>
        <v>1</v>
      </c>
      <c r="K334" s="67">
        <f t="shared" si="22"/>
        <v>0</v>
      </c>
      <c r="L334" s="68">
        <f>ROUND(K334*Variables!$D$4,2)</f>
        <v>0</v>
      </c>
      <c r="M334" s="66"/>
      <c r="N334" s="68">
        <f>ROUND(M334*Variables!$C$4,2)</f>
        <v>0</v>
      </c>
      <c r="O334" s="69"/>
      <c r="P334" s="69"/>
      <c r="Q334" s="70" t="e">
        <f t="shared" si="24"/>
        <v>#N/A</v>
      </c>
      <c r="R334" s="70" t="e">
        <f t="shared" si="23"/>
        <v>#N/A</v>
      </c>
    </row>
    <row r="335" spans="2:18">
      <c r="B335" s="63"/>
      <c r="C335" s="63"/>
      <c r="D335" s="64">
        <f t="shared" si="19"/>
        <v>1</v>
      </c>
      <c r="E335" s="65">
        <f t="shared" si="20"/>
        <v>2.7322404371584699E-3</v>
      </c>
      <c r="F335" s="66"/>
      <c r="G335" s="57" t="e">
        <f>VLOOKUP(F335,Variables!$A$4:$B$9,2)</f>
        <v>#N/A</v>
      </c>
      <c r="H335" s="58" t="e">
        <f t="shared" si="21"/>
        <v>#N/A</v>
      </c>
      <c r="I335" s="66"/>
      <c r="J335" s="67">
        <f>VLOOKUP(D335,Variables!$B$12:$C$23,2)</f>
        <v>1</v>
      </c>
      <c r="K335" s="67">
        <f t="shared" si="22"/>
        <v>0</v>
      </c>
      <c r="L335" s="68">
        <f>ROUND(K335*Variables!$D$4,2)</f>
        <v>0</v>
      </c>
      <c r="M335" s="66"/>
      <c r="N335" s="68">
        <f>ROUND(M335*Variables!$C$4,2)</f>
        <v>0</v>
      </c>
      <c r="O335" s="69"/>
      <c r="P335" s="69"/>
      <c r="Q335" s="70" t="e">
        <f t="shared" si="24"/>
        <v>#N/A</v>
      </c>
      <c r="R335" s="70" t="e">
        <f t="shared" si="23"/>
        <v>#N/A</v>
      </c>
    </row>
    <row r="336" spans="2:18">
      <c r="B336" s="63"/>
      <c r="C336" s="63"/>
      <c r="D336" s="64">
        <f t="shared" si="19"/>
        <v>1</v>
      </c>
      <c r="E336" s="65">
        <f t="shared" si="20"/>
        <v>2.7322404371584699E-3</v>
      </c>
      <c r="F336" s="66"/>
      <c r="G336" s="57" t="e">
        <f>VLOOKUP(F336,Variables!$A$4:$B$9,2)</f>
        <v>#N/A</v>
      </c>
      <c r="H336" s="58" t="e">
        <f t="shared" si="21"/>
        <v>#N/A</v>
      </c>
      <c r="I336" s="66"/>
      <c r="J336" s="67">
        <f>VLOOKUP(D336,Variables!$B$12:$C$23,2)</f>
        <v>1</v>
      </c>
      <c r="K336" s="67">
        <f t="shared" si="22"/>
        <v>0</v>
      </c>
      <c r="L336" s="68">
        <f>ROUND(K336*Variables!$D$4,2)</f>
        <v>0</v>
      </c>
      <c r="M336" s="66"/>
      <c r="N336" s="68">
        <f>ROUND(M336*Variables!$C$4,2)</f>
        <v>0</v>
      </c>
      <c r="O336" s="69"/>
      <c r="P336" s="69"/>
      <c r="Q336" s="70" t="e">
        <f t="shared" si="24"/>
        <v>#N/A</v>
      </c>
      <c r="R336" s="70" t="e">
        <f t="shared" si="23"/>
        <v>#N/A</v>
      </c>
    </row>
    <row r="337" spans="2:18">
      <c r="B337" s="63"/>
      <c r="C337" s="63"/>
      <c r="D337" s="64">
        <f t="shared" si="19"/>
        <v>1</v>
      </c>
      <c r="E337" s="65">
        <f t="shared" si="20"/>
        <v>2.7322404371584699E-3</v>
      </c>
      <c r="F337" s="66"/>
      <c r="G337" s="57" t="e">
        <f>VLOOKUP(F337,Variables!$A$4:$B$9,2)</f>
        <v>#N/A</v>
      </c>
      <c r="H337" s="58" t="e">
        <f t="shared" si="21"/>
        <v>#N/A</v>
      </c>
      <c r="I337" s="66"/>
      <c r="J337" s="67">
        <f>VLOOKUP(D337,Variables!$B$12:$C$23,2)</f>
        <v>1</v>
      </c>
      <c r="K337" s="67">
        <f t="shared" si="22"/>
        <v>0</v>
      </c>
      <c r="L337" s="68">
        <f>ROUND(K337*Variables!$D$4,2)</f>
        <v>0</v>
      </c>
      <c r="M337" s="66"/>
      <c r="N337" s="68">
        <f>ROUND(M337*Variables!$C$4,2)</f>
        <v>0</v>
      </c>
      <c r="O337" s="69"/>
      <c r="P337" s="69"/>
      <c r="Q337" s="70" t="e">
        <f t="shared" si="24"/>
        <v>#N/A</v>
      </c>
      <c r="R337" s="70" t="e">
        <f t="shared" si="23"/>
        <v>#N/A</v>
      </c>
    </row>
    <row r="338" spans="2:18">
      <c r="B338" s="63"/>
      <c r="C338" s="63"/>
      <c r="D338" s="64">
        <f t="shared" si="19"/>
        <v>1</v>
      </c>
      <c r="E338" s="65">
        <f t="shared" si="20"/>
        <v>2.7322404371584699E-3</v>
      </c>
      <c r="F338" s="66"/>
      <c r="G338" s="57" t="e">
        <f>VLOOKUP(F338,Variables!$A$4:$B$9,2)</f>
        <v>#N/A</v>
      </c>
      <c r="H338" s="58" t="e">
        <f t="shared" si="21"/>
        <v>#N/A</v>
      </c>
      <c r="I338" s="66"/>
      <c r="J338" s="67">
        <f>VLOOKUP(D338,Variables!$B$12:$C$23,2)</f>
        <v>1</v>
      </c>
      <c r="K338" s="67">
        <f t="shared" si="22"/>
        <v>0</v>
      </c>
      <c r="L338" s="68">
        <f>ROUND(K338*Variables!$D$4,2)</f>
        <v>0</v>
      </c>
      <c r="M338" s="66"/>
      <c r="N338" s="68">
        <f>ROUND(M338*Variables!$C$4,2)</f>
        <v>0</v>
      </c>
      <c r="O338" s="69"/>
      <c r="P338" s="69"/>
      <c r="Q338" s="70" t="e">
        <f t="shared" si="24"/>
        <v>#N/A</v>
      </c>
      <c r="R338" s="70" t="e">
        <f t="shared" si="23"/>
        <v>#N/A</v>
      </c>
    </row>
    <row r="339" spans="2:18">
      <c r="B339" s="63"/>
      <c r="C339" s="63"/>
      <c r="D339" s="64">
        <f t="shared" si="19"/>
        <v>1</v>
      </c>
      <c r="E339" s="65">
        <f t="shared" si="20"/>
        <v>2.7322404371584699E-3</v>
      </c>
      <c r="F339" s="66"/>
      <c r="G339" s="57" t="e">
        <f>VLOOKUP(F339,Variables!$A$4:$B$9,2)</f>
        <v>#N/A</v>
      </c>
      <c r="H339" s="58" t="e">
        <f t="shared" si="21"/>
        <v>#N/A</v>
      </c>
      <c r="I339" s="66"/>
      <c r="J339" s="67">
        <f>VLOOKUP(D339,Variables!$B$12:$C$23,2)</f>
        <v>1</v>
      </c>
      <c r="K339" s="67">
        <f t="shared" si="22"/>
        <v>0</v>
      </c>
      <c r="L339" s="68">
        <f>ROUND(K339*Variables!$D$4,2)</f>
        <v>0</v>
      </c>
      <c r="M339" s="66"/>
      <c r="N339" s="68">
        <f>ROUND(M339*Variables!$C$4,2)</f>
        <v>0</v>
      </c>
      <c r="O339" s="69"/>
      <c r="P339" s="69"/>
      <c r="Q339" s="70" t="e">
        <f t="shared" si="24"/>
        <v>#N/A</v>
      </c>
      <c r="R339" s="70" t="e">
        <f t="shared" si="23"/>
        <v>#N/A</v>
      </c>
    </row>
    <row r="340" spans="2:18">
      <c r="B340" s="63"/>
      <c r="C340" s="63"/>
      <c r="D340" s="64">
        <f t="shared" si="19"/>
        <v>1</v>
      </c>
      <c r="E340" s="65">
        <f t="shared" si="20"/>
        <v>2.7322404371584699E-3</v>
      </c>
      <c r="F340" s="66"/>
      <c r="G340" s="57" t="e">
        <f>VLOOKUP(F340,Variables!$A$4:$B$9,2)</f>
        <v>#N/A</v>
      </c>
      <c r="H340" s="58" t="e">
        <f t="shared" si="21"/>
        <v>#N/A</v>
      </c>
      <c r="I340" s="66"/>
      <c r="J340" s="67">
        <f>VLOOKUP(D340,Variables!$B$12:$C$23,2)</f>
        <v>1</v>
      </c>
      <c r="K340" s="67">
        <f t="shared" si="22"/>
        <v>0</v>
      </c>
      <c r="L340" s="68">
        <f>ROUND(K340*Variables!$D$4,2)</f>
        <v>0</v>
      </c>
      <c r="M340" s="66"/>
      <c r="N340" s="68">
        <f>ROUND(M340*Variables!$C$4,2)</f>
        <v>0</v>
      </c>
      <c r="O340" s="69"/>
      <c r="P340" s="69"/>
      <c r="Q340" s="70" t="e">
        <f t="shared" si="24"/>
        <v>#N/A</v>
      </c>
      <c r="R340" s="70" t="e">
        <f t="shared" si="23"/>
        <v>#N/A</v>
      </c>
    </row>
    <row r="341" spans="2:18">
      <c r="B341" s="63"/>
      <c r="C341" s="63"/>
      <c r="D341" s="64">
        <f t="shared" si="19"/>
        <v>1</v>
      </c>
      <c r="E341" s="65">
        <f t="shared" si="20"/>
        <v>2.7322404371584699E-3</v>
      </c>
      <c r="F341" s="66"/>
      <c r="G341" s="57" t="e">
        <f>VLOOKUP(F341,Variables!$A$4:$B$9,2)</f>
        <v>#N/A</v>
      </c>
      <c r="H341" s="58" t="e">
        <f t="shared" si="21"/>
        <v>#N/A</v>
      </c>
      <c r="I341" s="66"/>
      <c r="J341" s="67">
        <f>VLOOKUP(D341,Variables!$B$12:$C$23,2)</f>
        <v>1</v>
      </c>
      <c r="K341" s="67">
        <f t="shared" si="22"/>
        <v>0</v>
      </c>
      <c r="L341" s="68">
        <f>ROUND(K341*Variables!$D$4,2)</f>
        <v>0</v>
      </c>
      <c r="M341" s="66"/>
      <c r="N341" s="68">
        <f>ROUND(M341*Variables!$C$4,2)</f>
        <v>0</v>
      </c>
      <c r="O341" s="69"/>
      <c r="P341" s="69"/>
      <c r="Q341" s="70" t="e">
        <f t="shared" si="24"/>
        <v>#N/A</v>
      </c>
      <c r="R341" s="70" t="e">
        <f t="shared" si="23"/>
        <v>#N/A</v>
      </c>
    </row>
    <row r="342" spans="2:18">
      <c r="B342" s="63"/>
      <c r="C342" s="63"/>
      <c r="D342" s="64">
        <f t="shared" si="19"/>
        <v>1</v>
      </c>
      <c r="E342" s="65">
        <f t="shared" si="20"/>
        <v>2.7322404371584699E-3</v>
      </c>
      <c r="F342" s="66"/>
      <c r="G342" s="57" t="e">
        <f>VLOOKUP(F342,Variables!$A$4:$B$9,2)</f>
        <v>#N/A</v>
      </c>
      <c r="H342" s="58" t="e">
        <f t="shared" si="21"/>
        <v>#N/A</v>
      </c>
      <c r="I342" s="66"/>
      <c r="J342" s="67">
        <f>VLOOKUP(D342,Variables!$B$12:$C$23,2)</f>
        <v>1</v>
      </c>
      <c r="K342" s="67">
        <f t="shared" si="22"/>
        <v>0</v>
      </c>
      <c r="L342" s="68">
        <f>ROUND(K342*Variables!$D$4,2)</f>
        <v>0</v>
      </c>
      <c r="M342" s="66"/>
      <c r="N342" s="68">
        <f>ROUND(M342*Variables!$C$4,2)</f>
        <v>0</v>
      </c>
      <c r="O342" s="69"/>
      <c r="P342" s="69"/>
      <c r="Q342" s="70" t="e">
        <f t="shared" si="24"/>
        <v>#N/A</v>
      </c>
      <c r="R342" s="70" t="e">
        <f t="shared" si="23"/>
        <v>#N/A</v>
      </c>
    </row>
    <row r="343" spans="2:18">
      <c r="B343" s="63"/>
      <c r="C343" s="63"/>
      <c r="D343" s="64">
        <f t="shared" si="19"/>
        <v>1</v>
      </c>
      <c r="E343" s="65">
        <f t="shared" si="20"/>
        <v>2.7322404371584699E-3</v>
      </c>
      <c r="F343" s="66"/>
      <c r="G343" s="57" t="e">
        <f>VLOOKUP(F343,Variables!$A$4:$B$9,2)</f>
        <v>#N/A</v>
      </c>
      <c r="H343" s="58" t="e">
        <f t="shared" si="21"/>
        <v>#N/A</v>
      </c>
      <c r="I343" s="66"/>
      <c r="J343" s="67">
        <f>VLOOKUP(D343,Variables!$B$12:$C$23,2)</f>
        <v>1</v>
      </c>
      <c r="K343" s="67">
        <f t="shared" si="22"/>
        <v>0</v>
      </c>
      <c r="L343" s="68">
        <f>ROUND(K343*Variables!$D$4,2)</f>
        <v>0</v>
      </c>
      <c r="M343" s="66"/>
      <c r="N343" s="68">
        <f>ROUND(M343*Variables!$C$4,2)</f>
        <v>0</v>
      </c>
      <c r="O343" s="69"/>
      <c r="P343" s="69"/>
      <c r="Q343" s="70" t="e">
        <f t="shared" si="24"/>
        <v>#N/A</v>
      </c>
      <c r="R343" s="70" t="e">
        <f t="shared" si="23"/>
        <v>#N/A</v>
      </c>
    </row>
    <row r="344" spans="2:18">
      <c r="B344" s="63"/>
      <c r="C344" s="63"/>
      <c r="D344" s="64">
        <f t="shared" si="19"/>
        <v>1</v>
      </c>
      <c r="E344" s="65">
        <f t="shared" si="20"/>
        <v>2.7322404371584699E-3</v>
      </c>
      <c r="F344" s="66"/>
      <c r="G344" s="57" t="e">
        <f>VLOOKUP(F344,Variables!$A$4:$B$9,2)</f>
        <v>#N/A</v>
      </c>
      <c r="H344" s="58" t="e">
        <f t="shared" si="21"/>
        <v>#N/A</v>
      </c>
      <c r="I344" s="66"/>
      <c r="J344" s="67">
        <f>VLOOKUP(D344,Variables!$B$12:$C$23,2)</f>
        <v>1</v>
      </c>
      <c r="K344" s="67">
        <f t="shared" si="22"/>
        <v>0</v>
      </c>
      <c r="L344" s="68">
        <f>ROUND(K344*Variables!$D$4,2)</f>
        <v>0</v>
      </c>
      <c r="M344" s="66"/>
      <c r="N344" s="68">
        <f>ROUND(M344*Variables!$C$4,2)</f>
        <v>0</v>
      </c>
      <c r="O344" s="69"/>
      <c r="P344" s="69"/>
      <c r="Q344" s="70" t="e">
        <f t="shared" si="24"/>
        <v>#N/A</v>
      </c>
      <c r="R344" s="70" t="e">
        <f t="shared" si="23"/>
        <v>#N/A</v>
      </c>
    </row>
    <row r="345" spans="2:18">
      <c r="B345" s="63"/>
      <c r="C345" s="63"/>
      <c r="D345" s="64">
        <f t="shared" si="19"/>
        <v>1</v>
      </c>
      <c r="E345" s="65">
        <f t="shared" si="20"/>
        <v>2.7322404371584699E-3</v>
      </c>
      <c r="F345" s="66"/>
      <c r="G345" s="57" t="e">
        <f>VLOOKUP(F345,Variables!$A$4:$B$9,2)</f>
        <v>#N/A</v>
      </c>
      <c r="H345" s="58" t="e">
        <f t="shared" si="21"/>
        <v>#N/A</v>
      </c>
      <c r="I345" s="66"/>
      <c r="J345" s="67">
        <f>VLOOKUP(D345,Variables!$B$12:$C$23,2)</f>
        <v>1</v>
      </c>
      <c r="K345" s="67">
        <f t="shared" si="22"/>
        <v>0</v>
      </c>
      <c r="L345" s="68">
        <f>ROUND(K345*Variables!$D$4,2)</f>
        <v>0</v>
      </c>
      <c r="M345" s="66"/>
      <c r="N345" s="68">
        <f>ROUND(M345*Variables!$C$4,2)</f>
        <v>0</v>
      </c>
      <c r="O345" s="69"/>
      <c r="P345" s="69"/>
      <c r="Q345" s="70" t="e">
        <f t="shared" si="24"/>
        <v>#N/A</v>
      </c>
      <c r="R345" s="70" t="e">
        <f t="shared" si="23"/>
        <v>#N/A</v>
      </c>
    </row>
    <row r="346" spans="2:18">
      <c r="B346" s="63"/>
      <c r="C346" s="63"/>
      <c r="D346" s="64">
        <f t="shared" si="19"/>
        <v>1</v>
      </c>
      <c r="E346" s="65">
        <f t="shared" si="20"/>
        <v>2.7322404371584699E-3</v>
      </c>
      <c r="F346" s="66"/>
      <c r="G346" s="57" t="e">
        <f>VLOOKUP(F346,Variables!$A$4:$B$9,2)</f>
        <v>#N/A</v>
      </c>
      <c r="H346" s="58" t="e">
        <f t="shared" si="21"/>
        <v>#N/A</v>
      </c>
      <c r="I346" s="66"/>
      <c r="J346" s="67">
        <f>VLOOKUP(D346,Variables!$B$12:$C$23,2)</f>
        <v>1</v>
      </c>
      <c r="K346" s="67">
        <f t="shared" si="22"/>
        <v>0</v>
      </c>
      <c r="L346" s="68">
        <f>ROUND(K346*Variables!$D$4,2)</f>
        <v>0</v>
      </c>
      <c r="M346" s="66"/>
      <c r="N346" s="68">
        <f>ROUND(M346*Variables!$C$4,2)</f>
        <v>0</v>
      </c>
      <c r="O346" s="69"/>
      <c r="P346" s="69"/>
      <c r="Q346" s="70" t="e">
        <f t="shared" si="24"/>
        <v>#N/A</v>
      </c>
      <c r="R346" s="70" t="e">
        <f t="shared" si="23"/>
        <v>#N/A</v>
      </c>
    </row>
    <row r="347" spans="2:18">
      <c r="B347" s="63"/>
      <c r="C347" s="63"/>
      <c r="D347" s="64">
        <f t="shared" si="19"/>
        <v>1</v>
      </c>
      <c r="E347" s="65">
        <f t="shared" si="20"/>
        <v>2.7322404371584699E-3</v>
      </c>
      <c r="F347" s="66"/>
      <c r="G347" s="57" t="e">
        <f>VLOOKUP(F347,Variables!$A$4:$B$9,2)</f>
        <v>#N/A</v>
      </c>
      <c r="H347" s="58" t="e">
        <f t="shared" si="21"/>
        <v>#N/A</v>
      </c>
      <c r="I347" s="66"/>
      <c r="J347" s="67">
        <f>VLOOKUP(D347,Variables!$B$12:$C$23,2)</f>
        <v>1</v>
      </c>
      <c r="K347" s="67">
        <f t="shared" si="22"/>
        <v>0</v>
      </c>
      <c r="L347" s="68">
        <f>ROUND(K347*Variables!$D$4,2)</f>
        <v>0</v>
      </c>
      <c r="M347" s="66"/>
      <c r="N347" s="68">
        <f>ROUND(M347*Variables!$C$4,2)</f>
        <v>0</v>
      </c>
      <c r="O347" s="69"/>
      <c r="P347" s="69"/>
      <c r="Q347" s="70" t="e">
        <f t="shared" si="24"/>
        <v>#N/A</v>
      </c>
      <c r="R347" s="70" t="e">
        <f t="shared" si="23"/>
        <v>#N/A</v>
      </c>
    </row>
    <row r="348" spans="2:18">
      <c r="B348" s="63"/>
      <c r="C348" s="63"/>
      <c r="D348" s="64">
        <f t="shared" si="19"/>
        <v>1</v>
      </c>
      <c r="E348" s="65">
        <f t="shared" si="20"/>
        <v>2.7322404371584699E-3</v>
      </c>
      <c r="F348" s="66"/>
      <c r="G348" s="57" t="e">
        <f>VLOOKUP(F348,Variables!$A$4:$B$9,2)</f>
        <v>#N/A</v>
      </c>
      <c r="H348" s="58" t="e">
        <f t="shared" si="21"/>
        <v>#N/A</v>
      </c>
      <c r="I348" s="66"/>
      <c r="J348" s="67">
        <f>VLOOKUP(D348,Variables!$B$12:$C$23,2)</f>
        <v>1</v>
      </c>
      <c r="K348" s="67">
        <f t="shared" si="22"/>
        <v>0</v>
      </c>
      <c r="L348" s="68">
        <f>ROUND(K348*Variables!$D$4,2)</f>
        <v>0</v>
      </c>
      <c r="M348" s="66"/>
      <c r="N348" s="68">
        <f>ROUND(M348*Variables!$C$4,2)</f>
        <v>0</v>
      </c>
      <c r="O348" s="69"/>
      <c r="P348" s="69"/>
      <c r="Q348" s="70" t="e">
        <f t="shared" si="24"/>
        <v>#N/A</v>
      </c>
      <c r="R348" s="70" t="e">
        <f t="shared" si="23"/>
        <v>#N/A</v>
      </c>
    </row>
    <row r="349" spans="2:18">
      <c r="B349" s="63"/>
      <c r="C349" s="63"/>
      <c r="D349" s="64">
        <f t="shared" si="19"/>
        <v>1</v>
      </c>
      <c r="E349" s="65">
        <f t="shared" si="20"/>
        <v>2.7322404371584699E-3</v>
      </c>
      <c r="F349" s="66"/>
      <c r="G349" s="57" t="e">
        <f>VLOOKUP(F349,Variables!$A$4:$B$9,2)</f>
        <v>#N/A</v>
      </c>
      <c r="H349" s="58" t="e">
        <f t="shared" si="21"/>
        <v>#N/A</v>
      </c>
      <c r="I349" s="66"/>
      <c r="J349" s="67">
        <f>VLOOKUP(D349,Variables!$B$12:$C$23,2)</f>
        <v>1</v>
      </c>
      <c r="K349" s="67">
        <f t="shared" si="22"/>
        <v>0</v>
      </c>
      <c r="L349" s="68">
        <f>ROUND(K349*Variables!$D$4,2)</f>
        <v>0</v>
      </c>
      <c r="M349" s="66"/>
      <c r="N349" s="68">
        <f>ROUND(M349*Variables!$C$4,2)</f>
        <v>0</v>
      </c>
      <c r="O349" s="69"/>
      <c r="P349" s="69"/>
      <c r="Q349" s="70" t="e">
        <f t="shared" si="24"/>
        <v>#N/A</v>
      </c>
      <c r="R349" s="70" t="e">
        <f t="shared" si="23"/>
        <v>#N/A</v>
      </c>
    </row>
    <row r="350" spans="2:18">
      <c r="B350" s="63"/>
      <c r="C350" s="63"/>
      <c r="D350" s="64">
        <f t="shared" si="19"/>
        <v>1</v>
      </c>
      <c r="E350" s="65">
        <f t="shared" si="20"/>
        <v>2.7322404371584699E-3</v>
      </c>
      <c r="F350" s="66"/>
      <c r="G350" s="57" t="e">
        <f>VLOOKUP(F350,Variables!$A$4:$B$9,2)</f>
        <v>#N/A</v>
      </c>
      <c r="H350" s="58" t="e">
        <f t="shared" si="21"/>
        <v>#N/A</v>
      </c>
      <c r="I350" s="66"/>
      <c r="J350" s="67">
        <f>VLOOKUP(D350,Variables!$B$12:$C$23,2)</f>
        <v>1</v>
      </c>
      <c r="K350" s="67">
        <f t="shared" si="22"/>
        <v>0</v>
      </c>
      <c r="L350" s="68">
        <f>ROUND(K350*Variables!$D$4,2)</f>
        <v>0</v>
      </c>
      <c r="M350" s="66"/>
      <c r="N350" s="68">
        <f>ROUND(M350*Variables!$C$4,2)</f>
        <v>0</v>
      </c>
      <c r="O350" s="69"/>
      <c r="P350" s="69"/>
      <c r="Q350" s="70" t="e">
        <f t="shared" si="24"/>
        <v>#N/A</v>
      </c>
      <c r="R350" s="70" t="e">
        <f t="shared" si="23"/>
        <v>#N/A</v>
      </c>
    </row>
    <row r="351" spans="2:18">
      <c r="B351" s="63"/>
      <c r="C351" s="63"/>
      <c r="D351" s="64">
        <f t="shared" si="19"/>
        <v>1</v>
      </c>
      <c r="E351" s="65">
        <f t="shared" si="20"/>
        <v>2.7322404371584699E-3</v>
      </c>
      <c r="F351" s="66"/>
      <c r="G351" s="57" t="e">
        <f>VLOOKUP(F351,Variables!$A$4:$B$9,2)</f>
        <v>#N/A</v>
      </c>
      <c r="H351" s="58" t="e">
        <f t="shared" si="21"/>
        <v>#N/A</v>
      </c>
      <c r="I351" s="66"/>
      <c r="J351" s="67">
        <f>VLOOKUP(D351,Variables!$B$12:$C$23,2)</f>
        <v>1</v>
      </c>
      <c r="K351" s="67">
        <f t="shared" si="22"/>
        <v>0</v>
      </c>
      <c r="L351" s="68">
        <f>ROUND(K351*Variables!$D$4,2)</f>
        <v>0</v>
      </c>
      <c r="M351" s="66"/>
      <c r="N351" s="68">
        <f>ROUND(M351*Variables!$C$4,2)</f>
        <v>0</v>
      </c>
      <c r="O351" s="69"/>
      <c r="P351" s="69"/>
      <c r="Q351" s="70" t="e">
        <f t="shared" si="24"/>
        <v>#N/A</v>
      </c>
      <c r="R351" s="70" t="e">
        <f t="shared" si="23"/>
        <v>#N/A</v>
      </c>
    </row>
    <row r="352" spans="2:18">
      <c r="B352" s="63"/>
      <c r="C352" s="63"/>
      <c r="D352" s="64">
        <f t="shared" ref="D352:D415" si="25">DATEDIF(B352,C352,"m")+1</f>
        <v>1</v>
      </c>
      <c r="E352" s="65">
        <f t="shared" ref="E352:E415" si="26">((C352+1)-B352)/366</f>
        <v>2.7322404371584699E-3</v>
      </c>
      <c r="F352" s="66"/>
      <c r="G352" s="57" t="e">
        <f>VLOOKUP(F352,Variables!$A$4:$B$9,2)</f>
        <v>#N/A</v>
      </c>
      <c r="H352" s="58" t="e">
        <f t="shared" ref="H352:H415" si="27">G352*E352</f>
        <v>#N/A</v>
      </c>
      <c r="I352" s="66"/>
      <c r="J352" s="67">
        <f>VLOOKUP(D352,Variables!$B$12:$C$23,2)</f>
        <v>1</v>
      </c>
      <c r="K352" s="67">
        <f t="shared" ref="K352:K415" si="28">IF(I352&lt;=J352,0,(I352-J352))</f>
        <v>0</v>
      </c>
      <c r="L352" s="68">
        <f>ROUND(K352*Variables!$D$4,2)</f>
        <v>0</v>
      </c>
      <c r="M352" s="66"/>
      <c r="N352" s="68">
        <f>ROUND(M352*Variables!$C$4,2)</f>
        <v>0</v>
      </c>
      <c r="O352" s="69"/>
      <c r="P352" s="69"/>
      <c r="Q352" s="70" t="e">
        <f t="shared" si="24"/>
        <v>#N/A</v>
      </c>
      <c r="R352" s="70" t="e">
        <f t="shared" ref="R352:R415" si="29">Q352+(O352)</f>
        <v>#N/A</v>
      </c>
    </row>
    <row r="353" spans="2:18">
      <c r="B353" s="63"/>
      <c r="C353" s="63"/>
      <c r="D353" s="64">
        <f t="shared" si="25"/>
        <v>1</v>
      </c>
      <c r="E353" s="65">
        <f t="shared" si="26"/>
        <v>2.7322404371584699E-3</v>
      </c>
      <c r="F353" s="66"/>
      <c r="G353" s="57" t="e">
        <f>VLOOKUP(F353,Variables!$A$4:$B$9,2)</f>
        <v>#N/A</v>
      </c>
      <c r="H353" s="58" t="e">
        <f t="shared" si="27"/>
        <v>#N/A</v>
      </c>
      <c r="I353" s="66"/>
      <c r="J353" s="67">
        <f>VLOOKUP(D353,Variables!$B$12:$C$23,2)</f>
        <v>1</v>
      </c>
      <c r="K353" s="67">
        <f t="shared" si="28"/>
        <v>0</v>
      </c>
      <c r="L353" s="68">
        <f>ROUND(K353*Variables!$D$4,2)</f>
        <v>0</v>
      </c>
      <c r="M353" s="66"/>
      <c r="N353" s="68">
        <f>ROUND(M353*Variables!$C$4,2)</f>
        <v>0</v>
      </c>
      <c r="O353" s="69"/>
      <c r="P353" s="69"/>
      <c r="Q353" s="70" t="e">
        <f t="shared" si="24"/>
        <v>#N/A</v>
      </c>
      <c r="R353" s="70" t="e">
        <f t="shared" si="29"/>
        <v>#N/A</v>
      </c>
    </row>
    <row r="354" spans="2:18">
      <c r="B354" s="63"/>
      <c r="C354" s="63"/>
      <c r="D354" s="64">
        <f t="shared" si="25"/>
        <v>1</v>
      </c>
      <c r="E354" s="65">
        <f t="shared" si="26"/>
        <v>2.7322404371584699E-3</v>
      </c>
      <c r="F354" s="66"/>
      <c r="G354" s="57" t="e">
        <f>VLOOKUP(F354,Variables!$A$4:$B$9,2)</f>
        <v>#N/A</v>
      </c>
      <c r="H354" s="58" t="e">
        <f t="shared" si="27"/>
        <v>#N/A</v>
      </c>
      <c r="I354" s="66"/>
      <c r="J354" s="67">
        <f>VLOOKUP(D354,Variables!$B$12:$C$23,2)</f>
        <v>1</v>
      </c>
      <c r="K354" s="67">
        <f t="shared" si="28"/>
        <v>0</v>
      </c>
      <c r="L354" s="68">
        <f>ROUND(K354*Variables!$D$4,2)</f>
        <v>0</v>
      </c>
      <c r="M354" s="66"/>
      <c r="N354" s="68">
        <f>ROUND(M354*Variables!$C$4,2)</f>
        <v>0</v>
      </c>
      <c r="O354" s="69"/>
      <c r="P354" s="69"/>
      <c r="Q354" s="70" t="e">
        <f t="shared" si="24"/>
        <v>#N/A</v>
      </c>
      <c r="R354" s="70" t="e">
        <f t="shared" si="29"/>
        <v>#N/A</v>
      </c>
    </row>
    <row r="355" spans="2:18">
      <c r="B355" s="63"/>
      <c r="C355" s="63"/>
      <c r="D355" s="64">
        <f t="shared" si="25"/>
        <v>1</v>
      </c>
      <c r="E355" s="65">
        <f t="shared" si="26"/>
        <v>2.7322404371584699E-3</v>
      </c>
      <c r="F355" s="66"/>
      <c r="G355" s="57" t="e">
        <f>VLOOKUP(F355,Variables!$A$4:$B$9,2)</f>
        <v>#N/A</v>
      </c>
      <c r="H355" s="58" t="e">
        <f t="shared" si="27"/>
        <v>#N/A</v>
      </c>
      <c r="I355" s="66"/>
      <c r="J355" s="67">
        <f>VLOOKUP(D355,Variables!$B$12:$C$23,2)</f>
        <v>1</v>
      </c>
      <c r="K355" s="67">
        <f t="shared" si="28"/>
        <v>0</v>
      </c>
      <c r="L355" s="68">
        <f>ROUND(K355*Variables!$D$4,2)</f>
        <v>0</v>
      </c>
      <c r="M355" s="66"/>
      <c r="N355" s="68">
        <f>ROUND(M355*Variables!$C$4,2)</f>
        <v>0</v>
      </c>
      <c r="O355" s="69"/>
      <c r="P355" s="69"/>
      <c r="Q355" s="70" t="e">
        <f t="shared" si="24"/>
        <v>#N/A</v>
      </c>
      <c r="R355" s="70" t="e">
        <f t="shared" si="29"/>
        <v>#N/A</v>
      </c>
    </row>
    <row r="356" spans="2:18">
      <c r="B356" s="63"/>
      <c r="C356" s="63"/>
      <c r="D356" s="64">
        <f t="shared" si="25"/>
        <v>1</v>
      </c>
      <c r="E356" s="65">
        <f t="shared" si="26"/>
        <v>2.7322404371584699E-3</v>
      </c>
      <c r="F356" s="66"/>
      <c r="G356" s="57" t="e">
        <f>VLOOKUP(F356,Variables!$A$4:$B$9,2)</f>
        <v>#N/A</v>
      </c>
      <c r="H356" s="58" t="e">
        <f t="shared" si="27"/>
        <v>#N/A</v>
      </c>
      <c r="I356" s="66"/>
      <c r="J356" s="67">
        <f>VLOOKUP(D356,Variables!$B$12:$C$23,2)</f>
        <v>1</v>
      </c>
      <c r="K356" s="67">
        <f t="shared" si="28"/>
        <v>0</v>
      </c>
      <c r="L356" s="68">
        <f>ROUND(K356*Variables!$D$4,2)</f>
        <v>0</v>
      </c>
      <c r="M356" s="66"/>
      <c r="N356" s="68">
        <f>ROUND(M356*Variables!$C$4,2)</f>
        <v>0</v>
      </c>
      <c r="O356" s="69"/>
      <c r="P356" s="69"/>
      <c r="Q356" s="70" t="e">
        <f t="shared" si="24"/>
        <v>#N/A</v>
      </c>
      <c r="R356" s="70" t="e">
        <f t="shared" si="29"/>
        <v>#N/A</v>
      </c>
    </row>
    <row r="357" spans="2:18">
      <c r="B357" s="63"/>
      <c r="C357" s="63"/>
      <c r="D357" s="64">
        <f t="shared" si="25"/>
        <v>1</v>
      </c>
      <c r="E357" s="65">
        <f t="shared" si="26"/>
        <v>2.7322404371584699E-3</v>
      </c>
      <c r="F357" s="66"/>
      <c r="G357" s="57" t="e">
        <f>VLOOKUP(F357,Variables!$A$4:$B$9,2)</f>
        <v>#N/A</v>
      </c>
      <c r="H357" s="58" t="e">
        <f t="shared" si="27"/>
        <v>#N/A</v>
      </c>
      <c r="I357" s="66"/>
      <c r="J357" s="67">
        <f>VLOOKUP(D357,Variables!$B$12:$C$23,2)</f>
        <v>1</v>
      </c>
      <c r="K357" s="67">
        <f t="shared" si="28"/>
        <v>0</v>
      </c>
      <c r="L357" s="68">
        <f>ROUND(K357*Variables!$D$4,2)</f>
        <v>0</v>
      </c>
      <c r="M357" s="66"/>
      <c r="N357" s="68">
        <f>ROUND(M357*Variables!$C$4,2)</f>
        <v>0</v>
      </c>
      <c r="O357" s="69"/>
      <c r="P357" s="69"/>
      <c r="Q357" s="70" t="e">
        <f t="shared" si="24"/>
        <v>#N/A</v>
      </c>
      <c r="R357" s="70" t="e">
        <f t="shared" si="29"/>
        <v>#N/A</v>
      </c>
    </row>
    <row r="358" spans="2:18">
      <c r="B358" s="63"/>
      <c r="C358" s="63"/>
      <c r="D358" s="64">
        <f t="shared" si="25"/>
        <v>1</v>
      </c>
      <c r="E358" s="65">
        <f t="shared" si="26"/>
        <v>2.7322404371584699E-3</v>
      </c>
      <c r="F358" s="66"/>
      <c r="G358" s="57" t="e">
        <f>VLOOKUP(F358,Variables!$A$4:$B$9,2)</f>
        <v>#N/A</v>
      </c>
      <c r="H358" s="58" t="e">
        <f t="shared" si="27"/>
        <v>#N/A</v>
      </c>
      <c r="I358" s="66"/>
      <c r="J358" s="67">
        <f>VLOOKUP(D358,Variables!$B$12:$C$23,2)</f>
        <v>1</v>
      </c>
      <c r="K358" s="67">
        <f t="shared" si="28"/>
        <v>0</v>
      </c>
      <c r="L358" s="68">
        <f>ROUND(K358*Variables!$D$4,2)</f>
        <v>0</v>
      </c>
      <c r="M358" s="66"/>
      <c r="N358" s="68">
        <f>ROUND(M358*Variables!$C$4,2)</f>
        <v>0</v>
      </c>
      <c r="O358" s="69"/>
      <c r="P358" s="69"/>
      <c r="Q358" s="70" t="e">
        <f t="shared" si="24"/>
        <v>#N/A</v>
      </c>
      <c r="R358" s="70" t="e">
        <f t="shared" si="29"/>
        <v>#N/A</v>
      </c>
    </row>
    <row r="359" spans="2:18">
      <c r="B359" s="63"/>
      <c r="C359" s="63"/>
      <c r="D359" s="64">
        <f t="shared" si="25"/>
        <v>1</v>
      </c>
      <c r="E359" s="65">
        <f t="shared" si="26"/>
        <v>2.7322404371584699E-3</v>
      </c>
      <c r="F359" s="66"/>
      <c r="G359" s="57" t="e">
        <f>VLOOKUP(F359,Variables!$A$4:$B$9,2)</f>
        <v>#N/A</v>
      </c>
      <c r="H359" s="58" t="e">
        <f t="shared" si="27"/>
        <v>#N/A</v>
      </c>
      <c r="I359" s="66"/>
      <c r="J359" s="67">
        <f>VLOOKUP(D359,Variables!$B$12:$C$23,2)</f>
        <v>1</v>
      </c>
      <c r="K359" s="67">
        <f t="shared" si="28"/>
        <v>0</v>
      </c>
      <c r="L359" s="68">
        <f>ROUND(K359*Variables!$D$4,2)</f>
        <v>0</v>
      </c>
      <c r="M359" s="66"/>
      <c r="N359" s="68">
        <f>ROUND(M359*Variables!$C$4,2)</f>
        <v>0</v>
      </c>
      <c r="O359" s="69"/>
      <c r="P359" s="69"/>
      <c r="Q359" s="70" t="e">
        <f t="shared" si="24"/>
        <v>#N/A</v>
      </c>
      <c r="R359" s="70" t="e">
        <f t="shared" si="29"/>
        <v>#N/A</v>
      </c>
    </row>
    <row r="360" spans="2:18">
      <c r="B360" s="63"/>
      <c r="C360" s="63"/>
      <c r="D360" s="64">
        <f t="shared" si="25"/>
        <v>1</v>
      </c>
      <c r="E360" s="65">
        <f t="shared" si="26"/>
        <v>2.7322404371584699E-3</v>
      </c>
      <c r="F360" s="66"/>
      <c r="G360" s="57" t="e">
        <f>VLOOKUP(F360,Variables!$A$4:$B$9,2)</f>
        <v>#N/A</v>
      </c>
      <c r="H360" s="58" t="e">
        <f t="shared" si="27"/>
        <v>#N/A</v>
      </c>
      <c r="I360" s="66"/>
      <c r="J360" s="67">
        <f>VLOOKUP(D360,Variables!$B$12:$C$23,2)</f>
        <v>1</v>
      </c>
      <c r="K360" s="67">
        <f t="shared" si="28"/>
        <v>0</v>
      </c>
      <c r="L360" s="68">
        <f>ROUND(K360*Variables!$D$4,2)</f>
        <v>0</v>
      </c>
      <c r="M360" s="66"/>
      <c r="N360" s="68">
        <f>ROUND(M360*Variables!$C$4,2)</f>
        <v>0</v>
      </c>
      <c r="O360" s="69"/>
      <c r="P360" s="69"/>
      <c r="Q360" s="70" t="e">
        <f t="shared" si="24"/>
        <v>#N/A</v>
      </c>
      <c r="R360" s="70" t="e">
        <f t="shared" si="29"/>
        <v>#N/A</v>
      </c>
    </row>
    <row r="361" spans="2:18">
      <c r="B361" s="63"/>
      <c r="C361" s="63"/>
      <c r="D361" s="64">
        <f t="shared" si="25"/>
        <v>1</v>
      </c>
      <c r="E361" s="65">
        <f t="shared" si="26"/>
        <v>2.7322404371584699E-3</v>
      </c>
      <c r="F361" s="66"/>
      <c r="G361" s="57" t="e">
        <f>VLOOKUP(F361,Variables!$A$4:$B$9,2)</f>
        <v>#N/A</v>
      </c>
      <c r="H361" s="58" t="e">
        <f t="shared" si="27"/>
        <v>#N/A</v>
      </c>
      <c r="I361" s="66"/>
      <c r="J361" s="67">
        <f>VLOOKUP(D361,Variables!$B$12:$C$23,2)</f>
        <v>1</v>
      </c>
      <c r="K361" s="67">
        <f t="shared" si="28"/>
        <v>0</v>
      </c>
      <c r="L361" s="68">
        <f>ROUND(K361*Variables!$D$4,2)</f>
        <v>0</v>
      </c>
      <c r="M361" s="66"/>
      <c r="N361" s="68">
        <f>ROUND(M361*Variables!$C$4,2)</f>
        <v>0</v>
      </c>
      <c r="O361" s="69"/>
      <c r="P361" s="69"/>
      <c r="Q361" s="70" t="e">
        <f t="shared" si="24"/>
        <v>#N/A</v>
      </c>
      <c r="R361" s="70" t="e">
        <f t="shared" si="29"/>
        <v>#N/A</v>
      </c>
    </row>
    <row r="362" spans="2:18">
      <c r="B362" s="63"/>
      <c r="C362" s="63"/>
      <c r="D362" s="64">
        <f t="shared" si="25"/>
        <v>1</v>
      </c>
      <c r="E362" s="65">
        <f t="shared" si="26"/>
        <v>2.7322404371584699E-3</v>
      </c>
      <c r="F362" s="66"/>
      <c r="G362" s="57" t="e">
        <f>VLOOKUP(F362,Variables!$A$4:$B$9,2)</f>
        <v>#N/A</v>
      </c>
      <c r="H362" s="58" t="e">
        <f t="shared" si="27"/>
        <v>#N/A</v>
      </c>
      <c r="I362" s="66"/>
      <c r="J362" s="67">
        <f>VLOOKUP(D362,Variables!$B$12:$C$23,2)</f>
        <v>1</v>
      </c>
      <c r="K362" s="67">
        <f t="shared" si="28"/>
        <v>0</v>
      </c>
      <c r="L362" s="68">
        <f>ROUND(K362*Variables!$D$4,2)</f>
        <v>0</v>
      </c>
      <c r="M362" s="66"/>
      <c r="N362" s="68">
        <f>ROUND(M362*Variables!$C$4,2)</f>
        <v>0</v>
      </c>
      <c r="O362" s="69"/>
      <c r="P362" s="69"/>
      <c r="Q362" s="70" t="e">
        <f t="shared" si="24"/>
        <v>#N/A</v>
      </c>
      <c r="R362" s="70" t="e">
        <f t="shared" si="29"/>
        <v>#N/A</v>
      </c>
    </row>
    <row r="363" spans="2:18">
      <c r="B363" s="63"/>
      <c r="C363" s="63"/>
      <c r="D363" s="64">
        <f t="shared" si="25"/>
        <v>1</v>
      </c>
      <c r="E363" s="65">
        <f t="shared" si="26"/>
        <v>2.7322404371584699E-3</v>
      </c>
      <c r="F363" s="66"/>
      <c r="G363" s="57" t="e">
        <f>VLOOKUP(F363,Variables!$A$4:$B$9,2)</f>
        <v>#N/A</v>
      </c>
      <c r="H363" s="58" t="e">
        <f t="shared" si="27"/>
        <v>#N/A</v>
      </c>
      <c r="I363" s="66"/>
      <c r="J363" s="67">
        <f>VLOOKUP(D363,Variables!$B$12:$C$23,2)</f>
        <v>1</v>
      </c>
      <c r="K363" s="67">
        <f t="shared" si="28"/>
        <v>0</v>
      </c>
      <c r="L363" s="68">
        <f>ROUND(K363*Variables!$D$4,2)</f>
        <v>0</v>
      </c>
      <c r="M363" s="66"/>
      <c r="N363" s="68">
        <f>ROUND(M363*Variables!$C$4,2)</f>
        <v>0</v>
      </c>
      <c r="O363" s="69"/>
      <c r="P363" s="69"/>
      <c r="Q363" s="70" t="e">
        <f t="shared" si="24"/>
        <v>#N/A</v>
      </c>
      <c r="R363" s="70" t="e">
        <f t="shared" si="29"/>
        <v>#N/A</v>
      </c>
    </row>
    <row r="364" spans="2:18">
      <c r="B364" s="63"/>
      <c r="C364" s="63"/>
      <c r="D364" s="64">
        <f t="shared" si="25"/>
        <v>1</v>
      </c>
      <c r="E364" s="65">
        <f t="shared" si="26"/>
        <v>2.7322404371584699E-3</v>
      </c>
      <c r="F364" s="66"/>
      <c r="G364" s="57" t="e">
        <f>VLOOKUP(F364,Variables!$A$4:$B$9,2)</f>
        <v>#N/A</v>
      </c>
      <c r="H364" s="58" t="e">
        <f t="shared" si="27"/>
        <v>#N/A</v>
      </c>
      <c r="I364" s="66"/>
      <c r="J364" s="67">
        <f>VLOOKUP(D364,Variables!$B$12:$C$23,2)</f>
        <v>1</v>
      </c>
      <c r="K364" s="67">
        <f t="shared" si="28"/>
        <v>0</v>
      </c>
      <c r="L364" s="68">
        <f>ROUND(K364*Variables!$D$4,2)</f>
        <v>0</v>
      </c>
      <c r="M364" s="66"/>
      <c r="N364" s="68">
        <f>ROUND(M364*Variables!$C$4,2)</f>
        <v>0</v>
      </c>
      <c r="O364" s="69"/>
      <c r="P364" s="69"/>
      <c r="Q364" s="70" t="e">
        <f t="shared" si="24"/>
        <v>#N/A</v>
      </c>
      <c r="R364" s="70" t="e">
        <f t="shared" si="29"/>
        <v>#N/A</v>
      </c>
    </row>
    <row r="365" spans="2:18">
      <c r="B365" s="63"/>
      <c r="C365" s="63"/>
      <c r="D365" s="64">
        <f t="shared" si="25"/>
        <v>1</v>
      </c>
      <c r="E365" s="65">
        <f t="shared" si="26"/>
        <v>2.7322404371584699E-3</v>
      </c>
      <c r="F365" s="66"/>
      <c r="G365" s="57" t="e">
        <f>VLOOKUP(F365,Variables!$A$4:$B$9,2)</f>
        <v>#N/A</v>
      </c>
      <c r="H365" s="58" t="e">
        <f t="shared" si="27"/>
        <v>#N/A</v>
      </c>
      <c r="I365" s="66"/>
      <c r="J365" s="67">
        <f>VLOOKUP(D365,Variables!$B$12:$C$23,2)</f>
        <v>1</v>
      </c>
      <c r="K365" s="67">
        <f t="shared" si="28"/>
        <v>0</v>
      </c>
      <c r="L365" s="68">
        <f>ROUND(K365*Variables!$D$4,2)</f>
        <v>0</v>
      </c>
      <c r="M365" s="66"/>
      <c r="N365" s="68">
        <f>ROUND(M365*Variables!$C$4,2)</f>
        <v>0</v>
      </c>
      <c r="O365" s="69"/>
      <c r="P365" s="69"/>
      <c r="Q365" s="70" t="e">
        <f t="shared" si="24"/>
        <v>#N/A</v>
      </c>
      <c r="R365" s="70" t="e">
        <f t="shared" si="29"/>
        <v>#N/A</v>
      </c>
    </row>
    <row r="366" spans="2:18">
      <c r="B366" s="63"/>
      <c r="C366" s="63"/>
      <c r="D366" s="64">
        <f t="shared" si="25"/>
        <v>1</v>
      </c>
      <c r="E366" s="65">
        <f t="shared" si="26"/>
        <v>2.7322404371584699E-3</v>
      </c>
      <c r="F366" s="66"/>
      <c r="G366" s="57" t="e">
        <f>VLOOKUP(F366,Variables!$A$4:$B$9,2)</f>
        <v>#N/A</v>
      </c>
      <c r="H366" s="58" t="e">
        <f t="shared" si="27"/>
        <v>#N/A</v>
      </c>
      <c r="I366" s="66"/>
      <c r="J366" s="67">
        <f>VLOOKUP(D366,Variables!$B$12:$C$23,2)</f>
        <v>1</v>
      </c>
      <c r="K366" s="67">
        <f t="shared" si="28"/>
        <v>0</v>
      </c>
      <c r="L366" s="68">
        <f>ROUND(K366*Variables!$D$4,2)</f>
        <v>0</v>
      </c>
      <c r="M366" s="66"/>
      <c r="N366" s="68">
        <f>ROUND(M366*Variables!$C$4,2)</f>
        <v>0</v>
      </c>
      <c r="O366" s="69"/>
      <c r="P366" s="69"/>
      <c r="Q366" s="70" t="e">
        <f t="shared" si="24"/>
        <v>#N/A</v>
      </c>
      <c r="R366" s="70" t="e">
        <f t="shared" si="29"/>
        <v>#N/A</v>
      </c>
    </row>
    <row r="367" spans="2:18">
      <c r="B367" s="63"/>
      <c r="C367" s="63"/>
      <c r="D367" s="64">
        <f t="shared" si="25"/>
        <v>1</v>
      </c>
      <c r="E367" s="65">
        <f t="shared" si="26"/>
        <v>2.7322404371584699E-3</v>
      </c>
      <c r="F367" s="66"/>
      <c r="G367" s="57" t="e">
        <f>VLOOKUP(F367,Variables!$A$4:$B$9,2)</f>
        <v>#N/A</v>
      </c>
      <c r="H367" s="58" t="e">
        <f t="shared" si="27"/>
        <v>#N/A</v>
      </c>
      <c r="I367" s="66"/>
      <c r="J367" s="67">
        <f>VLOOKUP(D367,Variables!$B$12:$C$23,2)</f>
        <v>1</v>
      </c>
      <c r="K367" s="67">
        <f t="shared" si="28"/>
        <v>0</v>
      </c>
      <c r="L367" s="68">
        <f>ROUND(K367*Variables!$D$4,2)</f>
        <v>0</v>
      </c>
      <c r="M367" s="66"/>
      <c r="N367" s="68">
        <f>ROUND(M367*Variables!$C$4,2)</f>
        <v>0</v>
      </c>
      <c r="O367" s="69"/>
      <c r="P367" s="69"/>
      <c r="Q367" s="70" t="e">
        <f t="shared" si="24"/>
        <v>#N/A</v>
      </c>
      <c r="R367" s="70" t="e">
        <f t="shared" si="29"/>
        <v>#N/A</v>
      </c>
    </row>
    <row r="368" spans="2:18">
      <c r="B368" s="63"/>
      <c r="C368" s="63"/>
      <c r="D368" s="64">
        <f t="shared" si="25"/>
        <v>1</v>
      </c>
      <c r="E368" s="65">
        <f t="shared" si="26"/>
        <v>2.7322404371584699E-3</v>
      </c>
      <c r="F368" s="66"/>
      <c r="G368" s="57" t="e">
        <f>VLOOKUP(F368,Variables!$A$4:$B$9,2)</f>
        <v>#N/A</v>
      </c>
      <c r="H368" s="58" t="e">
        <f t="shared" si="27"/>
        <v>#N/A</v>
      </c>
      <c r="I368" s="66"/>
      <c r="J368" s="67">
        <f>VLOOKUP(D368,Variables!$B$12:$C$23,2)</f>
        <v>1</v>
      </c>
      <c r="K368" s="67">
        <f t="shared" si="28"/>
        <v>0</v>
      </c>
      <c r="L368" s="68">
        <f>ROUND(K368*Variables!$D$4,2)</f>
        <v>0</v>
      </c>
      <c r="M368" s="66"/>
      <c r="N368" s="68">
        <f>ROUND(M368*Variables!$C$4,2)</f>
        <v>0</v>
      </c>
      <c r="O368" s="69"/>
      <c r="P368" s="69"/>
      <c r="Q368" s="70" t="e">
        <f t="shared" si="24"/>
        <v>#N/A</v>
      </c>
      <c r="R368" s="70" t="e">
        <f t="shared" si="29"/>
        <v>#N/A</v>
      </c>
    </row>
    <row r="369" spans="2:18">
      <c r="B369" s="63"/>
      <c r="C369" s="63"/>
      <c r="D369" s="64">
        <f t="shared" si="25"/>
        <v>1</v>
      </c>
      <c r="E369" s="65">
        <f t="shared" si="26"/>
        <v>2.7322404371584699E-3</v>
      </c>
      <c r="F369" s="66"/>
      <c r="G369" s="57" t="e">
        <f>VLOOKUP(F369,Variables!$A$4:$B$9,2)</f>
        <v>#N/A</v>
      </c>
      <c r="H369" s="58" t="e">
        <f t="shared" si="27"/>
        <v>#N/A</v>
      </c>
      <c r="I369" s="66"/>
      <c r="J369" s="67">
        <f>VLOOKUP(D369,Variables!$B$12:$C$23,2)</f>
        <v>1</v>
      </c>
      <c r="K369" s="67">
        <f t="shared" si="28"/>
        <v>0</v>
      </c>
      <c r="L369" s="68">
        <f>ROUND(K369*Variables!$D$4,2)</f>
        <v>0</v>
      </c>
      <c r="M369" s="66"/>
      <c r="N369" s="68">
        <f>ROUND(M369*Variables!$C$4,2)</f>
        <v>0</v>
      </c>
      <c r="O369" s="69"/>
      <c r="P369" s="69"/>
      <c r="Q369" s="70" t="e">
        <f t="shared" si="24"/>
        <v>#N/A</v>
      </c>
      <c r="R369" s="70" t="e">
        <f t="shared" si="29"/>
        <v>#N/A</v>
      </c>
    </row>
    <row r="370" spans="2:18">
      <c r="B370" s="63"/>
      <c r="C370" s="63"/>
      <c r="D370" s="64">
        <f t="shared" si="25"/>
        <v>1</v>
      </c>
      <c r="E370" s="65">
        <f t="shared" si="26"/>
        <v>2.7322404371584699E-3</v>
      </c>
      <c r="F370" s="66"/>
      <c r="G370" s="57" t="e">
        <f>VLOOKUP(F370,Variables!$A$4:$B$9,2)</f>
        <v>#N/A</v>
      </c>
      <c r="H370" s="58" t="e">
        <f t="shared" si="27"/>
        <v>#N/A</v>
      </c>
      <c r="I370" s="66"/>
      <c r="J370" s="67">
        <f>VLOOKUP(D370,Variables!$B$12:$C$23,2)</f>
        <v>1</v>
      </c>
      <c r="K370" s="67">
        <f t="shared" si="28"/>
        <v>0</v>
      </c>
      <c r="L370" s="68">
        <f>ROUND(K370*Variables!$D$4,2)</f>
        <v>0</v>
      </c>
      <c r="M370" s="66"/>
      <c r="N370" s="68">
        <f>ROUND(M370*Variables!$C$4,2)</f>
        <v>0</v>
      </c>
      <c r="O370" s="69"/>
      <c r="P370" s="69"/>
      <c r="Q370" s="70" t="e">
        <f t="shared" si="24"/>
        <v>#N/A</v>
      </c>
      <c r="R370" s="70" t="e">
        <f t="shared" si="29"/>
        <v>#N/A</v>
      </c>
    </row>
    <row r="371" spans="2:18">
      <c r="B371" s="63"/>
      <c r="C371" s="63"/>
      <c r="D371" s="64">
        <f t="shared" si="25"/>
        <v>1</v>
      </c>
      <c r="E371" s="65">
        <f t="shared" si="26"/>
        <v>2.7322404371584699E-3</v>
      </c>
      <c r="F371" s="66"/>
      <c r="G371" s="57" t="e">
        <f>VLOOKUP(F371,Variables!$A$4:$B$9,2)</f>
        <v>#N/A</v>
      </c>
      <c r="H371" s="58" t="e">
        <f t="shared" si="27"/>
        <v>#N/A</v>
      </c>
      <c r="I371" s="66"/>
      <c r="J371" s="67">
        <f>VLOOKUP(D371,Variables!$B$12:$C$23,2)</f>
        <v>1</v>
      </c>
      <c r="K371" s="67">
        <f t="shared" si="28"/>
        <v>0</v>
      </c>
      <c r="L371" s="68">
        <f>ROUND(K371*Variables!$D$4,2)</f>
        <v>0</v>
      </c>
      <c r="M371" s="66"/>
      <c r="N371" s="68">
        <f>ROUND(M371*Variables!$C$4,2)</f>
        <v>0</v>
      </c>
      <c r="O371" s="69"/>
      <c r="P371" s="69"/>
      <c r="Q371" s="70" t="e">
        <f t="shared" si="24"/>
        <v>#N/A</v>
      </c>
      <c r="R371" s="70" t="e">
        <f t="shared" si="29"/>
        <v>#N/A</v>
      </c>
    </row>
    <row r="372" spans="2:18">
      <c r="B372" s="63"/>
      <c r="C372" s="63"/>
      <c r="D372" s="64">
        <f t="shared" si="25"/>
        <v>1</v>
      </c>
      <c r="E372" s="65">
        <f t="shared" si="26"/>
        <v>2.7322404371584699E-3</v>
      </c>
      <c r="F372" s="66"/>
      <c r="G372" s="57" t="e">
        <f>VLOOKUP(F372,Variables!$A$4:$B$9,2)</f>
        <v>#N/A</v>
      </c>
      <c r="H372" s="58" t="e">
        <f t="shared" si="27"/>
        <v>#N/A</v>
      </c>
      <c r="I372" s="66"/>
      <c r="J372" s="67">
        <f>VLOOKUP(D372,Variables!$B$12:$C$23,2)</f>
        <v>1</v>
      </c>
      <c r="K372" s="67">
        <f t="shared" si="28"/>
        <v>0</v>
      </c>
      <c r="L372" s="68">
        <f>ROUND(K372*Variables!$D$4,2)</f>
        <v>0</v>
      </c>
      <c r="M372" s="66"/>
      <c r="N372" s="68">
        <f>ROUND(M372*Variables!$C$4,2)</f>
        <v>0</v>
      </c>
      <c r="O372" s="69"/>
      <c r="P372" s="69"/>
      <c r="Q372" s="70" t="e">
        <f t="shared" si="24"/>
        <v>#N/A</v>
      </c>
      <c r="R372" s="70" t="e">
        <f t="shared" si="29"/>
        <v>#N/A</v>
      </c>
    </row>
    <row r="373" spans="2:18">
      <c r="B373" s="63"/>
      <c r="C373" s="63"/>
      <c r="D373" s="64">
        <f t="shared" si="25"/>
        <v>1</v>
      </c>
      <c r="E373" s="65">
        <f t="shared" si="26"/>
        <v>2.7322404371584699E-3</v>
      </c>
      <c r="F373" s="66"/>
      <c r="G373" s="57" t="e">
        <f>VLOOKUP(F373,Variables!$A$4:$B$9,2)</f>
        <v>#N/A</v>
      </c>
      <c r="H373" s="58" t="e">
        <f t="shared" si="27"/>
        <v>#N/A</v>
      </c>
      <c r="I373" s="66"/>
      <c r="J373" s="67">
        <f>VLOOKUP(D373,Variables!$B$12:$C$23,2)</f>
        <v>1</v>
      </c>
      <c r="K373" s="67">
        <f t="shared" si="28"/>
        <v>0</v>
      </c>
      <c r="L373" s="68">
        <f>ROUND(K373*Variables!$D$4,2)</f>
        <v>0</v>
      </c>
      <c r="M373" s="66"/>
      <c r="N373" s="68">
        <f>ROUND(M373*Variables!$C$4,2)</f>
        <v>0</v>
      </c>
      <c r="O373" s="69"/>
      <c r="P373" s="69"/>
      <c r="Q373" s="70" t="e">
        <f t="shared" si="24"/>
        <v>#N/A</v>
      </c>
      <c r="R373" s="70" t="e">
        <f t="shared" si="29"/>
        <v>#N/A</v>
      </c>
    </row>
    <row r="374" spans="2:18">
      <c r="B374" s="63"/>
      <c r="C374" s="63"/>
      <c r="D374" s="64">
        <f t="shared" si="25"/>
        <v>1</v>
      </c>
      <c r="E374" s="65">
        <f t="shared" si="26"/>
        <v>2.7322404371584699E-3</v>
      </c>
      <c r="F374" s="66"/>
      <c r="G374" s="57" t="e">
        <f>VLOOKUP(F374,Variables!$A$4:$B$9,2)</f>
        <v>#N/A</v>
      </c>
      <c r="H374" s="58" t="e">
        <f t="shared" si="27"/>
        <v>#N/A</v>
      </c>
      <c r="I374" s="66"/>
      <c r="J374" s="67">
        <f>VLOOKUP(D374,Variables!$B$12:$C$23,2)</f>
        <v>1</v>
      </c>
      <c r="K374" s="67">
        <f t="shared" si="28"/>
        <v>0</v>
      </c>
      <c r="L374" s="68">
        <f>ROUND(K374*Variables!$D$4,2)</f>
        <v>0</v>
      </c>
      <c r="M374" s="66"/>
      <c r="N374" s="68">
        <f>ROUND(M374*Variables!$C$4,2)</f>
        <v>0</v>
      </c>
      <c r="O374" s="69"/>
      <c r="P374" s="69"/>
      <c r="Q374" s="70" t="e">
        <f t="shared" si="24"/>
        <v>#N/A</v>
      </c>
      <c r="R374" s="70" t="e">
        <f t="shared" si="29"/>
        <v>#N/A</v>
      </c>
    </row>
    <row r="375" spans="2:18">
      <c r="B375" s="63"/>
      <c r="C375" s="63"/>
      <c r="D375" s="64">
        <f t="shared" si="25"/>
        <v>1</v>
      </c>
      <c r="E375" s="65">
        <f t="shared" si="26"/>
        <v>2.7322404371584699E-3</v>
      </c>
      <c r="F375" s="66"/>
      <c r="G375" s="57" t="e">
        <f>VLOOKUP(F375,Variables!$A$4:$B$9,2)</f>
        <v>#N/A</v>
      </c>
      <c r="H375" s="58" t="e">
        <f t="shared" si="27"/>
        <v>#N/A</v>
      </c>
      <c r="I375" s="66"/>
      <c r="J375" s="67">
        <f>VLOOKUP(D375,Variables!$B$12:$C$23,2)</f>
        <v>1</v>
      </c>
      <c r="K375" s="67">
        <f t="shared" si="28"/>
        <v>0</v>
      </c>
      <c r="L375" s="68">
        <f>ROUND(K375*Variables!$D$4,2)</f>
        <v>0</v>
      </c>
      <c r="M375" s="66"/>
      <c r="N375" s="68">
        <f>ROUND(M375*Variables!$C$4,2)</f>
        <v>0</v>
      </c>
      <c r="O375" s="69"/>
      <c r="P375" s="69"/>
      <c r="Q375" s="70" t="e">
        <f t="shared" si="24"/>
        <v>#N/A</v>
      </c>
      <c r="R375" s="70" t="e">
        <f t="shared" si="29"/>
        <v>#N/A</v>
      </c>
    </row>
    <row r="376" spans="2:18">
      <c r="B376" s="63"/>
      <c r="C376" s="63"/>
      <c r="D376" s="64">
        <f t="shared" si="25"/>
        <v>1</v>
      </c>
      <c r="E376" s="65">
        <f t="shared" si="26"/>
        <v>2.7322404371584699E-3</v>
      </c>
      <c r="F376" s="66"/>
      <c r="G376" s="57" t="e">
        <f>VLOOKUP(F376,Variables!$A$4:$B$9,2)</f>
        <v>#N/A</v>
      </c>
      <c r="H376" s="58" t="e">
        <f t="shared" si="27"/>
        <v>#N/A</v>
      </c>
      <c r="I376" s="66"/>
      <c r="J376" s="67">
        <f>VLOOKUP(D376,Variables!$B$12:$C$23,2)</f>
        <v>1</v>
      </c>
      <c r="K376" s="67">
        <f t="shared" si="28"/>
        <v>0</v>
      </c>
      <c r="L376" s="68">
        <f>ROUND(K376*Variables!$D$4,2)</f>
        <v>0</v>
      </c>
      <c r="M376" s="66"/>
      <c r="N376" s="68">
        <f>ROUND(M376*Variables!$C$4,2)</f>
        <v>0</v>
      </c>
      <c r="O376" s="69"/>
      <c r="P376" s="69"/>
      <c r="Q376" s="70" t="e">
        <f t="shared" si="24"/>
        <v>#N/A</v>
      </c>
      <c r="R376" s="70" t="e">
        <f t="shared" si="29"/>
        <v>#N/A</v>
      </c>
    </row>
    <row r="377" spans="2:18">
      <c r="B377" s="63"/>
      <c r="C377" s="63"/>
      <c r="D377" s="64">
        <f t="shared" si="25"/>
        <v>1</v>
      </c>
      <c r="E377" s="65">
        <f t="shared" si="26"/>
        <v>2.7322404371584699E-3</v>
      </c>
      <c r="F377" s="66"/>
      <c r="G377" s="57" t="e">
        <f>VLOOKUP(F377,Variables!$A$4:$B$9,2)</f>
        <v>#N/A</v>
      </c>
      <c r="H377" s="58" t="e">
        <f t="shared" si="27"/>
        <v>#N/A</v>
      </c>
      <c r="I377" s="66"/>
      <c r="J377" s="67">
        <f>VLOOKUP(D377,Variables!$B$12:$C$23,2)</f>
        <v>1</v>
      </c>
      <c r="K377" s="67">
        <f t="shared" si="28"/>
        <v>0</v>
      </c>
      <c r="L377" s="68">
        <f>ROUND(K377*Variables!$D$4,2)</f>
        <v>0</v>
      </c>
      <c r="M377" s="66"/>
      <c r="N377" s="68">
        <f>ROUND(M377*Variables!$C$4,2)</f>
        <v>0</v>
      </c>
      <c r="O377" s="69"/>
      <c r="P377" s="69"/>
      <c r="Q377" s="70" t="e">
        <f t="shared" si="24"/>
        <v>#N/A</v>
      </c>
      <c r="R377" s="70" t="e">
        <f t="shared" si="29"/>
        <v>#N/A</v>
      </c>
    </row>
    <row r="378" spans="2:18">
      <c r="B378" s="63"/>
      <c r="C378" s="63"/>
      <c r="D378" s="64">
        <f t="shared" si="25"/>
        <v>1</v>
      </c>
      <c r="E378" s="65">
        <f t="shared" si="26"/>
        <v>2.7322404371584699E-3</v>
      </c>
      <c r="F378" s="66"/>
      <c r="G378" s="57" t="e">
        <f>VLOOKUP(F378,Variables!$A$4:$B$9,2)</f>
        <v>#N/A</v>
      </c>
      <c r="H378" s="58" t="e">
        <f t="shared" si="27"/>
        <v>#N/A</v>
      </c>
      <c r="I378" s="66"/>
      <c r="J378" s="67">
        <f>VLOOKUP(D378,Variables!$B$12:$C$23,2)</f>
        <v>1</v>
      </c>
      <c r="K378" s="67">
        <f t="shared" si="28"/>
        <v>0</v>
      </c>
      <c r="L378" s="68">
        <f>ROUND(K378*Variables!$D$4,2)</f>
        <v>0</v>
      </c>
      <c r="M378" s="66"/>
      <c r="N378" s="68">
        <f>ROUND(M378*Variables!$C$4,2)</f>
        <v>0</v>
      </c>
      <c r="O378" s="69"/>
      <c r="P378" s="69"/>
      <c r="Q378" s="70" t="e">
        <f t="shared" si="24"/>
        <v>#N/A</v>
      </c>
      <c r="R378" s="70" t="e">
        <f t="shared" si="29"/>
        <v>#N/A</v>
      </c>
    </row>
    <row r="379" spans="2:18">
      <c r="B379" s="63"/>
      <c r="C379" s="63"/>
      <c r="D379" s="64">
        <f t="shared" si="25"/>
        <v>1</v>
      </c>
      <c r="E379" s="65">
        <f t="shared" si="26"/>
        <v>2.7322404371584699E-3</v>
      </c>
      <c r="F379" s="66"/>
      <c r="G379" s="57" t="e">
        <f>VLOOKUP(F379,Variables!$A$4:$B$9,2)</f>
        <v>#N/A</v>
      </c>
      <c r="H379" s="58" t="e">
        <f t="shared" si="27"/>
        <v>#N/A</v>
      </c>
      <c r="I379" s="66"/>
      <c r="J379" s="67">
        <f>VLOOKUP(D379,Variables!$B$12:$C$23,2)</f>
        <v>1</v>
      </c>
      <c r="K379" s="67">
        <f t="shared" si="28"/>
        <v>0</v>
      </c>
      <c r="L379" s="68">
        <f>ROUND(K379*Variables!$D$4,2)</f>
        <v>0</v>
      </c>
      <c r="M379" s="66"/>
      <c r="N379" s="68">
        <f>ROUND(M379*Variables!$C$4,2)</f>
        <v>0</v>
      </c>
      <c r="O379" s="69"/>
      <c r="P379" s="69"/>
      <c r="Q379" s="70" t="e">
        <f t="shared" si="24"/>
        <v>#N/A</v>
      </c>
      <c r="R379" s="70" t="e">
        <f t="shared" si="29"/>
        <v>#N/A</v>
      </c>
    </row>
    <row r="380" spans="2:18">
      <c r="B380" s="63"/>
      <c r="C380" s="63"/>
      <c r="D380" s="64">
        <f t="shared" si="25"/>
        <v>1</v>
      </c>
      <c r="E380" s="65">
        <f t="shared" si="26"/>
        <v>2.7322404371584699E-3</v>
      </c>
      <c r="F380" s="66"/>
      <c r="G380" s="57" t="e">
        <f>VLOOKUP(F380,Variables!$A$4:$B$9,2)</f>
        <v>#N/A</v>
      </c>
      <c r="H380" s="58" t="e">
        <f t="shared" si="27"/>
        <v>#N/A</v>
      </c>
      <c r="I380" s="66"/>
      <c r="J380" s="67">
        <f>VLOOKUP(D380,Variables!$B$12:$C$23,2)</f>
        <v>1</v>
      </c>
      <c r="K380" s="67">
        <f t="shared" si="28"/>
        <v>0</v>
      </c>
      <c r="L380" s="68">
        <f>ROUND(K380*Variables!$D$4,2)</f>
        <v>0</v>
      </c>
      <c r="M380" s="66"/>
      <c r="N380" s="68">
        <f>ROUND(M380*Variables!$C$4,2)</f>
        <v>0</v>
      </c>
      <c r="O380" s="69"/>
      <c r="P380" s="69"/>
      <c r="Q380" s="70" t="e">
        <f t="shared" si="24"/>
        <v>#N/A</v>
      </c>
      <c r="R380" s="70" t="e">
        <f t="shared" si="29"/>
        <v>#N/A</v>
      </c>
    </row>
    <row r="381" spans="2:18">
      <c r="B381" s="63"/>
      <c r="C381" s="63"/>
      <c r="D381" s="64">
        <f t="shared" si="25"/>
        <v>1</v>
      </c>
      <c r="E381" s="65">
        <f t="shared" si="26"/>
        <v>2.7322404371584699E-3</v>
      </c>
      <c r="F381" s="66"/>
      <c r="G381" s="57" t="e">
        <f>VLOOKUP(F381,Variables!$A$4:$B$9,2)</f>
        <v>#N/A</v>
      </c>
      <c r="H381" s="58" t="e">
        <f t="shared" si="27"/>
        <v>#N/A</v>
      </c>
      <c r="I381" s="66"/>
      <c r="J381" s="67">
        <f>VLOOKUP(D381,Variables!$B$12:$C$23,2)</f>
        <v>1</v>
      </c>
      <c r="K381" s="67">
        <f t="shared" si="28"/>
        <v>0</v>
      </c>
      <c r="L381" s="68">
        <f>ROUND(K381*Variables!$D$4,2)</f>
        <v>0</v>
      </c>
      <c r="M381" s="66"/>
      <c r="N381" s="68">
        <f>ROUND(M381*Variables!$C$4,2)</f>
        <v>0</v>
      </c>
      <c r="O381" s="69"/>
      <c r="P381" s="69"/>
      <c r="Q381" s="70" t="e">
        <f t="shared" si="24"/>
        <v>#N/A</v>
      </c>
      <c r="R381" s="70" t="e">
        <f t="shared" si="29"/>
        <v>#N/A</v>
      </c>
    </row>
    <row r="382" spans="2:18">
      <c r="B382" s="63"/>
      <c r="C382" s="63"/>
      <c r="D382" s="64">
        <f t="shared" si="25"/>
        <v>1</v>
      </c>
      <c r="E382" s="65">
        <f t="shared" si="26"/>
        <v>2.7322404371584699E-3</v>
      </c>
      <c r="F382" s="66"/>
      <c r="G382" s="57" t="e">
        <f>VLOOKUP(F382,Variables!$A$4:$B$9,2)</f>
        <v>#N/A</v>
      </c>
      <c r="H382" s="58" t="e">
        <f t="shared" si="27"/>
        <v>#N/A</v>
      </c>
      <c r="I382" s="66"/>
      <c r="J382" s="67">
        <f>VLOOKUP(D382,Variables!$B$12:$C$23,2)</f>
        <v>1</v>
      </c>
      <c r="K382" s="67">
        <f t="shared" si="28"/>
        <v>0</v>
      </c>
      <c r="L382" s="68">
        <f>ROUND(K382*Variables!$D$4,2)</f>
        <v>0</v>
      </c>
      <c r="M382" s="66"/>
      <c r="N382" s="68">
        <f>ROUND(M382*Variables!$C$4,2)</f>
        <v>0</v>
      </c>
      <c r="O382" s="69"/>
      <c r="P382" s="69"/>
      <c r="Q382" s="70" t="e">
        <f t="shared" si="24"/>
        <v>#N/A</v>
      </c>
      <c r="R382" s="70" t="e">
        <f t="shared" si="29"/>
        <v>#N/A</v>
      </c>
    </row>
    <row r="383" spans="2:18">
      <c r="B383" s="63"/>
      <c r="C383" s="63"/>
      <c r="D383" s="64">
        <f t="shared" si="25"/>
        <v>1</v>
      </c>
      <c r="E383" s="65">
        <f t="shared" si="26"/>
        <v>2.7322404371584699E-3</v>
      </c>
      <c r="F383" s="66"/>
      <c r="G383" s="57" t="e">
        <f>VLOOKUP(F383,Variables!$A$4:$B$9,2)</f>
        <v>#N/A</v>
      </c>
      <c r="H383" s="58" t="e">
        <f t="shared" si="27"/>
        <v>#N/A</v>
      </c>
      <c r="I383" s="66"/>
      <c r="J383" s="67">
        <f>VLOOKUP(D383,Variables!$B$12:$C$23,2)</f>
        <v>1</v>
      </c>
      <c r="K383" s="67">
        <f t="shared" si="28"/>
        <v>0</v>
      </c>
      <c r="L383" s="68">
        <f>ROUND(K383*Variables!$D$4,2)</f>
        <v>0</v>
      </c>
      <c r="M383" s="66"/>
      <c r="N383" s="68">
        <f>ROUND(M383*Variables!$C$4,2)</f>
        <v>0</v>
      </c>
      <c r="O383" s="69"/>
      <c r="P383" s="69"/>
      <c r="Q383" s="70" t="e">
        <f t="shared" si="24"/>
        <v>#N/A</v>
      </c>
      <c r="R383" s="70" t="e">
        <f t="shared" si="29"/>
        <v>#N/A</v>
      </c>
    </row>
    <row r="384" spans="2:18">
      <c r="B384" s="63"/>
      <c r="C384" s="63"/>
      <c r="D384" s="64">
        <f t="shared" si="25"/>
        <v>1</v>
      </c>
      <c r="E384" s="65">
        <f t="shared" si="26"/>
        <v>2.7322404371584699E-3</v>
      </c>
      <c r="F384" s="66"/>
      <c r="G384" s="57" t="e">
        <f>VLOOKUP(F384,Variables!$A$4:$B$9,2)</f>
        <v>#N/A</v>
      </c>
      <c r="H384" s="58" t="e">
        <f t="shared" si="27"/>
        <v>#N/A</v>
      </c>
      <c r="I384" s="66"/>
      <c r="J384" s="67">
        <f>VLOOKUP(D384,Variables!$B$12:$C$23,2)</f>
        <v>1</v>
      </c>
      <c r="K384" s="67">
        <f t="shared" si="28"/>
        <v>0</v>
      </c>
      <c r="L384" s="68">
        <f>ROUND(K384*Variables!$D$4,2)</f>
        <v>0</v>
      </c>
      <c r="M384" s="66"/>
      <c r="N384" s="68">
        <f>ROUND(M384*Variables!$C$4,2)</f>
        <v>0</v>
      </c>
      <c r="O384" s="69"/>
      <c r="P384" s="69"/>
      <c r="Q384" s="70" t="e">
        <f t="shared" si="24"/>
        <v>#N/A</v>
      </c>
      <c r="R384" s="70" t="e">
        <f t="shared" si="29"/>
        <v>#N/A</v>
      </c>
    </row>
    <row r="385" spans="2:18">
      <c r="B385" s="63"/>
      <c r="C385" s="63"/>
      <c r="D385" s="64">
        <f t="shared" si="25"/>
        <v>1</v>
      </c>
      <c r="E385" s="65">
        <f t="shared" si="26"/>
        <v>2.7322404371584699E-3</v>
      </c>
      <c r="F385" s="66"/>
      <c r="G385" s="57" t="e">
        <f>VLOOKUP(F385,Variables!$A$4:$B$9,2)</f>
        <v>#N/A</v>
      </c>
      <c r="H385" s="58" t="e">
        <f t="shared" si="27"/>
        <v>#N/A</v>
      </c>
      <c r="I385" s="66"/>
      <c r="J385" s="67">
        <f>VLOOKUP(D385,Variables!$B$12:$C$23,2)</f>
        <v>1</v>
      </c>
      <c r="K385" s="67">
        <f t="shared" si="28"/>
        <v>0</v>
      </c>
      <c r="L385" s="68">
        <f>ROUND(K385*Variables!$D$4,2)</f>
        <v>0</v>
      </c>
      <c r="M385" s="66"/>
      <c r="N385" s="68">
        <f>ROUND(M385*Variables!$C$4,2)</f>
        <v>0</v>
      </c>
      <c r="O385" s="69"/>
      <c r="P385" s="69"/>
      <c r="Q385" s="70" t="e">
        <f t="shared" si="24"/>
        <v>#N/A</v>
      </c>
      <c r="R385" s="70" t="e">
        <f t="shared" si="29"/>
        <v>#N/A</v>
      </c>
    </row>
    <row r="386" spans="2:18">
      <c r="B386" s="63"/>
      <c r="C386" s="63"/>
      <c r="D386" s="64">
        <f t="shared" si="25"/>
        <v>1</v>
      </c>
      <c r="E386" s="65">
        <f t="shared" si="26"/>
        <v>2.7322404371584699E-3</v>
      </c>
      <c r="F386" s="66"/>
      <c r="G386" s="57" t="e">
        <f>VLOOKUP(F386,Variables!$A$4:$B$9,2)</f>
        <v>#N/A</v>
      </c>
      <c r="H386" s="58" t="e">
        <f t="shared" si="27"/>
        <v>#N/A</v>
      </c>
      <c r="I386" s="66"/>
      <c r="J386" s="67">
        <f>VLOOKUP(D386,Variables!$B$12:$C$23,2)</f>
        <v>1</v>
      </c>
      <c r="K386" s="67">
        <f t="shared" si="28"/>
        <v>0</v>
      </c>
      <c r="L386" s="68">
        <f>ROUND(K386*Variables!$D$4,2)</f>
        <v>0</v>
      </c>
      <c r="M386" s="66"/>
      <c r="N386" s="68">
        <f>ROUND(M386*Variables!$C$4,2)</f>
        <v>0</v>
      </c>
      <c r="O386" s="69"/>
      <c r="P386" s="69"/>
      <c r="Q386" s="70" t="e">
        <f t="shared" si="24"/>
        <v>#N/A</v>
      </c>
      <c r="R386" s="70" t="e">
        <f t="shared" si="29"/>
        <v>#N/A</v>
      </c>
    </row>
    <row r="387" spans="2:18">
      <c r="B387" s="63"/>
      <c r="C387" s="63"/>
      <c r="D387" s="64">
        <f t="shared" si="25"/>
        <v>1</v>
      </c>
      <c r="E387" s="65">
        <f t="shared" si="26"/>
        <v>2.7322404371584699E-3</v>
      </c>
      <c r="F387" s="66"/>
      <c r="G387" s="57" t="e">
        <f>VLOOKUP(F387,Variables!$A$4:$B$9,2)</f>
        <v>#N/A</v>
      </c>
      <c r="H387" s="58" t="e">
        <f t="shared" si="27"/>
        <v>#N/A</v>
      </c>
      <c r="I387" s="66"/>
      <c r="J387" s="67">
        <f>VLOOKUP(D387,Variables!$B$12:$C$23,2)</f>
        <v>1</v>
      </c>
      <c r="K387" s="67">
        <f t="shared" si="28"/>
        <v>0</v>
      </c>
      <c r="L387" s="68">
        <f>ROUND(K387*Variables!$D$4,2)</f>
        <v>0</v>
      </c>
      <c r="M387" s="66"/>
      <c r="N387" s="68">
        <f>ROUND(M387*Variables!$C$4,2)</f>
        <v>0</v>
      </c>
      <c r="O387" s="69"/>
      <c r="P387" s="69"/>
      <c r="Q387" s="70" t="e">
        <f t="shared" si="24"/>
        <v>#N/A</v>
      </c>
      <c r="R387" s="70" t="e">
        <f t="shared" si="29"/>
        <v>#N/A</v>
      </c>
    </row>
    <row r="388" spans="2:18">
      <c r="B388" s="63"/>
      <c r="C388" s="63"/>
      <c r="D388" s="64">
        <f t="shared" si="25"/>
        <v>1</v>
      </c>
      <c r="E388" s="65">
        <f t="shared" si="26"/>
        <v>2.7322404371584699E-3</v>
      </c>
      <c r="F388" s="66"/>
      <c r="G388" s="57" t="e">
        <f>VLOOKUP(F388,Variables!$A$4:$B$9,2)</f>
        <v>#N/A</v>
      </c>
      <c r="H388" s="58" t="e">
        <f t="shared" si="27"/>
        <v>#N/A</v>
      </c>
      <c r="I388" s="66"/>
      <c r="J388" s="67">
        <f>VLOOKUP(D388,Variables!$B$12:$C$23,2)</f>
        <v>1</v>
      </c>
      <c r="K388" s="67">
        <f t="shared" si="28"/>
        <v>0</v>
      </c>
      <c r="L388" s="68">
        <f>ROUND(K388*Variables!$D$4,2)</f>
        <v>0</v>
      </c>
      <c r="M388" s="66"/>
      <c r="N388" s="68">
        <f>ROUND(M388*Variables!$C$4,2)</f>
        <v>0</v>
      </c>
      <c r="O388" s="69"/>
      <c r="P388" s="69"/>
      <c r="Q388" s="70" t="e">
        <f t="shared" si="24"/>
        <v>#N/A</v>
      </c>
      <c r="R388" s="70" t="e">
        <f t="shared" si="29"/>
        <v>#N/A</v>
      </c>
    </row>
    <row r="389" spans="2:18">
      <c r="B389" s="63"/>
      <c r="C389" s="63"/>
      <c r="D389" s="64">
        <f t="shared" si="25"/>
        <v>1</v>
      </c>
      <c r="E389" s="65">
        <f t="shared" si="26"/>
        <v>2.7322404371584699E-3</v>
      </c>
      <c r="F389" s="66"/>
      <c r="G389" s="57" t="e">
        <f>VLOOKUP(F389,Variables!$A$4:$B$9,2)</f>
        <v>#N/A</v>
      </c>
      <c r="H389" s="58" t="e">
        <f t="shared" si="27"/>
        <v>#N/A</v>
      </c>
      <c r="I389" s="66"/>
      <c r="J389" s="67">
        <f>VLOOKUP(D389,Variables!$B$12:$C$23,2)</f>
        <v>1</v>
      </c>
      <c r="K389" s="67">
        <f t="shared" si="28"/>
        <v>0</v>
      </c>
      <c r="L389" s="68">
        <f>ROUND(K389*Variables!$D$4,2)</f>
        <v>0</v>
      </c>
      <c r="M389" s="66"/>
      <c r="N389" s="68">
        <f>ROUND(M389*Variables!$C$4,2)</f>
        <v>0</v>
      </c>
      <c r="O389" s="69"/>
      <c r="P389" s="69"/>
      <c r="Q389" s="70" t="e">
        <f t="shared" si="24"/>
        <v>#N/A</v>
      </c>
      <c r="R389" s="70" t="e">
        <f t="shared" si="29"/>
        <v>#N/A</v>
      </c>
    </row>
    <row r="390" spans="2:18">
      <c r="B390" s="63"/>
      <c r="C390" s="63"/>
      <c r="D390" s="64">
        <f t="shared" si="25"/>
        <v>1</v>
      </c>
      <c r="E390" s="65">
        <f t="shared" si="26"/>
        <v>2.7322404371584699E-3</v>
      </c>
      <c r="F390" s="66"/>
      <c r="G390" s="57" t="e">
        <f>VLOOKUP(F390,Variables!$A$4:$B$9,2)</f>
        <v>#N/A</v>
      </c>
      <c r="H390" s="58" t="e">
        <f t="shared" si="27"/>
        <v>#N/A</v>
      </c>
      <c r="I390" s="66"/>
      <c r="J390" s="67">
        <f>VLOOKUP(D390,Variables!$B$12:$C$23,2)</f>
        <v>1</v>
      </c>
      <c r="K390" s="67">
        <f t="shared" si="28"/>
        <v>0</v>
      </c>
      <c r="L390" s="68">
        <f>ROUND(K390*Variables!$D$4,2)</f>
        <v>0</v>
      </c>
      <c r="M390" s="66"/>
      <c r="N390" s="68">
        <f>ROUND(M390*Variables!$C$4,2)</f>
        <v>0</v>
      </c>
      <c r="O390" s="69"/>
      <c r="P390" s="69"/>
      <c r="Q390" s="70" t="e">
        <f t="shared" si="24"/>
        <v>#N/A</v>
      </c>
      <c r="R390" s="70" t="e">
        <f t="shared" si="29"/>
        <v>#N/A</v>
      </c>
    </row>
    <row r="391" spans="2:18">
      <c r="B391" s="63"/>
      <c r="C391" s="63"/>
      <c r="D391" s="64">
        <f t="shared" si="25"/>
        <v>1</v>
      </c>
      <c r="E391" s="65">
        <f t="shared" si="26"/>
        <v>2.7322404371584699E-3</v>
      </c>
      <c r="F391" s="66"/>
      <c r="G391" s="57" t="e">
        <f>VLOOKUP(F391,Variables!$A$4:$B$9,2)</f>
        <v>#N/A</v>
      </c>
      <c r="H391" s="58" t="e">
        <f t="shared" si="27"/>
        <v>#N/A</v>
      </c>
      <c r="I391" s="66"/>
      <c r="J391" s="67">
        <f>VLOOKUP(D391,Variables!$B$12:$C$23,2)</f>
        <v>1</v>
      </c>
      <c r="K391" s="67">
        <f t="shared" si="28"/>
        <v>0</v>
      </c>
      <c r="L391" s="68">
        <f>ROUND(K391*Variables!$D$4,2)</f>
        <v>0</v>
      </c>
      <c r="M391" s="66"/>
      <c r="N391" s="68">
        <f>ROUND(M391*Variables!$C$4,2)</f>
        <v>0</v>
      </c>
      <c r="O391" s="69"/>
      <c r="P391" s="69"/>
      <c r="Q391" s="70" t="e">
        <f t="shared" si="24"/>
        <v>#N/A</v>
      </c>
      <c r="R391" s="70" t="e">
        <f t="shared" si="29"/>
        <v>#N/A</v>
      </c>
    </row>
    <row r="392" spans="2:18">
      <c r="B392" s="63"/>
      <c r="C392" s="63"/>
      <c r="D392" s="64">
        <f t="shared" si="25"/>
        <v>1</v>
      </c>
      <c r="E392" s="65">
        <f t="shared" si="26"/>
        <v>2.7322404371584699E-3</v>
      </c>
      <c r="F392" s="66"/>
      <c r="G392" s="57" t="e">
        <f>VLOOKUP(F392,Variables!$A$4:$B$9,2)</f>
        <v>#N/A</v>
      </c>
      <c r="H392" s="58" t="e">
        <f t="shared" si="27"/>
        <v>#N/A</v>
      </c>
      <c r="I392" s="66"/>
      <c r="J392" s="67">
        <f>VLOOKUP(D392,Variables!$B$12:$C$23,2)</f>
        <v>1</v>
      </c>
      <c r="K392" s="67">
        <f t="shared" si="28"/>
        <v>0</v>
      </c>
      <c r="L392" s="68">
        <f>ROUND(K392*Variables!$D$4,2)</f>
        <v>0</v>
      </c>
      <c r="M392" s="66"/>
      <c r="N392" s="68">
        <f>ROUND(M392*Variables!$C$4,2)</f>
        <v>0</v>
      </c>
      <c r="O392" s="69"/>
      <c r="P392" s="69"/>
      <c r="Q392" s="70" t="e">
        <f t="shared" si="24"/>
        <v>#N/A</v>
      </c>
      <c r="R392" s="70" t="e">
        <f t="shared" si="29"/>
        <v>#N/A</v>
      </c>
    </row>
    <row r="393" spans="2:18">
      <c r="B393" s="63"/>
      <c r="C393" s="63"/>
      <c r="D393" s="64">
        <f t="shared" si="25"/>
        <v>1</v>
      </c>
      <c r="E393" s="65">
        <f t="shared" si="26"/>
        <v>2.7322404371584699E-3</v>
      </c>
      <c r="F393" s="66"/>
      <c r="G393" s="57" t="e">
        <f>VLOOKUP(F393,Variables!$A$4:$B$9,2)</f>
        <v>#N/A</v>
      </c>
      <c r="H393" s="58" t="e">
        <f t="shared" si="27"/>
        <v>#N/A</v>
      </c>
      <c r="I393" s="66"/>
      <c r="J393" s="67">
        <f>VLOOKUP(D393,Variables!$B$12:$C$23,2)</f>
        <v>1</v>
      </c>
      <c r="K393" s="67">
        <f t="shared" si="28"/>
        <v>0</v>
      </c>
      <c r="L393" s="68">
        <f>ROUND(K393*Variables!$D$4,2)</f>
        <v>0</v>
      </c>
      <c r="M393" s="66"/>
      <c r="N393" s="68">
        <f>ROUND(M393*Variables!$C$4,2)</f>
        <v>0</v>
      </c>
      <c r="O393" s="69"/>
      <c r="P393" s="69"/>
      <c r="Q393" s="70" t="e">
        <f t="shared" si="24"/>
        <v>#N/A</v>
      </c>
      <c r="R393" s="70" t="e">
        <f t="shared" si="29"/>
        <v>#N/A</v>
      </c>
    </row>
    <row r="394" spans="2:18">
      <c r="B394" s="63"/>
      <c r="C394" s="63"/>
      <c r="D394" s="64">
        <f t="shared" si="25"/>
        <v>1</v>
      </c>
      <c r="E394" s="65">
        <f t="shared" si="26"/>
        <v>2.7322404371584699E-3</v>
      </c>
      <c r="F394" s="66"/>
      <c r="G394" s="57" t="e">
        <f>VLOOKUP(F394,Variables!$A$4:$B$9,2)</f>
        <v>#N/A</v>
      </c>
      <c r="H394" s="58" t="e">
        <f t="shared" si="27"/>
        <v>#N/A</v>
      </c>
      <c r="I394" s="66"/>
      <c r="J394" s="67">
        <f>VLOOKUP(D394,Variables!$B$12:$C$23,2)</f>
        <v>1</v>
      </c>
      <c r="K394" s="67">
        <f t="shared" si="28"/>
        <v>0</v>
      </c>
      <c r="L394" s="68">
        <f>ROUND(K394*Variables!$D$4,2)</f>
        <v>0</v>
      </c>
      <c r="M394" s="66"/>
      <c r="N394" s="68">
        <f>ROUND(M394*Variables!$C$4,2)</f>
        <v>0</v>
      </c>
      <c r="O394" s="69"/>
      <c r="P394" s="69"/>
      <c r="Q394" s="70" t="e">
        <f t="shared" ref="Q394:Q420" si="30">SUM(H394+L394+N394)</f>
        <v>#N/A</v>
      </c>
      <c r="R394" s="70" t="e">
        <f t="shared" si="29"/>
        <v>#N/A</v>
      </c>
    </row>
    <row r="395" spans="2:18">
      <c r="B395" s="63"/>
      <c r="C395" s="63"/>
      <c r="D395" s="64">
        <f t="shared" si="25"/>
        <v>1</v>
      </c>
      <c r="E395" s="65">
        <f t="shared" si="26"/>
        <v>2.7322404371584699E-3</v>
      </c>
      <c r="F395" s="66"/>
      <c r="G395" s="57" t="e">
        <f>VLOOKUP(F395,Variables!$A$4:$B$9,2)</f>
        <v>#N/A</v>
      </c>
      <c r="H395" s="58" t="e">
        <f t="shared" si="27"/>
        <v>#N/A</v>
      </c>
      <c r="I395" s="66"/>
      <c r="J395" s="67">
        <f>VLOOKUP(D395,Variables!$B$12:$C$23,2)</f>
        <v>1</v>
      </c>
      <c r="K395" s="67">
        <f t="shared" si="28"/>
        <v>0</v>
      </c>
      <c r="L395" s="68">
        <f>ROUND(K395*Variables!$D$4,2)</f>
        <v>0</v>
      </c>
      <c r="M395" s="66"/>
      <c r="N395" s="68">
        <f>ROUND(M395*Variables!$C$4,2)</f>
        <v>0</v>
      </c>
      <c r="O395" s="69"/>
      <c r="P395" s="69"/>
      <c r="Q395" s="70" t="e">
        <f t="shared" si="30"/>
        <v>#N/A</v>
      </c>
      <c r="R395" s="70" t="e">
        <f t="shared" si="29"/>
        <v>#N/A</v>
      </c>
    </row>
    <row r="396" spans="2:18">
      <c r="B396" s="63"/>
      <c r="C396" s="63"/>
      <c r="D396" s="64">
        <f t="shared" si="25"/>
        <v>1</v>
      </c>
      <c r="E396" s="65">
        <f t="shared" si="26"/>
        <v>2.7322404371584699E-3</v>
      </c>
      <c r="F396" s="66"/>
      <c r="G396" s="57" t="e">
        <f>VLOOKUP(F396,Variables!$A$4:$B$9,2)</f>
        <v>#N/A</v>
      </c>
      <c r="H396" s="58" t="e">
        <f t="shared" si="27"/>
        <v>#N/A</v>
      </c>
      <c r="I396" s="66"/>
      <c r="J396" s="67">
        <f>VLOOKUP(D396,Variables!$B$12:$C$23,2)</f>
        <v>1</v>
      </c>
      <c r="K396" s="67">
        <f t="shared" si="28"/>
        <v>0</v>
      </c>
      <c r="L396" s="68">
        <f>ROUND(K396*Variables!$D$4,2)</f>
        <v>0</v>
      </c>
      <c r="M396" s="66"/>
      <c r="N396" s="68">
        <f>ROUND(M396*Variables!$C$4,2)</f>
        <v>0</v>
      </c>
      <c r="O396" s="69"/>
      <c r="P396" s="69"/>
      <c r="Q396" s="70" t="e">
        <f t="shared" si="30"/>
        <v>#N/A</v>
      </c>
      <c r="R396" s="70" t="e">
        <f t="shared" si="29"/>
        <v>#N/A</v>
      </c>
    </row>
    <row r="397" spans="2:18">
      <c r="B397" s="63"/>
      <c r="C397" s="63"/>
      <c r="D397" s="64">
        <f t="shared" si="25"/>
        <v>1</v>
      </c>
      <c r="E397" s="65">
        <f t="shared" si="26"/>
        <v>2.7322404371584699E-3</v>
      </c>
      <c r="F397" s="66"/>
      <c r="G397" s="57" t="e">
        <f>VLOOKUP(F397,Variables!$A$4:$B$9,2)</f>
        <v>#N/A</v>
      </c>
      <c r="H397" s="58" t="e">
        <f t="shared" si="27"/>
        <v>#N/A</v>
      </c>
      <c r="I397" s="66"/>
      <c r="J397" s="67">
        <f>VLOOKUP(D397,Variables!$B$12:$C$23,2)</f>
        <v>1</v>
      </c>
      <c r="K397" s="67">
        <f t="shared" si="28"/>
        <v>0</v>
      </c>
      <c r="L397" s="68">
        <f>ROUND(K397*Variables!$D$4,2)</f>
        <v>0</v>
      </c>
      <c r="M397" s="66"/>
      <c r="N397" s="68">
        <f>ROUND(M397*Variables!$C$4,2)</f>
        <v>0</v>
      </c>
      <c r="O397" s="69"/>
      <c r="P397" s="69"/>
      <c r="Q397" s="70" t="e">
        <f t="shared" si="30"/>
        <v>#N/A</v>
      </c>
      <c r="R397" s="70" t="e">
        <f t="shared" si="29"/>
        <v>#N/A</v>
      </c>
    </row>
    <row r="398" spans="2:18">
      <c r="B398" s="63"/>
      <c r="C398" s="63"/>
      <c r="D398" s="64">
        <f t="shared" si="25"/>
        <v>1</v>
      </c>
      <c r="E398" s="65">
        <f t="shared" si="26"/>
        <v>2.7322404371584699E-3</v>
      </c>
      <c r="F398" s="66"/>
      <c r="G398" s="57" t="e">
        <f>VLOOKUP(F398,Variables!$A$4:$B$9,2)</f>
        <v>#N/A</v>
      </c>
      <c r="H398" s="58" t="e">
        <f t="shared" si="27"/>
        <v>#N/A</v>
      </c>
      <c r="I398" s="66"/>
      <c r="J398" s="67">
        <f>VLOOKUP(D398,Variables!$B$12:$C$23,2)</f>
        <v>1</v>
      </c>
      <c r="K398" s="67">
        <f t="shared" si="28"/>
        <v>0</v>
      </c>
      <c r="L398" s="68">
        <f>ROUND(K398*Variables!$D$4,2)</f>
        <v>0</v>
      </c>
      <c r="M398" s="66"/>
      <c r="N398" s="68">
        <f>ROUND(M398*Variables!$C$4,2)</f>
        <v>0</v>
      </c>
      <c r="O398" s="69"/>
      <c r="P398" s="69"/>
      <c r="Q398" s="70" t="e">
        <f t="shared" si="30"/>
        <v>#N/A</v>
      </c>
      <c r="R398" s="70" t="e">
        <f t="shared" si="29"/>
        <v>#N/A</v>
      </c>
    </row>
    <row r="399" spans="2:18">
      <c r="B399" s="63"/>
      <c r="C399" s="63"/>
      <c r="D399" s="64">
        <f t="shared" si="25"/>
        <v>1</v>
      </c>
      <c r="E399" s="65">
        <f t="shared" si="26"/>
        <v>2.7322404371584699E-3</v>
      </c>
      <c r="F399" s="66"/>
      <c r="G399" s="57" t="e">
        <f>VLOOKUP(F399,Variables!$A$4:$B$9,2)</f>
        <v>#N/A</v>
      </c>
      <c r="H399" s="58" t="e">
        <f t="shared" si="27"/>
        <v>#N/A</v>
      </c>
      <c r="I399" s="66"/>
      <c r="J399" s="67">
        <f>VLOOKUP(D399,Variables!$B$12:$C$23,2)</f>
        <v>1</v>
      </c>
      <c r="K399" s="67">
        <f t="shared" si="28"/>
        <v>0</v>
      </c>
      <c r="L399" s="68">
        <f>ROUND(K399*Variables!$D$4,2)</f>
        <v>0</v>
      </c>
      <c r="M399" s="66"/>
      <c r="N399" s="68">
        <f>ROUND(M399*Variables!$C$4,2)</f>
        <v>0</v>
      </c>
      <c r="O399" s="69"/>
      <c r="P399" s="69"/>
      <c r="Q399" s="70" t="e">
        <f t="shared" si="30"/>
        <v>#N/A</v>
      </c>
      <c r="R399" s="70" t="e">
        <f t="shared" si="29"/>
        <v>#N/A</v>
      </c>
    </row>
    <row r="400" spans="2:18">
      <c r="B400" s="63"/>
      <c r="C400" s="63"/>
      <c r="D400" s="64">
        <f t="shared" si="25"/>
        <v>1</v>
      </c>
      <c r="E400" s="65">
        <f t="shared" si="26"/>
        <v>2.7322404371584699E-3</v>
      </c>
      <c r="F400" s="66"/>
      <c r="G400" s="57" t="e">
        <f>VLOOKUP(F400,Variables!$A$4:$B$9,2)</f>
        <v>#N/A</v>
      </c>
      <c r="H400" s="58" t="e">
        <f t="shared" si="27"/>
        <v>#N/A</v>
      </c>
      <c r="I400" s="66"/>
      <c r="J400" s="67">
        <f>VLOOKUP(D400,Variables!$B$12:$C$23,2)</f>
        <v>1</v>
      </c>
      <c r="K400" s="67">
        <f t="shared" si="28"/>
        <v>0</v>
      </c>
      <c r="L400" s="68">
        <f>ROUND(K400*Variables!$D$4,2)</f>
        <v>0</v>
      </c>
      <c r="M400" s="66"/>
      <c r="N400" s="68">
        <f>ROUND(M400*Variables!$C$4,2)</f>
        <v>0</v>
      </c>
      <c r="O400" s="69"/>
      <c r="P400" s="69"/>
      <c r="Q400" s="70" t="e">
        <f t="shared" si="30"/>
        <v>#N/A</v>
      </c>
      <c r="R400" s="70" t="e">
        <f t="shared" si="29"/>
        <v>#N/A</v>
      </c>
    </row>
    <row r="401" spans="2:18">
      <c r="B401" s="63"/>
      <c r="C401" s="63"/>
      <c r="D401" s="64">
        <f t="shared" si="25"/>
        <v>1</v>
      </c>
      <c r="E401" s="65">
        <f t="shared" si="26"/>
        <v>2.7322404371584699E-3</v>
      </c>
      <c r="F401" s="66"/>
      <c r="G401" s="57" t="e">
        <f>VLOOKUP(F401,Variables!$A$4:$B$9,2)</f>
        <v>#N/A</v>
      </c>
      <c r="H401" s="58" t="e">
        <f t="shared" si="27"/>
        <v>#N/A</v>
      </c>
      <c r="I401" s="66"/>
      <c r="J401" s="67">
        <f>VLOOKUP(D401,Variables!$B$12:$C$23,2)</f>
        <v>1</v>
      </c>
      <c r="K401" s="67">
        <f t="shared" si="28"/>
        <v>0</v>
      </c>
      <c r="L401" s="68">
        <f>ROUND(K401*Variables!$D$4,2)</f>
        <v>0</v>
      </c>
      <c r="M401" s="66"/>
      <c r="N401" s="68">
        <f>ROUND(M401*Variables!$C$4,2)</f>
        <v>0</v>
      </c>
      <c r="O401" s="69"/>
      <c r="P401" s="69"/>
      <c r="Q401" s="70" t="e">
        <f t="shared" si="30"/>
        <v>#N/A</v>
      </c>
      <c r="R401" s="70" t="e">
        <f t="shared" si="29"/>
        <v>#N/A</v>
      </c>
    </row>
    <row r="402" spans="2:18">
      <c r="B402" s="63"/>
      <c r="C402" s="63"/>
      <c r="D402" s="64">
        <f t="shared" si="25"/>
        <v>1</v>
      </c>
      <c r="E402" s="65">
        <f t="shared" si="26"/>
        <v>2.7322404371584699E-3</v>
      </c>
      <c r="F402" s="66"/>
      <c r="G402" s="57" t="e">
        <f>VLOOKUP(F402,Variables!$A$4:$B$9,2)</f>
        <v>#N/A</v>
      </c>
      <c r="H402" s="58" t="e">
        <f t="shared" si="27"/>
        <v>#N/A</v>
      </c>
      <c r="I402" s="66"/>
      <c r="J402" s="67">
        <f>VLOOKUP(D402,Variables!$B$12:$C$23,2)</f>
        <v>1</v>
      </c>
      <c r="K402" s="67">
        <f t="shared" si="28"/>
        <v>0</v>
      </c>
      <c r="L402" s="68">
        <f>ROUND(K402*Variables!$D$4,2)</f>
        <v>0</v>
      </c>
      <c r="M402" s="66"/>
      <c r="N402" s="68">
        <f>ROUND(M402*Variables!$C$4,2)</f>
        <v>0</v>
      </c>
      <c r="O402" s="69"/>
      <c r="P402" s="69"/>
      <c r="Q402" s="70" t="e">
        <f t="shared" si="30"/>
        <v>#N/A</v>
      </c>
      <c r="R402" s="70" t="e">
        <f t="shared" si="29"/>
        <v>#N/A</v>
      </c>
    </row>
    <row r="403" spans="2:18">
      <c r="B403" s="63"/>
      <c r="C403" s="63"/>
      <c r="D403" s="64">
        <f t="shared" si="25"/>
        <v>1</v>
      </c>
      <c r="E403" s="65">
        <f t="shared" si="26"/>
        <v>2.7322404371584699E-3</v>
      </c>
      <c r="F403" s="66"/>
      <c r="G403" s="57" t="e">
        <f>VLOOKUP(F403,Variables!$A$4:$B$9,2)</f>
        <v>#N/A</v>
      </c>
      <c r="H403" s="58" t="e">
        <f t="shared" si="27"/>
        <v>#N/A</v>
      </c>
      <c r="I403" s="66"/>
      <c r="J403" s="67">
        <f>VLOOKUP(D403,Variables!$B$12:$C$23,2)</f>
        <v>1</v>
      </c>
      <c r="K403" s="67">
        <f t="shared" si="28"/>
        <v>0</v>
      </c>
      <c r="L403" s="68">
        <f>ROUND(K403*Variables!$D$4,2)</f>
        <v>0</v>
      </c>
      <c r="M403" s="66"/>
      <c r="N403" s="68">
        <f>ROUND(M403*Variables!$C$4,2)</f>
        <v>0</v>
      </c>
      <c r="O403" s="69"/>
      <c r="P403" s="69"/>
      <c r="Q403" s="70" t="e">
        <f t="shared" si="30"/>
        <v>#N/A</v>
      </c>
      <c r="R403" s="70" t="e">
        <f t="shared" si="29"/>
        <v>#N/A</v>
      </c>
    </row>
    <row r="404" spans="2:18">
      <c r="B404" s="63"/>
      <c r="C404" s="63"/>
      <c r="D404" s="64">
        <f t="shared" si="25"/>
        <v>1</v>
      </c>
      <c r="E404" s="65">
        <f t="shared" si="26"/>
        <v>2.7322404371584699E-3</v>
      </c>
      <c r="F404" s="66"/>
      <c r="G404" s="57" t="e">
        <f>VLOOKUP(F404,Variables!$A$4:$B$9,2)</f>
        <v>#N/A</v>
      </c>
      <c r="H404" s="58" t="e">
        <f t="shared" si="27"/>
        <v>#N/A</v>
      </c>
      <c r="I404" s="66"/>
      <c r="J404" s="67">
        <f>VLOOKUP(D404,Variables!$B$12:$C$23,2)</f>
        <v>1</v>
      </c>
      <c r="K404" s="67">
        <f t="shared" si="28"/>
        <v>0</v>
      </c>
      <c r="L404" s="68">
        <f>ROUND(K404*Variables!$D$4,2)</f>
        <v>0</v>
      </c>
      <c r="M404" s="66"/>
      <c r="N404" s="68">
        <f>ROUND(M404*Variables!$C$4,2)</f>
        <v>0</v>
      </c>
      <c r="O404" s="69"/>
      <c r="P404" s="69"/>
      <c r="Q404" s="70" t="e">
        <f t="shared" si="30"/>
        <v>#N/A</v>
      </c>
      <c r="R404" s="70" t="e">
        <f t="shared" si="29"/>
        <v>#N/A</v>
      </c>
    </row>
    <row r="405" spans="2:18">
      <c r="B405" s="63"/>
      <c r="C405" s="63"/>
      <c r="D405" s="64">
        <f t="shared" si="25"/>
        <v>1</v>
      </c>
      <c r="E405" s="65">
        <f t="shared" si="26"/>
        <v>2.7322404371584699E-3</v>
      </c>
      <c r="F405" s="66"/>
      <c r="G405" s="57" t="e">
        <f>VLOOKUP(F405,Variables!$A$4:$B$9,2)</f>
        <v>#N/A</v>
      </c>
      <c r="H405" s="58" t="e">
        <f t="shared" si="27"/>
        <v>#N/A</v>
      </c>
      <c r="I405" s="66"/>
      <c r="J405" s="67">
        <f>VLOOKUP(D405,Variables!$B$12:$C$23,2)</f>
        <v>1</v>
      </c>
      <c r="K405" s="67">
        <f t="shared" si="28"/>
        <v>0</v>
      </c>
      <c r="L405" s="68">
        <f>ROUND(K405*Variables!$D$4,2)</f>
        <v>0</v>
      </c>
      <c r="M405" s="66"/>
      <c r="N405" s="68">
        <f>ROUND(M405*Variables!$C$4,2)</f>
        <v>0</v>
      </c>
      <c r="O405" s="69"/>
      <c r="P405" s="69"/>
      <c r="Q405" s="70" t="e">
        <f t="shared" si="30"/>
        <v>#N/A</v>
      </c>
      <c r="R405" s="70" t="e">
        <f t="shared" si="29"/>
        <v>#N/A</v>
      </c>
    </row>
    <row r="406" spans="2:18">
      <c r="B406" s="63"/>
      <c r="C406" s="63"/>
      <c r="D406" s="64">
        <f t="shared" si="25"/>
        <v>1</v>
      </c>
      <c r="E406" s="65">
        <f t="shared" si="26"/>
        <v>2.7322404371584699E-3</v>
      </c>
      <c r="F406" s="66"/>
      <c r="G406" s="57" t="e">
        <f>VLOOKUP(F406,Variables!$A$4:$B$9,2)</f>
        <v>#N/A</v>
      </c>
      <c r="H406" s="58" t="e">
        <f t="shared" si="27"/>
        <v>#N/A</v>
      </c>
      <c r="I406" s="66"/>
      <c r="J406" s="67">
        <f>VLOOKUP(D406,Variables!$B$12:$C$23,2)</f>
        <v>1</v>
      </c>
      <c r="K406" s="67">
        <f t="shared" si="28"/>
        <v>0</v>
      </c>
      <c r="L406" s="68">
        <f>ROUND(K406*Variables!$D$4,2)</f>
        <v>0</v>
      </c>
      <c r="M406" s="66"/>
      <c r="N406" s="68">
        <f>ROUND(M406*Variables!$C$4,2)</f>
        <v>0</v>
      </c>
      <c r="O406" s="69"/>
      <c r="P406" s="69"/>
      <c r="Q406" s="70" t="e">
        <f t="shared" si="30"/>
        <v>#N/A</v>
      </c>
      <c r="R406" s="70" t="e">
        <f t="shared" si="29"/>
        <v>#N/A</v>
      </c>
    </row>
    <row r="407" spans="2:18">
      <c r="B407" s="63"/>
      <c r="C407" s="63"/>
      <c r="D407" s="64">
        <f t="shared" si="25"/>
        <v>1</v>
      </c>
      <c r="E407" s="65">
        <f t="shared" si="26"/>
        <v>2.7322404371584699E-3</v>
      </c>
      <c r="F407" s="66"/>
      <c r="G407" s="57" t="e">
        <f>VLOOKUP(F407,Variables!$A$4:$B$9,2)</f>
        <v>#N/A</v>
      </c>
      <c r="H407" s="58" t="e">
        <f t="shared" si="27"/>
        <v>#N/A</v>
      </c>
      <c r="I407" s="66"/>
      <c r="J407" s="67">
        <f>VLOOKUP(D407,Variables!$B$12:$C$23,2)</f>
        <v>1</v>
      </c>
      <c r="K407" s="67">
        <f t="shared" si="28"/>
        <v>0</v>
      </c>
      <c r="L407" s="68">
        <f>ROUND(K407*Variables!$D$4,2)</f>
        <v>0</v>
      </c>
      <c r="M407" s="66"/>
      <c r="N407" s="68">
        <f>ROUND(M407*Variables!$C$4,2)</f>
        <v>0</v>
      </c>
      <c r="O407" s="69"/>
      <c r="P407" s="69"/>
      <c r="Q407" s="70" t="e">
        <f t="shared" si="30"/>
        <v>#N/A</v>
      </c>
      <c r="R407" s="70" t="e">
        <f t="shared" si="29"/>
        <v>#N/A</v>
      </c>
    </row>
    <row r="408" spans="2:18">
      <c r="B408" s="63"/>
      <c r="C408" s="63"/>
      <c r="D408" s="64">
        <f t="shared" si="25"/>
        <v>1</v>
      </c>
      <c r="E408" s="65">
        <f t="shared" si="26"/>
        <v>2.7322404371584699E-3</v>
      </c>
      <c r="F408" s="66"/>
      <c r="G408" s="57" t="e">
        <f>VLOOKUP(F408,Variables!$A$4:$B$9,2)</f>
        <v>#N/A</v>
      </c>
      <c r="H408" s="58" t="e">
        <f t="shared" si="27"/>
        <v>#N/A</v>
      </c>
      <c r="I408" s="66"/>
      <c r="J408" s="67">
        <f>VLOOKUP(D408,Variables!$B$12:$C$23,2)</f>
        <v>1</v>
      </c>
      <c r="K408" s="67">
        <f t="shared" si="28"/>
        <v>0</v>
      </c>
      <c r="L408" s="68">
        <f>ROUND(K408*Variables!$D$4,2)</f>
        <v>0</v>
      </c>
      <c r="M408" s="66"/>
      <c r="N408" s="68">
        <f>ROUND(M408*Variables!$C$4,2)</f>
        <v>0</v>
      </c>
      <c r="O408" s="69"/>
      <c r="P408" s="69"/>
      <c r="Q408" s="70" t="e">
        <f t="shared" si="30"/>
        <v>#N/A</v>
      </c>
      <c r="R408" s="70" t="e">
        <f t="shared" si="29"/>
        <v>#N/A</v>
      </c>
    </row>
    <row r="409" spans="2:18">
      <c r="B409" s="63"/>
      <c r="C409" s="63"/>
      <c r="D409" s="64">
        <f t="shared" si="25"/>
        <v>1</v>
      </c>
      <c r="E409" s="65">
        <f t="shared" si="26"/>
        <v>2.7322404371584699E-3</v>
      </c>
      <c r="F409" s="66"/>
      <c r="G409" s="57" t="e">
        <f>VLOOKUP(F409,Variables!$A$4:$B$9,2)</f>
        <v>#N/A</v>
      </c>
      <c r="H409" s="58" t="e">
        <f t="shared" si="27"/>
        <v>#N/A</v>
      </c>
      <c r="I409" s="66"/>
      <c r="J409" s="67">
        <f>VLOOKUP(D409,Variables!$B$12:$C$23,2)</f>
        <v>1</v>
      </c>
      <c r="K409" s="67">
        <f t="shared" si="28"/>
        <v>0</v>
      </c>
      <c r="L409" s="68">
        <f>ROUND(K409*Variables!$D$4,2)</f>
        <v>0</v>
      </c>
      <c r="M409" s="66"/>
      <c r="N409" s="68">
        <f>ROUND(M409*Variables!$C$4,2)</f>
        <v>0</v>
      </c>
      <c r="O409" s="69"/>
      <c r="P409" s="69"/>
      <c r="Q409" s="70" t="e">
        <f t="shared" si="30"/>
        <v>#N/A</v>
      </c>
      <c r="R409" s="70" t="e">
        <f t="shared" si="29"/>
        <v>#N/A</v>
      </c>
    </row>
    <row r="410" spans="2:18">
      <c r="B410" s="63"/>
      <c r="C410" s="63"/>
      <c r="D410" s="64">
        <f t="shared" si="25"/>
        <v>1</v>
      </c>
      <c r="E410" s="65">
        <f t="shared" si="26"/>
        <v>2.7322404371584699E-3</v>
      </c>
      <c r="F410" s="66"/>
      <c r="G410" s="57" t="e">
        <f>VLOOKUP(F410,Variables!$A$4:$B$9,2)</f>
        <v>#N/A</v>
      </c>
      <c r="H410" s="58" t="e">
        <f t="shared" si="27"/>
        <v>#N/A</v>
      </c>
      <c r="I410" s="66"/>
      <c r="J410" s="67">
        <f>VLOOKUP(D410,Variables!$B$12:$C$23,2)</f>
        <v>1</v>
      </c>
      <c r="K410" s="67">
        <f t="shared" si="28"/>
        <v>0</v>
      </c>
      <c r="L410" s="68">
        <f>ROUND(K410*Variables!$D$4,2)</f>
        <v>0</v>
      </c>
      <c r="M410" s="66"/>
      <c r="N410" s="68">
        <f>ROUND(M410*Variables!$C$4,2)</f>
        <v>0</v>
      </c>
      <c r="O410" s="69"/>
      <c r="P410" s="69"/>
      <c r="Q410" s="70" t="e">
        <f t="shared" si="30"/>
        <v>#N/A</v>
      </c>
      <c r="R410" s="70" t="e">
        <f t="shared" si="29"/>
        <v>#N/A</v>
      </c>
    </row>
    <row r="411" spans="2:18">
      <c r="B411" s="63"/>
      <c r="C411" s="63"/>
      <c r="D411" s="64">
        <f t="shared" si="25"/>
        <v>1</v>
      </c>
      <c r="E411" s="65">
        <f t="shared" si="26"/>
        <v>2.7322404371584699E-3</v>
      </c>
      <c r="F411" s="66"/>
      <c r="G411" s="57" t="e">
        <f>VLOOKUP(F411,Variables!$A$4:$B$9,2)</f>
        <v>#N/A</v>
      </c>
      <c r="H411" s="58" t="e">
        <f t="shared" si="27"/>
        <v>#N/A</v>
      </c>
      <c r="I411" s="66"/>
      <c r="J411" s="67">
        <f>VLOOKUP(D411,Variables!$B$12:$C$23,2)</f>
        <v>1</v>
      </c>
      <c r="K411" s="67">
        <f t="shared" si="28"/>
        <v>0</v>
      </c>
      <c r="L411" s="68">
        <f>ROUND(K411*Variables!$D$4,2)</f>
        <v>0</v>
      </c>
      <c r="M411" s="66"/>
      <c r="N411" s="68">
        <f>ROUND(M411*Variables!$C$4,2)</f>
        <v>0</v>
      </c>
      <c r="O411" s="69"/>
      <c r="P411" s="69"/>
      <c r="Q411" s="70" t="e">
        <f t="shared" si="30"/>
        <v>#N/A</v>
      </c>
      <c r="R411" s="70" t="e">
        <f t="shared" si="29"/>
        <v>#N/A</v>
      </c>
    </row>
    <row r="412" spans="2:18">
      <c r="B412" s="63"/>
      <c r="C412" s="63"/>
      <c r="D412" s="64">
        <f t="shared" si="25"/>
        <v>1</v>
      </c>
      <c r="E412" s="65">
        <f t="shared" si="26"/>
        <v>2.7322404371584699E-3</v>
      </c>
      <c r="F412" s="66"/>
      <c r="G412" s="57" t="e">
        <f>VLOOKUP(F412,Variables!$A$4:$B$9,2)</f>
        <v>#N/A</v>
      </c>
      <c r="H412" s="58" t="e">
        <f t="shared" si="27"/>
        <v>#N/A</v>
      </c>
      <c r="I412" s="66"/>
      <c r="J412" s="67">
        <f>VLOOKUP(D412,Variables!$B$12:$C$23,2)</f>
        <v>1</v>
      </c>
      <c r="K412" s="67">
        <f t="shared" si="28"/>
        <v>0</v>
      </c>
      <c r="L412" s="68">
        <f>ROUND(K412*Variables!$D$4,2)</f>
        <v>0</v>
      </c>
      <c r="M412" s="66"/>
      <c r="N412" s="68">
        <f>ROUND(M412*Variables!$C$4,2)</f>
        <v>0</v>
      </c>
      <c r="O412" s="69"/>
      <c r="P412" s="69"/>
      <c r="Q412" s="70" t="e">
        <f t="shared" si="30"/>
        <v>#N/A</v>
      </c>
      <c r="R412" s="70" t="e">
        <f t="shared" si="29"/>
        <v>#N/A</v>
      </c>
    </row>
    <row r="413" spans="2:18">
      <c r="B413" s="63"/>
      <c r="C413" s="63"/>
      <c r="D413" s="64">
        <f t="shared" si="25"/>
        <v>1</v>
      </c>
      <c r="E413" s="65">
        <f t="shared" si="26"/>
        <v>2.7322404371584699E-3</v>
      </c>
      <c r="F413" s="66"/>
      <c r="G413" s="57" t="e">
        <f>VLOOKUP(F413,Variables!$A$4:$B$9,2)</f>
        <v>#N/A</v>
      </c>
      <c r="H413" s="58" t="e">
        <f t="shared" si="27"/>
        <v>#N/A</v>
      </c>
      <c r="I413" s="66"/>
      <c r="J413" s="67">
        <f>VLOOKUP(D413,Variables!$B$12:$C$23,2)</f>
        <v>1</v>
      </c>
      <c r="K413" s="67">
        <f t="shared" si="28"/>
        <v>0</v>
      </c>
      <c r="L413" s="68">
        <f>ROUND(K413*Variables!$D$4,2)</f>
        <v>0</v>
      </c>
      <c r="M413" s="66"/>
      <c r="N413" s="68">
        <f>ROUND(M413*Variables!$C$4,2)</f>
        <v>0</v>
      </c>
      <c r="O413" s="69"/>
      <c r="P413" s="69"/>
      <c r="Q413" s="70" t="e">
        <f t="shared" si="30"/>
        <v>#N/A</v>
      </c>
      <c r="R413" s="70" t="e">
        <f t="shared" si="29"/>
        <v>#N/A</v>
      </c>
    </row>
    <row r="414" spans="2:18">
      <c r="B414" s="63"/>
      <c r="C414" s="63"/>
      <c r="D414" s="64">
        <f t="shared" si="25"/>
        <v>1</v>
      </c>
      <c r="E414" s="65">
        <f t="shared" si="26"/>
        <v>2.7322404371584699E-3</v>
      </c>
      <c r="F414" s="66"/>
      <c r="G414" s="57" t="e">
        <f>VLOOKUP(F414,Variables!$A$4:$B$9,2)</f>
        <v>#N/A</v>
      </c>
      <c r="H414" s="58" t="e">
        <f t="shared" si="27"/>
        <v>#N/A</v>
      </c>
      <c r="I414" s="66"/>
      <c r="J414" s="67">
        <f>VLOOKUP(D414,Variables!$B$12:$C$23,2)</f>
        <v>1</v>
      </c>
      <c r="K414" s="67">
        <f t="shared" si="28"/>
        <v>0</v>
      </c>
      <c r="L414" s="68">
        <f>ROUND(K414*Variables!$D$4,2)</f>
        <v>0</v>
      </c>
      <c r="M414" s="66"/>
      <c r="N414" s="68">
        <f>ROUND(M414*Variables!$C$4,2)</f>
        <v>0</v>
      </c>
      <c r="O414" s="69"/>
      <c r="P414" s="69"/>
      <c r="Q414" s="70" t="e">
        <f t="shared" si="30"/>
        <v>#N/A</v>
      </c>
      <c r="R414" s="70" t="e">
        <f t="shared" si="29"/>
        <v>#N/A</v>
      </c>
    </row>
    <row r="415" spans="2:18">
      <c r="B415" s="63"/>
      <c r="C415" s="63"/>
      <c r="D415" s="64">
        <f t="shared" si="25"/>
        <v>1</v>
      </c>
      <c r="E415" s="65">
        <f t="shared" si="26"/>
        <v>2.7322404371584699E-3</v>
      </c>
      <c r="F415" s="66"/>
      <c r="G415" s="57" t="e">
        <f>VLOOKUP(F415,Variables!$A$4:$B$9,2)</f>
        <v>#N/A</v>
      </c>
      <c r="H415" s="58" t="e">
        <f t="shared" si="27"/>
        <v>#N/A</v>
      </c>
      <c r="I415" s="66"/>
      <c r="J415" s="67">
        <f>VLOOKUP(D415,Variables!$B$12:$C$23,2)</f>
        <v>1</v>
      </c>
      <c r="K415" s="67">
        <f t="shared" si="28"/>
        <v>0</v>
      </c>
      <c r="L415" s="68">
        <f>ROUND(K415*Variables!$D$4,2)</f>
        <v>0</v>
      </c>
      <c r="M415" s="66"/>
      <c r="N415" s="68">
        <f>ROUND(M415*Variables!$C$4,2)</f>
        <v>0</v>
      </c>
      <c r="O415" s="69"/>
      <c r="P415" s="69"/>
      <c r="Q415" s="70" t="e">
        <f t="shared" si="30"/>
        <v>#N/A</v>
      </c>
      <c r="R415" s="70" t="e">
        <f t="shared" si="29"/>
        <v>#N/A</v>
      </c>
    </row>
    <row r="416" spans="2:18">
      <c r="B416" s="63"/>
      <c r="C416" s="63"/>
      <c r="D416" s="64">
        <f t="shared" ref="D416:D420" si="31">DATEDIF(B416,C416,"m")+1</f>
        <v>1</v>
      </c>
      <c r="E416" s="65">
        <f t="shared" ref="E416:E420" si="32">((C416+1)-B416)/366</f>
        <v>2.7322404371584699E-3</v>
      </c>
      <c r="F416" s="66"/>
      <c r="G416" s="57" t="e">
        <f>VLOOKUP(F416,Variables!$A$4:$B$9,2)</f>
        <v>#N/A</v>
      </c>
      <c r="H416" s="58" t="e">
        <f t="shared" ref="H416:H420" si="33">G416*E416</f>
        <v>#N/A</v>
      </c>
      <c r="I416" s="66"/>
      <c r="J416" s="67">
        <f>VLOOKUP(D416,Variables!$B$12:$C$23,2)</f>
        <v>1</v>
      </c>
      <c r="K416" s="67">
        <f t="shared" ref="K416:K420" si="34">IF(I416&lt;=J416,0,(I416-J416))</f>
        <v>0</v>
      </c>
      <c r="L416" s="68">
        <f>ROUND(K416*Variables!$D$4,2)</f>
        <v>0</v>
      </c>
      <c r="M416" s="66"/>
      <c r="N416" s="68">
        <f>ROUND(M416*Variables!$C$4,2)</f>
        <v>0</v>
      </c>
      <c r="O416" s="69"/>
      <c r="P416" s="69"/>
      <c r="Q416" s="70" t="e">
        <f t="shared" si="30"/>
        <v>#N/A</v>
      </c>
      <c r="R416" s="70" t="e">
        <f t="shared" ref="R416:R420" si="35">Q416+(O416)</f>
        <v>#N/A</v>
      </c>
    </row>
    <row r="417" spans="2:18">
      <c r="B417" s="63"/>
      <c r="C417" s="63"/>
      <c r="D417" s="64">
        <f t="shared" si="31"/>
        <v>1</v>
      </c>
      <c r="E417" s="65">
        <f t="shared" si="32"/>
        <v>2.7322404371584699E-3</v>
      </c>
      <c r="F417" s="66"/>
      <c r="G417" s="57" t="e">
        <f>VLOOKUP(F417,Variables!$A$4:$B$9,2)</f>
        <v>#N/A</v>
      </c>
      <c r="H417" s="58" t="e">
        <f t="shared" si="33"/>
        <v>#N/A</v>
      </c>
      <c r="I417" s="66"/>
      <c r="J417" s="67">
        <f>VLOOKUP(D417,Variables!$B$12:$C$23,2)</f>
        <v>1</v>
      </c>
      <c r="K417" s="67">
        <f t="shared" si="34"/>
        <v>0</v>
      </c>
      <c r="L417" s="68">
        <f>ROUND(K417*Variables!$D$4,2)</f>
        <v>0</v>
      </c>
      <c r="M417" s="66"/>
      <c r="N417" s="68">
        <f>ROUND(M417*Variables!$C$4,2)</f>
        <v>0</v>
      </c>
      <c r="O417" s="69"/>
      <c r="P417" s="69"/>
      <c r="Q417" s="70" t="e">
        <f t="shared" si="30"/>
        <v>#N/A</v>
      </c>
      <c r="R417" s="70" t="e">
        <f t="shared" si="35"/>
        <v>#N/A</v>
      </c>
    </row>
    <row r="418" spans="2:18">
      <c r="B418" s="63"/>
      <c r="C418" s="63"/>
      <c r="D418" s="64">
        <f t="shared" si="31"/>
        <v>1</v>
      </c>
      <c r="E418" s="65">
        <f t="shared" si="32"/>
        <v>2.7322404371584699E-3</v>
      </c>
      <c r="F418" s="66"/>
      <c r="G418" s="57" t="e">
        <f>VLOOKUP(F418,Variables!$A$4:$B$9,2)</f>
        <v>#N/A</v>
      </c>
      <c r="H418" s="58" t="e">
        <f t="shared" si="33"/>
        <v>#N/A</v>
      </c>
      <c r="I418" s="66"/>
      <c r="J418" s="67">
        <f>VLOOKUP(D418,Variables!$B$12:$C$23,2)</f>
        <v>1</v>
      </c>
      <c r="K418" s="67">
        <f t="shared" si="34"/>
        <v>0</v>
      </c>
      <c r="L418" s="68">
        <f>ROUND(K418*Variables!$D$4,2)</f>
        <v>0</v>
      </c>
      <c r="M418" s="66"/>
      <c r="N418" s="68">
        <f>ROUND(M418*Variables!$C$4,2)</f>
        <v>0</v>
      </c>
      <c r="O418" s="69"/>
      <c r="P418" s="69"/>
      <c r="Q418" s="70" t="e">
        <f t="shared" si="30"/>
        <v>#N/A</v>
      </c>
      <c r="R418" s="70" t="e">
        <f t="shared" si="35"/>
        <v>#N/A</v>
      </c>
    </row>
    <row r="419" spans="2:18">
      <c r="B419" s="63"/>
      <c r="C419" s="63"/>
      <c r="D419" s="64">
        <f t="shared" si="31"/>
        <v>1</v>
      </c>
      <c r="E419" s="65">
        <f t="shared" si="32"/>
        <v>2.7322404371584699E-3</v>
      </c>
      <c r="F419" s="66"/>
      <c r="G419" s="57" t="e">
        <f>VLOOKUP(F419,Variables!$A$4:$B$9,2)</f>
        <v>#N/A</v>
      </c>
      <c r="H419" s="58" t="e">
        <f t="shared" si="33"/>
        <v>#N/A</v>
      </c>
      <c r="I419" s="66"/>
      <c r="J419" s="67">
        <f>VLOOKUP(D419,Variables!$B$12:$C$23,2)</f>
        <v>1</v>
      </c>
      <c r="K419" s="67">
        <f t="shared" si="34"/>
        <v>0</v>
      </c>
      <c r="L419" s="68">
        <f>ROUND(K419*Variables!$D$4,2)</f>
        <v>0</v>
      </c>
      <c r="M419" s="66"/>
      <c r="N419" s="68">
        <f>ROUND(M419*Variables!$C$4,2)</f>
        <v>0</v>
      </c>
      <c r="O419" s="69"/>
      <c r="P419" s="69"/>
      <c r="Q419" s="70" t="e">
        <f t="shared" si="30"/>
        <v>#N/A</v>
      </c>
      <c r="R419" s="70" t="e">
        <f t="shared" si="35"/>
        <v>#N/A</v>
      </c>
    </row>
    <row r="420" spans="2:18">
      <c r="B420" s="63"/>
      <c r="C420" s="63"/>
      <c r="D420" s="64">
        <f t="shared" si="31"/>
        <v>1</v>
      </c>
      <c r="E420" s="65">
        <f t="shared" si="32"/>
        <v>2.7322404371584699E-3</v>
      </c>
      <c r="F420" s="66"/>
      <c r="G420" s="57" t="e">
        <f>VLOOKUP(F420,Variables!$A$4:$B$9,2)</f>
        <v>#N/A</v>
      </c>
      <c r="H420" s="58" t="e">
        <f t="shared" si="33"/>
        <v>#N/A</v>
      </c>
      <c r="I420" s="66"/>
      <c r="J420" s="67">
        <f>VLOOKUP(D420,Variables!$B$12:$C$23,2)</f>
        <v>1</v>
      </c>
      <c r="K420" s="67">
        <f t="shared" si="34"/>
        <v>0</v>
      </c>
      <c r="L420" s="68">
        <f>ROUND(K420*Variables!$D$4,2)</f>
        <v>0</v>
      </c>
      <c r="M420" s="66"/>
      <c r="N420" s="68">
        <f>ROUND(M420*Variables!$C$4,2)</f>
        <v>0</v>
      </c>
      <c r="O420" s="69"/>
      <c r="P420" s="69"/>
      <c r="Q420" s="70" t="e">
        <f t="shared" si="30"/>
        <v>#N/A</v>
      </c>
      <c r="R420" s="70" t="e">
        <f t="shared" si="35"/>
        <v>#N/A</v>
      </c>
    </row>
  </sheetData>
  <mergeCells count="22">
    <mergeCell ref="S54:T54"/>
    <mergeCell ref="S5:T5"/>
    <mergeCell ref="A10:A11"/>
    <mergeCell ref="S10:T13"/>
    <mergeCell ref="A12:A13"/>
    <mergeCell ref="A19:A20"/>
    <mergeCell ref="S19:T22"/>
    <mergeCell ref="A21:A22"/>
    <mergeCell ref="S28:T28"/>
    <mergeCell ref="A34:A35"/>
    <mergeCell ref="S34:T36"/>
    <mergeCell ref="S42:T42"/>
    <mergeCell ref="S48:T48"/>
    <mergeCell ref="S83:T83"/>
    <mergeCell ref="A89:A90"/>
    <mergeCell ref="S89:T91"/>
    <mergeCell ref="S60:T62"/>
    <mergeCell ref="A61:A62"/>
    <mergeCell ref="S68:T68"/>
    <mergeCell ref="A74:A75"/>
    <mergeCell ref="S74:T77"/>
    <mergeCell ref="A76:A77"/>
  </mergeCells>
  <conditionalFormatting sqref="S19 S10 S4:S5 T4 S28 S34 S42 S48 S54 S60 S68 S74 S83 S89">
    <cfRule type="cellIs" dxfId="1" priority="5" operator="lessThan">
      <formula>0</formula>
    </cfRule>
    <cfRule type="cellIs" dxfId="0" priority="6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7"/>
  <sheetViews>
    <sheetView workbookViewId="0">
      <selection activeCell="B1" sqref="B1"/>
    </sheetView>
  </sheetViews>
  <sheetFormatPr baseColWidth="10" defaultRowHeight="15"/>
  <cols>
    <col min="1" max="1" width="15.140625" customWidth="1"/>
    <col min="2" max="3" width="16.28515625" customWidth="1"/>
    <col min="5" max="5" width="11.7109375" customWidth="1"/>
  </cols>
  <sheetData>
    <row r="1" spans="1:5">
      <c r="A1" t="s">
        <v>38</v>
      </c>
      <c r="B1" s="41">
        <f ca="1">DATE(YEAR(TODAY()),1,1)</f>
        <v>42736</v>
      </c>
      <c r="C1" s="41">
        <f ca="1">B1+(D1-B1)/2-1</f>
        <v>42917</v>
      </c>
      <c r="D1" s="80">
        <f ca="1">DATE(YEAR(TODAY())+1,1,-1)+1</f>
        <v>43100</v>
      </c>
      <c r="E1" s="81">
        <f ca="1">DATEDIF(B1,D1,"d")+1</f>
        <v>365</v>
      </c>
    </row>
    <row r="3" spans="1:5">
      <c r="A3" s="1" t="s">
        <v>0</v>
      </c>
      <c r="B3" s="2" t="s">
        <v>1</v>
      </c>
      <c r="C3" s="1" t="s">
        <v>2</v>
      </c>
      <c r="D3" s="1" t="s">
        <v>3</v>
      </c>
      <c r="E3" s="3" t="s">
        <v>4</v>
      </c>
    </row>
    <row r="4" spans="1:5">
      <c r="A4" s="1">
        <v>1</v>
      </c>
      <c r="B4" s="4">
        <v>76.569999999999993</v>
      </c>
      <c r="C4" s="78">
        <v>0.24199999999999999</v>
      </c>
      <c r="D4" s="78">
        <v>1.012</v>
      </c>
      <c r="E4" s="79">
        <v>12</v>
      </c>
    </row>
    <row r="5" spans="1:5">
      <c r="A5" s="1">
        <v>2</v>
      </c>
      <c r="B5" s="4">
        <v>140.38</v>
      </c>
      <c r="C5" s="78"/>
      <c r="D5" s="78"/>
      <c r="E5" s="79"/>
    </row>
    <row r="6" spans="1:5">
      <c r="A6" s="1">
        <v>3</v>
      </c>
      <c r="B6" s="4">
        <v>165.9</v>
      </c>
      <c r="C6" s="78"/>
      <c r="D6" s="78"/>
      <c r="E6" s="79"/>
    </row>
    <row r="7" spans="1:5">
      <c r="A7" s="1">
        <v>4</v>
      </c>
      <c r="B7" s="4">
        <v>185.05</v>
      </c>
      <c r="C7" s="78"/>
      <c r="D7" s="78"/>
      <c r="E7" s="79"/>
    </row>
    <row r="8" spans="1:5">
      <c r="A8" s="1" t="s">
        <v>5</v>
      </c>
      <c r="B8" s="4">
        <v>197.8</v>
      </c>
      <c r="C8" s="78"/>
      <c r="D8" s="78"/>
      <c r="E8" s="79"/>
    </row>
    <row r="9" spans="1:5">
      <c r="A9" s="1" t="s">
        <v>6</v>
      </c>
      <c r="B9" s="4">
        <v>663.63</v>
      </c>
      <c r="C9" s="78"/>
      <c r="D9" s="78"/>
      <c r="E9" s="79"/>
    </row>
    <row r="11" spans="1:5">
      <c r="A11" s="1" t="s">
        <v>7</v>
      </c>
      <c r="B11" s="1" t="s">
        <v>8</v>
      </c>
      <c r="C11" s="1" t="s">
        <v>9</v>
      </c>
    </row>
    <row r="12" spans="1:5">
      <c r="A12" s="1" t="s">
        <v>10</v>
      </c>
      <c r="B12" s="5">
        <v>1</v>
      </c>
      <c r="C12" s="5">
        <v>1</v>
      </c>
    </row>
    <row r="13" spans="1:5">
      <c r="A13" s="1" t="s">
        <v>11</v>
      </c>
      <c r="B13" s="5">
        <v>2</v>
      </c>
      <c r="C13" s="5">
        <v>2</v>
      </c>
    </row>
    <row r="14" spans="1:5">
      <c r="A14" s="1" t="s">
        <v>12</v>
      </c>
      <c r="B14" s="5">
        <v>3</v>
      </c>
      <c r="C14" s="5">
        <v>3</v>
      </c>
    </row>
    <row r="15" spans="1:5">
      <c r="A15" s="1" t="s">
        <v>13</v>
      </c>
      <c r="B15" s="5">
        <v>4</v>
      </c>
      <c r="C15" s="5">
        <v>4</v>
      </c>
    </row>
    <row r="16" spans="1:5">
      <c r="A16" s="1" t="s">
        <v>14</v>
      </c>
      <c r="B16" s="5">
        <v>5</v>
      </c>
      <c r="C16" s="5">
        <v>5</v>
      </c>
    </row>
    <row r="17" spans="1:3">
      <c r="A17" s="1" t="s">
        <v>15</v>
      </c>
      <c r="B17" s="5">
        <v>6</v>
      </c>
      <c r="C17" s="5">
        <v>6</v>
      </c>
    </row>
    <row r="18" spans="1:3">
      <c r="A18" s="1" t="s">
        <v>16</v>
      </c>
      <c r="B18" s="5">
        <v>7</v>
      </c>
      <c r="C18" s="5">
        <v>7</v>
      </c>
    </row>
    <row r="19" spans="1:3">
      <c r="A19" s="1" t="s">
        <v>17</v>
      </c>
      <c r="B19" s="5">
        <v>8</v>
      </c>
      <c r="C19" s="5">
        <v>8</v>
      </c>
    </row>
    <row r="20" spans="1:3">
      <c r="A20" s="1" t="s">
        <v>18</v>
      </c>
      <c r="B20" s="5">
        <v>9</v>
      </c>
      <c r="C20" s="5">
        <v>9</v>
      </c>
    </row>
    <row r="21" spans="1:3">
      <c r="A21" s="1" t="s">
        <v>19</v>
      </c>
      <c r="B21" s="5">
        <v>10</v>
      </c>
      <c r="C21" s="5">
        <v>10</v>
      </c>
    </row>
    <row r="22" spans="1:3">
      <c r="A22" s="1" t="s">
        <v>20</v>
      </c>
      <c r="B22" s="5">
        <v>11</v>
      </c>
      <c r="C22" s="5">
        <v>11</v>
      </c>
    </row>
    <row r="23" spans="1:3">
      <c r="A23" s="1" t="s">
        <v>21</v>
      </c>
      <c r="B23" s="5">
        <v>12</v>
      </c>
      <c r="C23" s="5">
        <v>12</v>
      </c>
    </row>
    <row r="25" spans="1:3">
      <c r="A25" s="6"/>
      <c r="B25" s="6"/>
    </row>
    <row r="26" spans="1:3">
      <c r="A26" s="7"/>
      <c r="B26" s="8"/>
    </row>
    <row r="27" spans="1:3">
      <c r="A27" s="7"/>
      <c r="B27" s="8"/>
    </row>
    <row r="28" spans="1:3">
      <c r="A28" s="7"/>
      <c r="B28" s="8"/>
    </row>
    <row r="29" spans="1:3">
      <c r="A29" s="7"/>
      <c r="B29" s="8"/>
    </row>
    <row r="30" spans="1:3">
      <c r="A30" s="7"/>
      <c r="B30" s="8"/>
    </row>
    <row r="31" spans="1:3">
      <c r="A31" s="7"/>
      <c r="B31" s="8"/>
    </row>
    <row r="32" spans="1:3">
      <c r="A32" s="7"/>
      <c r="B32" s="8"/>
    </row>
    <row r="33" spans="1:2">
      <c r="A33" s="7"/>
      <c r="B33" s="8"/>
    </row>
    <row r="34" spans="1:2">
      <c r="A34" s="7"/>
      <c r="B34" s="8"/>
    </row>
    <row r="35" spans="1:2">
      <c r="A35" s="7"/>
      <c r="B35" s="8"/>
    </row>
    <row r="36" spans="1:2">
      <c r="A36" s="7"/>
      <c r="B36" s="8"/>
    </row>
    <row r="37" spans="1:2">
      <c r="A37" s="7"/>
      <c r="B37" s="8"/>
    </row>
  </sheetData>
  <mergeCells count="3">
    <mergeCell ref="C4:C9"/>
    <mergeCell ref="D4:D9"/>
    <mergeCell ref="E4:E9"/>
  </mergeCells>
  <dataValidations count="1">
    <dataValidation type="list" allowBlank="1" showDropDown="1" showInputMessage="1" showErrorMessage="1" sqref="H17">
      <formula1>$A$4:$A$9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NP 2017</vt:lpstr>
      <vt:lpstr>Variables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Yann</cp:lastModifiedBy>
  <dcterms:created xsi:type="dcterms:W3CDTF">2017-04-26T09:16:05Z</dcterms:created>
  <dcterms:modified xsi:type="dcterms:W3CDTF">2017-04-26T10:01:52Z</dcterms:modified>
</cp:coreProperties>
</file>