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Clemence1902/"/>
    </mc:Choice>
  </mc:AlternateContent>
  <xr:revisionPtr revIDLastSave="624" documentId="8_{5C5BA928-BAF6-40AD-BD94-99134E1227C2}" xr6:coauthVersionLast="47" xr6:coauthVersionMax="47" xr10:uidLastSave="{73BA6065-1410-41DC-B4E4-DF14DD239E8A}"/>
  <bookViews>
    <workbookView xWindow="-110" yWindow="-110" windowWidth="38620" windowHeight="21820" tabRatio="117" xr2:uid="{BD47D013-B434-477E-B2EC-9E9DAFD4F4E8}"/>
  </bookViews>
  <sheets>
    <sheet name="Feuil1" sheetId="1" r:id="rId1"/>
  </sheets>
  <definedNames>
    <definedName name="_apresMinuit" comment="Renvoie VRAI si l’heure passée en paramètre est après minuit (entre 0h et 6h)">_xlfn.LAMBDA(_xlpm.heure,_xlpm.heure&lt;=12/24)</definedName>
    <definedName name="_avantMinuit" comment="Renvoie VRAI si l’heure passée en paramètre est avant minuit (entre 18h et 24h).">_xlfn.LAMBDA(_xlpm.heure,_xlpm.heure&gt;=12/24)</definedName>
    <definedName name="_Dejeuner">_xlfn.LAMBDA(_xlpm.debut,_xlpm.fin,OR( AND(_xlpm.fin&gt;12/24,_xlpm.fin&lt;=14/24), AND(_xlpm.debut&gt;=12/24,_xlpm.debut&lt;14/24), AND(_xlpm.debut&lt;=12/24,_xlpm.fin&gt;=14/24))*1)</definedName>
    <definedName name="_Diner">_xlfn.LAMBDA(_xlpm.debut,_xlpm.fin,OR( AND(_xlpm.fin&gt;19/24,_xlpm.fin&lt;=21/24), AND(_xlpm.debut&gt;=19/24,_xlpm.debut&lt;21/24), AND(_xlpm.debut&lt;=19/24,_xlpm.fin&gt;=21/24))*1)</definedName>
    <definedName name="_journee" comment="Renvoie VRAI si l’heure passée en paramètre est une heure de journée (entre 7h et 22h)">_xlfn.LAMBDA(_xlpm.heure,AND(_xlpm.heure&gt;=7/24,_xlpm.heure&lt;=22/24))</definedName>
    <definedName name="_nuit" comment="Renvoie VRAI si l’heure passée en paramètre est une heure de nuit (entre 22h et 7h)">_xlfn.LAMBDA(_xlpm.heure,OR(_xlpm.heure&gt;=22/24,_xlpm.heure&lt;=7/24))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9" i="1" l="1"/>
  <c r="O28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C18" i="1"/>
  <c r="D18" i="1"/>
  <c r="E18" i="1" s="1"/>
  <c r="F18" i="1" a="1"/>
  <c r="F18" i="1" s="1"/>
  <c r="G18" i="1" a="1"/>
  <c r="G18" i="1" s="1"/>
  <c r="C17" i="1"/>
  <c r="D17" i="1"/>
  <c r="E17" i="1" s="1"/>
  <c r="F17" i="1" a="1"/>
  <c r="F17" i="1" s="1"/>
  <c r="G17" i="1" a="1"/>
  <c r="G17" i="1" s="1"/>
  <c r="C16" i="1"/>
  <c r="D16" i="1"/>
  <c r="E16" i="1" s="1"/>
  <c r="F16" i="1" a="1"/>
  <c r="F16" i="1" s="1"/>
  <c r="G16" i="1" a="1"/>
  <c r="G16" i="1" s="1"/>
  <c r="C15" i="1"/>
  <c r="D15" i="1"/>
  <c r="E15" i="1" s="1"/>
  <c r="F15" i="1" a="1"/>
  <c r="F15" i="1" s="1"/>
  <c r="G15" i="1" a="1"/>
  <c r="G15" i="1" s="1"/>
  <c r="C14" i="1"/>
  <c r="D14" i="1"/>
  <c r="E14" i="1" s="1"/>
  <c r="F14" i="1" a="1"/>
  <c r="F14" i="1" s="1"/>
  <c r="G14" i="1" a="1"/>
  <c r="G14" i="1" s="1"/>
  <c r="C13" i="1"/>
  <c r="D13" i="1"/>
  <c r="E13" i="1" s="1"/>
  <c r="F13" i="1" a="1"/>
  <c r="F13" i="1" s="1"/>
  <c r="G13" i="1" a="1"/>
  <c r="G13" i="1" s="1"/>
  <c r="C12" i="1"/>
  <c r="D12" i="1"/>
  <c r="E12" i="1" s="1"/>
  <c r="F12" i="1" a="1"/>
  <c r="F12" i="1" s="1"/>
  <c r="G12" i="1" a="1"/>
  <c r="G12" i="1" s="1"/>
  <c r="C11" i="1"/>
  <c r="D11" i="1"/>
  <c r="E11" i="1" s="1"/>
  <c r="F11" i="1" a="1"/>
  <c r="F11" i="1" s="1"/>
  <c r="G11" i="1" a="1"/>
  <c r="G11" i="1" s="1"/>
  <c r="D2" i="1"/>
  <c r="E2" i="1" s="1"/>
  <c r="D3" i="1"/>
  <c r="E3" i="1" s="1"/>
  <c r="D4" i="1"/>
  <c r="E4" i="1" s="1"/>
  <c r="D5" i="1"/>
  <c r="E5" i="1" s="1"/>
  <c r="D6" i="1"/>
  <c r="E6" i="1" s="1"/>
  <c r="D7" i="1"/>
  <c r="E7" i="1" s="1"/>
  <c r="D8" i="1"/>
  <c r="E8" i="1" s="1"/>
  <c r="D9" i="1"/>
  <c r="E9" i="1" s="1"/>
  <c r="D10" i="1"/>
  <c r="E10" i="1" s="1"/>
  <c r="C10" i="1"/>
  <c r="F10" i="1" a="1"/>
  <c r="F10" i="1" s="1"/>
  <c r="G10" i="1" a="1"/>
  <c r="G10" i="1" s="1"/>
  <c r="G2" i="1" a="1"/>
  <c r="G2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F2" i="1" a="1"/>
  <c r="F2" i="1" s="1"/>
  <c r="F3" i="1" a="1"/>
  <c r="F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C9" i="1"/>
  <c r="C2" i="1"/>
  <c r="C3" i="1"/>
  <c r="C4" i="1"/>
  <c r="C5" i="1"/>
  <c r="C6" i="1"/>
  <c r="C7" i="1"/>
  <c r="C8" i="1"/>
  <c r="N28" i="1" a="1"/>
  <c r="N28" i="1" s="1"/>
  <c r="N29" i="1" a="1"/>
  <c r="N29" i="1" s="1"/>
  <c r="N30" i="1" a="1"/>
  <c r="N30" i="1" s="1"/>
  <c r="N31" i="1" a="1"/>
  <c r="N31" i="1" s="1"/>
  <c r="N32" i="1" a="1"/>
  <c r="N32" i="1" s="1"/>
  <c r="N33" i="1" a="1"/>
  <c r="N33" i="1" s="1"/>
  <c r="N34" i="1" a="1"/>
  <c r="N34" i="1" s="1"/>
  <c r="N35" i="1" a="1"/>
  <c r="N35" i="1" s="1"/>
  <c r="N36" i="1" a="1"/>
  <c r="N36" i="1" s="1"/>
  <c r="N37" i="1" a="1"/>
  <c r="N37" i="1" s="1"/>
  <c r="N38" i="1" a="1"/>
  <c r="N38" i="1" s="1"/>
  <c r="N39" i="1" a="1"/>
  <c r="N39" i="1" s="1"/>
  <c r="N40" i="1" a="1"/>
  <c r="N40" i="1" s="1"/>
  <c r="N41" i="1" a="1"/>
  <c r="N41" i="1" s="1"/>
  <c r="N42" i="1" a="1"/>
  <c r="N42" i="1" s="1"/>
  <c r="N43" i="1" a="1"/>
  <c r="N43" i="1" s="1"/>
  <c r="N44" i="1" a="1"/>
  <c r="N44" i="1" s="1"/>
  <c r="N45" i="1" a="1"/>
  <c r="N45" i="1" s="1"/>
  <c r="N46" i="1" a="1"/>
  <c r="N46" i="1" s="1"/>
  <c r="N47" i="1" a="1"/>
  <c r="N47" i="1" s="1"/>
  <c r="N48" i="1" a="1"/>
  <c r="N48" i="1" s="1"/>
  <c r="N49" i="1" a="1"/>
  <c r="N49" i="1" s="1"/>
  <c r="N50" i="1" a="1"/>
  <c r="N50" i="1" s="1"/>
  <c r="N51" i="1" a="1"/>
  <c r="N51" i="1" s="1"/>
  <c r="N52" i="1" a="1"/>
  <c r="N52" i="1" s="1"/>
  <c r="N53" i="1" a="1"/>
  <c r="N53" i="1" s="1"/>
  <c r="N54" i="1" a="1"/>
  <c r="N54" i="1" s="1"/>
  <c r="N55" i="1" a="1"/>
  <c r="N55" i="1" s="1"/>
  <c r="N56" i="1" a="1"/>
  <c r="N56" i="1" s="1"/>
  <c r="N57" i="1" a="1"/>
  <c r="N57" i="1" s="1"/>
  <c r="N58" i="1" a="1"/>
  <c r="N58" i="1" s="1"/>
  <c r="N59" i="1" a="1"/>
  <c r="N59" i="1" s="1"/>
  <c r="N60" i="1" a="1"/>
  <c r="N60" i="1" s="1"/>
  <c r="N61" i="1" a="1"/>
  <c r="N61" i="1" s="1"/>
  <c r="N62" i="1" a="1"/>
  <c r="N62" i="1" s="1"/>
  <c r="N63" i="1" a="1"/>
  <c r="N63" i="1" s="1"/>
  <c r="N64" i="1" a="1"/>
  <c r="N64" i="1" s="1"/>
  <c r="N65" i="1" a="1"/>
  <c r="N65" i="1" s="1"/>
  <c r="N66" i="1" a="1"/>
  <c r="N66" i="1" s="1"/>
  <c r="N67" i="1" a="1"/>
  <c r="N67" i="1" s="1"/>
  <c r="N68" i="1" a="1"/>
  <c r="N68" i="1" s="1"/>
  <c r="N69" i="1" a="1"/>
  <c r="N69" i="1" s="1"/>
  <c r="N70" i="1" a="1"/>
  <c r="N70" i="1" s="1"/>
  <c r="N71" i="1" a="1"/>
  <c r="N71" i="1" s="1"/>
  <c r="N72" i="1" a="1"/>
  <c r="N72" i="1" s="1"/>
  <c r="N73" i="1" a="1"/>
  <c r="N73" i="1" s="1"/>
  <c r="N74" i="1" a="1"/>
  <c r="N74" i="1" s="1"/>
  <c r="N75" i="1" a="1"/>
  <c r="N75" i="1" s="1"/>
  <c r="M28" i="1" a="1"/>
  <c r="M28" i="1" s="1"/>
  <c r="M29" i="1" a="1"/>
  <c r="M29" i="1" s="1"/>
  <c r="M30" i="1" a="1"/>
  <c r="M30" i="1" s="1"/>
  <c r="M31" i="1" a="1"/>
  <c r="M31" i="1" s="1"/>
  <c r="M32" i="1" a="1"/>
  <c r="M32" i="1" s="1"/>
  <c r="M33" i="1" a="1"/>
  <c r="M33" i="1" s="1"/>
  <c r="M34" i="1" a="1"/>
  <c r="M34" i="1" s="1"/>
  <c r="M35" i="1" a="1"/>
  <c r="M35" i="1" s="1"/>
  <c r="M36" i="1" a="1"/>
  <c r="M36" i="1" s="1"/>
  <c r="M37" i="1" a="1"/>
  <c r="M37" i="1" s="1"/>
  <c r="M38" i="1" a="1"/>
  <c r="M38" i="1" s="1"/>
  <c r="M39" i="1" a="1"/>
  <c r="M39" i="1" s="1"/>
  <c r="M40" i="1" a="1"/>
  <c r="M40" i="1" s="1"/>
  <c r="M41" i="1" a="1"/>
  <c r="M41" i="1" s="1"/>
  <c r="M42" i="1" a="1"/>
  <c r="M42" i="1" s="1"/>
  <c r="M43" i="1" a="1"/>
  <c r="M43" i="1" s="1"/>
  <c r="M44" i="1" a="1"/>
  <c r="M44" i="1" s="1"/>
  <c r="M45" i="1" a="1"/>
  <c r="M45" i="1" s="1"/>
  <c r="M46" i="1" a="1"/>
  <c r="M46" i="1" s="1"/>
  <c r="M47" i="1" a="1"/>
  <c r="M47" i="1" s="1"/>
  <c r="M48" i="1" a="1"/>
  <c r="M48" i="1" s="1"/>
  <c r="M49" i="1" a="1"/>
  <c r="M49" i="1" s="1"/>
  <c r="M50" i="1" a="1"/>
  <c r="M50" i="1" s="1"/>
  <c r="M51" i="1" a="1"/>
  <c r="M51" i="1" s="1"/>
  <c r="M52" i="1" a="1"/>
  <c r="M52" i="1" s="1"/>
  <c r="M53" i="1" a="1"/>
  <c r="M53" i="1" s="1"/>
  <c r="M54" i="1" a="1"/>
  <c r="M54" i="1" s="1"/>
  <c r="M55" i="1" a="1"/>
  <c r="M55" i="1" s="1"/>
  <c r="M56" i="1" a="1"/>
  <c r="M56" i="1" s="1"/>
  <c r="M57" i="1" a="1"/>
  <c r="M57" i="1" s="1"/>
  <c r="M58" i="1" a="1"/>
  <c r="M58" i="1" s="1"/>
  <c r="M59" i="1" a="1"/>
  <c r="M59" i="1" s="1"/>
  <c r="M60" i="1" a="1"/>
  <c r="M60" i="1" s="1"/>
  <c r="M61" i="1" a="1"/>
  <c r="M61" i="1" s="1"/>
  <c r="M62" i="1" a="1"/>
  <c r="M62" i="1" s="1"/>
  <c r="M63" i="1" a="1"/>
  <c r="M63" i="1" s="1"/>
  <c r="M64" i="1" a="1"/>
  <c r="M64" i="1" s="1"/>
  <c r="M65" i="1" a="1"/>
  <c r="M65" i="1" s="1"/>
  <c r="M66" i="1" a="1"/>
  <c r="M66" i="1" s="1"/>
  <c r="M67" i="1" a="1"/>
  <c r="M67" i="1" s="1"/>
  <c r="M68" i="1" a="1"/>
  <c r="M68" i="1" s="1"/>
  <c r="M69" i="1" a="1"/>
  <c r="M69" i="1" s="1"/>
  <c r="M70" i="1" a="1"/>
  <c r="M70" i="1" s="1"/>
  <c r="M71" i="1" a="1"/>
  <c r="M71" i="1" s="1"/>
  <c r="M72" i="1" a="1"/>
  <c r="M72" i="1" s="1"/>
  <c r="M73" i="1" a="1"/>
  <c r="M73" i="1" s="1"/>
  <c r="M74" i="1" a="1"/>
  <c r="M74" i="1" s="1"/>
  <c r="M75" i="1" a="1"/>
  <c r="M75" i="1" s="1"/>
  <c r="L28" i="1" a="1"/>
  <c r="L28" i="1" s="1"/>
  <c r="L29" i="1" a="1"/>
  <c r="L29" i="1" s="1"/>
  <c r="L30" i="1" a="1"/>
  <c r="L30" i="1" s="1"/>
  <c r="L31" i="1" a="1"/>
  <c r="L31" i="1" s="1"/>
  <c r="L32" i="1" a="1"/>
  <c r="L32" i="1" s="1"/>
  <c r="L33" i="1" a="1"/>
  <c r="L33" i="1" s="1"/>
  <c r="L34" i="1" a="1"/>
  <c r="L34" i="1" s="1"/>
  <c r="L35" i="1" a="1"/>
  <c r="L35" i="1" s="1"/>
  <c r="L36" i="1" a="1"/>
  <c r="L36" i="1" s="1"/>
  <c r="L37" i="1" a="1"/>
  <c r="L37" i="1" s="1"/>
  <c r="L38" i="1" a="1"/>
  <c r="L38" i="1" s="1"/>
  <c r="L39" i="1" a="1"/>
  <c r="L39" i="1" s="1"/>
  <c r="L40" i="1" a="1"/>
  <c r="L40" i="1" s="1"/>
  <c r="L41" i="1" a="1"/>
  <c r="L41" i="1" s="1"/>
  <c r="L42" i="1" a="1"/>
  <c r="L42" i="1" s="1"/>
  <c r="L43" i="1" a="1"/>
  <c r="L43" i="1" s="1"/>
  <c r="L44" i="1" a="1"/>
  <c r="L44" i="1" s="1"/>
  <c r="L45" i="1" a="1"/>
  <c r="L45" i="1" s="1"/>
  <c r="L46" i="1" a="1"/>
  <c r="L46" i="1" s="1"/>
  <c r="L47" i="1" a="1"/>
  <c r="L47" i="1" s="1"/>
  <c r="L48" i="1" a="1"/>
  <c r="L48" i="1" s="1"/>
  <c r="L49" i="1" a="1"/>
  <c r="L49" i="1" s="1"/>
  <c r="L50" i="1" a="1"/>
  <c r="L50" i="1" s="1"/>
  <c r="L51" i="1" a="1"/>
  <c r="L51" i="1" s="1"/>
  <c r="L52" i="1" a="1"/>
  <c r="L52" i="1" s="1"/>
  <c r="L53" i="1" a="1"/>
  <c r="L53" i="1" s="1"/>
  <c r="L54" i="1" a="1"/>
  <c r="L54" i="1" s="1"/>
  <c r="L55" i="1" a="1"/>
  <c r="L55" i="1" s="1"/>
  <c r="L56" i="1" a="1"/>
  <c r="L56" i="1" s="1"/>
  <c r="L57" i="1" a="1"/>
  <c r="L57" i="1" s="1"/>
  <c r="L58" i="1" a="1"/>
  <c r="L58" i="1" s="1"/>
  <c r="L59" i="1" a="1"/>
  <c r="L59" i="1" s="1"/>
  <c r="L60" i="1" a="1"/>
  <c r="L60" i="1" s="1"/>
  <c r="L61" i="1" a="1"/>
  <c r="L61" i="1" s="1"/>
  <c r="L62" i="1" a="1"/>
  <c r="L62" i="1" s="1"/>
  <c r="L63" i="1" a="1"/>
  <c r="L63" i="1" s="1"/>
  <c r="L64" i="1" a="1"/>
  <c r="L64" i="1" s="1"/>
  <c r="L65" i="1" a="1"/>
  <c r="L65" i="1" s="1"/>
  <c r="L66" i="1" a="1"/>
  <c r="L66" i="1" s="1"/>
  <c r="L67" i="1" a="1"/>
  <c r="L67" i="1" s="1"/>
  <c r="L68" i="1" a="1"/>
  <c r="L68" i="1" s="1"/>
  <c r="L69" i="1" a="1"/>
  <c r="L69" i="1" s="1"/>
  <c r="L70" i="1" a="1"/>
  <c r="L70" i="1" s="1"/>
  <c r="L71" i="1" a="1"/>
  <c r="L71" i="1" s="1"/>
  <c r="L72" i="1" a="1"/>
  <c r="L72" i="1" s="1"/>
  <c r="L73" i="1" a="1"/>
  <c r="L73" i="1" s="1"/>
  <c r="L74" i="1" a="1"/>
  <c r="L74" i="1" s="1"/>
  <c r="L75" i="1" a="1"/>
  <c r="L75" i="1" s="1"/>
  <c r="K28" i="1" a="1"/>
  <c r="K28" i="1" s="1"/>
  <c r="K29" i="1" a="1"/>
  <c r="K29" i="1" s="1"/>
  <c r="K30" i="1" a="1"/>
  <c r="K30" i="1" s="1"/>
  <c r="K31" i="1" a="1"/>
  <c r="K31" i="1" s="1"/>
  <c r="K32" i="1" a="1"/>
  <c r="K32" i="1" s="1"/>
  <c r="K33" i="1" a="1"/>
  <c r="K33" i="1" s="1"/>
  <c r="K34" i="1" a="1"/>
  <c r="K34" i="1" s="1"/>
  <c r="K35" i="1" a="1"/>
  <c r="K35" i="1" s="1"/>
  <c r="K36" i="1" a="1"/>
  <c r="K36" i="1" s="1"/>
  <c r="K37" i="1" a="1"/>
  <c r="K37" i="1" s="1"/>
  <c r="K38" i="1" a="1"/>
  <c r="K38" i="1" s="1"/>
  <c r="K39" i="1" a="1"/>
  <c r="K39" i="1" s="1"/>
  <c r="K40" i="1" a="1"/>
  <c r="K40" i="1" s="1"/>
  <c r="K41" i="1" a="1"/>
  <c r="K41" i="1" s="1"/>
  <c r="K42" i="1" a="1"/>
  <c r="K42" i="1" s="1"/>
  <c r="K43" i="1" a="1"/>
  <c r="K43" i="1" s="1"/>
  <c r="K44" i="1" a="1"/>
  <c r="K44" i="1" s="1"/>
  <c r="K45" i="1" a="1"/>
  <c r="K45" i="1" s="1"/>
  <c r="K46" i="1" a="1"/>
  <c r="K46" i="1" s="1"/>
  <c r="K47" i="1" a="1"/>
  <c r="K47" i="1" s="1"/>
  <c r="K48" i="1" a="1"/>
  <c r="K48" i="1" s="1"/>
  <c r="K49" i="1" a="1"/>
  <c r="K49" i="1" s="1"/>
  <c r="K50" i="1" a="1"/>
  <c r="K50" i="1" s="1"/>
  <c r="K51" i="1" a="1"/>
  <c r="K51" i="1" s="1"/>
  <c r="K52" i="1" a="1"/>
  <c r="K52" i="1" s="1"/>
  <c r="K53" i="1" a="1"/>
  <c r="K53" i="1" s="1"/>
  <c r="K54" i="1" a="1"/>
  <c r="K54" i="1" s="1"/>
  <c r="K55" i="1" a="1"/>
  <c r="K55" i="1" s="1"/>
  <c r="K56" i="1" a="1"/>
  <c r="K56" i="1" s="1"/>
  <c r="K57" i="1" a="1"/>
  <c r="K57" i="1" s="1"/>
  <c r="K58" i="1" a="1"/>
  <c r="K58" i="1" s="1"/>
  <c r="K59" i="1" a="1"/>
  <c r="K59" i="1" s="1"/>
  <c r="K60" i="1" a="1"/>
  <c r="K60" i="1" s="1"/>
  <c r="K61" i="1" a="1"/>
  <c r="K61" i="1" s="1"/>
  <c r="K62" i="1" a="1"/>
  <c r="K62" i="1" s="1"/>
  <c r="K63" i="1" a="1"/>
  <c r="K63" i="1" s="1"/>
  <c r="K64" i="1" a="1"/>
  <c r="K64" i="1" s="1"/>
  <c r="K65" i="1" a="1"/>
  <c r="K65" i="1" s="1"/>
  <c r="K66" i="1" a="1"/>
  <c r="K66" i="1" s="1"/>
  <c r="K67" i="1" a="1"/>
  <c r="K67" i="1" s="1"/>
  <c r="K68" i="1" a="1"/>
  <c r="K68" i="1" s="1"/>
  <c r="K69" i="1" a="1"/>
  <c r="K69" i="1" s="1"/>
  <c r="K70" i="1" a="1"/>
  <c r="K70" i="1" s="1"/>
  <c r="K71" i="1" a="1"/>
  <c r="K71" i="1" s="1"/>
  <c r="K72" i="1" a="1"/>
  <c r="K72" i="1" s="1"/>
  <c r="K73" i="1" a="1"/>
  <c r="K73" i="1" s="1"/>
  <c r="K74" i="1" a="1"/>
  <c r="K74" i="1" s="1"/>
  <c r="K75" i="1" a="1"/>
  <c r="K7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Christian CROCHE</author>
  </authors>
  <commentList>
    <comment ref="E1" authorId="0" shapeId="0" xr:uid="{76DC50BD-85DC-4B0A-90EB-D5AB4EAE5FB9}">
      <text>
        <r>
          <rPr>
            <sz val="10"/>
            <color indexed="81"/>
            <rFont val="Aptos Narrow"/>
            <family val="2"/>
          </rPr>
          <t>Entre 22h et 7h</t>
        </r>
      </text>
    </comment>
    <comment ref="X7" authorId="0" shapeId="0" xr:uid="{98761212-9F94-4374-BEF0-0030417FDA6C}">
      <text>
        <r>
          <rPr>
            <sz val="10"/>
            <color indexed="81"/>
            <rFont val="Aptos Narrow"/>
            <family val="2"/>
          </rPr>
          <t>Durée de travail ≥ 15h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<sst xmlns="http://schemas.openxmlformats.org/spreadsheetml/2006/main" count="123" uniqueCount="59">
  <si>
    <t>Début</t>
  </si>
  <si>
    <t>Fin</t>
  </si>
  <si>
    <t>Durée totale</t>
  </si>
  <si>
    <t>Durée entre 22h et 7h</t>
  </si>
  <si>
    <t>Plus de 6h de nuit</t>
  </si>
  <si>
    <t>Scénario 01</t>
  </si>
  <si>
    <t>Scénario 02</t>
  </si>
  <si>
    <t>Scénario 03</t>
  </si>
  <si>
    <t>Scénario 04</t>
  </si>
  <si>
    <t>Scénario 05</t>
  </si>
  <si>
    <t>Scénario 06</t>
  </si>
  <si>
    <t>début</t>
  </si>
  <si>
    <t>fin</t>
  </si>
  <si>
    <t>(1)</t>
  </si>
  <si>
    <t>(2)</t>
  </si>
  <si>
    <t>(3)</t>
  </si>
  <si>
    <t>(4)</t>
  </si>
  <si>
    <t>(5)</t>
  </si>
  <si>
    <t>Scénario 07</t>
  </si>
  <si>
    <t>(6)</t>
  </si>
  <si>
    <t>fin - début</t>
  </si>
  <si>
    <t>Début après minuit, fin pendant la nuit</t>
  </si>
  <si>
    <t>Type de scénario</t>
  </si>
  <si>
    <t>Commentaire</t>
  </si>
  <si>
    <t>début de nuit après minuit, fin en journée</t>
  </si>
  <si>
    <t>début en journée, fin de nuit, avant minuit</t>
  </si>
  <si>
    <t>1+fin-début</t>
  </si>
  <si>
    <t>début de nuit avant minuit, fin en journée le lendemain</t>
  </si>
  <si>
    <t>_nuit</t>
  </si>
  <si>
    <t>_journée</t>
  </si>
  <si>
    <t>_avantMinuit</t>
  </si>
  <si>
    <t>_apresMinuit</t>
  </si>
  <si>
    <t>Heure</t>
  </si>
  <si>
    <t>fin - 22h</t>
  </si>
  <si>
    <t>7h - début</t>
  </si>
  <si>
    <t>1 + 7h - début</t>
  </si>
  <si>
    <t>début en journée avant minuit, fin en journée après minuit</t>
  </si>
  <si>
    <t>début en journée après minuit et fin en journée avant minuit</t>
  </si>
  <si>
    <t>Scénario 08</t>
  </si>
  <si>
    <t>(7)</t>
  </si>
  <si>
    <t>début en journée avant minuit, fin en journée avant minuit</t>
  </si>
  <si>
    <t>0h</t>
  </si>
  <si>
    <t>Déjeuner</t>
  </si>
  <si>
    <t>Dîner</t>
  </si>
  <si>
    <t>Scénario 09</t>
  </si>
  <si>
    <t>(8)</t>
  </si>
  <si>
    <t>début en journée avant minuit, fin de nuit après minuit</t>
  </si>
  <si>
    <t>1 + fin - 22h</t>
  </si>
  <si>
    <t>journée</t>
  </si>
  <si>
    <t>avant minuit</t>
  </si>
  <si>
    <t>après minuit</t>
  </si>
  <si>
    <t>nuit</t>
  </si>
  <si>
    <t>Calcul durée de nuit</t>
  </si>
  <si>
    <t>1 + fin - début</t>
  </si>
  <si>
    <t>9h</t>
  </si>
  <si>
    <t>impossible</t>
  </si>
  <si>
    <t>9 catégories différentes !</t>
  </si>
  <si>
    <t>16 scénarios possibles</t>
  </si>
  <si>
    <t>Index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</si>
</sst>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6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&quot; m/s²&quot;"/>
    <numFmt numFmtId="165" formatCode="#,##0&quot; daN·m&quot;"/>
    <numFmt numFmtId="166" formatCode="#,##0&quot; N·m&quot;"/>
    <numFmt numFmtId="167" formatCode="#,##0&quot; ℓ/min&quot;"/>
    <numFmt numFmtId="168" formatCode="#,##0&quot; ℓ/s&quot;"/>
    <numFmt numFmtId="169" formatCode="#,##0&quot; m³/h&quot;"/>
    <numFmt numFmtId="170" formatCode="#,##0&quot; cm&quot;"/>
    <numFmt numFmtId="171" formatCode="#,##0&quot; m&quot;"/>
    <numFmt numFmtId="172" formatCode="#,##0&quot; mm&quot;"/>
    <numFmt numFmtId="173" formatCode="#,##0&quot; km&quot;"/>
    <numFmt numFmtId="174" formatCode="#,##0&quot; µm&quot;"/>
    <numFmt numFmtId="175" formatCode="#,##0&quot; V&quot;"/>
    <numFmt numFmtId="176" formatCode="#,##0&quot; daN&quot;"/>
    <numFmt numFmtId="177" formatCode="#,##0&quot; N&quot;"/>
    <numFmt numFmtId="178" formatCode="#,##0&quot; kN&quot;"/>
    <numFmt numFmtId="179" formatCode="#,##0&quot; rpm&quot;"/>
    <numFmt numFmtId="180" formatCode="#,##0&quot; tr/min&quot;"/>
    <numFmt numFmtId="181" formatCode="#,##0&quot; kg&quot;"/>
    <numFmt numFmtId="182" formatCode="#,##0&quot; t&quot;"/>
    <numFmt numFmtId="183" formatCode="#,##0&quot; kg/m³&quot;"/>
    <numFmt numFmtId="184" formatCode="#,##0&quot; k€&quot;"/>
    <numFmt numFmtId="185" formatCode="#,##0&quot; M€&quot;"/>
    <numFmt numFmtId="186" formatCode="#,##0&quot; Pa&quot;"/>
    <numFmt numFmtId="187" formatCode="#,##0&quot; kW&quot;"/>
    <numFmt numFmtId="188" formatCode="#,##0&quot; m²&quot;"/>
    <numFmt numFmtId="189" formatCode="#,##0&quot; cm²&quot;"/>
    <numFmt numFmtId="190" formatCode="#,##0&quot; mm²&quot;"/>
    <numFmt numFmtId="191" formatCode="#,##0&quot; °C&quot;"/>
    <numFmt numFmtId="192" formatCode="#,##0&quot; h&quot;"/>
    <numFmt numFmtId="193" formatCode="#,##0&quot; j&quot;"/>
    <numFmt numFmtId="194" formatCode="#,##0&quot; min&quot;"/>
    <numFmt numFmtId="195" formatCode="#,##0&quot; mois&quot;"/>
    <numFmt numFmtId="196" formatCode="#,##0&quot; s&quot;"/>
    <numFmt numFmtId="197" formatCode="#,##0&quot; sem.&quot;"/>
    <numFmt numFmtId="198" formatCode="#,##0&quot; an(s)&quot;"/>
    <numFmt numFmtId="199" formatCode="#,##0&quot; km/h&quot;"/>
    <numFmt numFmtId="200" formatCode="#,##0&quot; m/s&quot;"/>
    <numFmt numFmtId="201" formatCode="#,##0&quot; m/min&quot;"/>
    <numFmt numFmtId="202" formatCode="#,##0&quot; cm/min&quot;"/>
    <numFmt numFmtId="203" formatCode="#,##0&quot; mm/min&quot;"/>
    <numFmt numFmtId="204" formatCode="#,##0&quot; mm/s&quot;"/>
    <numFmt numFmtId="205" formatCode="#,##0&quot; L&quot;"/>
    <numFmt numFmtId="206" formatCode="#,##0&quot; ℓ&quot;"/>
    <numFmt numFmtId="207" formatCode="#,##0&quot; m³&quot;"/>
    <numFmt numFmtId="208" formatCode="#,##0&quot; cm³&quot;"/>
    <numFmt numFmtId="209" formatCode="#,##0&quot; dm³&quot;"/>
    <numFmt numFmtId="210" formatCode="#,##0,&quot; k€&quot;"/>
    <numFmt numFmtId="211" formatCode="@\ *.\ \:"/>
    <numFmt numFmtId="212" formatCode="[$-40C]\ ddd\ dd\ mmm\ yy;@"/>
    <numFmt numFmtId="213" formatCode="#,##0.00&quot; h&quot;"/>
    <numFmt numFmtId="214" formatCode="h:mm;@"/>
    <numFmt numFmtId="215" formatCode="General;;;"/>
  </numFmts>
  <fonts count="27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rgb="FFFFFFFF"/>
      <name val="Arial"/>
      <family val="1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sz val="10"/>
      <color rgb="FF006100"/>
      <name val="Aptos Narrow"/>
      <family val="2"/>
      <scheme val="minor"/>
    </font>
    <font>
      <sz val="10"/>
      <color rgb="FF9C0006"/>
      <name val="Aptos Narrow"/>
      <family val="2"/>
      <scheme val="minor"/>
    </font>
    <font>
      <sz val="10"/>
      <color rgb="FF9C5700"/>
      <name val="Aptos Narrow"/>
      <family val="2"/>
      <scheme val="minor"/>
    </font>
    <font>
      <sz val="10"/>
      <color rgb="FF3F3F76"/>
      <name val="Aptos Narrow"/>
      <family val="2"/>
      <scheme val="minor"/>
    </font>
    <font>
      <b/>
      <sz val="10"/>
      <color rgb="FF3F3F3F"/>
      <name val="Aptos Narrow"/>
      <family val="2"/>
      <scheme val="minor"/>
    </font>
    <font>
      <b/>
      <sz val="10"/>
      <color rgb="FFFA7D00"/>
      <name val="Aptos Narrow"/>
      <family val="2"/>
      <scheme val="minor"/>
    </font>
    <font>
      <sz val="10"/>
      <color rgb="FFFA7D0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0"/>
      <color rgb="FFFF0000"/>
      <name val="Aptos Narrow"/>
      <family val="2"/>
      <scheme val="minor"/>
    </font>
    <font>
      <i/>
      <sz val="10"/>
      <color rgb="FF7F7F7F"/>
      <name val="Aptos Narrow"/>
      <family val="2"/>
      <scheme val="minor"/>
    </font>
    <font>
      <sz val="10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1"/>
      <color theme="11"/>
      <name val="Aptos Narrow"/>
      <family val="2"/>
      <scheme val="minor"/>
    </font>
    <font>
      <b/>
      <sz val="15"/>
      <color theme="3"/>
      <name val="Aptos Display"/>
      <family val="2"/>
      <scheme val="major"/>
    </font>
    <font>
      <b/>
      <sz val="13"/>
      <color theme="3"/>
      <name val="Aptos Display"/>
      <family val="2"/>
      <scheme val="major"/>
    </font>
    <font>
      <b/>
      <sz val="11"/>
      <color theme="3"/>
      <name val="Aptos Display"/>
      <family val="2"/>
      <scheme val="major"/>
    </font>
    <font>
      <b/>
      <sz val="10"/>
      <color theme="1"/>
      <name val="Aptos Display"/>
      <family val="2"/>
      <scheme val="major"/>
    </font>
    <font>
      <sz val="10"/>
      <color indexed="81"/>
      <name val="Aptos Narrow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rgb="FF0B539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8">
    <xf numFmtId="0" fontId="0" fillId="0" borderId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0" applyNumberFormat="0" applyFill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5" applyNumberFormat="0" applyAlignment="0" applyProtection="0"/>
    <xf numFmtId="0" fontId="9" fillId="7" borderId="6" applyNumberFormat="0" applyAlignment="0" applyProtection="0"/>
    <xf numFmtId="0" fontId="10" fillId="7" borderId="5" applyNumberFormat="0" applyAlignment="0" applyProtection="0"/>
    <xf numFmtId="0" fontId="11" fillId="0" borderId="7" applyNumberFormat="0" applyFill="0" applyAlignment="0" applyProtection="0"/>
    <xf numFmtId="0" fontId="12" fillId="8" borderId="8" applyNumberFormat="0" applyAlignment="0" applyProtection="0"/>
    <xf numFmtId="0" fontId="13" fillId="0" borderId="0" applyNumberFormat="0" applyFill="0" applyBorder="0" applyAlignment="0" applyProtection="0"/>
    <xf numFmtId="0" fontId="3" fillId="9" borderId="9" applyNumberFormat="0" applyFont="0" applyAlignment="0" applyProtection="0"/>
    <xf numFmtId="0" fontId="1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15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5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90" fontId="3" fillId="0" borderId="0" applyFont="0" applyFill="0" applyBorder="0" applyAlignment="0" applyProtection="0"/>
    <xf numFmtId="191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196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2" fontId="3" fillId="0" borderId="0" applyFont="0" applyFill="0" applyBorder="0" applyAlignment="0" applyProtection="0"/>
    <xf numFmtId="203" fontId="3" fillId="0" borderId="0" applyFont="0" applyFill="0" applyBorder="0" applyAlignment="0" applyProtection="0"/>
    <xf numFmtId="204" fontId="3" fillId="0" borderId="0" applyFont="0" applyFill="0" applyBorder="0" applyAlignment="0" applyProtection="0"/>
    <xf numFmtId="205" fontId="3" fillId="0" borderId="0" applyFont="0" applyFill="0" applyBorder="0" applyAlignment="0" applyProtection="0"/>
    <xf numFmtId="206" fontId="3" fillId="0" borderId="0" applyFont="0" applyFill="0" applyBorder="0" applyAlignment="0" applyProtection="0"/>
    <xf numFmtId="207" fontId="3" fillId="0" borderId="0" applyFont="0" applyFill="0" applyBorder="0" applyAlignment="0" applyProtection="0"/>
    <xf numFmtId="208" fontId="3" fillId="0" borderId="0" applyFont="0" applyFill="0" applyBorder="0" applyAlignment="0" applyProtection="0"/>
    <xf numFmtId="209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212" fontId="3" fillId="0" borderId="0" applyFont="0" applyFill="0" applyBorder="0" applyAlignment="0" applyProtection="0"/>
  </cellStyleXfs>
  <cellXfs count="36">
    <xf numFmtId="0" fontId="0" fillId="0" borderId="0" xfId="0"/>
    <xf numFmtId="213" fontId="0" fillId="0" borderId="0" xfId="77" applyNumberFormat="1" applyFont="1"/>
    <xf numFmtId="214" fontId="0" fillId="0" borderId="0" xfId="0" applyNumberFormat="1" applyAlignment="1">
      <alignment horizontal="center" vertical="center" wrapText="1"/>
    </xf>
    <xf numFmtId="0" fontId="0" fillId="35" borderId="0" xfId="0" quotePrefix="1" applyFill="1" applyAlignment="1">
      <alignment horizontal="center"/>
    </xf>
    <xf numFmtId="0" fontId="0" fillId="0" borderId="0" xfId="0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0" xfId="0" applyAlignment="1">
      <alignment vertical="top"/>
    </xf>
    <xf numFmtId="214" fontId="0" fillId="0" borderId="0" xfId="0" applyNumberFormat="1" applyAlignment="1">
      <alignment horizontal="center"/>
    </xf>
    <xf numFmtId="213" fontId="0" fillId="0" borderId="0" xfId="0" applyNumberFormat="1"/>
    <xf numFmtId="213" fontId="0" fillId="0" borderId="0" xfId="0" applyNumberFormat="1" applyFill="1"/>
    <xf numFmtId="0" fontId="0" fillId="0" borderId="0" xfId="0" applyAlignment="1">
      <alignment horizontal="center"/>
    </xf>
    <xf numFmtId="215" fontId="0" fillId="0" borderId="0" xfId="0" applyNumberFormat="1" applyAlignment="1">
      <alignment horizontal="center"/>
    </xf>
    <xf numFmtId="0" fontId="0" fillId="37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20" fontId="0" fillId="34" borderId="0" xfId="0" applyNumberFormat="1" applyFill="1" applyAlignment="1">
      <alignment horizontal="center"/>
    </xf>
    <xf numFmtId="0" fontId="0" fillId="35" borderId="0" xfId="0" applyFill="1" applyAlignment="1">
      <alignment horizontal="center"/>
    </xf>
    <xf numFmtId="20" fontId="0" fillId="0" borderId="0" xfId="0" applyNumberFormat="1" applyAlignment="1">
      <alignment horizontal="center"/>
    </xf>
    <xf numFmtId="20" fontId="0" fillId="36" borderId="0" xfId="0" applyNumberFormat="1" applyFill="1" applyAlignment="1">
      <alignment horizontal="center"/>
    </xf>
    <xf numFmtId="49" fontId="0" fillId="0" borderId="0" xfId="0" quotePrefix="1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24" fillId="0" borderId="0" xfId="0" applyFont="1"/>
    <xf numFmtId="0" fontId="0" fillId="0" borderId="11" xfId="0" applyBorder="1"/>
    <xf numFmtId="0" fontId="24" fillId="0" borderId="11" xfId="0" applyFont="1" applyBorder="1"/>
    <xf numFmtId="0" fontId="24" fillId="0" borderId="11" xfId="0" applyFont="1" applyBorder="1" applyAlignment="1">
      <alignment horizontal="right"/>
    </xf>
    <xf numFmtId="0" fontId="0" fillId="38" borderId="11" xfId="0" applyFill="1" applyBorder="1"/>
    <xf numFmtId="0" fontId="0" fillId="39" borderId="11" xfId="0" applyFill="1" applyBorder="1"/>
    <xf numFmtId="0" fontId="0" fillId="40" borderId="11" xfId="0" applyFill="1" applyBorder="1"/>
    <xf numFmtId="0" fontId="0" fillId="41" borderId="11" xfId="0" applyFill="1" applyBorder="1"/>
    <xf numFmtId="0" fontId="25" fillId="42" borderId="11" xfId="0" applyFont="1" applyFill="1" applyBorder="1"/>
    <xf numFmtId="0" fontId="0" fillId="43" borderId="11" xfId="0" applyFill="1" applyBorder="1"/>
    <xf numFmtId="0" fontId="0" fillId="44" borderId="11" xfId="0" applyFill="1" applyBorder="1"/>
    <xf numFmtId="0" fontId="0" fillId="45" borderId="11" xfId="0" applyFill="1" applyBorder="1"/>
    <xf numFmtId="0" fontId="24" fillId="37" borderId="11" xfId="0" applyFont="1" applyFill="1" applyBorder="1"/>
    <xf numFmtId="0" fontId="26" fillId="0" borderId="0" xfId="0" applyFont="1"/>
  </cellXfs>
  <cellStyles count="98">
    <cellStyle name="°C" xfId="76" xr:uid="{FFA8298F-2FED-4E52-89F4-7BD53D2F65C3}"/>
    <cellStyle name="µm" xfId="59" xr:uid="{DBD71594-FDA8-4C47-B328-38F9808A5DC0}"/>
    <cellStyle name="… :" xfId="96" xr:uid="{C113D759-180D-48E5-B933-785CBB7AD7B7}"/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nnée" xfId="83" xr:uid="{B1CBA647-6C83-4FEB-82B9-AFC98240F605}"/>
    <cellStyle name="Avertissement" xfId="19" builtinId="11" customBuiltin="1"/>
    <cellStyle name="Calcul" xfId="16" builtinId="22" customBuiltin="1"/>
    <cellStyle name="Cellule liée" xfId="17" builtinId="24" customBuiltin="1"/>
    <cellStyle name="cm" xfId="55" xr:uid="{52D0BFE8-7B64-44CF-A4FE-0AC8094670D0}"/>
    <cellStyle name="cm/min" xfId="87" xr:uid="{355DBC4F-E125-41C5-8F94-C16639B67330}"/>
    <cellStyle name="cm²" xfId="74" xr:uid="{6B2D49A3-A8A6-4DE9-A92A-160113F1151D}"/>
    <cellStyle name="cm³" xfId="93" xr:uid="{9C9D542B-B8C5-44A7-B54E-02E176513ED1}"/>
    <cellStyle name="daN" xfId="61" xr:uid="{C5490FBD-31EF-42AB-BB96-0ACCB4716D53}"/>
    <cellStyle name="daN·m" xfId="50" xr:uid="{433D4000-9321-4788-883C-8B6446E21D3F}"/>
    <cellStyle name="Date semi-longue" xfId="97" xr:uid="{C02311AF-6C3C-43EB-8090-433A1745B348}"/>
    <cellStyle name="dm³" xfId="94" xr:uid="{35F010A2-BC06-4A0C-9993-A552CF6A7E81}"/>
    <cellStyle name="Entrée" xfId="14" builtinId="20" customBuiltin="1"/>
    <cellStyle name="h" xfId="77" xr:uid="{FB086468-C1A4-4F7C-8246-6B5BAAE047EC}"/>
    <cellStyle name="Insatisfaisant" xfId="12" builtinId="27" customBuiltin="1"/>
    <cellStyle name="jours" xfId="78" xr:uid="{8F3BC3E4-E364-4691-BBC4-CE608D0D724B}"/>
    <cellStyle name="k€" xfId="69" xr:uid="{E887EDFD-E18B-48D1-8CD4-9713CFFE6BD8}"/>
    <cellStyle name="k€ (valeur en €)" xfId="95" xr:uid="{2309F730-5BC8-427A-91F5-9E9A0E7FBF41}"/>
    <cellStyle name="kg" xfId="66" xr:uid="{81BE4911-21A5-44EE-BD4D-595B38727AA4}"/>
    <cellStyle name="kg/m³" xfId="68" xr:uid="{1412050D-FE72-4F86-B60E-41322C14FBA3}"/>
    <cellStyle name="km" xfId="58" xr:uid="{8A56FBCF-B050-4B71-99E6-74CCAAD4D78A}"/>
    <cellStyle name="km/h" xfId="84" xr:uid="{0DA15080-33A2-49BA-8DFA-18FA8617723A}"/>
    <cellStyle name="kN" xfId="63" xr:uid="{803F8CC9-2B8D-43E9-8933-EAB05206BBD9}"/>
    <cellStyle name="kW" xfId="72" xr:uid="{C444AE12-AF1F-47BA-AA40-6503260822ED}"/>
    <cellStyle name="L" xfId="90" xr:uid="{7281FB20-25E7-44D1-99F6-71A3BD71D57C}"/>
    <cellStyle name="ℓ" xfId="91" xr:uid="{9C601630-10A1-4A15-964E-C4C1A9DD8A86}"/>
    <cellStyle name="ℓ/min" xfId="52" xr:uid="{6A7B1EB5-A3D2-4E7B-9D82-7952A723B5F4}"/>
    <cellStyle name="ℓ/s" xfId="53" xr:uid="{5085F82F-D985-418E-8FEB-99F6F32CC7BB}"/>
    <cellStyle name="Lien hypertexte" xfId="47" builtinId="8" customBuiltin="1"/>
    <cellStyle name="Lien hypertexte visité" xfId="48" builtinId="9" customBuiltin="1"/>
    <cellStyle name="m" xfId="56" xr:uid="{76839479-6062-4AC3-AA66-0BF3DB7E7754}"/>
    <cellStyle name="m/min" xfId="86" xr:uid="{1F9AD368-ED10-4ABC-A551-048033862A83}"/>
    <cellStyle name="m/s" xfId="85" xr:uid="{EB9C4283-7C07-4B53-8F2D-DC8FBA842317}"/>
    <cellStyle name="m/s²" xfId="49" xr:uid="{231C5661-3CA6-4531-B1C5-0046C16F6E56}"/>
    <cellStyle name="M€" xfId="70" xr:uid="{1FCB7470-FBF3-43C5-8624-11E38948A305}"/>
    <cellStyle name="m²" xfId="73" xr:uid="{0C03689A-04FA-49DE-9E5B-4B45AD5F0C33}"/>
    <cellStyle name="m³" xfId="92" xr:uid="{F1C281F9-FC0F-445E-BF0A-913EDB2C06E4}"/>
    <cellStyle name="m³/h" xfId="54" xr:uid="{CE101182-C697-484F-89A4-22D5BCFD1C2B}"/>
    <cellStyle name="Milliers" xfId="1" builtinId="3" customBuiltin="1"/>
    <cellStyle name="Milliers [0]" xfId="2" builtinId="6" customBuiltin="1"/>
    <cellStyle name="minute" xfId="79" xr:uid="{F0CF274B-52EE-4C1A-93CC-3251E6551ED2}"/>
    <cellStyle name="mm" xfId="57" xr:uid="{5527C686-FE33-438A-BF82-B98918AF563E}"/>
    <cellStyle name="mm/min" xfId="88" xr:uid="{225070A9-ACA4-4241-AD8E-B9647B50E6B7}"/>
    <cellStyle name="mm/s" xfId="89" xr:uid="{CF34D733-B30A-4FC4-AFB0-262181672FBF}"/>
    <cellStyle name="mm²" xfId="75" xr:uid="{B0BE4BEC-5D72-4169-A2CA-7E5279C44E52}"/>
    <cellStyle name="mois" xfId="80" xr:uid="{F4CE928B-7DD8-4E26-8BE4-5BA25A5024C4}"/>
    <cellStyle name="Monétaire" xfId="3" builtinId="4" customBuiltin="1"/>
    <cellStyle name="Monétaire [0]" xfId="4" builtinId="7" customBuiltin="1"/>
    <cellStyle name="N" xfId="62" xr:uid="{34EEC40C-C2B7-467E-A940-A418FED3433F}"/>
    <cellStyle name="N·m" xfId="51" xr:uid="{03FB04B6-6284-4A5A-8811-5F5F7BAE12C1}"/>
    <cellStyle name="Neutre" xfId="13" builtinId="28" customBuiltin="1"/>
    <cellStyle name="Normal" xfId="0" builtinId="0" customBuiltin="1"/>
    <cellStyle name="Note" xfId="20" builtinId="10" customBuiltin="1"/>
    <cellStyle name="Pa" xfId="71" xr:uid="{F499207B-5728-447A-BDDF-86850EDB26D8}"/>
    <cellStyle name="Pourcentage" xfId="5" builtinId="5" customBuiltin="1"/>
    <cellStyle name="rpm" xfId="64" xr:uid="{A5B9B933-C248-4828-B9B9-2EAA4F5BA096}"/>
    <cellStyle name="s" xfId="81" xr:uid="{C17FF70D-7AA7-40CD-AE68-7C60BA02C56A}"/>
    <cellStyle name="Satisfaisant" xfId="11" builtinId="26" customBuiltin="1"/>
    <cellStyle name="semaine" xfId="82" xr:uid="{DEA114C3-79AF-4887-A9E7-4F955ABAACDF}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nne" xfId="67" xr:uid="{BDAF60D1-7CF3-4893-9373-22ADFB25770B}"/>
    <cellStyle name="Total" xfId="22" builtinId="25" customBuiltin="1"/>
    <cellStyle name="tr/min" xfId="65" xr:uid="{F71E8D68-32B3-4B6A-83F0-C846E92B43BD}"/>
    <cellStyle name="V" xfId="60" xr:uid="{9E9ABEA2-54C3-4B24-9C04-B57D5A8F9AA6}"/>
    <cellStyle name="Vérification" xfId="18" builtinId="23" customBuiltin="1"/>
  </cellStyles>
  <dxfs count="35">
    <dxf>
      <fill>
        <patternFill>
          <bgColor rgb="FFFFC000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213" formatCode="#,##0.00&quot; h&quot;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5" formatCode="hh:mm"/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215" formatCode="General;;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213" formatCode="#,##0.00&quot; h&quot;"/>
    </dxf>
    <dxf>
      <numFmt numFmtId="214" formatCode="h:mm;@"/>
      <alignment horizontal="center" textRotation="0" indent="0" justifyLastLine="0" shrinkToFit="0" readingOrder="0"/>
    </dxf>
    <dxf>
      <numFmt numFmtId="214" formatCode="h:mm;@"/>
      <alignment horizontal="center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indent="0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>
          <bgColor theme="0" tint="-0.1499679555650502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1"/>
      </font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</dxfs>
  <tableStyles count="1" defaultTableStyle="TableStyleMedium2" defaultPivotStyle="PivotStyleLight16">
    <tableStyle name="perso" pivot="0" count="8" xr9:uid="{848B257A-CF08-4FFE-8B54-AB51C011D058}">
      <tableStyleElement type="wholeTable" dxfId="34"/>
      <tableStyleElement type="headerRow" dxfId="33"/>
      <tableStyleElement type="totalRow" dxfId="32"/>
      <tableStyleElement type="firstColumn" dxfId="31"/>
      <tableStyleElement type="lastColumn" dxfId="30"/>
      <tableStyleElement type="firstRowStripe" size="4"/>
      <tableStyleElement type="secondRowStripe" dxfId="29"/>
      <tableStyleElement type="firstColumnStripe" dxfId="2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8131FB-6798-421C-8849-14121CBCA67C}" name="Tableau1" displayName="Tableau1" ref="A1:H18" totalsRowShown="0" headerRowDxfId="26">
  <autoFilter ref="A1:H18" xr:uid="{C08131FB-6798-421C-8849-14121CBCA67C}"/>
  <tableColumns count="8">
    <tableColumn id="1" xr3:uid="{E8CE4962-466F-4231-BDE7-44A9D8929B84}" name="Début" dataDxfId="25"/>
    <tableColumn id="2" xr3:uid="{A9BF4790-DC85-4D2D-BD7B-CCF6D0BC596F}" name="Fin" dataDxfId="24"/>
    <tableColumn id="3" xr3:uid="{D5B4A8DD-70A6-46AC-8318-37792D838A2D}" name="Durée totale" dataDxfId="23" dataCellStyle="h">
      <calculatedColumnFormula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calculatedColumnFormula>
    </tableColumn>
    <tableColumn id="4" xr3:uid="{A7C70E27-27DF-4A0A-9985-EB241F837BA3}" name="Durée entre 22h et 7h" dataDxfId="4">
      <calculatedColumnFormula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calculatedColumnFormula>
    </tableColumn>
    <tableColumn id="5" xr3:uid="{6A7C62DE-639F-4259-9F78-1F133CA18095}" name="Plus de 6h de nuit" dataDxfId="22">
      <calculatedColumnFormula>(Tableau1[[#This Row],[Durée entre 22h et 7h]]&gt;=6)*1</calculatedColumnFormula>
    </tableColumn>
    <tableColumn id="8" xr3:uid="{4D2DAD23-9AE0-427F-9385-957AA85C6753}" name="Déjeuner" dataDxfId="21">
      <calculatedColumnFormula array="1">_Dejeuner(Tableau1[[#This Row],[Début]],Tableau1[[#This Row],[Fin]])</calculatedColumnFormula>
    </tableColumn>
    <tableColumn id="9" xr3:uid="{F83A7998-641D-4605-9DA4-1AC2C4899FC0}" name="Dîner" dataDxfId="3">
      <calculatedColumnFormula array="1">_Diner(Tableau1[[#This Row],[Début]],Tableau1[[#This Row],[Fin]])</calculatedColumnFormula>
    </tableColumn>
    <tableColumn id="10" xr3:uid="{D1275E2F-EDA7-4C39-81C6-E94A8DF83FE1}" name="Type de scénario" dataDxfId="2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9D7770-9FB6-4E34-873E-B9CDB8F1DA15}" name="Tableau2" displayName="Tableau2" ref="P1:R9" totalsRowShown="0" headerRowDxfId="27">
  <autoFilter ref="P1:R9" xr:uid="{BF9D7770-9FB6-4E34-873E-B9CDB8F1DA15}"/>
  <tableColumns count="3">
    <tableColumn id="1" xr3:uid="{C98CDCD8-9143-424E-BA04-E3B78643CBEF}" name="Type de scénario" dataDxfId="5"/>
    <tableColumn id="2" xr3:uid="{22A10CE5-E4E2-40CA-9CAB-8489CC9035FD}" name="Commentaire"/>
    <tableColumn id="3" xr3:uid="{671DFACD-C4DD-4961-835C-B2251DFBD45B}" name="Durée totale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D6BED1-00D8-4E4A-A898-8DCE1518FD51}" name="Tableau3" displayName="Tableau3" ref="A27:O75" totalsRowShown="0" dataDxfId="6">
  <autoFilter ref="A27:O75" xr:uid="{A4D6BED1-00D8-4E4A-A898-8DCE1518FD51}"/>
  <tableColumns count="15">
    <tableColumn id="1" xr3:uid="{BB8D851C-D172-4441-B324-C2F26A0E25A4}" name="Heure" dataDxfId="20"/>
    <tableColumn id="2" xr3:uid="{462ACE09-CE10-4DC9-9196-378A216FB99C}" name="Scénario 01" dataDxfId="19"/>
    <tableColumn id="3" xr3:uid="{0E918893-DB50-46EF-A2E4-170509DA2C3E}" name="Scénario 02" dataDxfId="18"/>
    <tableColumn id="4" xr3:uid="{89ED2DF5-2416-4F30-B220-3135D7F8B2D3}" name="Scénario 03" dataDxfId="17"/>
    <tableColumn id="5" xr3:uid="{C6838360-17EB-4CFE-B195-3E749FE10C02}" name="Scénario 04" dataDxfId="16"/>
    <tableColumn id="6" xr3:uid="{CFE3805E-11CD-4712-ADAC-55F164F80872}" name="Scénario 05" dataDxfId="15"/>
    <tableColumn id="7" xr3:uid="{ECEFCE6B-9C31-4DBC-880D-E4D7D99607E4}" name="Scénario 06" dataDxfId="14"/>
    <tableColumn id="8" xr3:uid="{9CCE4295-A3B4-44CF-A939-47DBC75E63AF}" name="Scénario 07" dataDxfId="13"/>
    <tableColumn id="13" xr3:uid="{8D2FDF7A-45F0-45ED-A7D5-8EE2465DE9FC}" name="Scénario 08" dataDxfId="12"/>
    <tableColumn id="14" xr3:uid="{70AA7BDF-F7B4-428B-9354-0D40D1A2FF78}" name="Scénario 09" dataDxfId="11"/>
    <tableColumn id="9" xr3:uid="{18015C76-AD29-4E17-9E12-0AB17CF32CF2}" name="_nuit" dataDxfId="10">
      <calculatedColumnFormula array="1">_nuit(Tableau3[[#This Row],[Heure]])</calculatedColumnFormula>
    </tableColumn>
    <tableColumn id="10" xr3:uid="{805EE6B2-044B-445C-BBC5-E1378617163A}" name="_journée" dataDxfId="9">
      <calculatedColumnFormula array="1">_journee(Tableau3[[#This Row],[Heure]])</calculatedColumnFormula>
    </tableColumn>
    <tableColumn id="11" xr3:uid="{3F7C5642-F190-4826-9F2C-086148AF822B}" name="_avantMinuit" dataDxfId="8">
      <calculatedColumnFormula array="1">_avantMinuit(Tableau3[[#This Row],[Heure]])</calculatedColumnFormula>
    </tableColumn>
    <tableColumn id="12" xr3:uid="{A318550F-1E1B-4378-BE21-1D4CE03638ED}" name="_apresMinuit" dataDxfId="7">
      <calculatedColumnFormula array="1">_apresMinuit(Tableau3[[#This Row],[Heure]])</calculatedColumnFormula>
    </tableColumn>
    <tableColumn id="15" xr3:uid="{BF8020F6-9CA3-4ECB-B45F-14BB612E6D15}" name="Index Heure" dataDxfId="1">
      <calculatedColumnFormula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calculatedColumnFormula>
    </tableColumn>
  </tableColumns>
  <tableStyleInfo name="perso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36197-C398-43BD-B2BA-2F9C05F31D44}">
  <dimension ref="A1:Y75"/>
  <sheetViews>
    <sheetView showGridLines="0" tabSelected="1" workbookViewId="0">
      <selection activeCell="U36" sqref="U36"/>
    </sheetView>
  </sheetViews>
  <sheetFormatPr baseColWidth="10" defaultRowHeight="14.5" x14ac:dyDescent="0.35"/>
  <cols>
    <col min="1" max="1" width="8.6328125" bestFit="1" customWidth="1"/>
    <col min="2" max="2" width="12.81640625" bestFit="1" customWidth="1"/>
    <col min="3" max="3" width="13.26953125" bestFit="1" customWidth="1"/>
    <col min="4" max="5" width="12.81640625" bestFit="1" customWidth="1"/>
    <col min="6" max="7" width="13" bestFit="1" customWidth="1"/>
    <col min="8" max="10" width="12.81640625" bestFit="1" customWidth="1"/>
    <col min="11" max="11" width="7.26953125" bestFit="1" customWidth="1"/>
    <col min="12" max="12" width="10.26953125" bestFit="1" customWidth="1"/>
    <col min="13" max="14" width="13.90625" bestFit="1" customWidth="1"/>
    <col min="15" max="15" width="13.26953125" bestFit="1" customWidth="1"/>
    <col min="16" max="16" width="10.26953125" bestFit="1" customWidth="1"/>
    <col min="17" max="17" width="48.7265625" bestFit="1" customWidth="1"/>
    <col min="19" max="19" width="4.6328125" customWidth="1"/>
    <col min="20" max="20" width="6.90625" bestFit="1" customWidth="1"/>
    <col min="21" max="21" width="10.81640625" bestFit="1" customWidth="1"/>
    <col min="22" max="23" width="11.54296875" bestFit="1" customWidth="1"/>
    <col min="24" max="24" width="10.7265625" bestFit="1" customWidth="1"/>
    <col min="25" max="26" width="11.54296875" bestFit="1" customWidth="1"/>
  </cols>
  <sheetData>
    <row r="1" spans="1:25" ht="29" x14ac:dyDescent="0.35">
      <c r="A1" s="5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4" t="s">
        <v>42</v>
      </c>
      <c r="G1" s="4" t="s">
        <v>43</v>
      </c>
      <c r="H1" s="4" t="s">
        <v>22</v>
      </c>
      <c r="P1" s="4" t="s">
        <v>22</v>
      </c>
      <c r="Q1" s="6" t="s">
        <v>23</v>
      </c>
      <c r="R1" s="6" t="s">
        <v>2</v>
      </c>
      <c r="T1" s="22" t="s">
        <v>52</v>
      </c>
    </row>
    <row r="2" spans="1:25" x14ac:dyDescent="0.35">
      <c r="A2" s="2">
        <v>4.1666666666666664E-2</v>
      </c>
      <c r="B2" s="2">
        <v>0.16666666666666666</v>
      </c>
      <c r="C2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3</v>
      </c>
      <c r="D2" s="1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3</v>
      </c>
      <c r="E2" s="11">
        <f>(Tableau1[[#This Row],[Durée entre 22h et 7h]]&gt;=6)*1</f>
        <v>0</v>
      </c>
      <c r="F2" s="10" cm="1">
        <f t="array" ref="F2">_Dejeuner(Tableau1[[#This Row],[Début]],Tableau1[[#This Row],[Fin]])</f>
        <v>0</v>
      </c>
      <c r="G2" s="10" cm="1">
        <f t="array" ref="G2">_Diner(Tableau1[[#This Row],[Début]],Tableau1[[#This Row],[Fin]])</f>
        <v>0</v>
      </c>
      <c r="H2" s="19" t="s">
        <v>14</v>
      </c>
      <c r="P2" s="18" t="s">
        <v>13</v>
      </c>
      <c r="Q2" t="s">
        <v>37</v>
      </c>
      <c r="R2" t="s">
        <v>20</v>
      </c>
      <c r="U2" s="25" t="s">
        <v>1</v>
      </c>
      <c r="V2" s="23" t="s">
        <v>48</v>
      </c>
      <c r="W2" s="23" t="s">
        <v>48</v>
      </c>
      <c r="X2" s="23" t="s">
        <v>51</v>
      </c>
      <c r="Y2" s="23" t="s">
        <v>51</v>
      </c>
    </row>
    <row r="3" spans="1:25" x14ac:dyDescent="0.35">
      <c r="A3" s="2">
        <v>0.20833333333333334</v>
      </c>
      <c r="B3" s="2">
        <v>0.45833333333333331</v>
      </c>
      <c r="C3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5.9999999999999991</v>
      </c>
      <c r="D3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2</v>
      </c>
      <c r="E3" s="11">
        <f>(Tableau1[[#This Row],[Durée entre 22h et 7h]]&gt;=6)*1</f>
        <v>0</v>
      </c>
      <c r="F3" s="10" cm="1">
        <f t="array" ref="F3">_Dejeuner(Tableau1[[#This Row],[Début]],Tableau1[[#This Row],[Fin]])</f>
        <v>0</v>
      </c>
      <c r="G3" s="10" cm="1">
        <f t="array" ref="G3">_Diner(Tableau1[[#This Row],[Début]],Tableau1[[#This Row],[Fin]])</f>
        <v>0</v>
      </c>
      <c r="H3" s="19" t="s">
        <v>15</v>
      </c>
      <c r="P3" s="18" t="s">
        <v>14</v>
      </c>
      <c r="Q3" t="s">
        <v>21</v>
      </c>
      <c r="R3" t="s">
        <v>20</v>
      </c>
      <c r="T3" s="24" t="s">
        <v>0</v>
      </c>
      <c r="V3" s="23" t="s">
        <v>49</v>
      </c>
      <c r="W3" s="23" t="s">
        <v>50</v>
      </c>
      <c r="X3" s="23" t="s">
        <v>49</v>
      </c>
      <c r="Y3" s="23" t="s">
        <v>50</v>
      </c>
    </row>
    <row r="4" spans="1:25" x14ac:dyDescent="0.35">
      <c r="A4" s="2">
        <v>0.375</v>
      </c>
      <c r="B4" s="2">
        <v>0.625</v>
      </c>
      <c r="C4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6</v>
      </c>
      <c r="D4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0</v>
      </c>
      <c r="E4" s="11">
        <f>(Tableau1[[#This Row],[Durée entre 22h et 7h]]&gt;=6)*1</f>
        <v>0</v>
      </c>
      <c r="F4" s="10" cm="1">
        <f t="array" ref="F4">_Dejeuner(Tableau1[[#This Row],[Début]],Tableau1[[#This Row],[Fin]])</f>
        <v>1</v>
      </c>
      <c r="G4" s="10" cm="1">
        <f t="array" ref="G4">_Diner(Tableau1[[#This Row],[Début]],Tableau1[[#This Row],[Fin]])</f>
        <v>0</v>
      </c>
      <c r="H4" s="19" t="s">
        <v>13</v>
      </c>
      <c r="P4" s="19" t="s">
        <v>15</v>
      </c>
      <c r="Q4" t="s">
        <v>24</v>
      </c>
      <c r="R4" t="s">
        <v>20</v>
      </c>
      <c r="T4" s="23" t="s">
        <v>48</v>
      </c>
      <c r="U4" s="23" t="s">
        <v>49</v>
      </c>
      <c r="V4" s="27" t="s">
        <v>41</v>
      </c>
      <c r="W4" s="26" t="s">
        <v>54</v>
      </c>
      <c r="X4" s="31" t="s">
        <v>33</v>
      </c>
      <c r="Y4" s="32" t="s">
        <v>47</v>
      </c>
    </row>
    <row r="5" spans="1:25" x14ac:dyDescent="0.35">
      <c r="A5" s="2">
        <v>0.41666666666666669</v>
      </c>
      <c r="B5" s="2">
        <v>0.79166666666666663</v>
      </c>
      <c r="C5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8.9999999999999982</v>
      </c>
      <c r="D5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0</v>
      </c>
      <c r="E5" s="11">
        <f>(Tableau1[[#This Row],[Durée entre 22h et 7h]]&gt;=6)*1</f>
        <v>0</v>
      </c>
      <c r="F5" s="10" cm="1">
        <f t="array" ref="F5">_Dejeuner(Tableau1[[#This Row],[Début]],Tableau1[[#This Row],[Fin]])</f>
        <v>1</v>
      </c>
      <c r="G5" s="20" cm="1">
        <f t="array" ref="G5">_Diner(Tableau1[[#This Row],[Début]],Tableau1[[#This Row],[Fin]])</f>
        <v>0</v>
      </c>
      <c r="H5" s="19" t="s">
        <v>13</v>
      </c>
      <c r="P5" s="19" t="s">
        <v>16</v>
      </c>
      <c r="Q5" t="s">
        <v>25</v>
      </c>
      <c r="R5" t="s">
        <v>20</v>
      </c>
      <c r="T5" s="23" t="s">
        <v>48</v>
      </c>
      <c r="U5" s="23" t="s">
        <v>50</v>
      </c>
      <c r="V5" s="27" t="s">
        <v>41</v>
      </c>
      <c r="W5" s="27" t="s">
        <v>41</v>
      </c>
      <c r="X5" s="31" t="s">
        <v>33</v>
      </c>
      <c r="Y5" s="32" t="s">
        <v>47</v>
      </c>
    </row>
    <row r="6" spans="1:25" x14ac:dyDescent="0.35">
      <c r="A6" s="2">
        <v>0.75</v>
      </c>
      <c r="B6" s="2">
        <v>0.95833333333333337</v>
      </c>
      <c r="C6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5.0000000000000009</v>
      </c>
      <c r="D6" s="9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1.0000000000000018</v>
      </c>
      <c r="E6" s="11">
        <f>(Tableau1[[#This Row],[Durée entre 22h et 7h]]&gt;=6)*1</f>
        <v>0</v>
      </c>
      <c r="F6" s="10" cm="1">
        <f t="array" ref="F6">_Dejeuner(Tableau1[[#This Row],[Début]],Tableau1[[#This Row],[Fin]])</f>
        <v>0</v>
      </c>
      <c r="G6" s="10" cm="1">
        <f t="array" ref="G6">_Diner(Tableau1[[#This Row],[Début]],Tableau1[[#This Row],[Fin]])</f>
        <v>1</v>
      </c>
      <c r="H6" s="19" t="s">
        <v>16</v>
      </c>
      <c r="P6" s="19" t="s">
        <v>17</v>
      </c>
      <c r="Q6" t="s">
        <v>36</v>
      </c>
      <c r="R6" t="s">
        <v>26</v>
      </c>
      <c r="T6" s="23" t="s">
        <v>51</v>
      </c>
      <c r="U6" s="23" t="s">
        <v>49</v>
      </c>
      <c r="V6" s="28" t="s">
        <v>35</v>
      </c>
      <c r="W6" s="28" t="s">
        <v>35</v>
      </c>
      <c r="X6" s="30" t="s">
        <v>20</v>
      </c>
      <c r="Y6" s="33" t="s">
        <v>53</v>
      </c>
    </row>
    <row r="7" spans="1:25" x14ac:dyDescent="0.35">
      <c r="A7" s="7">
        <v>0.875</v>
      </c>
      <c r="B7" s="7">
        <v>0.375</v>
      </c>
      <c r="C7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12</v>
      </c>
      <c r="D7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9</v>
      </c>
      <c r="E7" s="11">
        <f>(Tableau1[[#This Row],[Durée entre 22h et 7h]]&gt;=6)*1</f>
        <v>1</v>
      </c>
      <c r="F7" s="10" cm="1">
        <f t="array" ref="F7">_Dejeuner(Tableau1[[#This Row],[Début]],Tableau1[[#This Row],[Fin]])</f>
        <v>0</v>
      </c>
      <c r="G7" s="10" cm="1">
        <f t="array" ref="G7">_Diner(Tableau1[[#This Row],[Début]],Tableau1[[#This Row],[Fin]])</f>
        <v>0</v>
      </c>
      <c r="H7" s="19" t="s">
        <v>17</v>
      </c>
      <c r="P7" s="19" t="s">
        <v>19</v>
      </c>
      <c r="Q7" t="s">
        <v>27</v>
      </c>
      <c r="R7" t="s">
        <v>26</v>
      </c>
      <c r="T7" s="23" t="s">
        <v>51</v>
      </c>
      <c r="U7" s="23" t="s">
        <v>50</v>
      </c>
      <c r="V7" s="29" t="s">
        <v>34</v>
      </c>
      <c r="W7" s="29" t="s">
        <v>34</v>
      </c>
      <c r="X7" s="34" t="s">
        <v>55</v>
      </c>
      <c r="Y7" s="30" t="s">
        <v>20</v>
      </c>
    </row>
    <row r="8" spans="1:25" x14ac:dyDescent="0.35">
      <c r="A8" s="7">
        <v>0.95833333333333337</v>
      </c>
      <c r="B8" s="7">
        <v>0.33333333333333331</v>
      </c>
      <c r="C8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8.9999999999999964</v>
      </c>
      <c r="D8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8</v>
      </c>
      <c r="E8" s="11">
        <f>(Tableau1[[#This Row],[Durée entre 22h et 7h]]&gt;=6)*1</f>
        <v>1</v>
      </c>
      <c r="F8" s="10" cm="1">
        <f t="array" ref="F8">_Dejeuner(Tableau1[[#This Row],[Début]],Tableau1[[#This Row],[Fin]])</f>
        <v>0</v>
      </c>
      <c r="G8" s="10" cm="1">
        <f t="array" ref="G8">_Diner(Tableau1[[#This Row],[Début]],Tableau1[[#This Row],[Fin]])</f>
        <v>0</v>
      </c>
      <c r="H8" s="19" t="s">
        <v>19</v>
      </c>
      <c r="P8" s="19" t="s">
        <v>39</v>
      </c>
      <c r="Q8" t="s">
        <v>40</v>
      </c>
      <c r="R8" t="s">
        <v>20</v>
      </c>
    </row>
    <row r="9" spans="1:25" x14ac:dyDescent="0.35">
      <c r="A9" s="7">
        <v>0.54166666666666663</v>
      </c>
      <c r="B9" s="7">
        <v>0.875</v>
      </c>
      <c r="C9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8</v>
      </c>
      <c r="D9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0</v>
      </c>
      <c r="E9" s="11">
        <f>(Tableau1[[#This Row],[Durée entre 22h et 7h]]&gt;=6)*1</f>
        <v>0</v>
      </c>
      <c r="F9" s="10" cm="1">
        <f t="array" ref="F9">_Dejeuner(Tableau1[[#This Row],[Début]],Tableau1[[#This Row],[Fin]])</f>
        <v>1</v>
      </c>
      <c r="G9" s="10" cm="1">
        <f t="array" ref="G9">_Diner(Tableau1[[#This Row],[Début]],Tableau1[[#This Row],[Fin]])</f>
        <v>1</v>
      </c>
      <c r="H9" s="19" t="s">
        <v>39</v>
      </c>
      <c r="P9" s="19" t="s">
        <v>45</v>
      </c>
      <c r="Q9" t="s">
        <v>46</v>
      </c>
      <c r="R9" t="s">
        <v>26</v>
      </c>
      <c r="V9" t="s">
        <v>56</v>
      </c>
    </row>
    <row r="10" spans="1:25" x14ac:dyDescent="0.35">
      <c r="A10" s="7">
        <v>0.875</v>
      </c>
      <c r="B10" s="7">
        <v>0.20833333333333334</v>
      </c>
      <c r="C10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7.9999999999999982</v>
      </c>
      <c r="D10" s="9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6.9999999999999991</v>
      </c>
      <c r="E10" s="11">
        <f>(Tableau1[[#This Row],[Durée entre 22h et 7h]]&gt;=6)*1</f>
        <v>1</v>
      </c>
      <c r="F10" s="13" cm="1">
        <f t="array" ref="F10">_Dejeuner(Tableau1[[#This Row],[Début]],Tableau1[[#This Row],[Fin]])</f>
        <v>0</v>
      </c>
      <c r="G10" s="21" cm="1">
        <f t="array" ref="G10">_Diner(Tableau1[[#This Row],[Début]],Tableau1[[#This Row],[Fin]])</f>
        <v>0</v>
      </c>
      <c r="H10" s="19" t="s">
        <v>45</v>
      </c>
      <c r="V10" t="s">
        <v>57</v>
      </c>
    </row>
    <row r="11" spans="1:25" x14ac:dyDescent="0.35">
      <c r="A11" s="7">
        <v>0.41666666666666669</v>
      </c>
      <c r="B11" s="7">
        <v>0.5</v>
      </c>
      <c r="C11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1.9999999999999996</v>
      </c>
      <c r="D11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0</v>
      </c>
      <c r="E11" s="11">
        <f>(Tableau1[[#This Row],[Durée entre 22h et 7h]]&gt;=6)*1</f>
        <v>0</v>
      </c>
      <c r="F11" s="13" cm="1">
        <f t="array" ref="F11">_Dejeuner(Tableau1[[#This Row],[Début]],Tableau1[[#This Row],[Fin]])</f>
        <v>0</v>
      </c>
      <c r="G11" s="13" cm="1">
        <f t="array" ref="G11">_Diner(Tableau1[[#This Row],[Début]],Tableau1[[#This Row],[Fin]])</f>
        <v>0</v>
      </c>
      <c r="H11" s="19"/>
    </row>
    <row r="12" spans="1:25" x14ac:dyDescent="0.35">
      <c r="A12" s="7">
        <v>0.5</v>
      </c>
      <c r="B12" s="7">
        <v>0.83333333333333337</v>
      </c>
      <c r="C12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8</v>
      </c>
      <c r="D12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0</v>
      </c>
      <c r="E12" s="11">
        <f>(Tableau1[[#This Row],[Durée entre 22h et 7h]]&gt;=6)*1</f>
        <v>0</v>
      </c>
      <c r="F12" s="13" cm="1">
        <f t="array" ref="F12">_Dejeuner(Tableau1[[#This Row],[Début]],Tableau1[[#This Row],[Fin]])</f>
        <v>1</v>
      </c>
      <c r="G12" s="13" cm="1">
        <f t="array" ref="G12">_Diner(Tableau1[[#This Row],[Début]],Tableau1[[#This Row],[Fin]])</f>
        <v>1</v>
      </c>
      <c r="H12" s="19"/>
    </row>
    <row r="13" spans="1:25" x14ac:dyDescent="0.35">
      <c r="A13" s="7">
        <v>0.5</v>
      </c>
      <c r="B13" s="7">
        <v>0.95833333333333337</v>
      </c>
      <c r="C13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11</v>
      </c>
      <c r="D13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11</v>
      </c>
      <c r="E13" s="11">
        <f>(Tableau1[[#This Row],[Durée entre 22h et 7h]]&gt;=6)*1</f>
        <v>1</v>
      </c>
      <c r="F13" s="13" cm="1">
        <f t="array" ref="F13">_Dejeuner(Tableau1[[#This Row],[Début]],Tableau1[[#This Row],[Fin]])</f>
        <v>1</v>
      </c>
      <c r="G13" s="13" cm="1">
        <f t="array" ref="G13">_Diner(Tableau1[[#This Row],[Début]],Tableau1[[#This Row],[Fin]])</f>
        <v>1</v>
      </c>
      <c r="H13" s="19"/>
    </row>
    <row r="14" spans="1:25" x14ac:dyDescent="0.35">
      <c r="A14" s="7"/>
      <c r="B14" s="7"/>
      <c r="C14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0</v>
      </c>
      <c r="D14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0</v>
      </c>
      <c r="E14" s="11">
        <f>(Tableau1[[#This Row],[Durée entre 22h et 7h]]&gt;=6)*1</f>
        <v>0</v>
      </c>
      <c r="F14" s="13" cm="1">
        <f t="array" ref="F14">_Dejeuner(Tableau1[[#This Row],[Début]],Tableau1[[#This Row],[Fin]])</f>
        <v>0</v>
      </c>
      <c r="G14" s="13" cm="1">
        <f t="array" ref="G14">_Diner(Tableau1[[#This Row],[Début]],Tableau1[[#This Row],[Fin]])</f>
        <v>0</v>
      </c>
      <c r="H14" s="19"/>
      <c r="I14" s="13"/>
      <c r="J14" s="19"/>
    </row>
    <row r="15" spans="1:25" x14ac:dyDescent="0.35">
      <c r="A15" s="7"/>
      <c r="B15" s="7"/>
      <c r="C15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0</v>
      </c>
      <c r="D15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0</v>
      </c>
      <c r="E15" s="11">
        <f>(Tableau1[[#This Row],[Durée entre 22h et 7h]]&gt;=6)*1</f>
        <v>0</v>
      </c>
      <c r="F15" s="13" cm="1">
        <f t="array" ref="F15">_Dejeuner(Tableau1[[#This Row],[Début]],Tableau1[[#This Row],[Fin]])</f>
        <v>0</v>
      </c>
      <c r="G15" s="13" cm="1">
        <f t="array" ref="G15">_Diner(Tableau1[[#This Row],[Début]],Tableau1[[#This Row],[Fin]])</f>
        <v>0</v>
      </c>
      <c r="H15" s="19"/>
      <c r="I15" s="13"/>
      <c r="J15" s="19"/>
    </row>
    <row r="16" spans="1:25" x14ac:dyDescent="0.35">
      <c r="A16" s="7"/>
      <c r="B16" s="7"/>
      <c r="C16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0</v>
      </c>
      <c r="D16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0</v>
      </c>
      <c r="E16" s="11">
        <f>(Tableau1[[#This Row],[Durée entre 22h et 7h]]&gt;=6)*1</f>
        <v>0</v>
      </c>
      <c r="F16" s="13" cm="1">
        <f t="array" ref="F16">_Dejeuner(Tableau1[[#This Row],[Début]],Tableau1[[#This Row],[Fin]])</f>
        <v>0</v>
      </c>
      <c r="G16" s="13" cm="1">
        <f t="array" ref="G16">_Diner(Tableau1[[#This Row],[Début]],Tableau1[[#This Row],[Fin]])</f>
        <v>0</v>
      </c>
      <c r="H16" s="19"/>
      <c r="I16" s="13"/>
      <c r="J16" s="19"/>
    </row>
    <row r="17" spans="1:15" x14ac:dyDescent="0.35">
      <c r="A17" s="7"/>
      <c r="B17" s="7"/>
      <c r="C17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0</v>
      </c>
      <c r="D17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0</v>
      </c>
      <c r="E17" s="11">
        <f>(Tableau1[[#This Row],[Durée entre 22h et 7h]]&gt;=6)*1</f>
        <v>0</v>
      </c>
      <c r="F17" s="13" cm="1">
        <f t="array" ref="F17">_Dejeuner(Tableau1[[#This Row],[Début]],Tableau1[[#This Row],[Fin]])</f>
        <v>0</v>
      </c>
      <c r="G17" s="13" cm="1">
        <f t="array" ref="G17">_Diner(Tableau1[[#This Row],[Début]],Tableau1[[#This Row],[Fin]])</f>
        <v>0</v>
      </c>
      <c r="H17" s="19"/>
      <c r="I17" s="13"/>
      <c r="J17" s="19"/>
    </row>
    <row r="18" spans="1:15" x14ac:dyDescent="0.35">
      <c r="A18" s="7"/>
      <c r="B18" s="7"/>
      <c r="C18" s="1">
        <f>IF( OR(
AND(_journee(Tableau1[[#This Row],[Début]]),_journee(Tableau1[[#This Row],[Fin]]),_apresMinuit(Tableau1[[#This Row],[Début]]),_avantMinuit(Tableau1[[#This Row],[Fin]])),
AND(_apresMinuit(Tableau1[[#This Row],[Début]]),_nuit(Tableau1[[#This Row],[Fin]])),
AND(_apresMinuit(Tableau1[[#This Row],[Début]]),_journee(Tableau1[[#This Row],[Fin]])),
AND(_journee(Tableau1[[#This Row],[Début]]),_avantMinuit(Tableau1[[#This Row],[Fin]])),
AND(_avantMinuit(Tableau1[[#This Row],[Début]]),_avantMinuit(Tableau1[[#This Row],[Fin]]))),
(Tableau1[[#This Row],[Fin]]-Tableau1[[#This Row],[Début]])*24,
(1+Tableau1[[#This Row],[Fin]]-Tableau1[[#This Row],[Début]])*24)</f>
        <v>0</v>
      </c>
      <c r="D18" s="8">
        <f>IF( OR(
AND(_journee(Tableau1[[#This Row],[Début]]),_journee(Tableau1[[#This Row],[Fin]]),_apresMinuit(Tableau1[[#This Row],[Début]]),_avantMinuit(Tableau1[[#This Row],[Fin]])),
AND(_journee(Tableau1[[#This Row],[Début]]),_avantMinuit(Tableau1[[#This Row],[Début]]),_journee(Tableau1[[#This Row],[Fin]]),_avantMinuit(Tableau1[[#This Row],[Fin]]))),
0,
IF(AND(_apresMinuit(Tableau1[[#This Row],[Début]]),_nuit(Tableau1[[#This Row],[Fin]])),(Tableau1[[#This Row],[Fin]]-Tableau1[[#This Row],[Début]])*24,
IF(AND(_apresMinuit(Tableau1[[#This Row],[Début]]),_journee(Tableau1[[#This Row],[Fin]])),(7/24-Tableau1[[#This Row],[Début]])*24,
IF(AND(_journee(Tableau1[[#This Row],[Début]]),_avantMinuit(Tableau1[[#This Row],[Fin]])),(Tableau1[[#This Row],[Fin]]-22/24)*24,
IF(AND(_avantMinuit(Tableau1[[#This Row],[Début]]),_journee(Tableau1[[#This Row],[Début]]),_apresMinuit(Tableau1[[#This Row],[Fin]]),_journee(Tableau1[[#This Row],[Fin]])),9,
IF(AND(_avantMinuit(Tableau1[[#This Row],[Début]]),_journee(Tableau1[[#This Row],[Début]]),_apresMinuit(Tableau1[[#This Row],[Fin]]),_nuit(Tableau1[[#This Row],[Fin]])),(1+Tableau1[[#This Row],[Fin]]-22/24)*24,
(1+7/24-Tableau1[[#This Row],[Début]])*24)
)))))</f>
        <v>0</v>
      </c>
      <c r="E18" s="11">
        <f>(Tableau1[[#This Row],[Durée entre 22h et 7h]]&gt;=6)*1</f>
        <v>0</v>
      </c>
      <c r="F18" s="13" cm="1">
        <f t="array" ref="F18">_Dejeuner(Tableau1[[#This Row],[Début]],Tableau1[[#This Row],[Fin]])</f>
        <v>0</v>
      </c>
      <c r="G18" s="13" cm="1">
        <f t="array" ref="G18">_Diner(Tableau1[[#This Row],[Début]],Tableau1[[#This Row],[Fin]])</f>
        <v>0</v>
      </c>
      <c r="H18" s="19"/>
      <c r="I18" s="13"/>
      <c r="J18" s="19"/>
    </row>
    <row r="19" spans="1:15" x14ac:dyDescent="0.35">
      <c r="A19" s="7"/>
      <c r="B19" s="7"/>
      <c r="C19" s="1"/>
      <c r="D19" s="8"/>
      <c r="E19" s="11"/>
      <c r="H19" s="13"/>
      <c r="I19" s="13"/>
      <c r="J19" s="19"/>
    </row>
    <row r="20" spans="1:15" x14ac:dyDescent="0.35">
      <c r="A20" s="7"/>
      <c r="B20" s="7"/>
      <c r="C20" s="1"/>
      <c r="D20" s="8"/>
      <c r="E20" s="11"/>
      <c r="H20" s="13"/>
      <c r="I20" s="13"/>
      <c r="J20" s="19"/>
    </row>
    <row r="21" spans="1:15" x14ac:dyDescent="0.35">
      <c r="A21" s="7"/>
      <c r="B21" s="7"/>
      <c r="C21" s="1"/>
      <c r="D21" s="8"/>
      <c r="E21" s="11"/>
      <c r="H21" s="13"/>
      <c r="I21" s="13"/>
      <c r="J21" s="19"/>
    </row>
    <row r="22" spans="1:15" x14ac:dyDescent="0.35">
      <c r="A22" s="7"/>
      <c r="B22" s="7"/>
      <c r="C22" s="1"/>
      <c r="D22" s="8"/>
      <c r="E22" s="11"/>
      <c r="H22" s="13"/>
      <c r="I22" s="13"/>
      <c r="J22" s="19"/>
    </row>
    <row r="23" spans="1:15" x14ac:dyDescent="0.35">
      <c r="A23" s="7"/>
      <c r="B23" s="7"/>
      <c r="C23" s="1"/>
      <c r="D23" s="8"/>
      <c r="E23" s="11"/>
      <c r="H23" s="13"/>
      <c r="I23" s="13"/>
      <c r="J23" s="19"/>
    </row>
    <row r="24" spans="1:15" x14ac:dyDescent="0.35">
      <c r="A24" s="7"/>
      <c r="B24" s="7"/>
      <c r="C24" s="1"/>
      <c r="D24" s="8"/>
      <c r="E24" s="11"/>
      <c r="H24" s="13"/>
      <c r="I24" s="13"/>
      <c r="J24" s="19"/>
    </row>
    <row r="25" spans="1:15" x14ac:dyDescent="0.35">
      <c r="A25" s="7"/>
      <c r="B25" s="7"/>
      <c r="C25" s="1"/>
      <c r="D25" s="8"/>
      <c r="E25" s="11"/>
      <c r="H25" s="13"/>
      <c r="I25" s="13"/>
      <c r="J25" s="19"/>
    </row>
    <row r="27" spans="1:15" x14ac:dyDescent="0.35">
      <c r="A27" t="s">
        <v>32</v>
      </c>
      <c r="B27" t="s">
        <v>5</v>
      </c>
      <c r="C27" t="s">
        <v>6</v>
      </c>
      <c r="D27" t="s">
        <v>7</v>
      </c>
      <c r="E27" t="s">
        <v>8</v>
      </c>
      <c r="F27" t="s">
        <v>9</v>
      </c>
      <c r="G27" t="s">
        <v>10</v>
      </c>
      <c r="H27" t="s">
        <v>18</v>
      </c>
      <c r="I27" t="s">
        <v>38</v>
      </c>
      <c r="J27" t="s">
        <v>44</v>
      </c>
      <c r="K27" t="s">
        <v>28</v>
      </c>
      <c r="L27" t="s">
        <v>29</v>
      </c>
      <c r="M27" t="s">
        <v>30</v>
      </c>
      <c r="N27" t="s">
        <v>31</v>
      </c>
      <c r="O27" s="35" t="s">
        <v>58</v>
      </c>
    </row>
    <row r="28" spans="1:15" x14ac:dyDescent="0.35">
      <c r="A28" s="14">
        <v>0</v>
      </c>
      <c r="B28" s="10"/>
      <c r="C28" s="10"/>
      <c r="D28" s="10"/>
      <c r="E28" s="10"/>
      <c r="F28" s="10"/>
      <c r="G28" s="10"/>
      <c r="H28" s="10"/>
      <c r="I28" s="10"/>
      <c r="J28" s="10"/>
      <c r="K28" s="10" t="b" cm="1">
        <f t="array" ref="K28">_nuit(Tableau3[[#This Row],[Heure]])</f>
        <v>1</v>
      </c>
      <c r="L28" s="10" t="b" cm="1">
        <f t="array" ref="L28">_journee(Tableau3[[#This Row],[Heure]])</f>
        <v>0</v>
      </c>
      <c r="M28" s="10" t="b" cm="1">
        <f t="array" ref="M28">_avantMinuit(Tableau3[[#This Row],[Heure]])</f>
        <v>0</v>
      </c>
      <c r="N28" s="10" t="b" cm="1">
        <f t="array" ref="N28">_apresMinuit(Tableau3[[#This Row],[Heure]])</f>
        <v>1</v>
      </c>
      <c r="O28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29" spans="1:15" x14ac:dyDescent="0.35">
      <c r="A29" s="14">
        <v>4.1666666666666664E-2</v>
      </c>
      <c r="B29" s="15" t="s">
        <v>11</v>
      </c>
      <c r="C29" s="10"/>
      <c r="D29" s="10"/>
      <c r="E29" s="10"/>
      <c r="F29" s="10"/>
      <c r="G29" s="10"/>
      <c r="H29" s="10"/>
      <c r="I29" s="10"/>
      <c r="J29" s="10"/>
      <c r="K29" s="10" t="b" cm="1">
        <f t="array" ref="K29">_nuit(Tableau3[[#This Row],[Heure]])</f>
        <v>1</v>
      </c>
      <c r="L29" s="10" t="b" cm="1">
        <f t="array" ref="L29">_journee(Tableau3[[#This Row],[Heure]])</f>
        <v>0</v>
      </c>
      <c r="M29" s="10" t="b" cm="1">
        <f t="array" ref="M29">_avantMinuit(Tableau3[[#This Row],[Heure]])</f>
        <v>0</v>
      </c>
      <c r="N29" s="10" t="b" cm="1">
        <f t="array" ref="N29">_apresMinuit(Tableau3[[#This Row],[Heure]])</f>
        <v>1</v>
      </c>
      <c r="O29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30" spans="1:15" x14ac:dyDescent="0.35">
      <c r="A30" s="14">
        <v>8.3333333333333301E-2</v>
      </c>
      <c r="B30" s="3" t="s">
        <v>14</v>
      </c>
      <c r="C30" s="10"/>
      <c r="D30" s="10"/>
      <c r="E30" s="10"/>
      <c r="F30" s="10"/>
      <c r="G30" s="10"/>
      <c r="H30" s="10"/>
      <c r="I30" s="10"/>
      <c r="J30" s="10"/>
      <c r="K30" s="10" t="b" cm="1">
        <f t="array" ref="K30">_nuit(Tableau3[[#This Row],[Heure]])</f>
        <v>1</v>
      </c>
      <c r="L30" s="10" t="b" cm="1">
        <f t="array" ref="L30">_journee(Tableau3[[#This Row],[Heure]])</f>
        <v>0</v>
      </c>
      <c r="M30" s="10" t="b" cm="1">
        <f t="array" ref="M30">_avantMinuit(Tableau3[[#This Row],[Heure]])</f>
        <v>0</v>
      </c>
      <c r="N30" s="10" t="b" cm="1">
        <f t="array" ref="N30">_apresMinuit(Tableau3[[#This Row],[Heure]])</f>
        <v>1</v>
      </c>
      <c r="O30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31" spans="1:15" x14ac:dyDescent="0.35">
      <c r="A31" s="14">
        <v>0.125</v>
      </c>
      <c r="B31" s="15"/>
      <c r="C31" s="10"/>
      <c r="D31" s="10"/>
      <c r="E31" s="10"/>
      <c r="F31" s="10"/>
      <c r="G31" s="10"/>
      <c r="H31" s="10"/>
      <c r="I31" s="10"/>
      <c r="J31" s="10"/>
      <c r="K31" s="10" t="b" cm="1">
        <f t="array" ref="K31">_nuit(Tableau3[[#This Row],[Heure]])</f>
        <v>1</v>
      </c>
      <c r="L31" s="10" t="b" cm="1">
        <f t="array" ref="L31">_journee(Tableau3[[#This Row],[Heure]])</f>
        <v>0</v>
      </c>
      <c r="M31" s="10" t="b" cm="1">
        <f t="array" ref="M31">_avantMinuit(Tableau3[[#This Row],[Heure]])</f>
        <v>0</v>
      </c>
      <c r="N31" s="10" t="b" cm="1">
        <f t="array" ref="N31">_apresMinuit(Tableau3[[#This Row],[Heure]])</f>
        <v>1</v>
      </c>
      <c r="O31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32" spans="1:15" x14ac:dyDescent="0.35">
      <c r="A32" s="14">
        <v>0.16666666666666699</v>
      </c>
      <c r="B32" s="15" t="s">
        <v>12</v>
      </c>
      <c r="C32" s="10"/>
      <c r="D32" s="10"/>
      <c r="E32" s="10"/>
      <c r="F32" s="10"/>
      <c r="G32" s="10"/>
      <c r="H32" s="10"/>
      <c r="I32" s="10"/>
      <c r="J32" s="10"/>
      <c r="K32" s="10" t="b" cm="1">
        <f t="array" ref="K32">_nuit(Tableau3[[#This Row],[Heure]])</f>
        <v>1</v>
      </c>
      <c r="L32" s="10" t="b" cm="1">
        <f t="array" ref="L32">_journee(Tableau3[[#This Row],[Heure]])</f>
        <v>0</v>
      </c>
      <c r="M32" s="10" t="b" cm="1">
        <f t="array" ref="M32">_avantMinuit(Tableau3[[#This Row],[Heure]])</f>
        <v>0</v>
      </c>
      <c r="N32" s="10" t="b" cm="1">
        <f t="array" ref="N32">_apresMinuit(Tableau3[[#This Row],[Heure]])</f>
        <v>1</v>
      </c>
      <c r="O32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33" spans="1:15" x14ac:dyDescent="0.35">
      <c r="A33" s="14">
        <v>0.20833333333333301</v>
      </c>
      <c r="B33" s="10"/>
      <c r="C33" s="15" t="s">
        <v>11</v>
      </c>
      <c r="D33" s="10"/>
      <c r="E33" s="10"/>
      <c r="F33" s="10"/>
      <c r="G33" s="10"/>
      <c r="H33" s="10"/>
      <c r="I33" s="10"/>
      <c r="J33" s="10"/>
      <c r="K33" s="10" t="b" cm="1">
        <f t="array" ref="K33">_nuit(Tableau3[[#This Row],[Heure]])</f>
        <v>1</v>
      </c>
      <c r="L33" s="10" t="b" cm="1">
        <f t="array" ref="L33">_journee(Tableau3[[#This Row],[Heure]])</f>
        <v>0</v>
      </c>
      <c r="M33" s="10" t="b" cm="1">
        <f t="array" ref="M33">_avantMinuit(Tableau3[[#This Row],[Heure]])</f>
        <v>0</v>
      </c>
      <c r="N33" s="10" t="b" cm="1">
        <f t="array" ref="N33">_apresMinuit(Tableau3[[#This Row],[Heure]])</f>
        <v>1</v>
      </c>
      <c r="O33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34" spans="1:15" x14ac:dyDescent="0.35">
      <c r="A34" s="14">
        <v>0.25</v>
      </c>
      <c r="B34" s="10"/>
      <c r="C34" s="15"/>
      <c r="D34" s="10"/>
      <c r="E34" s="10"/>
      <c r="F34" s="10"/>
      <c r="G34" s="10"/>
      <c r="H34" s="10"/>
      <c r="I34" s="10"/>
      <c r="J34" s="10"/>
      <c r="K34" s="10" t="b" cm="1">
        <f t="array" ref="K34">_nuit(Tableau3[[#This Row],[Heure]])</f>
        <v>1</v>
      </c>
      <c r="L34" s="10" t="b" cm="1">
        <f t="array" ref="L34">_journee(Tableau3[[#This Row],[Heure]])</f>
        <v>0</v>
      </c>
      <c r="M34" s="10" t="b" cm="1">
        <f t="array" ref="M34">_avantMinuit(Tableau3[[#This Row],[Heure]])</f>
        <v>0</v>
      </c>
      <c r="N34" s="10" t="b" cm="1">
        <f t="array" ref="N34">_apresMinuit(Tableau3[[#This Row],[Heure]])</f>
        <v>1</v>
      </c>
      <c r="O34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35" spans="1:15" x14ac:dyDescent="0.35">
      <c r="A35" s="14">
        <v>0.29166666666666702</v>
      </c>
      <c r="B35" s="10"/>
      <c r="C35" s="15"/>
      <c r="D35" s="10"/>
      <c r="E35" s="10"/>
      <c r="F35" s="10"/>
      <c r="G35" s="10"/>
      <c r="H35" s="10"/>
      <c r="I35" s="10"/>
      <c r="J35" s="10"/>
      <c r="K35" s="12" t="b" cm="1">
        <f t="array" ref="K35">_nuit(Tableau3[[#This Row],[Heure]])</f>
        <v>1</v>
      </c>
      <c r="L35" s="12" t="b" cm="1">
        <f t="array" ref="L35">_journee(Tableau3[[#This Row],[Heure]])</f>
        <v>1</v>
      </c>
      <c r="M35" s="10" t="b" cm="1">
        <f t="array" ref="M35">_avantMinuit(Tableau3[[#This Row],[Heure]])</f>
        <v>0</v>
      </c>
      <c r="N35" s="10" t="b" cm="1">
        <f t="array" ref="N35">_apresMinuit(Tableau3[[#This Row],[Heure]])</f>
        <v>1</v>
      </c>
      <c r="O35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6</v>
      </c>
    </row>
    <row r="36" spans="1:15" x14ac:dyDescent="0.35">
      <c r="A36" s="16">
        <v>0.33333333333333298</v>
      </c>
      <c r="B36" s="10"/>
      <c r="C36" s="3" t="s">
        <v>15</v>
      </c>
      <c r="D36" s="10"/>
      <c r="E36" s="10"/>
      <c r="F36" s="10"/>
      <c r="G36" s="10"/>
      <c r="H36" s="10"/>
      <c r="I36" s="10"/>
      <c r="J36" s="10"/>
      <c r="K36" s="10" t="b" cm="1">
        <f t="array" ref="K36">_nuit(Tableau3[[#This Row],[Heure]])</f>
        <v>0</v>
      </c>
      <c r="L36" s="10" t="b" cm="1">
        <f t="array" ref="L36">_journee(Tableau3[[#This Row],[Heure]])</f>
        <v>1</v>
      </c>
      <c r="M36" s="10" t="b" cm="1">
        <f t="array" ref="M36">_avantMinuit(Tableau3[[#This Row],[Heure]])</f>
        <v>0</v>
      </c>
      <c r="N36" s="10" t="b" cm="1">
        <f t="array" ref="N36">_apresMinuit(Tableau3[[#This Row],[Heure]])</f>
        <v>1</v>
      </c>
      <c r="O36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2</v>
      </c>
    </row>
    <row r="37" spans="1:15" x14ac:dyDescent="0.35">
      <c r="A37" s="16">
        <v>0.375</v>
      </c>
      <c r="B37" s="10"/>
      <c r="C37" s="15"/>
      <c r="D37" s="15" t="s">
        <v>11</v>
      </c>
      <c r="E37" s="10"/>
      <c r="F37" s="10"/>
      <c r="G37" s="10"/>
      <c r="H37" s="10"/>
      <c r="I37" s="10"/>
      <c r="J37" s="10"/>
      <c r="K37" s="10" t="b" cm="1">
        <f t="array" ref="K37">_nuit(Tableau3[[#This Row],[Heure]])</f>
        <v>0</v>
      </c>
      <c r="L37" s="10" t="b" cm="1">
        <f t="array" ref="L37">_journee(Tableau3[[#This Row],[Heure]])</f>
        <v>1</v>
      </c>
      <c r="M37" s="10" t="b" cm="1">
        <f t="array" ref="M37">_avantMinuit(Tableau3[[#This Row],[Heure]])</f>
        <v>0</v>
      </c>
      <c r="N37" s="10" t="b" cm="1">
        <f t="array" ref="N37">_apresMinuit(Tableau3[[#This Row],[Heure]])</f>
        <v>1</v>
      </c>
      <c r="O37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2</v>
      </c>
    </row>
    <row r="38" spans="1:15" x14ac:dyDescent="0.35">
      <c r="A38" s="16">
        <v>0.41666666666666702</v>
      </c>
      <c r="B38" s="10"/>
      <c r="C38" s="15"/>
      <c r="D38" s="15"/>
      <c r="E38" s="15" t="s">
        <v>11</v>
      </c>
      <c r="F38" s="10"/>
      <c r="G38" s="10"/>
      <c r="H38" s="10"/>
      <c r="I38" s="10"/>
      <c r="J38" s="10"/>
      <c r="K38" s="10" t="b" cm="1">
        <f t="array" ref="K38">_nuit(Tableau3[[#This Row],[Heure]])</f>
        <v>0</v>
      </c>
      <c r="L38" s="10" t="b" cm="1">
        <f t="array" ref="L38">_journee(Tableau3[[#This Row],[Heure]])</f>
        <v>1</v>
      </c>
      <c r="M38" s="10" t="b" cm="1">
        <f t="array" ref="M38">_avantMinuit(Tableau3[[#This Row],[Heure]])</f>
        <v>0</v>
      </c>
      <c r="N38" s="10" t="b" cm="1">
        <f t="array" ref="N38">_apresMinuit(Tableau3[[#This Row],[Heure]])</f>
        <v>1</v>
      </c>
      <c r="O38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2</v>
      </c>
    </row>
    <row r="39" spans="1:15" x14ac:dyDescent="0.35">
      <c r="A39" s="16">
        <v>0.45833333333333298</v>
      </c>
      <c r="B39" s="10"/>
      <c r="C39" s="15" t="s">
        <v>12</v>
      </c>
      <c r="D39" s="15"/>
      <c r="E39" s="15"/>
      <c r="F39" s="10"/>
      <c r="G39" s="10"/>
      <c r="H39" s="10"/>
      <c r="I39" s="10"/>
      <c r="J39" s="10"/>
      <c r="K39" s="10" t="b" cm="1">
        <f t="array" ref="K39">_nuit(Tableau3[[#This Row],[Heure]])</f>
        <v>0</v>
      </c>
      <c r="L39" s="10" t="b" cm="1">
        <f t="array" ref="L39">_journee(Tableau3[[#This Row],[Heure]])</f>
        <v>1</v>
      </c>
      <c r="M39" s="10" t="b" cm="1">
        <f t="array" ref="M39">_avantMinuit(Tableau3[[#This Row],[Heure]])</f>
        <v>0</v>
      </c>
      <c r="N39" s="10" t="b" cm="1">
        <f t="array" ref="N39">_apresMinuit(Tableau3[[#This Row],[Heure]])</f>
        <v>1</v>
      </c>
      <c r="O39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2</v>
      </c>
    </row>
    <row r="40" spans="1:15" x14ac:dyDescent="0.35">
      <c r="A40" s="17">
        <v>0.5</v>
      </c>
      <c r="B40" s="10"/>
      <c r="C40" s="10"/>
      <c r="D40" s="3" t="s">
        <v>13</v>
      </c>
      <c r="E40" s="15"/>
      <c r="F40" s="10"/>
      <c r="G40" s="10"/>
      <c r="H40" s="10"/>
      <c r="I40" s="10"/>
      <c r="J40" s="10"/>
      <c r="K40" s="10" t="b" cm="1">
        <f t="array" ref="K40">_nuit(Tableau3[[#This Row],[Heure]])</f>
        <v>0</v>
      </c>
      <c r="L40" s="10" t="b" cm="1">
        <f t="array" ref="L40">_journee(Tableau3[[#This Row],[Heure]])</f>
        <v>1</v>
      </c>
      <c r="M40" s="10" t="b" cm="1">
        <f t="array" ref="M40">_avantMinuit(Tableau3[[#This Row],[Heure]])</f>
        <v>1</v>
      </c>
      <c r="N40" s="10" t="b" cm="1">
        <f t="array" ref="N40">_apresMinuit(Tableau3[[#This Row],[Heure]])</f>
        <v>1</v>
      </c>
      <c r="O40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3</v>
      </c>
    </row>
    <row r="41" spans="1:15" x14ac:dyDescent="0.35">
      <c r="A41" s="17">
        <v>0.54166666666666696</v>
      </c>
      <c r="B41" s="10"/>
      <c r="C41" s="10"/>
      <c r="D41" s="15"/>
      <c r="E41" s="15"/>
      <c r="F41" s="10"/>
      <c r="G41" s="10"/>
      <c r="H41" s="10"/>
      <c r="I41" s="15" t="s">
        <v>11</v>
      </c>
      <c r="J41" s="10"/>
      <c r="K41" s="10" t="b" cm="1">
        <f t="array" ref="K41">_nuit(Tableau3[[#This Row],[Heure]])</f>
        <v>0</v>
      </c>
      <c r="L41" s="10" t="b" cm="1">
        <f t="array" ref="L41">_journee(Tableau3[[#This Row],[Heure]])</f>
        <v>1</v>
      </c>
      <c r="M41" s="10" t="b" cm="1">
        <f t="array" ref="M41">_avantMinuit(Tableau3[[#This Row],[Heure]])</f>
        <v>1</v>
      </c>
      <c r="N41" s="10" t="b" cm="1">
        <f t="array" ref="N41">_apresMinuit(Tableau3[[#This Row],[Heure]])</f>
        <v>0</v>
      </c>
      <c r="O41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42" spans="1:15" x14ac:dyDescent="0.35">
      <c r="A42" s="17">
        <v>0.58333333333333304</v>
      </c>
      <c r="B42" s="10"/>
      <c r="C42" s="10"/>
      <c r="D42" s="15"/>
      <c r="E42" s="15"/>
      <c r="F42" s="10"/>
      <c r="G42" s="10"/>
      <c r="H42" s="10"/>
      <c r="I42" s="15"/>
      <c r="J42" s="10"/>
      <c r="K42" s="10" t="b" cm="1">
        <f t="array" ref="K42">_nuit(Tableau3[[#This Row],[Heure]])</f>
        <v>0</v>
      </c>
      <c r="L42" s="10" t="b" cm="1">
        <f t="array" ref="L42">_journee(Tableau3[[#This Row],[Heure]])</f>
        <v>1</v>
      </c>
      <c r="M42" s="10" t="b" cm="1">
        <f t="array" ref="M42">_avantMinuit(Tableau3[[#This Row],[Heure]])</f>
        <v>1</v>
      </c>
      <c r="N42" s="10" t="b" cm="1">
        <f t="array" ref="N42">_apresMinuit(Tableau3[[#This Row],[Heure]])</f>
        <v>0</v>
      </c>
      <c r="O42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43" spans="1:15" x14ac:dyDescent="0.35">
      <c r="A43" s="16">
        <v>0.625</v>
      </c>
      <c r="B43" s="10"/>
      <c r="C43" s="10"/>
      <c r="D43" s="15" t="s">
        <v>12</v>
      </c>
      <c r="E43" s="3" t="s">
        <v>13</v>
      </c>
      <c r="F43" s="10"/>
      <c r="G43" s="10"/>
      <c r="H43" s="10"/>
      <c r="I43" s="15"/>
      <c r="J43" s="10"/>
      <c r="K43" s="10" t="b" cm="1">
        <f t="array" ref="K43">_nuit(Tableau3[[#This Row],[Heure]])</f>
        <v>0</v>
      </c>
      <c r="L43" s="10" t="b" cm="1">
        <f t="array" ref="L43">_journee(Tableau3[[#This Row],[Heure]])</f>
        <v>1</v>
      </c>
      <c r="M43" s="10" t="b" cm="1">
        <f t="array" ref="M43">_avantMinuit(Tableau3[[#This Row],[Heure]])</f>
        <v>1</v>
      </c>
      <c r="N43" s="10" t="b" cm="1">
        <f t="array" ref="N43">_apresMinuit(Tableau3[[#This Row],[Heure]])</f>
        <v>0</v>
      </c>
      <c r="O43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44" spans="1:15" x14ac:dyDescent="0.35">
      <c r="A44" s="16">
        <v>0.66666666666666696</v>
      </c>
      <c r="B44" s="10"/>
      <c r="C44" s="10"/>
      <c r="D44" s="10"/>
      <c r="E44" s="15"/>
      <c r="F44" s="10"/>
      <c r="G44" s="10"/>
      <c r="H44" s="10"/>
      <c r="I44" s="3"/>
      <c r="J44" s="10"/>
      <c r="K44" s="10" t="b" cm="1">
        <f t="array" ref="K44">_nuit(Tableau3[[#This Row],[Heure]])</f>
        <v>0</v>
      </c>
      <c r="L44" s="10" t="b" cm="1">
        <f t="array" ref="L44">_journee(Tableau3[[#This Row],[Heure]])</f>
        <v>1</v>
      </c>
      <c r="M44" s="10" t="b" cm="1">
        <f t="array" ref="M44">_avantMinuit(Tableau3[[#This Row],[Heure]])</f>
        <v>1</v>
      </c>
      <c r="N44" s="10" t="b" cm="1">
        <f t="array" ref="N44">_apresMinuit(Tableau3[[#This Row],[Heure]])</f>
        <v>0</v>
      </c>
      <c r="O44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45" spans="1:15" x14ac:dyDescent="0.35">
      <c r="A45" s="16">
        <v>0.70833333333333304</v>
      </c>
      <c r="B45" s="10"/>
      <c r="C45" s="10"/>
      <c r="D45" s="10"/>
      <c r="E45" s="15"/>
      <c r="F45" s="10"/>
      <c r="G45" s="10"/>
      <c r="H45" s="10"/>
      <c r="I45" s="3" t="s">
        <v>39</v>
      </c>
      <c r="J45" s="10"/>
      <c r="K45" s="10" t="b" cm="1">
        <f t="array" ref="K45">_nuit(Tableau3[[#This Row],[Heure]])</f>
        <v>0</v>
      </c>
      <c r="L45" s="10" t="b" cm="1">
        <f t="array" ref="L45">_journee(Tableau3[[#This Row],[Heure]])</f>
        <v>1</v>
      </c>
      <c r="M45" s="10" t="b" cm="1">
        <f t="array" ref="M45">_avantMinuit(Tableau3[[#This Row],[Heure]])</f>
        <v>1</v>
      </c>
      <c r="N45" s="10" t="b" cm="1">
        <f t="array" ref="N45">_apresMinuit(Tableau3[[#This Row],[Heure]])</f>
        <v>0</v>
      </c>
      <c r="O45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46" spans="1:15" x14ac:dyDescent="0.35">
      <c r="A46" s="16">
        <v>0.75</v>
      </c>
      <c r="B46" s="10"/>
      <c r="C46" s="10"/>
      <c r="D46" s="10"/>
      <c r="E46" s="15"/>
      <c r="F46" s="15" t="s">
        <v>11</v>
      </c>
      <c r="G46" s="10"/>
      <c r="H46" s="10"/>
      <c r="I46" s="15"/>
      <c r="J46" s="10"/>
      <c r="K46" s="10" t="b" cm="1">
        <f t="array" ref="K46">_nuit(Tableau3[[#This Row],[Heure]])</f>
        <v>0</v>
      </c>
      <c r="L46" s="10" t="b" cm="1">
        <f t="array" ref="L46">_journee(Tableau3[[#This Row],[Heure]])</f>
        <v>1</v>
      </c>
      <c r="M46" s="10" t="b" cm="1">
        <f t="array" ref="M46">_avantMinuit(Tableau3[[#This Row],[Heure]])</f>
        <v>1</v>
      </c>
      <c r="N46" s="10" t="b" cm="1">
        <f t="array" ref="N46">_apresMinuit(Tableau3[[#This Row],[Heure]])</f>
        <v>0</v>
      </c>
      <c r="O46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47" spans="1:15" x14ac:dyDescent="0.35">
      <c r="A47" s="17">
        <v>0.79166666666666696</v>
      </c>
      <c r="B47" s="10"/>
      <c r="C47" s="10"/>
      <c r="D47" s="10"/>
      <c r="E47" s="15" t="s">
        <v>12</v>
      </c>
      <c r="F47" s="15"/>
      <c r="G47" s="10"/>
      <c r="H47" s="10"/>
      <c r="I47" s="15"/>
      <c r="J47" s="10"/>
      <c r="K47" s="10" t="b" cm="1">
        <f t="array" ref="K47">_nuit(Tableau3[[#This Row],[Heure]])</f>
        <v>0</v>
      </c>
      <c r="L47" s="10" t="b" cm="1">
        <f t="array" ref="L47">_journee(Tableau3[[#This Row],[Heure]])</f>
        <v>1</v>
      </c>
      <c r="M47" s="10" t="b" cm="1">
        <f t="array" ref="M47">_avantMinuit(Tableau3[[#This Row],[Heure]])</f>
        <v>1</v>
      </c>
      <c r="N47" s="10" t="b" cm="1">
        <f t="array" ref="N47">_apresMinuit(Tableau3[[#This Row],[Heure]])</f>
        <v>0</v>
      </c>
      <c r="O47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48" spans="1:15" x14ac:dyDescent="0.35">
      <c r="A48" s="17">
        <v>0.83333333333333304</v>
      </c>
      <c r="B48" s="10"/>
      <c r="C48" s="10"/>
      <c r="D48" s="10"/>
      <c r="E48" s="10"/>
      <c r="F48" s="15"/>
      <c r="G48" s="10"/>
      <c r="H48" s="10"/>
      <c r="I48" s="15"/>
      <c r="J48" s="15" t="s">
        <v>11</v>
      </c>
      <c r="K48" s="10" t="b" cm="1">
        <f t="array" ref="K48">_nuit(Tableau3[[#This Row],[Heure]])</f>
        <v>0</v>
      </c>
      <c r="L48" s="10" t="b" cm="1">
        <f t="array" ref="L48">_journee(Tableau3[[#This Row],[Heure]])</f>
        <v>1</v>
      </c>
      <c r="M48" s="10" t="b" cm="1">
        <f t="array" ref="M48">_avantMinuit(Tableau3[[#This Row],[Heure]])</f>
        <v>1</v>
      </c>
      <c r="N48" s="10" t="b" cm="1">
        <f t="array" ref="N48">_apresMinuit(Tableau3[[#This Row],[Heure]])</f>
        <v>0</v>
      </c>
      <c r="O48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49" spans="1:15" x14ac:dyDescent="0.35">
      <c r="A49" s="17">
        <v>0.875</v>
      </c>
      <c r="B49" s="10"/>
      <c r="C49" s="10"/>
      <c r="D49" s="10"/>
      <c r="E49" s="10"/>
      <c r="F49" s="3" t="s">
        <v>16</v>
      </c>
      <c r="G49" s="15" t="s">
        <v>11</v>
      </c>
      <c r="H49" s="10"/>
      <c r="I49" s="15" t="s">
        <v>12</v>
      </c>
      <c r="J49" s="15"/>
      <c r="K49" s="10" t="b" cm="1">
        <f t="array" ref="K49">_nuit(Tableau3[[#This Row],[Heure]])</f>
        <v>0</v>
      </c>
      <c r="L49" s="10" t="b" cm="1">
        <f t="array" ref="L49">_journee(Tableau3[[#This Row],[Heure]])</f>
        <v>1</v>
      </c>
      <c r="M49" s="10" t="b" cm="1">
        <f t="array" ref="M49">_avantMinuit(Tableau3[[#This Row],[Heure]])</f>
        <v>1</v>
      </c>
      <c r="N49" s="10" t="b" cm="1">
        <f t="array" ref="N49">_apresMinuit(Tableau3[[#This Row],[Heure]])</f>
        <v>0</v>
      </c>
      <c r="O49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50" spans="1:15" x14ac:dyDescent="0.35">
      <c r="A50" s="14">
        <v>0.91666666666666696</v>
      </c>
      <c r="B50" s="10"/>
      <c r="C50" s="10"/>
      <c r="D50" s="10"/>
      <c r="E50" s="10"/>
      <c r="F50" s="15"/>
      <c r="G50" s="15"/>
      <c r="H50" s="10"/>
      <c r="I50" s="10"/>
      <c r="J50" s="15"/>
      <c r="K50" s="12" t="b" cm="1">
        <f t="array" ref="K50">_nuit(Tableau3[[#This Row],[Heure]])</f>
        <v>1</v>
      </c>
      <c r="L50" s="12" t="b" cm="1">
        <f t="array" ref="L50">_journee(Tableau3[[#This Row],[Heure]])</f>
        <v>1</v>
      </c>
      <c r="M50" s="10" t="b" cm="1">
        <f t="array" ref="M50">_avantMinuit(Tableau3[[#This Row],[Heure]])</f>
        <v>1</v>
      </c>
      <c r="N50" s="10" t="b" cm="1">
        <f t="array" ref="N50">_apresMinuit(Tableau3[[#This Row],[Heure]])</f>
        <v>0</v>
      </c>
      <c r="O50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51" spans="1:15" x14ac:dyDescent="0.35">
      <c r="A51" s="14">
        <v>0.95833333333333304</v>
      </c>
      <c r="B51" s="10"/>
      <c r="C51" s="10"/>
      <c r="D51" s="10"/>
      <c r="E51" s="10"/>
      <c r="F51" s="15" t="s">
        <v>12</v>
      </c>
      <c r="G51" s="15"/>
      <c r="H51" s="15" t="s">
        <v>11</v>
      </c>
      <c r="I51" s="10"/>
      <c r="J51" s="3"/>
      <c r="K51" s="10" t="b" cm="1">
        <f t="array" ref="K51">_nuit(Tableau3[[#This Row],[Heure]])</f>
        <v>1</v>
      </c>
      <c r="L51" s="10" t="b" cm="1">
        <f t="array" ref="L51">_journee(Tableau3[[#This Row],[Heure]])</f>
        <v>0</v>
      </c>
      <c r="M51" s="10" t="b" cm="1">
        <f t="array" ref="M51">_avantMinuit(Tableau3[[#This Row],[Heure]])</f>
        <v>1</v>
      </c>
      <c r="N51" s="10" t="b" cm="1">
        <f t="array" ref="N51">_apresMinuit(Tableau3[[#This Row],[Heure]])</f>
        <v>0</v>
      </c>
      <c r="O51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3</v>
      </c>
    </row>
    <row r="52" spans="1:15" x14ac:dyDescent="0.35">
      <c r="A52" s="14">
        <v>0</v>
      </c>
      <c r="B52" s="10"/>
      <c r="C52" s="10"/>
      <c r="D52" s="10"/>
      <c r="E52" s="10"/>
      <c r="F52" s="10"/>
      <c r="G52" s="15"/>
      <c r="H52" s="15"/>
      <c r="I52" s="10"/>
      <c r="J52" s="3" t="s">
        <v>45</v>
      </c>
      <c r="K52" s="10" t="b" cm="1">
        <f t="array" ref="K52">_nuit(Tableau3[[#This Row],[Heure]])</f>
        <v>1</v>
      </c>
      <c r="L52" s="10" t="b" cm="1">
        <f t="array" ref="L52">_journee(Tableau3[[#This Row],[Heure]])</f>
        <v>0</v>
      </c>
      <c r="M52" s="10" t="b" cm="1">
        <f t="array" ref="M52">_avantMinuit(Tableau3[[#This Row],[Heure]])</f>
        <v>0</v>
      </c>
      <c r="N52" s="10" t="b" cm="1">
        <f t="array" ref="N52">_apresMinuit(Tableau3[[#This Row],[Heure]])</f>
        <v>1</v>
      </c>
      <c r="O52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53" spans="1:15" x14ac:dyDescent="0.35">
      <c r="A53" s="14">
        <v>4.1666666666666664E-2</v>
      </c>
      <c r="B53" s="10"/>
      <c r="C53" s="10"/>
      <c r="D53" s="10"/>
      <c r="E53" s="10"/>
      <c r="F53" s="10"/>
      <c r="G53" s="15"/>
      <c r="H53" s="15"/>
      <c r="I53" s="10"/>
      <c r="J53" s="15"/>
      <c r="K53" s="10" t="b" cm="1">
        <f t="array" ref="K53">_nuit(Tableau3[[#This Row],[Heure]])</f>
        <v>1</v>
      </c>
      <c r="L53" s="10" t="b" cm="1">
        <f t="array" ref="L53">_journee(Tableau3[[#This Row],[Heure]])</f>
        <v>0</v>
      </c>
      <c r="M53" s="10" t="b" cm="1">
        <f t="array" ref="M53">_avantMinuit(Tableau3[[#This Row],[Heure]])</f>
        <v>0</v>
      </c>
      <c r="N53" s="10" t="b" cm="1">
        <f t="array" ref="N53">_apresMinuit(Tableau3[[#This Row],[Heure]])</f>
        <v>1</v>
      </c>
      <c r="O53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54" spans="1:15" x14ac:dyDescent="0.35">
      <c r="A54" s="14">
        <v>8.3333333333333301E-2</v>
      </c>
      <c r="B54" s="10"/>
      <c r="C54" s="10"/>
      <c r="D54" s="10"/>
      <c r="E54" s="10"/>
      <c r="F54" s="10"/>
      <c r="G54" s="3" t="s">
        <v>17</v>
      </c>
      <c r="H54" s="3" t="s">
        <v>19</v>
      </c>
      <c r="I54" s="10"/>
      <c r="J54" s="15"/>
      <c r="K54" s="10" t="b" cm="1">
        <f t="array" ref="K54">_nuit(Tableau3[[#This Row],[Heure]])</f>
        <v>1</v>
      </c>
      <c r="L54" s="10" t="b" cm="1">
        <f t="array" ref="L54">_journee(Tableau3[[#This Row],[Heure]])</f>
        <v>0</v>
      </c>
      <c r="M54" s="10" t="b" cm="1">
        <f t="array" ref="M54">_avantMinuit(Tableau3[[#This Row],[Heure]])</f>
        <v>0</v>
      </c>
      <c r="N54" s="10" t="b" cm="1">
        <f t="array" ref="N54">_apresMinuit(Tableau3[[#This Row],[Heure]])</f>
        <v>1</v>
      </c>
      <c r="O54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55" spans="1:15" x14ac:dyDescent="0.35">
      <c r="A55" s="14">
        <v>0.125</v>
      </c>
      <c r="B55" s="10"/>
      <c r="C55" s="10"/>
      <c r="D55" s="10"/>
      <c r="E55" s="10"/>
      <c r="F55" s="10"/>
      <c r="G55" s="15"/>
      <c r="H55" s="15"/>
      <c r="I55" s="10"/>
      <c r="J55" s="15"/>
      <c r="K55" s="10" t="b" cm="1">
        <f t="array" ref="K55">_nuit(Tableau3[[#This Row],[Heure]])</f>
        <v>1</v>
      </c>
      <c r="L55" s="10" t="b" cm="1">
        <f t="array" ref="L55">_journee(Tableau3[[#This Row],[Heure]])</f>
        <v>0</v>
      </c>
      <c r="M55" s="10" t="b" cm="1">
        <f t="array" ref="M55">_avantMinuit(Tableau3[[#This Row],[Heure]])</f>
        <v>0</v>
      </c>
      <c r="N55" s="10" t="b" cm="1">
        <f t="array" ref="N55">_apresMinuit(Tableau3[[#This Row],[Heure]])</f>
        <v>1</v>
      </c>
      <c r="O55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56" spans="1:15" x14ac:dyDescent="0.35">
      <c r="A56" s="14">
        <v>0.16666666666666699</v>
      </c>
      <c r="B56" s="10"/>
      <c r="C56" s="10"/>
      <c r="D56" s="10"/>
      <c r="E56" s="10"/>
      <c r="F56" s="10"/>
      <c r="G56" s="15"/>
      <c r="H56" s="15"/>
      <c r="I56" s="10"/>
      <c r="J56" s="15" t="s">
        <v>12</v>
      </c>
      <c r="K56" s="10" t="b" cm="1">
        <f t="array" ref="K56">_nuit(Tableau3[[#This Row],[Heure]])</f>
        <v>1</v>
      </c>
      <c r="L56" s="10" t="b" cm="1">
        <f t="array" ref="L56">_journee(Tableau3[[#This Row],[Heure]])</f>
        <v>0</v>
      </c>
      <c r="M56" s="10" t="b" cm="1">
        <f t="array" ref="M56">_avantMinuit(Tableau3[[#This Row],[Heure]])</f>
        <v>0</v>
      </c>
      <c r="N56" s="10" t="b" cm="1">
        <f t="array" ref="N56">_apresMinuit(Tableau3[[#This Row],[Heure]])</f>
        <v>1</v>
      </c>
      <c r="O56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57" spans="1:15" x14ac:dyDescent="0.35">
      <c r="A57" s="14">
        <v>0.20833333333333301</v>
      </c>
      <c r="B57" s="10"/>
      <c r="C57" s="10"/>
      <c r="D57" s="10"/>
      <c r="E57" s="10"/>
      <c r="F57" s="10"/>
      <c r="G57" s="15"/>
      <c r="H57" s="15"/>
      <c r="I57" s="10"/>
      <c r="J57" s="10"/>
      <c r="K57" s="10" t="b" cm="1">
        <f t="array" ref="K57">_nuit(Tableau3[[#This Row],[Heure]])</f>
        <v>1</v>
      </c>
      <c r="L57" s="10" t="b" cm="1">
        <f t="array" ref="L57">_journee(Tableau3[[#This Row],[Heure]])</f>
        <v>0</v>
      </c>
      <c r="M57" s="10" t="b" cm="1">
        <f t="array" ref="M57">_avantMinuit(Tableau3[[#This Row],[Heure]])</f>
        <v>0</v>
      </c>
      <c r="N57" s="10" t="b" cm="1">
        <f t="array" ref="N57">_apresMinuit(Tableau3[[#This Row],[Heure]])</f>
        <v>1</v>
      </c>
      <c r="O57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58" spans="1:15" x14ac:dyDescent="0.35">
      <c r="A58" s="14">
        <v>0.25</v>
      </c>
      <c r="B58" s="10"/>
      <c r="C58" s="10"/>
      <c r="D58" s="10"/>
      <c r="E58" s="10"/>
      <c r="F58" s="10"/>
      <c r="G58" s="15"/>
      <c r="H58" s="15"/>
      <c r="I58" s="10"/>
      <c r="J58" s="10"/>
      <c r="K58" s="10" t="b" cm="1">
        <f t="array" ref="K58">_nuit(Tableau3[[#This Row],[Heure]])</f>
        <v>1</v>
      </c>
      <c r="L58" s="10" t="b" cm="1">
        <f t="array" ref="L58">_journee(Tableau3[[#This Row],[Heure]])</f>
        <v>0</v>
      </c>
      <c r="M58" s="10" t="b" cm="1">
        <f t="array" ref="M58">_avantMinuit(Tableau3[[#This Row],[Heure]])</f>
        <v>0</v>
      </c>
      <c r="N58" s="10" t="b" cm="1">
        <f t="array" ref="N58">_apresMinuit(Tableau3[[#This Row],[Heure]])</f>
        <v>1</v>
      </c>
      <c r="O58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59" spans="1:15" x14ac:dyDescent="0.35">
      <c r="A59" s="14">
        <v>0.29166666666666702</v>
      </c>
      <c r="B59" s="10"/>
      <c r="C59" s="10"/>
      <c r="D59" s="10"/>
      <c r="E59" s="10"/>
      <c r="F59" s="10"/>
      <c r="G59" s="15"/>
      <c r="H59" s="15"/>
      <c r="I59" s="10"/>
      <c r="J59" s="10"/>
      <c r="K59" s="12" t="b" cm="1">
        <f t="array" ref="K59">_nuit(Tableau3[[#This Row],[Heure]])</f>
        <v>1</v>
      </c>
      <c r="L59" s="12" t="b" cm="1">
        <f t="array" ref="L59">_journee(Tableau3[[#This Row],[Heure]])</f>
        <v>1</v>
      </c>
      <c r="M59" s="10" t="b" cm="1">
        <f t="array" ref="M59">_avantMinuit(Tableau3[[#This Row],[Heure]])</f>
        <v>0</v>
      </c>
      <c r="N59" s="10" t="b" cm="1">
        <f t="array" ref="N59">_apresMinuit(Tableau3[[#This Row],[Heure]])</f>
        <v>1</v>
      </c>
      <c r="O59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6</v>
      </c>
    </row>
    <row r="60" spans="1:15" x14ac:dyDescent="0.35">
      <c r="A60" s="16">
        <v>0.33333333333333298</v>
      </c>
      <c r="B60" s="10"/>
      <c r="C60" s="10"/>
      <c r="D60" s="10"/>
      <c r="E60" s="10"/>
      <c r="F60" s="10"/>
      <c r="G60" s="15"/>
      <c r="H60" s="15" t="s">
        <v>12</v>
      </c>
      <c r="I60" s="10"/>
      <c r="J60" s="10"/>
      <c r="K60" s="10" t="b" cm="1">
        <f t="array" ref="K60">_nuit(Tableau3[[#This Row],[Heure]])</f>
        <v>0</v>
      </c>
      <c r="L60" s="10" t="b" cm="1">
        <f t="array" ref="L60">_journee(Tableau3[[#This Row],[Heure]])</f>
        <v>1</v>
      </c>
      <c r="M60" s="10" t="b" cm="1">
        <f t="array" ref="M60">_avantMinuit(Tableau3[[#This Row],[Heure]])</f>
        <v>0</v>
      </c>
      <c r="N60" s="10" t="b" cm="1">
        <f t="array" ref="N60">_apresMinuit(Tableau3[[#This Row],[Heure]])</f>
        <v>1</v>
      </c>
      <c r="O60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2</v>
      </c>
    </row>
    <row r="61" spans="1:15" x14ac:dyDescent="0.35">
      <c r="A61" s="16">
        <v>0.375</v>
      </c>
      <c r="B61" s="10"/>
      <c r="C61" s="10"/>
      <c r="D61" s="10"/>
      <c r="E61" s="10"/>
      <c r="F61" s="10"/>
      <c r="G61" s="15" t="s">
        <v>12</v>
      </c>
      <c r="H61" s="10"/>
      <c r="I61" s="10"/>
      <c r="J61" s="10"/>
      <c r="K61" s="10" t="b" cm="1">
        <f t="array" ref="K61">_nuit(Tableau3[[#This Row],[Heure]])</f>
        <v>0</v>
      </c>
      <c r="L61" s="10" t="b" cm="1">
        <f t="array" ref="L61">_journee(Tableau3[[#This Row],[Heure]])</f>
        <v>1</v>
      </c>
      <c r="M61" s="10" t="b" cm="1">
        <f t="array" ref="M61">_avantMinuit(Tableau3[[#This Row],[Heure]])</f>
        <v>0</v>
      </c>
      <c r="N61" s="10" t="b" cm="1">
        <f t="array" ref="N61">_apresMinuit(Tableau3[[#This Row],[Heure]])</f>
        <v>1</v>
      </c>
      <c r="O61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2</v>
      </c>
    </row>
    <row r="62" spans="1:15" x14ac:dyDescent="0.35">
      <c r="A62" s="16">
        <v>0.41666666666666702</v>
      </c>
      <c r="B62" s="10"/>
      <c r="C62" s="10"/>
      <c r="D62" s="10"/>
      <c r="E62" s="10"/>
      <c r="F62" s="10"/>
      <c r="G62" s="10"/>
      <c r="H62" s="10"/>
      <c r="I62" s="10"/>
      <c r="J62" s="10"/>
      <c r="K62" s="10" t="b" cm="1">
        <f t="array" ref="K62">_nuit(Tableau3[[#This Row],[Heure]])</f>
        <v>0</v>
      </c>
      <c r="L62" s="10" t="b" cm="1">
        <f t="array" ref="L62">_journee(Tableau3[[#This Row],[Heure]])</f>
        <v>1</v>
      </c>
      <c r="M62" s="10" t="b" cm="1">
        <f t="array" ref="M62">_avantMinuit(Tableau3[[#This Row],[Heure]])</f>
        <v>0</v>
      </c>
      <c r="N62" s="10" t="b" cm="1">
        <f t="array" ref="N62">_apresMinuit(Tableau3[[#This Row],[Heure]])</f>
        <v>1</v>
      </c>
      <c r="O62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2</v>
      </c>
    </row>
    <row r="63" spans="1:15" x14ac:dyDescent="0.35">
      <c r="A63" s="16">
        <v>0.45833333333333298</v>
      </c>
      <c r="B63" s="10"/>
      <c r="C63" s="10"/>
      <c r="D63" s="10"/>
      <c r="E63" s="10"/>
      <c r="F63" s="10"/>
      <c r="G63" s="10"/>
      <c r="H63" s="10"/>
      <c r="I63" s="10"/>
      <c r="J63" s="10"/>
      <c r="K63" s="10" t="b" cm="1">
        <f t="array" ref="K63">_nuit(Tableau3[[#This Row],[Heure]])</f>
        <v>0</v>
      </c>
      <c r="L63" s="10" t="b" cm="1">
        <f t="array" ref="L63">_journee(Tableau3[[#This Row],[Heure]])</f>
        <v>1</v>
      </c>
      <c r="M63" s="10" t="b" cm="1">
        <f t="array" ref="M63">_avantMinuit(Tableau3[[#This Row],[Heure]])</f>
        <v>0</v>
      </c>
      <c r="N63" s="10" t="b" cm="1">
        <f t="array" ref="N63">_apresMinuit(Tableau3[[#This Row],[Heure]])</f>
        <v>1</v>
      </c>
      <c r="O63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2</v>
      </c>
    </row>
    <row r="64" spans="1:15" x14ac:dyDescent="0.35">
      <c r="A64" s="17">
        <v>0.5</v>
      </c>
      <c r="B64" s="10"/>
      <c r="C64" s="10"/>
      <c r="D64" s="10"/>
      <c r="E64" s="10"/>
      <c r="F64" s="10"/>
      <c r="G64" s="10"/>
      <c r="H64" s="10"/>
      <c r="I64" s="10"/>
      <c r="J64" s="10"/>
      <c r="K64" s="10" t="b" cm="1">
        <f t="array" ref="K64">_nuit(Tableau3[[#This Row],[Heure]])</f>
        <v>0</v>
      </c>
      <c r="L64" s="10" t="b" cm="1">
        <f t="array" ref="L64">_journee(Tableau3[[#This Row],[Heure]])</f>
        <v>1</v>
      </c>
      <c r="M64" s="10" t="b" cm="1">
        <f t="array" ref="M64">_avantMinuit(Tableau3[[#This Row],[Heure]])</f>
        <v>1</v>
      </c>
      <c r="N64" s="10" t="b" cm="1">
        <f t="array" ref="N64">_apresMinuit(Tableau3[[#This Row],[Heure]])</f>
        <v>1</v>
      </c>
      <c r="O64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3</v>
      </c>
    </row>
    <row r="65" spans="1:15" x14ac:dyDescent="0.35">
      <c r="A65" s="17">
        <v>0.54166666666666696</v>
      </c>
      <c r="B65" s="10"/>
      <c r="C65" s="10"/>
      <c r="D65" s="10"/>
      <c r="E65" s="10"/>
      <c r="F65" s="10"/>
      <c r="G65" s="10"/>
      <c r="H65" s="10"/>
      <c r="I65" s="10"/>
      <c r="J65" s="10"/>
      <c r="K65" s="10" t="b" cm="1">
        <f t="array" ref="K65">_nuit(Tableau3[[#This Row],[Heure]])</f>
        <v>0</v>
      </c>
      <c r="L65" s="10" t="b" cm="1">
        <f t="array" ref="L65">_journee(Tableau3[[#This Row],[Heure]])</f>
        <v>1</v>
      </c>
      <c r="M65" s="10" t="b" cm="1">
        <f t="array" ref="M65">_avantMinuit(Tableau3[[#This Row],[Heure]])</f>
        <v>1</v>
      </c>
      <c r="N65" s="10" t="b" cm="1">
        <f t="array" ref="N65">_apresMinuit(Tableau3[[#This Row],[Heure]])</f>
        <v>0</v>
      </c>
      <c r="O65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66" spans="1:15" x14ac:dyDescent="0.35">
      <c r="A66" s="17">
        <v>0.58333333333333304</v>
      </c>
      <c r="B66" s="10"/>
      <c r="C66" s="10"/>
      <c r="D66" s="10"/>
      <c r="E66" s="10"/>
      <c r="F66" s="10"/>
      <c r="G66" s="10"/>
      <c r="H66" s="10"/>
      <c r="I66" s="10"/>
      <c r="J66" s="10"/>
      <c r="K66" s="10" t="b" cm="1">
        <f t="array" ref="K66">_nuit(Tableau3[[#This Row],[Heure]])</f>
        <v>0</v>
      </c>
      <c r="L66" s="10" t="b" cm="1">
        <f t="array" ref="L66">_journee(Tableau3[[#This Row],[Heure]])</f>
        <v>1</v>
      </c>
      <c r="M66" s="10" t="b" cm="1">
        <f t="array" ref="M66">_avantMinuit(Tableau3[[#This Row],[Heure]])</f>
        <v>1</v>
      </c>
      <c r="N66" s="10" t="b" cm="1">
        <f t="array" ref="N66">_apresMinuit(Tableau3[[#This Row],[Heure]])</f>
        <v>0</v>
      </c>
      <c r="O66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67" spans="1:15" x14ac:dyDescent="0.35">
      <c r="A67" s="16">
        <v>0.625</v>
      </c>
      <c r="B67" s="10"/>
      <c r="C67" s="10"/>
      <c r="D67" s="10"/>
      <c r="E67" s="10"/>
      <c r="F67" s="10"/>
      <c r="G67" s="10"/>
      <c r="H67" s="10"/>
      <c r="I67" s="10"/>
      <c r="J67" s="10"/>
      <c r="K67" s="10" t="b" cm="1">
        <f t="array" ref="K67">_nuit(Tableau3[[#This Row],[Heure]])</f>
        <v>0</v>
      </c>
      <c r="L67" s="10" t="b" cm="1">
        <f t="array" ref="L67">_journee(Tableau3[[#This Row],[Heure]])</f>
        <v>1</v>
      </c>
      <c r="M67" s="10" t="b" cm="1">
        <f t="array" ref="M67">_avantMinuit(Tableau3[[#This Row],[Heure]])</f>
        <v>1</v>
      </c>
      <c r="N67" s="10" t="b" cm="1">
        <f t="array" ref="N67">_apresMinuit(Tableau3[[#This Row],[Heure]])</f>
        <v>0</v>
      </c>
      <c r="O67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68" spans="1:15" x14ac:dyDescent="0.35">
      <c r="A68" s="16">
        <v>0.66666666666666696</v>
      </c>
      <c r="B68" s="10"/>
      <c r="C68" s="10"/>
      <c r="D68" s="10"/>
      <c r="E68" s="10"/>
      <c r="F68" s="10"/>
      <c r="G68" s="10"/>
      <c r="H68" s="10"/>
      <c r="I68" s="10"/>
      <c r="J68" s="10"/>
      <c r="K68" s="10" t="b" cm="1">
        <f t="array" ref="K68">_nuit(Tableau3[[#This Row],[Heure]])</f>
        <v>0</v>
      </c>
      <c r="L68" s="10" t="b" cm="1">
        <f t="array" ref="L68">_journee(Tableau3[[#This Row],[Heure]])</f>
        <v>1</v>
      </c>
      <c r="M68" s="10" t="b" cm="1">
        <f t="array" ref="M68">_avantMinuit(Tableau3[[#This Row],[Heure]])</f>
        <v>1</v>
      </c>
      <c r="N68" s="10" t="b" cm="1">
        <f t="array" ref="N68">_apresMinuit(Tableau3[[#This Row],[Heure]])</f>
        <v>0</v>
      </c>
      <c r="O68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69" spans="1:15" x14ac:dyDescent="0.35">
      <c r="A69" s="16">
        <v>0.70833333333333304</v>
      </c>
      <c r="B69" s="10"/>
      <c r="C69" s="10"/>
      <c r="D69" s="10"/>
      <c r="E69" s="10"/>
      <c r="F69" s="10"/>
      <c r="G69" s="10"/>
      <c r="H69" s="10"/>
      <c r="I69" s="10"/>
      <c r="J69" s="10"/>
      <c r="K69" s="10" t="b" cm="1">
        <f t="array" ref="K69">_nuit(Tableau3[[#This Row],[Heure]])</f>
        <v>0</v>
      </c>
      <c r="L69" s="10" t="b" cm="1">
        <f t="array" ref="L69">_journee(Tableau3[[#This Row],[Heure]])</f>
        <v>1</v>
      </c>
      <c r="M69" s="10" t="b" cm="1">
        <f t="array" ref="M69">_avantMinuit(Tableau3[[#This Row],[Heure]])</f>
        <v>1</v>
      </c>
      <c r="N69" s="10" t="b" cm="1">
        <f t="array" ref="N69">_apresMinuit(Tableau3[[#This Row],[Heure]])</f>
        <v>0</v>
      </c>
      <c r="O69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70" spans="1:15" x14ac:dyDescent="0.35">
      <c r="A70" s="16">
        <v>0.75</v>
      </c>
      <c r="B70" s="10"/>
      <c r="C70" s="10"/>
      <c r="D70" s="10"/>
      <c r="E70" s="10"/>
      <c r="F70" s="10"/>
      <c r="G70" s="10"/>
      <c r="H70" s="10"/>
      <c r="I70" s="10"/>
      <c r="J70" s="10"/>
      <c r="K70" s="10" t="b" cm="1">
        <f t="array" ref="K70">_nuit(Tableau3[[#This Row],[Heure]])</f>
        <v>0</v>
      </c>
      <c r="L70" s="10" t="b" cm="1">
        <f t="array" ref="L70">_journee(Tableau3[[#This Row],[Heure]])</f>
        <v>1</v>
      </c>
      <c r="M70" s="10" t="b" cm="1">
        <f t="array" ref="M70">_avantMinuit(Tableau3[[#This Row],[Heure]])</f>
        <v>1</v>
      </c>
      <c r="N70" s="10" t="b" cm="1">
        <f t="array" ref="N70">_apresMinuit(Tableau3[[#This Row],[Heure]])</f>
        <v>0</v>
      </c>
      <c r="O70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71" spans="1:15" x14ac:dyDescent="0.35">
      <c r="A71" s="17">
        <v>0.79166666666666696</v>
      </c>
      <c r="B71" s="10"/>
      <c r="C71" s="10"/>
      <c r="D71" s="10"/>
      <c r="E71" s="10"/>
      <c r="F71" s="10"/>
      <c r="G71" s="10"/>
      <c r="H71" s="10"/>
      <c r="I71" s="10"/>
      <c r="J71" s="10"/>
      <c r="K71" s="10" t="b" cm="1">
        <f t="array" ref="K71">_nuit(Tableau3[[#This Row],[Heure]])</f>
        <v>0</v>
      </c>
      <c r="L71" s="10" t="b" cm="1">
        <f t="array" ref="L71">_journee(Tableau3[[#This Row],[Heure]])</f>
        <v>1</v>
      </c>
      <c r="M71" s="10" t="b" cm="1">
        <f t="array" ref="M71">_avantMinuit(Tableau3[[#This Row],[Heure]])</f>
        <v>1</v>
      </c>
      <c r="N71" s="10" t="b" cm="1">
        <f t="array" ref="N71">_apresMinuit(Tableau3[[#This Row],[Heure]])</f>
        <v>0</v>
      </c>
      <c r="O71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72" spans="1:15" x14ac:dyDescent="0.35">
      <c r="A72" s="17">
        <v>0.83333333333333304</v>
      </c>
      <c r="B72" s="10"/>
      <c r="C72" s="10"/>
      <c r="D72" s="10"/>
      <c r="E72" s="10"/>
      <c r="F72" s="10"/>
      <c r="G72" s="10"/>
      <c r="H72" s="10"/>
      <c r="I72" s="10"/>
      <c r="J72" s="10"/>
      <c r="K72" s="10" t="b" cm="1">
        <f t="array" ref="K72">_nuit(Tableau3[[#This Row],[Heure]])</f>
        <v>0</v>
      </c>
      <c r="L72" s="10" t="b" cm="1">
        <f t="array" ref="L72">_journee(Tableau3[[#This Row],[Heure]])</f>
        <v>1</v>
      </c>
      <c r="M72" s="10" t="b" cm="1">
        <f t="array" ref="M72">_avantMinuit(Tableau3[[#This Row],[Heure]])</f>
        <v>1</v>
      </c>
      <c r="N72" s="10" t="b" cm="1">
        <f t="array" ref="N72">_apresMinuit(Tableau3[[#This Row],[Heure]])</f>
        <v>0</v>
      </c>
      <c r="O72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73" spans="1:15" x14ac:dyDescent="0.35">
      <c r="A73" s="17">
        <v>0.875</v>
      </c>
      <c r="B73" s="10"/>
      <c r="C73" s="10"/>
      <c r="D73" s="10"/>
      <c r="E73" s="10"/>
      <c r="F73" s="10"/>
      <c r="G73" s="10"/>
      <c r="H73" s="10"/>
      <c r="I73" s="10"/>
      <c r="J73" s="10"/>
      <c r="K73" s="10" t="b" cm="1">
        <f t="array" ref="K73">_nuit(Tableau3[[#This Row],[Heure]])</f>
        <v>0</v>
      </c>
      <c r="L73" s="10" t="b" cm="1">
        <f t="array" ref="L73">_journee(Tableau3[[#This Row],[Heure]])</f>
        <v>1</v>
      </c>
      <c r="M73" s="10" t="b" cm="1">
        <f t="array" ref="M73">_avantMinuit(Tableau3[[#This Row],[Heure]])</f>
        <v>1</v>
      </c>
      <c r="N73" s="10" t="b" cm="1">
        <f t="array" ref="N73">_apresMinuit(Tableau3[[#This Row],[Heure]])</f>
        <v>0</v>
      </c>
      <c r="O73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1</v>
      </c>
    </row>
    <row r="74" spans="1:15" x14ac:dyDescent="0.35">
      <c r="A74" s="14">
        <v>0.91666666666666696</v>
      </c>
      <c r="B74" s="10"/>
      <c r="C74" s="10"/>
      <c r="D74" s="10"/>
      <c r="E74" s="10"/>
      <c r="F74" s="10"/>
      <c r="G74" s="10"/>
      <c r="H74" s="10"/>
      <c r="I74" s="10"/>
      <c r="J74" s="10"/>
      <c r="K74" s="12" t="b" cm="1">
        <f t="array" ref="K74">_nuit(Tableau3[[#This Row],[Heure]])</f>
        <v>1</v>
      </c>
      <c r="L74" s="12" t="b" cm="1">
        <f t="array" ref="L74">_journee(Tableau3[[#This Row],[Heure]])</f>
        <v>1</v>
      </c>
      <c r="M74" s="10" t="b" cm="1">
        <f t="array" ref="M74">_avantMinuit(Tableau3[[#This Row],[Heure]])</f>
        <v>1</v>
      </c>
      <c r="N74" s="10" t="b" cm="1">
        <f t="array" ref="N74">_apresMinuit(Tableau3[[#This Row],[Heure]])</f>
        <v>0</v>
      </c>
      <c r="O74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4</v>
      </c>
    </row>
    <row r="75" spans="1:15" x14ac:dyDescent="0.35">
      <c r="A75" s="14">
        <v>0.95833333333333304</v>
      </c>
      <c r="B75" s="10"/>
      <c r="C75" s="10"/>
      <c r="D75" s="10"/>
      <c r="E75" s="10"/>
      <c r="F75" s="10"/>
      <c r="G75" s="10"/>
      <c r="H75" s="10"/>
      <c r="I75" s="10"/>
      <c r="J75" s="10"/>
      <c r="K75" s="10" t="b" cm="1">
        <f t="array" ref="K75">_nuit(Tableau3[[#This Row],[Heure]])</f>
        <v>1</v>
      </c>
      <c r="L75" s="10" t="b" cm="1">
        <f t="array" ref="L75">_journee(Tableau3[[#This Row],[Heure]])</f>
        <v>0</v>
      </c>
      <c r="M75" s="10" t="b" cm="1">
        <f t="array" ref="M75">_avantMinuit(Tableau3[[#This Row],[Heure]])</f>
        <v>1</v>
      </c>
      <c r="N75" s="10" t="b" cm="1">
        <f t="array" ref="N75">_apresMinuit(Tableau3[[#This Row],[Heure]])</f>
        <v>0</v>
      </c>
      <c r="O75" s="13">
        <f>AND(_journee(Tableau3[[#This Row],[Heure]]),_avantMinuit(Tableau3[[#This Row],[Heure]]))*1
+AND(_journee(Tableau3[[#This Row],[Heure]]),_apresMinuit(Tableau3[[#This Row],[Heure]]))*2
+AND(_nuit(Tableau3[[#This Row],[Heure]]),_avantMinuit(Tableau3[[#This Row],[Heure]]))*3
+AND(_nuit(Tableau3[[#This Row],[Heure]]),_apresMinuit(Tableau3[[#This Row],[Heure]]))*4</f>
        <v>3</v>
      </c>
    </row>
  </sheetData>
  <phoneticPr fontId="23" type="noConversion"/>
  <conditionalFormatting sqref="D2:D18">
    <cfRule type="expression" dxfId="0" priority="1">
      <formula>OR(D2&lt;0,D2&gt;9)</formula>
    </cfRule>
  </conditionalFormatting>
  <dataValidations count="2">
    <dataValidation allowBlank="1" showInputMessage="1" showErrorMessage="1" promptTitle="Heure de fin" prompt="Saisir au format HH:MM._x000a_Si l’heure de fin est minuit, saisir 24:00, l’affichge se transformera en 00:00, mais vaudra 24:00." sqref="B2:B25" xr:uid="{037CE8FB-4BBC-4E98-AF2B-FADD820F2E8C}"/>
    <dataValidation allowBlank="1" showInputMessage="1" showErrorMessage="1" promptTitle="Heure de début" prompt="Saisir au format HH:MM." sqref="A2:A25" xr:uid="{4D28310A-170A-4322-AE7D-9EE545412B43}"/>
  </dataValidations>
  <pageMargins left="0.7" right="0.7" top="0.75" bottom="0.75" header="0.3" footer="0.3"/>
  <headerFooter>
    <oddFooter>&amp;L_x000D_&amp;1#&amp;"Calibri"&amp;10&amp;K008000 Interne SNCF Réseau</oddFooter>
  </headerFooter>
  <ignoredErrors>
    <ignoredError sqref="P2:P9" numberStoredAsText="1"/>
  </ignoredErrors>
  <legacy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Clémence Pack</dc:creator>
  <cp:lastModifiedBy>Christian CROCHE</cp:lastModifiedBy>
  <dcterms:created xsi:type="dcterms:W3CDTF">2024-08-01T14:59:15Z</dcterms:created>
  <dcterms:modified xsi:type="dcterms:W3CDTF">2024-08-02T19:35:04Z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2024-08-02T14:47:17Z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639ad9c9-de96-4214-a824-0bdf149f5d1e</vt:lpwstr>
  </property>
  <property fmtid="{D5CDD505-2E9C-101B-9397-08002B2CF9AE}" pid="8" name="MSIP_Label_67cce88e-ba6c-4072-9a4d-8f9e28d4554f_ContentBits">
    <vt:lpwstr>2</vt:lpwstr>
  </property>
</Properties>
</file>