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filterPrivacy="1"/>
  <xr:revisionPtr revIDLastSave="1080" documentId="8_{D257F39D-831E-4700-8FA1-AF376460669A}" xr6:coauthVersionLast="47" xr6:coauthVersionMax="47" xr10:uidLastSave="{A94FE610-8EBE-46A2-9438-4B409DC99986}"/>
  <bookViews>
    <workbookView xWindow="-90" yWindow="0" windowWidth="19380" windowHeight="21690" xr2:uid="{00000000-000D-0000-FFFF-FFFF00000000}"/>
  </bookViews>
  <sheets>
    <sheet name="67 AM" sheetId="1" r:id="rId1"/>
    <sheet name="POMPE" sheetId="2" r:id="rId2"/>
    <sheet name="PISCINE" sheetId="3" r:id="rId3"/>
    <sheet name="2400 m" sheetId="4" r:id="rId4"/>
    <sheet name="Validations" sheetId="5" r:id="rId5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" l="1"/>
  <c r="C17" i="1"/>
  <c r="D17" i="1" s="1"/>
  <c r="C3" i="1"/>
  <c r="D3" i="1" s="1"/>
  <c r="C4" i="1"/>
  <c r="D4" i="1" s="1"/>
  <c r="C5" i="1"/>
  <c r="D5" i="1" s="1"/>
  <c r="C7" i="1"/>
  <c r="D7" i="1" s="1"/>
  <c r="C6" i="1"/>
  <c r="D6" i="1" s="1"/>
  <c r="R3" i="1"/>
  <c r="V3" i="1" s="1"/>
  <c r="W3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9" i="1"/>
  <c r="D19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R9" i="1"/>
  <c r="V9" i="1" s="1"/>
  <c r="W9" i="1" s="1"/>
  <c r="R10" i="1"/>
  <c r="V10" i="1" s="1"/>
  <c r="W10" i="1" s="1"/>
  <c r="R11" i="1"/>
  <c r="V11" i="1" s="1"/>
  <c r="W11" i="1" s="1"/>
  <c r="R12" i="1"/>
  <c r="V12" i="1" s="1"/>
  <c r="W12" i="1" s="1"/>
  <c r="R13" i="1"/>
  <c r="V13" i="1" s="1"/>
  <c r="W13" i="1" s="1"/>
  <c r="R14" i="1"/>
  <c r="V14" i="1" s="1"/>
  <c r="W14" i="1" s="1"/>
  <c r="R15" i="1"/>
  <c r="V15" i="1" s="1"/>
  <c r="W15" i="1" s="1"/>
  <c r="R17" i="1"/>
  <c r="V17" i="1" s="1"/>
  <c r="W17" i="1" s="1"/>
  <c r="R19" i="1"/>
  <c r="V19" i="1" s="1"/>
  <c r="W19" i="1" s="1"/>
  <c r="R20" i="1"/>
  <c r="V20" i="1" s="1"/>
  <c r="W20" i="1" s="1"/>
  <c r="R21" i="1"/>
  <c r="V21" i="1" s="1"/>
  <c r="W21" i="1" s="1"/>
  <c r="R22" i="1"/>
  <c r="V22" i="1" s="1"/>
  <c r="W22" i="1" s="1"/>
  <c r="R23" i="1"/>
  <c r="V23" i="1" s="1"/>
  <c r="W23" i="1" s="1"/>
  <c r="R24" i="1"/>
  <c r="V24" i="1" s="1"/>
  <c r="W24" i="1" s="1"/>
  <c r="R25" i="1"/>
  <c r="V25" i="1" s="1"/>
  <c r="W25" i="1" s="1"/>
  <c r="R26" i="1"/>
  <c r="V26" i="1" s="1"/>
  <c r="W26" i="1" s="1"/>
  <c r="R4" i="1"/>
  <c r="V4" i="1" s="1"/>
  <c r="W4" i="1" s="1"/>
  <c r="R5" i="1"/>
  <c r="V5" i="1" s="1"/>
  <c r="W5" i="1" s="1"/>
  <c r="R6" i="1"/>
  <c r="V6" i="1" s="1"/>
  <c r="W6" i="1" s="1"/>
  <c r="R7" i="1"/>
  <c r="V7" i="1" s="1"/>
  <c r="W7" i="1" s="1"/>
  <c r="P3" i="1" a="1"/>
  <c r="P7" i="1" a="1"/>
  <c r="P11" i="1" a="1"/>
  <c r="P15" i="1" a="1"/>
  <c r="P19" i="1" a="1"/>
  <c r="P23" i="1" a="1"/>
  <c r="P14" i="1" a="1"/>
  <c r="P22" i="1" a="1"/>
  <c r="P4" i="1" a="1"/>
  <c r="P8" i="1" a="1"/>
  <c r="P12" i="1" a="1"/>
  <c r="P16" i="1" a="1"/>
  <c r="P20" i="1" a="1"/>
  <c r="P24" i="1" a="1"/>
  <c r="P5" i="1" a="1"/>
  <c r="P9" i="1" a="1"/>
  <c r="P13" i="1" a="1"/>
  <c r="P17" i="1" a="1"/>
  <c r="P21" i="1" a="1"/>
  <c r="P25" i="1" a="1"/>
  <c r="P6" i="1" a="1"/>
  <c r="P18" i="1" a="1"/>
  <c r="P10" i="1" a="1"/>
  <c r="P26" i="1" a="1"/>
  <c r="H3" i="1" a="1"/>
  <c r="H7" i="1" a="1"/>
  <c r="H11" i="1" a="1"/>
  <c r="H15" i="1" a="1"/>
  <c r="H19" i="1" a="1"/>
  <c r="H23" i="1" a="1"/>
  <c r="H4" i="1" a="1"/>
  <c r="H8" i="1" a="1"/>
  <c r="H12" i="1" a="1"/>
  <c r="H16" i="1" a="1"/>
  <c r="H20" i="1" a="1"/>
  <c r="H24" i="1" a="1"/>
  <c r="H5" i="1" a="1"/>
  <c r="H9" i="1" a="1"/>
  <c r="H13" i="1" a="1"/>
  <c r="H17" i="1" a="1"/>
  <c r="H21" i="1" a="1"/>
  <c r="H25" i="1" a="1"/>
  <c r="H6" i="1" a="1"/>
  <c r="H10" i="1" a="1"/>
  <c r="H14" i="1" a="1"/>
  <c r="H18" i="1" a="1"/>
  <c r="H22" i="1" a="1"/>
  <c r="H26" i="1" a="1"/>
  <c r="L3" i="1" a="1"/>
  <c r="L7" i="1" a="1"/>
  <c r="L11" i="1" a="1"/>
  <c r="L15" i="1" a="1"/>
  <c r="L19" i="1" a="1"/>
  <c r="L23" i="1" a="1"/>
  <c r="L4" i="1" a="1"/>
  <c r="L8" i="1" a="1"/>
  <c r="L12" i="1" a="1"/>
  <c r="L16" i="1" a="1"/>
  <c r="L20" i="1" a="1"/>
  <c r="L24" i="1" a="1"/>
  <c r="L5" i="1" a="1"/>
  <c r="L9" i="1" a="1"/>
  <c r="L13" i="1" a="1"/>
  <c r="L17" i="1" a="1"/>
  <c r="L21" i="1" a="1"/>
  <c r="L25" i="1" a="1"/>
  <c r="L6" i="1" a="1"/>
  <c r="L10" i="1" a="1"/>
  <c r="L14" i="1" a="1"/>
  <c r="L18" i="1" a="1"/>
  <c r="L22" i="1" a="1"/>
  <c r="L26" i="1" a="1"/>
  <c r="P26" i="1" l="1"/>
  <c r="P10" i="1"/>
  <c r="P18" i="1"/>
  <c r="P6" i="1"/>
  <c r="P25" i="1"/>
  <c r="P21" i="1"/>
  <c r="P17" i="1"/>
  <c r="P13" i="1"/>
  <c r="P9" i="1"/>
  <c r="P5" i="1"/>
  <c r="P24" i="1"/>
  <c r="P20" i="1"/>
  <c r="P16" i="1"/>
  <c r="P12" i="1"/>
  <c r="P8" i="1"/>
  <c r="P4" i="1"/>
  <c r="P22" i="1"/>
  <c r="P14" i="1"/>
  <c r="P23" i="1"/>
  <c r="P19" i="1"/>
  <c r="P15" i="1"/>
  <c r="P11" i="1"/>
  <c r="P7" i="1"/>
  <c r="P3" i="1"/>
  <c r="H26" i="1"/>
  <c r="H22" i="1"/>
  <c r="H18" i="1"/>
  <c r="H14" i="1"/>
  <c r="H10" i="1"/>
  <c r="H6" i="1"/>
  <c r="H25" i="1"/>
  <c r="H21" i="1"/>
  <c r="H17" i="1"/>
  <c r="H13" i="1"/>
  <c r="H9" i="1"/>
  <c r="H5" i="1"/>
  <c r="H24" i="1"/>
  <c r="H20" i="1"/>
  <c r="H16" i="1"/>
  <c r="H12" i="1"/>
  <c r="H8" i="1"/>
  <c r="H4" i="1"/>
  <c r="H23" i="1"/>
  <c r="H19" i="1"/>
  <c r="H15" i="1"/>
  <c r="H11" i="1"/>
  <c r="H7" i="1"/>
  <c r="H3" i="1"/>
  <c r="L26" i="1"/>
  <c r="L22" i="1"/>
  <c r="L18" i="1"/>
  <c r="L14" i="1"/>
  <c r="L10" i="1"/>
  <c r="L6" i="1"/>
  <c r="L25" i="1"/>
  <c r="L21" i="1"/>
  <c r="L17" i="1"/>
  <c r="L13" i="1"/>
  <c r="L9" i="1"/>
  <c r="L5" i="1"/>
  <c r="L24" i="1"/>
  <c r="L20" i="1"/>
  <c r="L16" i="1"/>
  <c r="L12" i="1"/>
  <c r="L8" i="1"/>
  <c r="L4" i="1"/>
  <c r="L23" i="1"/>
  <c r="L19" i="1"/>
  <c r="L15" i="1"/>
  <c r="L11" i="1"/>
  <c r="L7" i="1"/>
  <c r="L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K1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Pour les seuls organismes ayant reçu une dérogation du fait d'un manque d'infra</t>
        </r>
      </text>
    </comment>
    <comment ref="AD4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Pour les seuls organismes ayant reçu une dérogation du fait d'un manque d'infra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<sst xmlns="http://schemas.openxmlformats.org/spreadsheetml/2006/main" count="234" uniqueCount="84">
  <si>
    <t>CCPG</t>
  </si>
  <si>
    <t>Sexe</t>
  </si>
  <si>
    <t>DDN</t>
  </si>
  <si>
    <t>AGE</t>
  </si>
  <si>
    <t>Catégories</t>
  </si>
  <si>
    <t>Pts</t>
  </si>
  <si>
    <t>CMG (POMPES IA)</t>
  </si>
  <si>
    <t>AA</t>
  </si>
  <si>
    <t>TOTAL CCPG sur 60</t>
  </si>
  <si>
    <t xml:space="preserve">CCPS </t>
  </si>
  <si>
    <t>DATE</t>
  </si>
  <si>
    <t>TOTAL CCPS sur 40</t>
  </si>
  <si>
    <t>TOTAL CCPM sur 100</t>
  </si>
  <si>
    <t>Notation CCPM</t>
  </si>
  <si>
    <t>51 a 60</t>
  </si>
  <si>
    <t xml:space="preserve">41 a 50 </t>
  </si>
  <si>
    <t>31 a 40</t>
  </si>
  <si>
    <t>21 a 30</t>
  </si>
  <si>
    <t>0 a 20</t>
  </si>
  <si>
    <t>F</t>
  </si>
  <si>
    <t>06/01/1982</t>
  </si>
  <si>
    <t>NO</t>
  </si>
  <si>
    <t>OK</t>
  </si>
  <si>
    <t>M</t>
  </si>
  <si>
    <t>20/06/1964</t>
  </si>
  <si>
    <t>CCPS</t>
  </si>
  <si>
    <t>9'36</t>
  </si>
  <si>
    <t>05/01/1990</t>
  </si>
  <si>
    <t>11'09</t>
  </si>
  <si>
    <t>18/04/1990</t>
  </si>
  <si>
    <t>9'35</t>
  </si>
  <si>
    <t>CCPM</t>
  </si>
  <si>
    <t>20/01/1988</t>
  </si>
  <si>
    <t>12'37</t>
  </si>
  <si>
    <t>81 à 100</t>
  </si>
  <si>
    <t>61 à 80</t>
  </si>
  <si>
    <t>41 à 60</t>
  </si>
  <si>
    <t>21 à 40</t>
  </si>
  <si>
    <t>0 à 20</t>
  </si>
  <si>
    <t>16/09/1987</t>
  </si>
  <si>
    <t>10/01/1987</t>
  </si>
  <si>
    <t>11'04</t>
  </si>
  <si>
    <t>26/06/1988</t>
  </si>
  <si>
    <t>04/07/1996</t>
  </si>
  <si>
    <t>20/02/1991</t>
  </si>
  <si>
    <t>10'44</t>
  </si>
  <si>
    <t>16/10/1996</t>
  </si>
  <si>
    <t>14/07/1987</t>
  </si>
  <si>
    <t>26/08/1986</t>
  </si>
  <si>
    <t>28/06/1995</t>
  </si>
  <si>
    <t>16/10/2001</t>
  </si>
  <si>
    <t>06/06/2000</t>
  </si>
  <si>
    <t>11'31</t>
  </si>
  <si>
    <t>22/05/1998</t>
  </si>
  <si>
    <t>07/06/2004</t>
  </si>
  <si>
    <t>17/10/2003</t>
  </si>
  <si>
    <t>HOMMES</t>
  </si>
  <si>
    <t>FEMMES</t>
  </si>
  <si>
    <t>NB</t>
  </si>
  <si>
    <t>18-21</t>
  </si>
  <si>
    <t>22-25</t>
  </si>
  <si>
    <t>26-29</t>
  </si>
  <si>
    <t>30-33</t>
  </si>
  <si>
    <t>34-37</t>
  </si>
  <si>
    <t>38-41</t>
  </si>
  <si>
    <t>42-45</t>
  </si>
  <si>
    <t>46-49</t>
  </si>
  <si>
    <t>50 ET +</t>
  </si>
  <si>
    <t>TEMPS</t>
  </si>
  <si>
    <t>CAPACITÉ MUSCULAIRE GÉNÉRALE</t>
  </si>
  <si>
    <t>Âge</t>
  </si>
  <si>
    <t>Catégorie</t>
  </si>
  <si>
    <t>15 m apnée + 85 m natation</t>
  </si>
  <si>
    <t>Apnée &lt; 5 m et termine l'épreuve</t>
  </si>
  <si>
    <t>5 m ≤ apnée &lt; 10 m et termine l'épreuve</t>
  </si>
  <si>
    <t>10 m ≤ apnée &lt; 15 m et termine l'épreuve</t>
  </si>
  <si>
    <t>15 m d'apnée mais ne termine pas l'épreuve</t>
  </si>
  <si>
    <t>10 m ≤ apnée &lt; 15 m et ne termine pas l'épreuve</t>
  </si>
  <si>
    <t>5 m ≤ apnée &lt; 10 m et ne termine pas l'épreuve</t>
  </si>
  <si>
    <t>Apnée &lt; 5 m et ne termine pas l'épreuve</t>
  </si>
  <si>
    <t>2400 m</t>
  </si>
  <si>
    <t>ECR (2400 m)</t>
  </si>
  <si>
    <t/>
  </si>
  <si>
    <t>Test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</si>
</sst>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Arial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rgb="FFFF0000"/>
      <name val="Arial"/>
      <family val="2"/>
    </font>
    <font>
      <b/>
      <sz val="11"/>
      <color theme="9" tint="-0.499984740745262"/>
      <name val="Arial"/>
      <family val="2"/>
    </font>
    <font>
      <b/>
      <sz val="11"/>
      <color theme="1"/>
      <name val="Arial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medium">
        <color rgb="FF000000"/>
      </right>
      <top style="medium">
        <color rgb="FF000000"/>
      </top>
      <bottom style="thin">
        <color auto="1"/>
      </bottom>
      <diagonal/>
    </border>
    <border>
      <left style="medium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000000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auto="1"/>
      </right>
      <top style="thin">
        <color auto="1"/>
      </top>
      <bottom style="medium">
        <color rgb="FF000000"/>
      </bottom>
      <diagonal/>
    </border>
    <border>
      <left style="thin">
        <color auto="1"/>
      </left>
      <right style="medium">
        <color rgb="FF000000"/>
      </right>
      <top style="thin">
        <color auto="1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6" xfId="0" applyFont="1" applyBorder="1" applyAlignment="1">
      <alignment horizontal="center"/>
    </xf>
    <xf numFmtId="2" fontId="2" fillId="0" borderId="0" xfId="0" applyNumberFormat="1" applyFont="1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3" fillId="0" borderId="6" xfId="0" applyFont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3" fillId="6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3" fillId="0" borderId="6" xfId="0" applyFont="1" applyBorder="1" applyAlignment="1">
      <alignment vertical="center"/>
    </xf>
    <xf numFmtId="0" fontId="0" fillId="7" borderId="0" xfId="0" applyFill="1" applyAlignment="1">
      <alignment horizontal="center"/>
    </xf>
    <xf numFmtId="0" fontId="6" fillId="7" borderId="0" xfId="0" applyFont="1" applyFill="1" applyAlignment="1">
      <alignment horizontal="center" vertical="center" wrapText="1"/>
    </xf>
    <xf numFmtId="0" fontId="0" fillId="7" borderId="0" xfId="0" applyFill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10" fillId="9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49" fontId="0" fillId="0" borderId="6" xfId="0" applyNumberFormat="1" applyBorder="1" applyAlignment="1">
      <alignment horizontal="center" vertical="center"/>
    </xf>
    <xf numFmtId="49" fontId="0" fillId="8" borderId="6" xfId="0" applyNumberForma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7" borderId="0" xfId="0" applyFont="1" applyFill="1" applyAlignment="1">
      <alignment vertical="center"/>
    </xf>
    <xf numFmtId="1" fontId="0" fillId="0" borderId="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7" borderId="6" xfId="0" applyNumberFormat="1" applyFont="1" applyFill="1" applyBorder="1" applyAlignment="1">
      <alignment horizontal="center" vertical="center"/>
    </xf>
    <xf numFmtId="1" fontId="3" fillId="5" borderId="6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9" fillId="8" borderId="6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164" fontId="4" fillId="8" borderId="6" xfId="0" applyNumberFormat="1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1" fontId="3" fillId="5" borderId="4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vertical="center"/>
    </xf>
    <xf numFmtId="0" fontId="10" fillId="9" borderId="3" xfId="0" applyFont="1" applyFill="1" applyBorder="1" applyAlignment="1">
      <alignment vertical="center"/>
    </xf>
    <xf numFmtId="1" fontId="3" fillId="5" borderId="5" xfId="0" applyNumberFormat="1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14" fontId="5" fillId="8" borderId="4" xfId="0" applyNumberFormat="1" applyFont="1" applyFill="1" applyBorder="1" applyAlignment="1">
      <alignment vertical="center" wrapText="1"/>
    </xf>
    <xf numFmtId="0" fontId="3" fillId="5" borderId="8" xfId="0" applyFont="1" applyFill="1" applyBorder="1" applyAlignment="1">
      <alignment horizontal="center" vertical="center"/>
    </xf>
    <xf numFmtId="1" fontId="3" fillId="5" borderId="9" xfId="0" applyNumberFormat="1" applyFont="1" applyFill="1" applyBorder="1" applyAlignment="1">
      <alignment horizontal="center" vertical="center"/>
    </xf>
    <xf numFmtId="164" fontId="4" fillId="7" borderId="5" xfId="0" applyNumberFormat="1" applyFont="1" applyFill="1" applyBorder="1" applyAlignment="1">
      <alignment horizontal="center" vertical="center"/>
    </xf>
    <xf numFmtId="0" fontId="9" fillId="7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8" borderId="6" xfId="0" applyFill="1" applyBorder="1" applyAlignment="1">
      <alignment vertical="center"/>
    </xf>
    <xf numFmtId="0" fontId="0" fillId="7" borderId="0" xfId="0" applyFill="1" applyAlignment="1">
      <alignment vertical="center"/>
    </xf>
    <xf numFmtId="1" fontId="0" fillId="8" borderId="6" xfId="0" applyNumberForma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8" borderId="6" xfId="0" applyNumberForma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4" fontId="4" fillId="8" borderId="12" xfId="0" applyNumberFormat="1" applyFont="1" applyFill="1" applyBorder="1" applyAlignment="1">
      <alignment horizontal="center" vertical="center"/>
    </xf>
    <xf numFmtId="0" fontId="10" fillId="9" borderId="14" xfId="0" applyFont="1" applyFill="1" applyBorder="1" applyAlignment="1">
      <alignment vertical="center"/>
    </xf>
    <xf numFmtId="0" fontId="10" fillId="9" borderId="15" xfId="0" applyFont="1" applyFill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8" borderId="1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11" fillId="8" borderId="17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1" fontId="3" fillId="8" borderId="13" xfId="0" applyNumberFormat="1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 wrapText="1"/>
    </xf>
    <xf numFmtId="1" fontId="3" fillId="5" borderId="3" xfId="0" applyNumberFormat="1" applyFont="1" applyFill="1" applyBorder="1" applyAlignment="1">
      <alignment horizontal="center" vertical="center"/>
    </xf>
    <xf numFmtId="1" fontId="3" fillId="5" borderId="20" xfId="0" applyNumberFormat="1" applyFont="1" applyFill="1" applyBorder="1" applyAlignment="1">
      <alignment horizontal="center" vertical="center"/>
    </xf>
    <xf numFmtId="1" fontId="3" fillId="5" borderId="21" xfId="0" applyNumberFormat="1" applyFont="1" applyFill="1" applyBorder="1" applyAlignment="1">
      <alignment horizontal="center" vertical="center"/>
    </xf>
    <xf numFmtId="0" fontId="10" fillId="7" borderId="0" xfId="0" applyFont="1" applyFill="1" applyAlignment="1">
      <alignment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9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1" fillId="7" borderId="0" xfId="0" applyFont="1" applyFill="1" applyAlignment="1">
      <alignment vertical="center"/>
    </xf>
    <xf numFmtId="0" fontId="0" fillId="0" borderId="1" xfId="0" applyBorder="1" applyAlignment="1">
      <alignment horizontal="center"/>
    </xf>
    <xf numFmtId="1" fontId="0" fillId="7" borderId="0" xfId="0" applyNumberForma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3" fillId="4" borderId="1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" fontId="1" fillId="2" borderId="3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3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1" fontId="1" fillId="2" borderId="20" xfId="0" applyNumberFormat="1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" fontId="1" fillId="3" borderId="3" xfId="0" applyNumberFormat="1" applyFont="1" applyFill="1" applyBorder="1" applyAlignment="1">
      <alignment horizontal="center"/>
    </xf>
    <xf numFmtId="1" fontId="1" fillId="3" borderId="20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wrapText="1"/>
    </xf>
    <xf numFmtId="0" fontId="1" fillId="0" borderId="23" xfId="0" applyFont="1" applyBorder="1" applyAlignment="1">
      <alignment horizontal="center" vertical="center"/>
    </xf>
    <xf numFmtId="2" fontId="1" fillId="2" borderId="20" xfId="0" applyNumberFormat="1" applyFont="1" applyFill="1" applyBorder="1" applyAlignment="1">
      <alignment wrapText="1"/>
    </xf>
    <xf numFmtId="2" fontId="1" fillId="3" borderId="3" xfId="0" applyNumberFormat="1" applyFont="1" applyFill="1" applyBorder="1" applyAlignment="1">
      <alignment wrapText="1"/>
    </xf>
    <xf numFmtId="2" fontId="1" fillId="3" borderId="20" xfId="0" applyNumberFormat="1" applyFont="1" applyFill="1" applyBorder="1" applyAlignment="1">
      <alignment wrapText="1"/>
    </xf>
    <xf numFmtId="2" fontId="1" fillId="2" borderId="3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2" fontId="1" fillId="3" borderId="20" xfId="0" applyNumberFormat="1" applyFont="1" applyFill="1" applyBorder="1" applyAlignment="1">
      <alignment horizontal="center"/>
    </xf>
    <xf numFmtId="2" fontId="1" fillId="3" borderId="3" xfId="0" quotePrefix="1" applyNumberFormat="1" applyFont="1" applyFill="1" applyBorder="1" applyAlignment="1">
      <alignment horizontal="center"/>
    </xf>
    <xf numFmtId="2" fontId="1" fillId="2" borderId="3" xfId="0" quotePrefix="1" applyNumberFormat="1" applyFont="1" applyFill="1" applyBorder="1" applyAlignment="1">
      <alignment horizontal="center"/>
    </xf>
    <xf numFmtId="2" fontId="4" fillId="0" borderId="12" xfId="0" quotePrefix="1" applyNumberFormat="1" applyFont="1" applyBorder="1" applyAlignment="1">
      <alignment horizontal="center" vertical="center"/>
    </xf>
    <xf numFmtId="2" fontId="4" fillId="8" borderId="12" xfId="0" quotePrefix="1" applyNumberFormat="1" applyFont="1" applyFill="1" applyBorder="1" applyAlignment="1">
      <alignment horizontal="center" vertical="center"/>
    </xf>
    <xf numFmtId="2" fontId="10" fillId="9" borderId="14" xfId="0" quotePrefix="1" applyNumberFormat="1" applyFont="1" applyFill="1" applyBorder="1" applyAlignment="1">
      <alignment vertical="center"/>
    </xf>
    <xf numFmtId="2" fontId="0" fillId="0" borderId="12" xfId="0" quotePrefix="1" applyNumberFormat="1" applyBorder="1" applyAlignment="1">
      <alignment horizontal="center" vertical="center"/>
    </xf>
    <xf numFmtId="2" fontId="0" fillId="8" borderId="12" xfId="0" quotePrefix="1" applyNumberFormat="1" applyFill="1" applyBorder="1" applyAlignment="1">
      <alignment horizontal="center" vertical="center"/>
    </xf>
    <xf numFmtId="2" fontId="0" fillId="8" borderId="16" xfId="0" quotePrefix="1" applyNumberForma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0" fillId="10" borderId="0" xfId="0" applyFont="1" applyFill="1"/>
    <xf numFmtId="0" fontId="3" fillId="10" borderId="13" xfId="0" applyFont="1" applyFill="1" applyBorder="1" applyAlignment="1">
      <alignment horizontal="center" vertical="center"/>
    </xf>
    <xf numFmtId="0" fontId="10" fillId="10" borderId="15" xfId="0" applyFont="1" applyFill="1" applyBorder="1" applyAlignment="1">
      <alignment vertical="center"/>
    </xf>
    <xf numFmtId="0" fontId="10" fillId="10" borderId="22" xfId="0" applyFont="1" applyFill="1" applyBorder="1" applyAlignment="1">
      <alignment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10" fillId="10" borderId="0" xfId="0" applyFont="1" applyFill="1" applyAlignment="1">
      <alignment vertical="center"/>
    </xf>
  </cellXfs>
  <cellStyles count="1">
    <cellStyle name="Normal" xfId="0" builtinId="0"/>
  </cellStyles>
  <dxfs count="8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rgb="FFFF66CC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rgb="FFFF66CC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rgb="FF00B0F0"/>
        </patternFill>
      </fill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rgb="FFFF66CC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EBA57D-ADBE-486B-9B13-CF4EA9C342A8}" name="tpompes_M" displayName="tpompes_M" ref="A4:J53" totalsRowShown="0" headerRowDxfId="65" dataDxfId="66" tableBorderDxfId="77">
  <autoFilter ref="A4:J53" xr:uid="{83EBA57D-ADBE-486B-9B13-CF4EA9C342A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61382086-BC0E-4F9C-BB96-60E8E884F9A0}" name="NB" dataDxfId="76"/>
    <tableColumn id="2" xr3:uid="{3A9EBDE6-1AC5-43FA-8869-BD508E7B45F6}" name="18-21" dataDxfId="75"/>
    <tableColumn id="3" xr3:uid="{42164B59-15FC-4A6F-9CC1-2ACED6B03BD3}" name="22-25" dataDxfId="74"/>
    <tableColumn id="4" xr3:uid="{747F173D-AB74-4BB5-AA23-671CA6B7F665}" name="26-29" dataDxfId="73"/>
    <tableColumn id="5" xr3:uid="{CC63ACF7-2001-49DB-A81D-7EEF100AAEE2}" name="30-33" dataDxfId="72"/>
    <tableColumn id="6" xr3:uid="{4EDD0D23-1A6E-4387-A676-9B0A10DA15DE}" name="34-37" dataDxfId="71"/>
    <tableColumn id="7" xr3:uid="{B647DF34-4F2F-4BA4-A14C-7A527A43E74A}" name="38-41" dataDxfId="70"/>
    <tableColumn id="8" xr3:uid="{E5F2FACB-3BFF-4219-AF4A-1B587957CCC6}" name="42-45" dataDxfId="69"/>
    <tableColumn id="9" xr3:uid="{5AD0B992-C2A1-4254-86FC-2734A349C2C7}" name="46-49" dataDxfId="68"/>
    <tableColumn id="10" xr3:uid="{91FB11AC-C60D-48DB-BE08-B51585FD3249}" name="50 ET +" dataDxfId="67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815206-50D5-48F5-A16B-B6BE695CDADD}" name="tpompes_F" displayName="tpompes_F" ref="L4:U45" totalsRowShown="0" headerRowDxfId="52" dataDxfId="53" tableBorderDxfId="64">
  <autoFilter ref="L4:U45" xr:uid="{82815206-50D5-48F5-A16B-B6BE695CDAD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C5F0980A-42CB-47FB-A8CC-13D6297AD6AE}" name="NB" dataDxfId="63"/>
    <tableColumn id="2" xr3:uid="{745EE2B4-4899-417E-9676-EE02A541BE6F}" name="18-21" dataDxfId="62"/>
    <tableColumn id="3" xr3:uid="{555E85A3-BE37-47B1-B085-B76CC245E289}" name="22-25" dataDxfId="61"/>
    <tableColumn id="4" xr3:uid="{E104C2C0-A4BA-4667-9D21-8E832C35FE78}" name="26-29" dataDxfId="60"/>
    <tableColumn id="5" xr3:uid="{9D952AF1-99CE-478A-964F-0CB4EA5ABD5B}" name="30-33" dataDxfId="59"/>
    <tableColumn id="6" xr3:uid="{F69382A8-E442-426D-AB5A-4AB00A1082F6}" name="34-37" dataDxfId="58"/>
    <tableColumn id="7" xr3:uid="{13A272F7-221D-447D-ADCC-3245ED0814E2}" name="38-41" dataDxfId="57"/>
    <tableColumn id="8" xr3:uid="{5C62841A-0FD7-486E-845D-AC3C05AB346B}" name="42-45" dataDxfId="56"/>
    <tableColumn id="9" xr3:uid="{FBB421EB-3F97-4EEE-932B-0AB9B23BA8CA}" name="46-49" dataDxfId="55"/>
    <tableColumn id="10" xr3:uid="{73D35A62-6567-446F-A6D5-4E58CA208B48}" name="50 ET +" dataDxfId="54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C57810-35C9-48EC-B1B3-74810D078C04}" name="tpiscine_M" displayName="tpiscine_M" ref="A4:J35" totalsRowShown="0" headerRowDxfId="39" dataDxfId="40" tableBorderDxfId="51">
  <autoFilter ref="A4:J35" xr:uid="{41C57810-35C9-48EC-B1B3-74810D078C0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7E4658A6-89E0-4649-B852-99EF4A669931}" name="TEMPS" dataDxfId="50"/>
    <tableColumn id="2" xr3:uid="{AD336764-E4C0-49C7-96C1-8474ED50F4D6}" name="18-21" dataDxfId="49"/>
    <tableColumn id="3" xr3:uid="{05150D65-9070-4170-BEB5-B6113EEF626C}" name="22-25" dataDxfId="48"/>
    <tableColumn id="4" xr3:uid="{8DA43CB5-CF7C-479A-8FED-519B0D5B09F4}" name="26-29" dataDxfId="47"/>
    <tableColumn id="5" xr3:uid="{195E594B-91C0-482E-899E-675EC55D2B33}" name="30-33" dataDxfId="46"/>
    <tableColumn id="6" xr3:uid="{BFAAD4B4-DB0F-4CC5-AB53-53406DDB6CD2}" name="34-37" dataDxfId="45"/>
    <tableColumn id="7" xr3:uid="{A096906C-6DB5-4843-85EA-D108E13FCFCB}" name="38-41" dataDxfId="44"/>
    <tableColumn id="8" xr3:uid="{EF2D98D8-CA4C-4D4E-BFC8-88B42D5A652C}" name="42-45" dataDxfId="43"/>
    <tableColumn id="9" xr3:uid="{37E465CF-534A-4AB4-9397-8B4E7802D1C2}" name="46-49" dataDxfId="42"/>
    <tableColumn id="10" xr3:uid="{9D011F81-89FE-4808-81BC-863A55FB45D0}" name="50 ET +" dataDxfId="41"/>
  </tableColumns>
  <tableStyleInfo name="TableStyleLight15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F0CA59E-24C0-4ADB-916A-00AF143E6840}" name="tpiscine_F" displayName="tpiscine_F" ref="L4:U35" totalsRowShown="0" headerRowDxfId="26" dataDxfId="27" tableBorderDxfId="38">
  <autoFilter ref="L4:U35" xr:uid="{EF0CA59E-24C0-4ADB-916A-00AF143E684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00EB0632-D109-4734-AE0C-77A414EA9C42}" name="TEMPS" dataDxfId="37"/>
    <tableColumn id="2" xr3:uid="{18599A84-7F3D-44F4-84EC-ABB7C1D77FEB}" name="18-21" dataDxfId="36"/>
    <tableColumn id="3" xr3:uid="{D7E55AFA-AB9A-4975-A620-E964788D0020}" name="22-25" dataDxfId="35"/>
    <tableColumn id="4" xr3:uid="{E3074D60-E3D2-450F-A1DC-E945300C08AD}" name="26-29" dataDxfId="34"/>
    <tableColumn id="5" xr3:uid="{79F58124-A02E-4537-B048-6A6054422E70}" name="30-33" dataDxfId="33"/>
    <tableColumn id="6" xr3:uid="{8F8B75F2-AC15-4504-A2E8-9981C483DE35}" name="34-37" dataDxfId="32"/>
    <tableColumn id="7" xr3:uid="{1AEC34AC-BA90-4E09-A86C-67CB7F63EEC1}" name="38-41" dataDxfId="31"/>
    <tableColumn id="8" xr3:uid="{5FBA5E56-FA47-43BB-A555-3E9DCC7902CE}" name="42-45" dataDxfId="30"/>
    <tableColumn id="9" xr3:uid="{840508C7-7428-4305-B4DF-64CE822B488A}" name="46-49" dataDxfId="29"/>
    <tableColumn id="10" xr3:uid="{A878682E-4673-4175-9F97-5065B867FCF7}" name="50 ET +" dataDxfId="28"/>
  </tableColumns>
  <tableStyleInfo name="TableStyleLight15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450C91-67BE-4246-981A-DDB74E4CA9E3}" name="tDist2400_M" displayName="tDist2400_M" ref="A4:J52" totalsRowShown="0" headerRowDxfId="13" dataDxfId="14" tableBorderDxfId="25">
  <autoFilter ref="A4:J52" xr:uid="{91450C91-67BE-4246-981A-DDB74E4CA9E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407AA183-CA15-4464-A81F-372D2B9ACEC9}" name="TEMPS" dataDxfId="24"/>
    <tableColumn id="2" xr3:uid="{B84E31CF-9C2D-4701-BE4D-7D9525AB52D5}" name="18-21" dataDxfId="23"/>
    <tableColumn id="3" xr3:uid="{A37D4F7C-E054-4A9D-965C-6C0C1EBD5352}" name="22-25" dataDxfId="22"/>
    <tableColumn id="4" xr3:uid="{0C6A9A08-E3E5-4262-8E46-E3A01B24BA03}" name="26-29" dataDxfId="21"/>
    <tableColumn id="5" xr3:uid="{FC58BA2C-B95C-47FF-9ABB-28AABCE1E9C7}" name="30-33" dataDxfId="20"/>
    <tableColumn id="6" xr3:uid="{B9494470-0A44-4F66-940C-62FA3C9E36A5}" name="34-37" dataDxfId="19"/>
    <tableColumn id="7" xr3:uid="{F3CF4E0A-D862-4998-81A3-FE4D1233620C}" name="38-41" dataDxfId="18"/>
    <tableColumn id="8" xr3:uid="{2F4F8A5B-C3B3-4D7C-97FB-AB2EDBBDD6E4}" name="42-45" dataDxfId="17"/>
    <tableColumn id="9" xr3:uid="{66BE53C5-CBBC-42A4-B1AC-82884AA540A7}" name="46-49" dataDxfId="16"/>
    <tableColumn id="10" xr3:uid="{6E8869B5-D785-4D81-A210-A8F0E28D9CAA}" name="50 ET +" dataDxfId="15"/>
  </tableColumns>
  <tableStyleInfo name="TableStyleLight15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523B33B-B33D-49B7-9744-B7BAE0C1FB68}" name="tDist2400_F" displayName="tDist2400_F" ref="L4:U52" totalsRowShown="0" headerRowDxfId="0" dataDxfId="1" tableBorderDxfId="12">
  <autoFilter ref="L4:U52" xr:uid="{6523B33B-B33D-49B7-9744-B7BAE0C1FB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28375C0C-9A7A-46CF-9454-DAFD79ED1EF8}" name="TEMPS" dataDxfId="11"/>
    <tableColumn id="2" xr3:uid="{3762E844-16F4-4CA5-A2B5-B54DCD93BF90}" name="18-21" dataDxfId="10"/>
    <tableColumn id="3" xr3:uid="{03B5C397-4466-459F-BA49-029644347659}" name="22-25" dataDxfId="9"/>
    <tableColumn id="4" xr3:uid="{88C08F36-EBF0-490D-8A8A-49D17932BA7A}" name="26-29" dataDxfId="8"/>
    <tableColumn id="5" xr3:uid="{396A8514-F978-4843-BDD6-9927AE1954CF}" name="30-33" dataDxfId="7"/>
    <tableColumn id="6" xr3:uid="{CBF452BC-0F3C-4AD4-8652-A2390615DC93}" name="34-37" dataDxfId="6"/>
    <tableColumn id="7" xr3:uid="{48C0F7B7-C26A-4200-80BA-3D4EF2B7EC13}" name="38-41" dataDxfId="5"/>
    <tableColumn id="8" xr3:uid="{818B188D-257C-412C-8D09-9E66316B6604}" name="42-45" dataDxfId="4"/>
    <tableColumn id="9" xr3:uid="{D943E900-2E19-405C-B3A8-A86FCE2B8AF6}" name="46-49" dataDxfId="3"/>
    <tableColumn id="10" xr3:uid="{40D4C256-937E-45E5-8320-CB5A6DA3A0AB}" name="50 ET +" dataDxfId="2"/>
  </tableColumns>
  <tableStyleInfo name="TableStyleLight15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C9A0F3-F30B-4522-9A84-C08268FC8D6F}" name="Tableau1" displayName="Tableau1" ref="A1:B10" totalsRowShown="0" headerRowDxfId="79" dataDxfId="78">
  <autoFilter ref="A1:B10" xr:uid="{45C9A0F3-F30B-4522-9A84-C08268FC8D6F}">
    <filterColumn colId="0" hiddenButton="1"/>
    <filterColumn colId="1" hiddenButton="1"/>
  </autoFilter>
  <tableColumns count="2">
    <tableColumn id="1" xr3:uid="{663D2AC8-0C9B-4A98-8D66-319946B0D99A}" name="Âge" dataDxfId="81"/>
    <tableColumn id="2" xr3:uid="{A748453A-F5AB-4C20-87CB-88397CAD5407}" name="Catégorie" dataDxfId="8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7"/>
  <sheetViews>
    <sheetView showGridLines="0" tabSelected="1" workbookViewId="0">
      <selection activeCell="J22" sqref="J22"/>
    </sheetView>
  </sheetViews>
  <sheetFormatPr baseColWidth="10" defaultColWidth="9.1640625" defaultRowHeight="14" x14ac:dyDescent="0.3"/>
  <cols>
    <col min="1" max="1" width="6.25" style="30" customWidth="1"/>
    <col min="2" max="2" width="12.75" style="6" customWidth="1"/>
    <col min="3" max="3" width="5.5" style="6" customWidth="1"/>
    <col min="4" max="4" width="12.25" style="6" customWidth="1"/>
    <col min="5" max="5" width="2.5" style="17" customWidth="1"/>
    <col min="6" max="6" width="13.9140625" style="6" customWidth="1"/>
    <col min="7" max="7" width="4.5" customWidth="1"/>
    <col min="8" max="8" width="7.1640625" bestFit="1" customWidth="1"/>
    <col min="9" max="9" width="2.5" style="19" customWidth="1"/>
    <col min="10" max="10" width="14.1640625" style="6" customWidth="1"/>
    <col min="11" max="11" width="4.4140625" customWidth="1"/>
    <col min="12" max="12" width="7.1640625" bestFit="1" customWidth="1"/>
    <col min="13" max="13" width="2.5" style="19" customWidth="1"/>
    <col min="14" max="14" width="6.75" style="6" customWidth="1"/>
    <col min="15" max="15" width="6.6640625" customWidth="1"/>
    <col min="16" max="16" width="7.1640625" style="19" bestFit="1" customWidth="1"/>
    <col min="17" max="17" width="2.5" style="19" customWidth="1"/>
    <col min="18" max="18" width="11.4140625" customWidth="1"/>
    <col min="19" max="19" width="7.6640625" customWidth="1"/>
    <col min="21" max="22" width="11.4140625" customWidth="1"/>
    <col min="23" max="26" width="8.6640625" style="19" customWidth="1"/>
  </cols>
  <sheetData>
    <row r="1" spans="1:37" ht="14.5" thickBot="1" x14ac:dyDescent="0.35">
      <c r="A1" s="24"/>
      <c r="B1" s="20"/>
      <c r="C1" s="20"/>
      <c r="D1" s="99"/>
      <c r="F1" s="95"/>
      <c r="G1" s="94"/>
      <c r="I1" s="17"/>
      <c r="J1" s="95"/>
      <c r="K1" s="23"/>
      <c r="L1" s="94"/>
      <c r="M1" s="17"/>
      <c r="N1" s="95"/>
      <c r="O1" s="23"/>
      <c r="P1" s="17"/>
      <c r="Q1" s="17"/>
      <c r="R1" s="20"/>
      <c r="S1" s="20"/>
      <c r="T1" s="21"/>
      <c r="U1" s="20"/>
      <c r="V1" s="23"/>
      <c r="W1" s="17"/>
      <c r="X1" s="17"/>
      <c r="Y1" s="17"/>
      <c r="Z1" s="17"/>
      <c r="AA1" s="12" t="s">
        <v>0</v>
      </c>
      <c r="AB1" s="12">
        <v>5</v>
      </c>
      <c r="AC1" s="12">
        <v>4</v>
      </c>
      <c r="AD1" s="12">
        <v>3</v>
      </c>
      <c r="AE1" s="12">
        <v>2</v>
      </c>
      <c r="AF1" s="12">
        <v>1</v>
      </c>
      <c r="AH1" s="11"/>
      <c r="AI1" s="11"/>
      <c r="AJ1" s="11"/>
      <c r="AK1" s="11"/>
    </row>
    <row r="2" spans="1:37" s="10" customFormat="1" ht="36" customHeight="1" x14ac:dyDescent="0.3">
      <c r="A2" s="8" t="s">
        <v>1</v>
      </c>
      <c r="B2" s="8" t="s">
        <v>2</v>
      </c>
      <c r="C2" s="8" t="s">
        <v>3</v>
      </c>
      <c r="D2" s="82" t="s">
        <v>4</v>
      </c>
      <c r="E2" s="14"/>
      <c r="F2" s="62" t="s">
        <v>81</v>
      </c>
      <c r="G2" s="63" t="s">
        <v>5</v>
      </c>
      <c r="H2" s="102" t="s">
        <v>83</v>
      </c>
      <c r="I2" s="14"/>
      <c r="J2" s="84" t="s">
        <v>6</v>
      </c>
      <c r="K2" s="85" t="s">
        <v>5</v>
      </c>
      <c r="L2" s="102" t="s">
        <v>83</v>
      </c>
      <c r="M2" s="14"/>
      <c r="N2" s="62" t="s">
        <v>7</v>
      </c>
      <c r="O2" s="63" t="s">
        <v>5</v>
      </c>
      <c r="P2" s="102" t="s">
        <v>83</v>
      </c>
      <c r="Q2" s="14"/>
      <c r="R2" s="89" t="s">
        <v>8</v>
      </c>
      <c r="S2" s="8" t="s">
        <v>9</v>
      </c>
      <c r="T2" s="9" t="s">
        <v>10</v>
      </c>
      <c r="U2" s="22" t="s">
        <v>11</v>
      </c>
      <c r="V2" s="13" t="s">
        <v>12</v>
      </c>
      <c r="W2" s="13" t="s">
        <v>13</v>
      </c>
      <c r="X2" s="18"/>
      <c r="Y2" s="18"/>
      <c r="Z2" s="18"/>
      <c r="AA2" s="16"/>
      <c r="AB2" s="7" t="s">
        <v>14</v>
      </c>
      <c r="AC2" s="7" t="s">
        <v>15</v>
      </c>
      <c r="AD2" s="7" t="s">
        <v>16</v>
      </c>
      <c r="AE2" s="7" t="s">
        <v>17</v>
      </c>
      <c r="AF2" s="7" t="s">
        <v>18</v>
      </c>
      <c r="AH2" s="31"/>
      <c r="AI2" s="31"/>
      <c r="AJ2" s="31"/>
      <c r="AK2" s="31"/>
    </row>
    <row r="3" spans="1:37" s="39" customFormat="1" ht="20.149999999999999" customHeight="1" x14ac:dyDescent="0.3">
      <c r="A3" s="27" t="s">
        <v>19</v>
      </c>
      <c r="B3" s="59" t="s">
        <v>20</v>
      </c>
      <c r="C3" s="32">
        <f ca="1">DATEDIF(B3,TODAY(),"Y")</f>
        <v>42</v>
      </c>
      <c r="D3" s="83" t="str">
        <f ca="1">_xlfn.XLOOKUP(C3,Tableau1[Âge],Tableau1[Catégorie],"Catégorie non trouvée",-1,-1)</f>
        <v>42-45</v>
      </c>
      <c r="E3" s="100"/>
      <c r="F3" s="64" t="s">
        <v>21</v>
      </c>
      <c r="G3" s="142"/>
      <c r="H3" s="145" t="str" cm="1">
        <f t="array" aca="1" ref="H3" ca="1">IFERROR(INDEX(INDIRECT("tDist2400_"&amp;$A3),MATCH(VALUE(SUBSTITUTE($F3,"'",",")),INDIRECT("tDist2400_"&amp;$A3&amp;"[TEMPS]"),1)+1,MATCH($D3,Tableau1[Catégorie],0)+1),"")</f>
        <v/>
      </c>
      <c r="I3" s="14"/>
      <c r="J3" s="72">
        <v>29</v>
      </c>
      <c r="K3" s="7">
        <v>20</v>
      </c>
      <c r="L3" s="148" cm="1">
        <f t="array" aca="1" ref="L3" ca="1">IFERROR(INDEX(INDIRECT("tpompes_"&amp;$A3),MATCH($J3,INDIRECT("tpompes_"&amp;$A3&amp;"[NB]"),0)+1,MATCH($D3,Tableau1[Catégorie],0)+1),"")</f>
        <v>19</v>
      </c>
      <c r="M3" s="14"/>
      <c r="N3" s="135">
        <v>1.58</v>
      </c>
      <c r="O3" s="87">
        <v>20</v>
      </c>
      <c r="P3" s="152" cm="1">
        <f t="array" aca="1" ref="P3" ca="1">IFERROR(INDEX(INDIRECT("tPiscine_"&amp;$A3),MATCH($N3,INDIRECT("tPiscine_"&amp;$A3&amp;"[TEMPS]"),1)+1,MATCH($D3,Tableau1[Catégorie],0)+1),"")</f>
        <v>20</v>
      </c>
      <c r="Q3" s="14"/>
      <c r="R3" s="90">
        <f>SUM(G3,K3,O3)</f>
        <v>40</v>
      </c>
      <c r="S3" s="34" t="s">
        <v>22</v>
      </c>
      <c r="T3" s="34">
        <v>45395</v>
      </c>
      <c r="U3" s="36">
        <v>40</v>
      </c>
      <c r="V3" s="35">
        <f>SUM(R3,U3)</f>
        <v>80</v>
      </c>
      <c r="W3" s="37" t="str">
        <f>_xlfn.IFS(V3&lt;=20,"1",V3&lt;=40,"2",V3&lt;=60,"3",V3&lt;=80,"4",V3&lt;=100,"5")</f>
        <v>4</v>
      </c>
      <c r="X3" s="38"/>
      <c r="Y3" s="38"/>
      <c r="Z3" s="38"/>
    </row>
    <row r="4" spans="1:37" s="31" customFormat="1" ht="20.149999999999999" customHeight="1" x14ac:dyDescent="0.3">
      <c r="A4" s="28" t="s">
        <v>23</v>
      </c>
      <c r="B4" s="60" t="s">
        <v>24</v>
      </c>
      <c r="C4" s="58">
        <f t="shared" ref="C4:C7" ca="1" si="0">DATEDIF(B4,TODAY(),"Y")</f>
        <v>60</v>
      </c>
      <c r="D4" s="83" t="str">
        <f ca="1">_xlfn.XLOOKUP(C4,Tableau1[Âge],Tableau1[Catégorie],"Catégorie non trouvée",-1,-1)</f>
        <v>50 ET +</v>
      </c>
      <c r="E4" s="100"/>
      <c r="F4" s="66" t="s">
        <v>21</v>
      </c>
      <c r="G4" s="67"/>
      <c r="H4" s="146" t="str" cm="1">
        <f t="array" aca="1" ref="H4" ca="1">IFERROR(INDEX(INDIRECT("tDist2400_"&amp;$A4),MATCH(VALUE(SUBSTITUTE($F4,"'",",")),INDIRECT("tDist2400_"&amp;$A4&amp;"[TEMPS]"),1)+1,MATCH($D4,Tableau1[Catégorie],0)+1),"")</f>
        <v/>
      </c>
      <c r="I4" s="14"/>
      <c r="J4" s="66" t="s">
        <v>21</v>
      </c>
      <c r="K4" s="41"/>
      <c r="L4" s="148" t="str" cm="1">
        <f t="array" aca="1" ref="L4" ca="1">IFERROR(INDEX(INDIRECT("tpompes_"&amp;$A4),MATCH($J4,INDIRECT("tpompes_"&amp;$A4&amp;"[NB]"),0)+1,MATCH($D4,Tableau1[Catégorie],0)+1),"")</f>
        <v/>
      </c>
      <c r="M4" s="14"/>
      <c r="N4" s="136">
        <v>1.45</v>
      </c>
      <c r="O4" s="88">
        <v>20</v>
      </c>
      <c r="P4" s="152" cm="1">
        <f t="array" aca="1" ref="P4" ca="1">IFERROR(INDEX(INDIRECT("tPiscine_"&amp;$A4),MATCH($N4,INDIRECT("tPiscine_"&amp;$A4&amp;"[TEMPS]"),1)+1,MATCH($D4,Tableau1[Catégorie],0)+1),"")</f>
        <v>20</v>
      </c>
      <c r="Q4" s="14"/>
      <c r="R4" s="90">
        <f>SUM(G4,K4,O4)</f>
        <v>20</v>
      </c>
      <c r="S4" s="42" t="s">
        <v>22</v>
      </c>
      <c r="T4" s="42">
        <v>45395</v>
      </c>
      <c r="U4" s="36">
        <v>40</v>
      </c>
      <c r="V4" s="35">
        <f t="shared" ref="V4:V26" si="1">SUM(R4,U4)</f>
        <v>60</v>
      </c>
      <c r="W4" s="37" t="str">
        <f t="shared" ref="W4:W26" si="2">_xlfn.IFS(V4&lt;=20,"1",V4&lt;=40,"2",V4&lt;=60,"3",V4&lt;=80,"4",V4&lt;=100,"5")</f>
        <v>3</v>
      </c>
      <c r="X4" s="38"/>
      <c r="Y4" s="38"/>
      <c r="Z4" s="38"/>
      <c r="AA4" s="12" t="s">
        <v>25</v>
      </c>
      <c r="AB4" s="12">
        <v>3</v>
      </c>
      <c r="AC4" s="12">
        <v>2</v>
      </c>
      <c r="AD4" s="12">
        <v>1</v>
      </c>
    </row>
    <row r="5" spans="1:37" s="39" customFormat="1" ht="20.149999999999999" customHeight="1" x14ac:dyDescent="0.3">
      <c r="A5" s="27" t="s">
        <v>23</v>
      </c>
      <c r="B5" s="59">
        <v>30127</v>
      </c>
      <c r="C5" s="32">
        <f t="shared" ca="1" si="0"/>
        <v>42</v>
      </c>
      <c r="D5" s="83" t="str">
        <f ca="1">_xlfn.XLOOKUP(C5,Tableau1[Âge],Tableau1[Catégorie],"Catégorie non trouvée",-1,-1)</f>
        <v>42-45</v>
      </c>
      <c r="E5" s="100"/>
      <c r="F5" s="68" t="s">
        <v>26</v>
      </c>
      <c r="G5" s="65">
        <v>20</v>
      </c>
      <c r="H5" s="146" cm="1">
        <f t="array" aca="1" ref="H5" ca="1">IFERROR(INDEX(INDIRECT("tDist2400_"&amp;$A5),MATCH(VALUE(SUBSTITUTE($F5,"'",",")),INDIRECT("tDist2400_"&amp;$A5&amp;"[TEMPS]"),1)+1,MATCH($D5,Tableau1[Catégorie],0)+1),"")</f>
        <v>20</v>
      </c>
      <c r="I5" s="14"/>
      <c r="J5" s="72">
        <v>24</v>
      </c>
      <c r="K5" s="7">
        <v>13</v>
      </c>
      <c r="L5" s="148" cm="1">
        <f t="array" aca="1" ref="L5" ca="1">IFERROR(INDEX(INDIRECT("tpompes_"&amp;$A5),MATCH($J5,INDIRECT("tpompes_"&amp;$A5&amp;"[NB]"),0)+1,MATCH($D5,Tableau1[Catégorie],0)+1),"")</f>
        <v>12</v>
      </c>
      <c r="M5" s="14"/>
      <c r="N5" s="135">
        <v>1.3</v>
      </c>
      <c r="O5" s="87">
        <v>20</v>
      </c>
      <c r="P5" s="146" cm="1">
        <f t="array" aca="1" ref="P5" ca="1">IFERROR(INDEX(INDIRECT("tPiscine_"&amp;$A5),MATCH($N5,INDIRECT("tPiscine_"&amp;$A5&amp;"[TEMPS]"),1)+1,MATCH($D5,Tableau1[Catégorie],0)+1),"")</f>
        <v>20</v>
      </c>
      <c r="Q5" s="14"/>
      <c r="R5" s="90">
        <f>SUM(G5,K5,O5)</f>
        <v>53</v>
      </c>
      <c r="S5" s="34" t="s">
        <v>22</v>
      </c>
      <c r="T5" s="34">
        <v>45425</v>
      </c>
      <c r="U5" s="36">
        <v>40</v>
      </c>
      <c r="V5" s="35">
        <f t="shared" si="1"/>
        <v>93</v>
      </c>
      <c r="W5" s="37" t="str">
        <f t="shared" si="2"/>
        <v>5</v>
      </c>
      <c r="X5" s="38"/>
      <c r="Y5" s="38"/>
      <c r="Z5" s="38"/>
      <c r="AA5" s="16"/>
      <c r="AB5" s="7">
        <v>40</v>
      </c>
      <c r="AC5" s="7">
        <v>10</v>
      </c>
      <c r="AD5" s="7">
        <v>0</v>
      </c>
    </row>
    <row r="6" spans="1:37" s="39" customFormat="1" ht="20.149999999999999" customHeight="1" x14ac:dyDescent="0.3">
      <c r="A6" s="28" t="s">
        <v>19</v>
      </c>
      <c r="B6" s="60" t="s">
        <v>27</v>
      </c>
      <c r="C6" s="58">
        <f t="shared" ca="1" si="0"/>
        <v>34</v>
      </c>
      <c r="D6" s="83" t="str">
        <f ca="1">_xlfn.XLOOKUP(C6,Tableau1[Âge],Tableau1[Catégorie],"Catégorie non trouvée",-1,-1)</f>
        <v>34-37</v>
      </c>
      <c r="E6" s="100"/>
      <c r="F6" s="69" t="s">
        <v>28</v>
      </c>
      <c r="G6" s="67">
        <v>15</v>
      </c>
      <c r="H6" s="146" cm="1">
        <f t="array" aca="1" ref="H6" ca="1">IFERROR(INDEX(INDIRECT("tDist2400_"&amp;$A6),MATCH(VALUE(SUBSTITUTE($F6,"'",",")),INDIRECT("tDist2400_"&amp;$A6&amp;"[TEMPS]"),1)+1,MATCH($D6,Tableau1[Catégorie],0)+1),"")</f>
        <v>16</v>
      </c>
      <c r="I6" s="14"/>
      <c r="J6" s="74">
        <v>15</v>
      </c>
      <c r="K6" s="41">
        <v>8</v>
      </c>
      <c r="L6" s="148" cm="1">
        <f t="array" aca="1" ref="L6" ca="1">IFERROR(INDEX(INDIRECT("tpompes_"&amp;$A6),MATCH($J6,INDIRECT("tpompes_"&amp;$A6&amp;"[NB]"),0)+1,MATCH($D6,Tableau1[Catégorie],0)+1),"")</f>
        <v>7</v>
      </c>
      <c r="M6" s="14"/>
      <c r="N6" s="136">
        <v>2.0699999999999998</v>
      </c>
      <c r="O6" s="88">
        <v>17</v>
      </c>
      <c r="P6" s="152" cm="1">
        <f t="array" aca="1" ref="P6" ca="1">IFERROR(INDEX(INDIRECT("tPiscine_"&amp;$A6),MATCH($N6,INDIRECT("tPiscine_"&amp;$A6&amp;"[TEMPS]"),1)+1,MATCH($D6,Tableau1[Catégorie],0)+1),"")</f>
        <v>18</v>
      </c>
      <c r="Q6" s="14"/>
      <c r="R6" s="90">
        <f>SUM(G6,K6,O6)</f>
        <v>40</v>
      </c>
      <c r="S6" s="42" t="s">
        <v>22</v>
      </c>
      <c r="T6" s="42">
        <v>45425</v>
      </c>
      <c r="U6" s="36">
        <v>40</v>
      </c>
      <c r="V6" s="35">
        <f t="shared" si="1"/>
        <v>80</v>
      </c>
      <c r="W6" s="37" t="str">
        <f t="shared" si="2"/>
        <v>4</v>
      </c>
      <c r="X6" s="38"/>
      <c r="Y6" s="38"/>
      <c r="Z6" s="38"/>
      <c r="AA6" s="14"/>
      <c r="AB6" s="14"/>
      <c r="AC6" s="14"/>
      <c r="AD6" s="14"/>
      <c r="AE6" s="14"/>
      <c r="AF6" s="14"/>
    </row>
    <row r="7" spans="1:37" s="39" customFormat="1" ht="20.149999999999999" customHeight="1" x14ac:dyDescent="0.3">
      <c r="A7" s="27" t="s">
        <v>23</v>
      </c>
      <c r="B7" s="59" t="s">
        <v>29</v>
      </c>
      <c r="C7" s="32">
        <f t="shared" ca="1" si="0"/>
        <v>34</v>
      </c>
      <c r="D7" s="83" t="str">
        <f ca="1">_xlfn.XLOOKUP(C7,Tableau1[Âge],Tableau1[Catégorie],"Catégorie non trouvée",-1,-1)</f>
        <v>34-37</v>
      </c>
      <c r="E7" s="100"/>
      <c r="F7" s="68" t="s">
        <v>30</v>
      </c>
      <c r="G7" s="65">
        <v>16</v>
      </c>
      <c r="H7" s="146" cm="1">
        <f t="array" aca="1" ref="H7" ca="1">IFERROR(INDEX(INDIRECT("tDist2400_"&amp;$A7),MATCH(VALUE(SUBSTITUTE($F7,"'",",")),INDIRECT("tDist2400_"&amp;$A7&amp;"[TEMPS]"),1)+1,MATCH($D7,Tableau1[Catégorie],0)+1),"")</f>
        <v>17</v>
      </c>
      <c r="I7" s="14"/>
      <c r="J7" s="72">
        <v>35</v>
      </c>
      <c r="K7" s="7">
        <v>15</v>
      </c>
      <c r="L7" s="148" cm="1">
        <f t="array" aca="1" ref="L7" ca="1">IFERROR(INDEX(INDIRECT("tpompes_"&amp;$A7),MATCH($J7,INDIRECT("tpompes_"&amp;$A7&amp;"[NB]"),0)+1,MATCH($D7,Tableau1[Catégorie],0)+1),"")</f>
        <v>14</v>
      </c>
      <c r="M7" s="14"/>
      <c r="N7" s="135">
        <v>1.31</v>
      </c>
      <c r="O7" s="87">
        <v>19</v>
      </c>
      <c r="P7" s="152" cm="1">
        <f t="array" aca="1" ref="P7" ca="1">IFERROR(INDEX(INDIRECT("tPiscine_"&amp;$A7),MATCH($N7,INDIRECT("tPiscine_"&amp;$A7&amp;"[TEMPS]"),1)+1,MATCH($D7,Tableau1[Catégorie],0)+1),"")</f>
        <v>19</v>
      </c>
      <c r="Q7" s="14"/>
      <c r="R7" s="90">
        <f>SUM(G7,K7,O7)</f>
        <v>50</v>
      </c>
      <c r="S7" s="34" t="s">
        <v>22</v>
      </c>
      <c r="T7" s="34">
        <v>45425</v>
      </c>
      <c r="U7" s="36">
        <v>40</v>
      </c>
      <c r="V7" s="44">
        <f t="shared" si="1"/>
        <v>90</v>
      </c>
      <c r="W7" s="37" t="str">
        <f t="shared" si="2"/>
        <v>5</v>
      </c>
      <c r="X7" s="38"/>
      <c r="Y7" s="38"/>
      <c r="Z7" s="38"/>
      <c r="AA7" s="15"/>
      <c r="AB7" s="14"/>
      <c r="AC7" s="14"/>
      <c r="AD7" s="14"/>
      <c r="AE7" s="14"/>
      <c r="AF7" s="14"/>
    </row>
    <row r="8" spans="1:37" s="39" customFormat="1" ht="20.149999999999999" customHeight="1" x14ac:dyDescent="0.3">
      <c r="A8" s="29"/>
      <c r="B8" s="29"/>
      <c r="C8" s="29"/>
      <c r="D8" s="29"/>
      <c r="E8" s="101"/>
      <c r="F8" s="70"/>
      <c r="G8" s="71"/>
      <c r="H8" s="147" t="str" cm="1">
        <f t="array" aca="1" ref="H8" ca="1">IFERROR(INDEX(INDIRECT("tDist2400_"&amp;$A8),MATCH(VALUE(SUBSTITUTE($F8,"'",",")),INDIRECT("tDist2400_"&amp;$A8&amp;"[TEMPS]"),1)+1,MATCH($D8,Tableau1[Catégorie],0)+1),"")</f>
        <v/>
      </c>
      <c r="I8" s="93"/>
      <c r="J8" s="70"/>
      <c r="K8" s="25"/>
      <c r="L8" s="149" t="str" cm="1">
        <f t="array" aca="1" ref="L8" ca="1">IFERROR(INDEX(INDIRECT("tpompes_"&amp;$A8),MATCH($J8,INDIRECT("tpompes_"&amp;$A8&amp;"[NB]"),0)+1,MATCH($D8,Tableau1[Catégorie],0)+1),"")</f>
        <v/>
      </c>
      <c r="M8" s="93"/>
      <c r="N8" s="137" t="s">
        <v>82</v>
      </c>
      <c r="O8" s="71"/>
      <c r="P8" s="153" t="str" cm="1">
        <f t="array" aca="1" ref="P8" ca="1">IFERROR(INDEX(INDIRECT("tPiscine_"&amp;$A8),MATCH($N8,INDIRECT("tPiscine_"&amp;$A8&amp;"[TEMPS]"),1)+1,MATCH($D8,Tableau1[Catégorie],0)+1),"")</f>
        <v/>
      </c>
      <c r="Q8" s="93"/>
      <c r="R8" s="25"/>
      <c r="S8" s="25"/>
      <c r="T8" s="25"/>
      <c r="U8" s="25"/>
      <c r="V8" s="25"/>
      <c r="W8" s="46"/>
      <c r="X8" s="38"/>
      <c r="Y8" s="38"/>
      <c r="Z8" s="38"/>
      <c r="AA8" s="12" t="s">
        <v>31</v>
      </c>
      <c r="AB8" s="12">
        <v>5</v>
      </c>
      <c r="AC8" s="12">
        <v>4</v>
      </c>
      <c r="AD8" s="12">
        <v>3</v>
      </c>
      <c r="AE8" s="12">
        <v>2</v>
      </c>
      <c r="AF8" s="12">
        <v>1</v>
      </c>
    </row>
    <row r="9" spans="1:37" s="39" customFormat="1" ht="20.149999999999999" customHeight="1" x14ac:dyDescent="0.3">
      <c r="A9" s="27" t="s">
        <v>19</v>
      </c>
      <c r="B9" s="59" t="s">
        <v>32</v>
      </c>
      <c r="C9" s="32">
        <f ca="1">DATEDIF(B9,TODAY(),"Y")</f>
        <v>36</v>
      </c>
      <c r="D9" s="83" t="str">
        <f ca="1">_xlfn.XLOOKUP(C9,Tableau1[Âge],Tableau1[Catégorie],"Catégorie non trouvée",-1,-1)</f>
        <v>34-37</v>
      </c>
      <c r="E9" s="100"/>
      <c r="F9" s="72" t="s">
        <v>33</v>
      </c>
      <c r="G9" s="65">
        <v>9</v>
      </c>
      <c r="H9" s="146" cm="1">
        <f t="array" aca="1" ref="H9" ca="1">IFERROR(INDEX(INDIRECT("tDist2400_"&amp;$A9),MATCH(VALUE(SUBSTITUTE($F9,"'",",")),INDIRECT("tDist2400_"&amp;$A9&amp;"[TEMPS]"),1)+1,MATCH($D9,Tableau1[Catégorie],0)+1),"")</f>
        <v>10</v>
      </c>
      <c r="I9" s="14"/>
      <c r="J9" s="72">
        <v>7</v>
      </c>
      <c r="K9" s="7">
        <v>0</v>
      </c>
      <c r="L9" s="148" cm="1">
        <f t="array" aca="1" ref="L9" ca="1">IFERROR(INDEX(INDIRECT("tpompes_"&amp;$A9),MATCH($J9,INDIRECT("tpompes_"&amp;$A9&amp;"[NB]"),0)+1,MATCH($D9,Tableau1[Catégorie],0)+1),"")</f>
        <v>0</v>
      </c>
      <c r="M9" s="14"/>
      <c r="N9" s="135">
        <v>2.0699999999999998</v>
      </c>
      <c r="O9" s="87">
        <v>17</v>
      </c>
      <c r="P9" s="152" cm="1">
        <f t="array" aca="1" ref="P9" ca="1">IFERROR(INDEX(INDIRECT("tPiscine_"&amp;$A9),MATCH($N9,INDIRECT("tPiscine_"&amp;$A9&amp;"[TEMPS]"),1)+1,MATCH($D9,Tableau1[Catégorie],0)+1),"")</f>
        <v>18</v>
      </c>
      <c r="Q9" s="14"/>
      <c r="R9" s="90">
        <f t="shared" ref="R9:R15" si="3">SUM(G9,K9,O9)</f>
        <v>26</v>
      </c>
      <c r="S9" s="34" t="s">
        <v>22</v>
      </c>
      <c r="T9" s="33">
        <v>45425</v>
      </c>
      <c r="U9" s="36">
        <v>40</v>
      </c>
      <c r="V9" s="47">
        <f t="shared" si="1"/>
        <v>66</v>
      </c>
      <c r="W9" s="37" t="str">
        <f t="shared" si="2"/>
        <v>4</v>
      </c>
      <c r="X9" s="38"/>
      <c r="Y9" s="38"/>
      <c r="Z9" s="38"/>
      <c r="AA9" s="16"/>
      <c r="AB9" s="7" t="s">
        <v>34</v>
      </c>
      <c r="AC9" s="7" t="s">
        <v>35</v>
      </c>
      <c r="AD9" s="7" t="s">
        <v>36</v>
      </c>
      <c r="AE9" s="7" t="s">
        <v>37</v>
      </c>
      <c r="AF9" s="7" t="s">
        <v>38</v>
      </c>
    </row>
    <row r="10" spans="1:37" s="39" customFormat="1" ht="20.149999999999999" customHeight="1" x14ac:dyDescent="0.3">
      <c r="A10" s="28" t="s">
        <v>19</v>
      </c>
      <c r="B10" s="60" t="s">
        <v>39</v>
      </c>
      <c r="C10" s="58">
        <f t="shared" ref="C10:C15" ca="1" si="4">DATEDIF(B10,TODAY(),"Y")</f>
        <v>36</v>
      </c>
      <c r="D10" s="83" t="str">
        <f ca="1">_xlfn.XLOOKUP(C10,Tableau1[Âge],Tableau1[Catégorie],"Catégorie non trouvée",-1,-1)</f>
        <v>34-37</v>
      </c>
      <c r="E10" s="100"/>
      <c r="F10" s="66" t="s">
        <v>21</v>
      </c>
      <c r="G10" s="67"/>
      <c r="H10" s="146" t="str" cm="1">
        <f t="array" aca="1" ref="H10" ca="1">IFERROR(INDEX(INDIRECT("tDist2400_"&amp;$A10),MATCH(VALUE(SUBSTITUTE($F10,"'",",")),INDIRECT("tDist2400_"&amp;$A10&amp;"[TEMPS]"),1)+1,MATCH($D10,Tableau1[Catégorie],0)+1),"")</f>
        <v/>
      </c>
      <c r="I10" s="14"/>
      <c r="J10" s="66" t="s">
        <v>21</v>
      </c>
      <c r="K10" s="41"/>
      <c r="L10" s="148" t="str" cm="1">
        <f t="array" aca="1" ref="L10" ca="1">IFERROR(INDEX(INDIRECT("tpompes_"&amp;$A10),MATCH($J10,INDIRECT("tpompes_"&amp;$A10&amp;"[NB]"),0)+1,MATCH($D10,Tableau1[Catégorie],0)+1),"")</f>
        <v/>
      </c>
      <c r="M10" s="14"/>
      <c r="N10" s="136" t="s">
        <v>82</v>
      </c>
      <c r="O10" s="88"/>
      <c r="P10" s="152" t="str" cm="1">
        <f t="array" aca="1" ref="P10" ca="1">IFERROR(INDEX(INDIRECT("tPiscine_"&amp;$A10),MATCH($N10,INDIRECT("tPiscine_"&amp;$A10&amp;"[TEMPS]"),1)+1,MATCH($D10,Tableau1[Catégorie],0)+1),"")</f>
        <v/>
      </c>
      <c r="Q10" s="14"/>
      <c r="R10" s="90">
        <f t="shared" si="3"/>
        <v>0</v>
      </c>
      <c r="S10" s="40" t="s">
        <v>21</v>
      </c>
      <c r="T10" s="42"/>
      <c r="U10" s="36"/>
      <c r="V10" s="35">
        <f t="shared" si="1"/>
        <v>0</v>
      </c>
      <c r="W10" s="37" t="str">
        <f t="shared" si="2"/>
        <v>1</v>
      </c>
      <c r="X10" s="38"/>
      <c r="Y10" s="38"/>
      <c r="Z10" s="38"/>
      <c r="AA10" s="14"/>
      <c r="AB10" s="14"/>
      <c r="AC10" s="14"/>
      <c r="AD10" s="14"/>
    </row>
    <row r="11" spans="1:37" s="39" customFormat="1" ht="20.149999999999999" customHeight="1" x14ac:dyDescent="0.3">
      <c r="A11" s="27" t="s">
        <v>19</v>
      </c>
      <c r="B11" s="59" t="s">
        <v>40</v>
      </c>
      <c r="C11" s="32">
        <f t="shared" ca="1" si="4"/>
        <v>37</v>
      </c>
      <c r="D11" s="83" t="str">
        <f ca="1">_xlfn.XLOOKUP(C11,Tableau1[Âge],Tableau1[Catégorie],"Catégorie non trouvée",-1,-1)</f>
        <v>34-37</v>
      </c>
      <c r="E11" s="100"/>
      <c r="F11" s="72" t="s">
        <v>41</v>
      </c>
      <c r="G11" s="65">
        <v>16</v>
      </c>
      <c r="H11" s="146" cm="1">
        <f t="array" aca="1" ref="H11" ca="1">IFERROR(INDEX(INDIRECT("tDist2400_"&amp;$A11),MATCH(VALUE(SUBSTITUTE($F11,"'",",")),INDIRECT("tDist2400_"&amp;$A11&amp;"[TEMPS]"),1)+1,MATCH($D11,Tableau1[Catégorie],0)+1),"")</f>
        <v>16</v>
      </c>
      <c r="I11" s="14"/>
      <c r="J11" s="72">
        <v>30</v>
      </c>
      <c r="K11" s="7">
        <v>16</v>
      </c>
      <c r="L11" s="148" cm="1">
        <f t="array" aca="1" ref="L11" ca="1">IFERROR(INDEX(INDIRECT("tpompes_"&amp;$A11),MATCH($J11,INDIRECT("tpompes_"&amp;$A11&amp;"[NB]"),0)+1,MATCH($D11,Tableau1[Catégorie],0)+1),"")</f>
        <v>16</v>
      </c>
      <c r="M11" s="14"/>
      <c r="N11" s="135">
        <v>1.52</v>
      </c>
      <c r="O11" s="87">
        <v>19</v>
      </c>
      <c r="P11" s="152" cm="1">
        <f t="array" aca="1" ref="P11" ca="1">IFERROR(INDEX(INDIRECT("tPiscine_"&amp;$A11),MATCH($N11,INDIRECT("tPiscine_"&amp;$A11&amp;"[TEMPS]"),1)+1,MATCH($D11,Tableau1[Catégorie],0)+1),"")</f>
        <v>19</v>
      </c>
      <c r="Q11" s="14"/>
      <c r="R11" s="90">
        <f t="shared" si="3"/>
        <v>51</v>
      </c>
      <c r="S11" s="34" t="s">
        <v>22</v>
      </c>
      <c r="T11" s="34">
        <v>45425</v>
      </c>
      <c r="U11" s="36">
        <v>40</v>
      </c>
      <c r="V11" s="35">
        <f t="shared" si="1"/>
        <v>91</v>
      </c>
      <c r="W11" s="37" t="str">
        <f t="shared" si="2"/>
        <v>5</v>
      </c>
      <c r="X11" s="38"/>
      <c r="Y11" s="38"/>
      <c r="Z11" s="38"/>
      <c r="AA11" s="14"/>
      <c r="AB11" s="14"/>
      <c r="AC11" s="14"/>
      <c r="AD11" s="14"/>
    </row>
    <row r="12" spans="1:37" s="39" customFormat="1" ht="20.149999999999999" customHeight="1" x14ac:dyDescent="0.3">
      <c r="A12" s="28" t="s">
        <v>19</v>
      </c>
      <c r="B12" s="60" t="s">
        <v>42</v>
      </c>
      <c r="C12" s="58">
        <f t="shared" ca="1" si="4"/>
        <v>36</v>
      </c>
      <c r="D12" s="83" t="str">
        <f ca="1">_xlfn.XLOOKUP(C12,Tableau1[Âge],Tableau1[Catégorie],"Catégorie non trouvée",-1,-1)</f>
        <v>34-37</v>
      </c>
      <c r="E12" s="100"/>
      <c r="F12" s="66" t="s">
        <v>21</v>
      </c>
      <c r="G12" s="67"/>
      <c r="H12" s="146" t="str" cm="1">
        <f t="array" aca="1" ref="H12" ca="1">IFERROR(INDEX(INDIRECT("tDist2400_"&amp;$A12),MATCH(VALUE(SUBSTITUTE($F12,"'",",")),INDIRECT("tDist2400_"&amp;$A12&amp;"[TEMPS]"),1)+1,MATCH($D12,Tableau1[Catégorie],0)+1),"")</f>
        <v/>
      </c>
      <c r="I12" s="14"/>
      <c r="J12" s="66" t="s">
        <v>21</v>
      </c>
      <c r="K12" s="41"/>
      <c r="L12" s="148" t="str" cm="1">
        <f t="array" aca="1" ref="L12" ca="1">IFERROR(INDEX(INDIRECT("tpompes_"&amp;$A12),MATCH($J12,INDIRECT("tpompes_"&amp;$A12&amp;"[NB]"),0)+1,MATCH($D12,Tableau1[Catégorie],0)+1),"")</f>
        <v/>
      </c>
      <c r="M12" s="14"/>
      <c r="N12" s="136" t="s">
        <v>82</v>
      </c>
      <c r="O12" s="88"/>
      <c r="P12" s="152" t="str" cm="1">
        <f t="array" aca="1" ref="P12" ca="1">IFERROR(INDEX(INDIRECT("tPiscine_"&amp;$A12),MATCH($N12,INDIRECT("tPiscine_"&amp;$A12&amp;"[TEMPS]"),1)+1,MATCH($D12,Tableau1[Catégorie],0)+1),"")</f>
        <v/>
      </c>
      <c r="Q12" s="14"/>
      <c r="R12" s="90">
        <f t="shared" si="3"/>
        <v>0</v>
      </c>
      <c r="S12" s="40" t="s">
        <v>21</v>
      </c>
      <c r="T12" s="42"/>
      <c r="U12" s="36"/>
      <c r="V12" s="35">
        <f t="shared" si="1"/>
        <v>0</v>
      </c>
      <c r="W12" s="37" t="str">
        <f t="shared" si="2"/>
        <v>1</v>
      </c>
      <c r="X12" s="38"/>
      <c r="Y12" s="38"/>
      <c r="Z12" s="38"/>
      <c r="AA12" s="14"/>
      <c r="AB12" s="14"/>
      <c r="AC12" s="14"/>
      <c r="AD12" s="14"/>
    </row>
    <row r="13" spans="1:37" s="39" customFormat="1" ht="20.149999999999999" customHeight="1" x14ac:dyDescent="0.3">
      <c r="A13" s="27" t="s">
        <v>23</v>
      </c>
      <c r="B13" s="59" t="s">
        <v>43</v>
      </c>
      <c r="C13" s="32">
        <f t="shared" ca="1" si="4"/>
        <v>28</v>
      </c>
      <c r="D13" s="83" t="str">
        <f ca="1">_xlfn.XLOOKUP(C13,Tableau1[Âge],Tableau1[Catégorie],"Catégorie non trouvée",-1,-1)</f>
        <v>26-29</v>
      </c>
      <c r="E13" s="100"/>
      <c r="F13" s="73" t="s">
        <v>21</v>
      </c>
      <c r="G13" s="65"/>
      <c r="H13" s="146" t="str" cm="1">
        <f t="array" aca="1" ref="H13" ca="1">IFERROR(INDEX(INDIRECT("tDist2400_"&amp;$A13),MATCH(VALUE(SUBSTITUTE($F13,"'",",")),INDIRECT("tDist2400_"&amp;$A13&amp;"[TEMPS]"),1)+1,MATCH($D13,Tableau1[Catégorie],0)+1),"")</f>
        <v/>
      </c>
      <c r="I13" s="14"/>
      <c r="J13" s="73" t="s">
        <v>21</v>
      </c>
      <c r="K13" s="7"/>
      <c r="L13" s="148" t="str" cm="1">
        <f t="array" aca="1" ref="L13" ca="1">IFERROR(INDEX(INDIRECT("tpompes_"&amp;$A13),MATCH($J13,INDIRECT("tpompes_"&amp;$A13&amp;"[NB]"),0)+1,MATCH($D13,Tableau1[Catégorie],0)+1),"")</f>
        <v/>
      </c>
      <c r="M13" s="14"/>
      <c r="N13" s="135" t="s">
        <v>82</v>
      </c>
      <c r="O13" s="87"/>
      <c r="P13" s="152" t="str" cm="1">
        <f t="array" aca="1" ref="P13" ca="1">IFERROR(INDEX(INDIRECT("tPiscine_"&amp;$A13),MATCH($N13,INDIRECT("tPiscine_"&amp;$A13&amp;"[TEMPS]"),1)+1,MATCH($D13,Tableau1[Catégorie],0)+1),"")</f>
        <v/>
      </c>
      <c r="Q13" s="14"/>
      <c r="R13" s="90">
        <f t="shared" si="3"/>
        <v>0</v>
      </c>
      <c r="S13" s="48" t="s">
        <v>21</v>
      </c>
      <c r="T13" s="34"/>
      <c r="U13" s="36"/>
      <c r="V13" s="35">
        <f t="shared" si="1"/>
        <v>0</v>
      </c>
      <c r="W13" s="37" t="str">
        <f t="shared" si="2"/>
        <v>1</v>
      </c>
      <c r="X13" s="38"/>
      <c r="Y13" s="38"/>
      <c r="Z13" s="38"/>
      <c r="AA13" s="15"/>
      <c r="AB13" s="14"/>
      <c r="AC13" s="14"/>
      <c r="AD13" s="14"/>
    </row>
    <row r="14" spans="1:37" s="39" customFormat="1" ht="20.149999999999999" customHeight="1" x14ac:dyDescent="0.3">
      <c r="A14" s="28" t="s">
        <v>19</v>
      </c>
      <c r="B14" s="60" t="s">
        <v>44</v>
      </c>
      <c r="C14" s="58">
        <f t="shared" ca="1" si="4"/>
        <v>33</v>
      </c>
      <c r="D14" s="83" t="str">
        <f ca="1">_xlfn.XLOOKUP(C14,Tableau1[Âge],Tableau1[Catégorie],"Catégorie non trouvée",-1,-1)</f>
        <v>30-33</v>
      </c>
      <c r="E14" s="100"/>
      <c r="F14" s="74" t="s">
        <v>45</v>
      </c>
      <c r="G14" s="67">
        <v>17</v>
      </c>
      <c r="H14" s="146" cm="1">
        <f t="array" aca="1" ref="H14" ca="1">IFERROR(INDEX(INDIRECT("tDist2400_"&amp;$A14),MATCH(VALUE(SUBSTITUTE($F14,"'",",")),INDIRECT("tDist2400_"&amp;$A14&amp;"[TEMPS]"),1)+1,MATCH($D14,Tableau1[Catégorie],0)+1),"")</f>
        <v>18</v>
      </c>
      <c r="I14" s="14"/>
      <c r="J14" s="74">
        <v>15</v>
      </c>
      <c r="K14" s="41">
        <v>8</v>
      </c>
      <c r="L14" s="148" cm="1">
        <f t="array" aca="1" ref="L14" ca="1">IFERROR(INDEX(INDIRECT("tpompes_"&amp;$A14),MATCH($J14,INDIRECT("tpompes_"&amp;$A14&amp;"[NB]"),0)+1,MATCH($D14,Tableau1[Catégorie],0)+1),"")</f>
        <v>7</v>
      </c>
      <c r="M14" s="14"/>
      <c r="N14" s="136">
        <v>1.39</v>
      </c>
      <c r="O14" s="88">
        <v>20</v>
      </c>
      <c r="P14" s="152" t="str" cm="1">
        <f t="array" aca="1" ref="P14" ca="1">IFERROR(INDEX(INDIRECT("tPiscine_"&amp;$A14),MATCH($N14,INDIRECT("tPiscine_"&amp;$A14&amp;"[TEMPS]"),1)+1,MATCH($D14,Tableau1[Catégorie],0)+1),"")</f>
        <v/>
      </c>
      <c r="Q14" s="14"/>
      <c r="R14" s="90">
        <f t="shared" si="3"/>
        <v>45</v>
      </c>
      <c r="S14" s="42" t="s">
        <v>22</v>
      </c>
      <c r="T14" s="42">
        <v>45425</v>
      </c>
      <c r="U14" s="36">
        <v>40</v>
      </c>
      <c r="V14" s="35">
        <f t="shared" si="1"/>
        <v>85</v>
      </c>
      <c r="W14" s="37" t="str">
        <f t="shared" si="2"/>
        <v>5</v>
      </c>
      <c r="X14" s="38"/>
      <c r="Y14" s="38"/>
      <c r="Z14" s="38"/>
    </row>
    <row r="15" spans="1:37" s="39" customFormat="1" ht="20.149999999999999" customHeight="1" x14ac:dyDescent="0.3">
      <c r="A15" s="27" t="s">
        <v>23</v>
      </c>
      <c r="B15" s="59" t="s">
        <v>46</v>
      </c>
      <c r="C15" s="32">
        <f t="shared" ca="1" si="4"/>
        <v>27</v>
      </c>
      <c r="D15" s="83" t="str">
        <f ca="1">_xlfn.XLOOKUP(C15,Tableau1[Âge],Tableau1[Catégorie],"Catégorie non trouvée",-1,-1)</f>
        <v>26-29</v>
      </c>
      <c r="E15" s="100"/>
      <c r="F15" s="73" t="s">
        <v>21</v>
      </c>
      <c r="G15" s="65"/>
      <c r="H15" s="146" t="str" cm="1">
        <f t="array" aca="1" ref="H15" ca="1">IFERROR(INDEX(INDIRECT("tDist2400_"&amp;$A15),MATCH(VALUE(SUBSTITUTE($F15,"'",",")),INDIRECT("tDist2400_"&amp;$A15&amp;"[TEMPS]"),1)+1,MATCH($D15,Tableau1[Catégorie],0)+1),"")</f>
        <v/>
      </c>
      <c r="I15" s="14"/>
      <c r="J15" s="73" t="s">
        <v>21</v>
      </c>
      <c r="K15" s="7"/>
      <c r="L15" s="148" t="str" cm="1">
        <f t="array" aca="1" ref="L15" ca="1">IFERROR(INDEX(INDIRECT("tpompes_"&amp;$A15),MATCH($J15,INDIRECT("tpompes_"&amp;$A15&amp;"[NB]"),0)+1,MATCH($D15,Tableau1[Catégorie],0)+1),"")</f>
        <v/>
      </c>
      <c r="M15" s="14"/>
      <c r="N15" s="135" t="s">
        <v>82</v>
      </c>
      <c r="O15" s="87"/>
      <c r="P15" s="152" t="str" cm="1">
        <f t="array" aca="1" ref="P15" ca="1">IFERROR(INDEX(INDIRECT("tPiscine_"&amp;$A15),MATCH($N15,INDIRECT("tPiscine_"&amp;$A15&amp;"[TEMPS]"),1)+1,MATCH($D15,Tableau1[Catégorie],0)+1),"")</f>
        <v/>
      </c>
      <c r="Q15" s="14"/>
      <c r="R15" s="90">
        <f t="shared" si="3"/>
        <v>0</v>
      </c>
      <c r="S15" s="48" t="s">
        <v>21</v>
      </c>
      <c r="T15" s="33"/>
      <c r="U15" s="36"/>
      <c r="V15" s="44">
        <f t="shared" si="1"/>
        <v>0</v>
      </c>
      <c r="W15" s="37" t="str">
        <f t="shared" si="2"/>
        <v>1</v>
      </c>
      <c r="X15" s="38"/>
      <c r="Y15" s="38"/>
      <c r="Z15" s="38"/>
    </row>
    <row r="16" spans="1:37" s="39" customFormat="1" ht="20.149999999999999" customHeight="1" x14ac:dyDescent="0.3">
      <c r="A16" s="29"/>
      <c r="B16" s="29"/>
      <c r="C16" s="29"/>
      <c r="D16" s="29"/>
      <c r="E16" s="101"/>
      <c r="F16" s="70"/>
      <c r="G16" s="71"/>
      <c r="H16" s="147" t="str" cm="1">
        <f t="array" aca="1" ref="H16" ca="1">IFERROR(INDEX(INDIRECT("tDist2400_"&amp;$A16),MATCH(VALUE(SUBSTITUTE($F16,"'",",")),INDIRECT("tDist2400_"&amp;$A16&amp;"[TEMPS]"),1)+1,MATCH($D16,Tableau1[Catégorie],0)+1),"")</f>
        <v/>
      </c>
      <c r="I16" s="93"/>
      <c r="J16" s="70"/>
      <c r="K16" s="25"/>
      <c r="L16" s="149" t="str" cm="1">
        <f t="array" aca="1" ref="L16" ca="1">IFERROR(INDEX(INDIRECT("tpompes_"&amp;$A16),MATCH($J16,INDIRECT("tpompes_"&amp;$A16&amp;"[NB]"),0)+1,MATCH($D16,Tableau1[Catégorie],0)+1),"")</f>
        <v/>
      </c>
      <c r="M16" s="93"/>
      <c r="N16" s="137" t="s">
        <v>82</v>
      </c>
      <c r="O16" s="71"/>
      <c r="P16" s="153" t="str" cm="1">
        <f t="array" aca="1" ref="P16" ca="1">IFERROR(INDEX(INDIRECT("tPiscine_"&amp;$A16),MATCH($N16,INDIRECT("tPiscine_"&amp;$A16&amp;"[TEMPS]"),1)+1,MATCH($D16,Tableau1[Catégorie],0)+1),"")</f>
        <v/>
      </c>
      <c r="Q16" s="93"/>
      <c r="R16" s="25"/>
      <c r="S16" s="25"/>
      <c r="T16" s="25"/>
      <c r="U16" s="25"/>
      <c r="V16" s="25"/>
      <c r="W16" s="46"/>
      <c r="X16" s="38"/>
      <c r="Y16" s="38"/>
      <c r="Z16" s="38"/>
    </row>
    <row r="17" spans="1:26" s="39" customFormat="1" ht="20.149999999999999" customHeight="1" x14ac:dyDescent="0.3">
      <c r="A17" s="28" t="s">
        <v>23</v>
      </c>
      <c r="B17" s="60" t="s">
        <v>47</v>
      </c>
      <c r="C17" s="58">
        <f ca="1">DATEDIF(B17,TODAY(),"Y")</f>
        <v>37</v>
      </c>
      <c r="D17" s="83" t="str">
        <f ca="1">_xlfn.XLOOKUP(C17,Tableau1[Âge],Tableau1[Catégorie],"Catégorie non trouvée",-1,-1)</f>
        <v>34-37</v>
      </c>
      <c r="E17" s="100"/>
      <c r="F17" s="74"/>
      <c r="G17" s="75"/>
      <c r="H17" s="146" t="str" cm="1">
        <f t="array" aca="1" ref="H17" ca="1">IFERROR(INDEX(INDIRECT("tDist2400_"&amp;$A17),MATCH(VALUE(SUBSTITUTE($F17,"'",",")),INDIRECT("tDist2400_"&amp;$A17&amp;"[TEMPS]"),1)+1,MATCH($D17,Tableau1[Catégorie],0)+1),"")</f>
        <v/>
      </c>
      <c r="I17" s="96"/>
      <c r="J17" s="74">
        <v>34</v>
      </c>
      <c r="K17" s="41">
        <v>14</v>
      </c>
      <c r="L17" s="148" cm="1">
        <f t="array" aca="1" ref="L17" ca="1">IFERROR(INDEX(INDIRECT("tpompes_"&amp;$A17),MATCH($J17,INDIRECT("tpompes_"&amp;$A17&amp;"[NB]"),0)+1,MATCH($D17,Tableau1[Catégorie],0)+1),"")</f>
        <v>14</v>
      </c>
      <c r="M17" s="14"/>
      <c r="N17" s="136" t="s">
        <v>82</v>
      </c>
      <c r="O17" s="75"/>
      <c r="P17" s="152" t="str" cm="1">
        <f t="array" aca="1" ref="P17" ca="1">IFERROR(INDEX(INDIRECT("tPiscine_"&amp;$A17),MATCH($N17,INDIRECT("tPiscine_"&amp;$A17&amp;"[TEMPS]"),1)+1,MATCH($D17,Tableau1[Catégorie],0)+1),"")</f>
        <v/>
      </c>
      <c r="Q17" s="14"/>
      <c r="R17" s="91">
        <f>SUM(G17,K17,O17)</f>
        <v>14</v>
      </c>
      <c r="S17" s="49"/>
      <c r="T17" s="50"/>
      <c r="U17" s="51"/>
      <c r="V17" s="52">
        <f t="shared" si="1"/>
        <v>14</v>
      </c>
      <c r="W17" s="37" t="str">
        <f t="shared" si="2"/>
        <v>1</v>
      </c>
      <c r="X17" s="38"/>
      <c r="Y17" s="38"/>
      <c r="Z17" s="38"/>
    </row>
    <row r="18" spans="1:26" s="39" customFormat="1" ht="20.149999999999999" customHeight="1" x14ac:dyDescent="0.3">
      <c r="A18" s="29"/>
      <c r="B18" s="29"/>
      <c r="C18" s="29"/>
      <c r="D18" s="29"/>
      <c r="E18" s="101"/>
      <c r="F18" s="70"/>
      <c r="G18" s="71"/>
      <c r="H18" s="147" t="str" cm="1">
        <f t="array" aca="1" ref="H18" ca="1">IFERROR(INDEX(INDIRECT("tDist2400_"&amp;$A18),MATCH(VALUE(SUBSTITUTE($F18,"'",",")),INDIRECT("tDist2400_"&amp;$A18&amp;"[TEMPS]"),1)+1,MATCH($D18,Tableau1[Catégorie],0)+1),"")</f>
        <v/>
      </c>
      <c r="I18" s="93"/>
      <c r="J18" s="70"/>
      <c r="K18" s="25"/>
      <c r="L18" s="150" t="str" cm="1">
        <f t="array" aca="1" ref="L18" ca="1">IFERROR(INDEX(INDIRECT("tpompes_"&amp;$A18),MATCH($J18,INDIRECT("tpompes_"&amp;$A18&amp;"[NB]"),0)+1,MATCH($D18,Tableau1[Catégorie],0)+1),"")</f>
        <v/>
      </c>
      <c r="M18" s="93"/>
      <c r="N18" s="137" t="s">
        <v>82</v>
      </c>
      <c r="O18" s="71"/>
      <c r="P18" s="153" t="str" cm="1">
        <f t="array" aca="1" ref="P18" ca="1">IFERROR(INDEX(INDIRECT("tPiscine_"&amp;$A18),MATCH($N18,INDIRECT("tPiscine_"&amp;$A18&amp;"[TEMPS]"),1)+1,MATCH($D18,Tableau1[Catégorie],0)+1),"")</f>
        <v/>
      </c>
      <c r="Q18" s="93"/>
      <c r="R18" s="25"/>
      <c r="S18" s="25"/>
      <c r="T18" s="25"/>
      <c r="U18" s="45"/>
      <c r="V18" s="25"/>
      <c r="W18" s="46"/>
      <c r="X18" s="38"/>
      <c r="Y18" s="38"/>
      <c r="Z18" s="38"/>
    </row>
    <row r="19" spans="1:26" s="39" customFormat="1" ht="20.149999999999999" customHeight="1" x14ac:dyDescent="0.3">
      <c r="A19" s="27" t="s">
        <v>23</v>
      </c>
      <c r="B19" s="59" t="s">
        <v>48</v>
      </c>
      <c r="C19" s="32">
        <f ca="1">DATEDIF(B19,TODAY(),"Y")</f>
        <v>37</v>
      </c>
      <c r="D19" s="83" t="str">
        <f ca="1">_xlfn.XLOOKUP(C19,Tableau1[Âge],Tableau1[Catégorie],"Catégorie non trouvée",-1,-1)</f>
        <v>34-37</v>
      </c>
      <c r="E19" s="100"/>
      <c r="F19" s="73" t="s">
        <v>21</v>
      </c>
      <c r="G19" s="76"/>
      <c r="H19" s="146" t="str" cm="1">
        <f t="array" aca="1" ref="H19" ca="1">IFERROR(INDEX(INDIRECT("tDist2400_"&amp;$A19),MATCH(VALUE(SUBSTITUTE($F19,"'",",")),INDIRECT("tDist2400_"&amp;$A19&amp;"[TEMPS]"),1)+1,MATCH($D19,Tableau1[Catégorie],0)+1),"")</f>
        <v/>
      </c>
      <c r="I19" s="96"/>
      <c r="J19" s="73" t="s">
        <v>21</v>
      </c>
      <c r="K19" s="7"/>
      <c r="L19" s="148" t="str" cm="1">
        <f t="array" aca="1" ref="L19" ca="1">IFERROR(INDEX(INDIRECT("tpompes_"&amp;$A19),MATCH($J19,INDIRECT("tpompes_"&amp;$A19&amp;"[NB]"),0)+1,MATCH($D19,Tableau1[Catégorie],0)+1),"")</f>
        <v/>
      </c>
      <c r="M19" s="14"/>
      <c r="N19" s="135" t="s">
        <v>82</v>
      </c>
      <c r="O19" s="76"/>
      <c r="P19" s="152" t="str" cm="1">
        <f t="array" aca="1" ref="P19" ca="1">IFERROR(INDEX(INDIRECT("tPiscine_"&amp;$A19),MATCH($N19,INDIRECT("tPiscine_"&amp;$A19&amp;"[TEMPS]"),1)+1,MATCH($D19,Tableau1[Catégorie],0)+1),"")</f>
        <v/>
      </c>
      <c r="Q19" s="14"/>
      <c r="R19" s="92">
        <f t="shared" ref="R19:R26" si="5">SUM(G19,K19,O19)</f>
        <v>0</v>
      </c>
      <c r="S19" s="54" t="s">
        <v>21</v>
      </c>
      <c r="T19" s="53"/>
      <c r="U19" s="55"/>
      <c r="V19" s="47">
        <f t="shared" si="1"/>
        <v>0</v>
      </c>
      <c r="W19" s="37" t="str">
        <f t="shared" si="2"/>
        <v>1</v>
      </c>
      <c r="X19" s="38"/>
      <c r="Y19" s="38"/>
      <c r="Z19" s="38"/>
    </row>
    <row r="20" spans="1:26" s="39" customFormat="1" ht="20.149999999999999" customHeight="1" x14ac:dyDescent="0.3">
      <c r="A20" s="28"/>
      <c r="B20" s="60"/>
      <c r="C20" s="58"/>
      <c r="D20" s="83" t="str">
        <f>_xlfn.XLOOKUP(C20,Tableau1[Âge],Tableau1[Catégorie],"Catégorie non trouvée",-1,-1)</f>
        <v>50 ET +</v>
      </c>
      <c r="E20" s="100"/>
      <c r="F20" s="74"/>
      <c r="G20" s="75"/>
      <c r="H20" s="146" t="str" cm="1">
        <f t="array" aca="1" ref="H20" ca="1">IFERROR(INDEX(INDIRECT("tDist2400_"&amp;$A20),MATCH(VALUE(SUBSTITUTE($F20,"'",",")),INDIRECT("tDist2400_"&amp;$A20&amp;"[TEMPS]"),1)+1,MATCH($D20,Tableau1[Catégorie],0)+1),"")</f>
        <v/>
      </c>
      <c r="I20" s="96"/>
      <c r="J20" s="74"/>
      <c r="K20" s="41"/>
      <c r="L20" s="148" t="str" cm="1">
        <f t="array" aca="1" ref="L20" ca="1">IFERROR(INDEX(INDIRECT("tpompes_"&amp;$A20),MATCH($J20,INDIRECT("tpompes_"&amp;$A20&amp;"[NB]"),0)+1,MATCH($D20,Tableau1[Catégorie],0)+1),"")</f>
        <v/>
      </c>
      <c r="M20" s="14"/>
      <c r="N20" s="136" t="s">
        <v>82</v>
      </c>
      <c r="O20" s="75"/>
      <c r="P20" s="152" t="str" cm="1">
        <f t="array" aca="1" ref="P20" ca="1">IFERROR(INDEX(INDIRECT("tPiscine_"&amp;$A20),MATCH($N20,INDIRECT("tPiscine_"&amp;$A20&amp;"[TEMPS]"),1)+1,MATCH($D20,Tableau1[Catégorie],0)+1),"")</f>
        <v/>
      </c>
      <c r="Q20" s="14"/>
      <c r="R20" s="90">
        <f t="shared" si="5"/>
        <v>0</v>
      </c>
      <c r="S20" s="43"/>
      <c r="T20" s="42"/>
      <c r="U20" s="36"/>
      <c r="V20" s="35">
        <f t="shared" si="1"/>
        <v>0</v>
      </c>
      <c r="W20" s="37" t="str">
        <f t="shared" si="2"/>
        <v>1</v>
      </c>
      <c r="X20" s="38"/>
      <c r="Y20" s="38"/>
      <c r="Z20" s="38"/>
    </row>
    <row r="21" spans="1:26" s="39" customFormat="1" ht="20.149999999999999" customHeight="1" x14ac:dyDescent="0.3">
      <c r="A21" s="27" t="s">
        <v>19</v>
      </c>
      <c r="B21" s="59" t="s">
        <v>49</v>
      </c>
      <c r="C21" s="32">
        <f t="shared" ref="C21:C26" ca="1" si="6">DATEDIF(B21,TODAY(),"Y")</f>
        <v>29</v>
      </c>
      <c r="D21" s="83" t="str">
        <f ca="1">_xlfn.XLOOKUP(C21,Tableau1[Âge],Tableau1[Catégorie],"Catégorie non trouvée",-1,-1)</f>
        <v>26-29</v>
      </c>
      <c r="E21" s="100"/>
      <c r="F21" s="73" t="s">
        <v>21</v>
      </c>
      <c r="G21" s="77"/>
      <c r="H21" s="146" t="str" cm="1">
        <f t="array" aca="1" ref="H21" ca="1">IFERROR(INDEX(INDIRECT("tDist2400_"&amp;$A21),MATCH(VALUE(SUBSTITUTE($F21,"'",",")),INDIRECT("tDist2400_"&amp;$A21&amp;"[TEMPS]"),1)+1,MATCH($D21,Tableau1[Catégorie],0)+1),"")</f>
        <v/>
      </c>
      <c r="I21" s="97"/>
      <c r="J21" s="73" t="s">
        <v>21</v>
      </c>
      <c r="K21" s="7"/>
      <c r="L21" s="148" t="str" cm="1">
        <f t="array" aca="1" ref="L21" ca="1">IFERROR(INDEX(INDIRECT("tpompes_"&amp;$A21),MATCH($J21,INDIRECT("tpompes_"&amp;$A21&amp;"[NB]"),0)+1,MATCH($D21,Tableau1[Catégorie],0)+1),"")</f>
        <v/>
      </c>
      <c r="M21" s="14"/>
      <c r="N21" s="138" t="s">
        <v>82</v>
      </c>
      <c r="O21" s="77"/>
      <c r="P21" s="152" t="str" cm="1">
        <f t="array" aca="1" ref="P21" ca="1">IFERROR(INDEX(INDIRECT("tPiscine_"&amp;$A21),MATCH($N21,INDIRECT("tPiscine_"&amp;$A21&amp;"[TEMPS]"),1)+1,MATCH($D21,Tableau1[Catégorie],0)+1),"")</f>
        <v/>
      </c>
      <c r="Q21" s="14"/>
      <c r="R21" s="90">
        <f t="shared" si="5"/>
        <v>0</v>
      </c>
      <c r="S21" s="48" t="s">
        <v>21</v>
      </c>
      <c r="T21" s="33"/>
      <c r="U21" s="36"/>
      <c r="V21" s="35">
        <f t="shared" si="1"/>
        <v>0</v>
      </c>
      <c r="W21" s="37" t="str">
        <f t="shared" si="2"/>
        <v>1</v>
      </c>
      <c r="X21" s="38"/>
      <c r="Y21" s="38"/>
      <c r="Z21" s="38"/>
    </row>
    <row r="22" spans="1:26" s="39" customFormat="1" ht="20.149999999999999" customHeight="1" x14ac:dyDescent="0.3">
      <c r="A22" s="28" t="s">
        <v>23</v>
      </c>
      <c r="B22" s="60" t="s">
        <v>50</v>
      </c>
      <c r="C22" s="58">
        <f t="shared" ca="1" si="6"/>
        <v>22</v>
      </c>
      <c r="D22" s="83" t="str">
        <f ca="1">_xlfn.XLOOKUP(C22,Tableau1[Âge],Tableau1[Catégorie],"Catégorie non trouvée",-1,-1)</f>
        <v>22-25</v>
      </c>
      <c r="E22" s="100"/>
      <c r="F22" s="66" t="s">
        <v>21</v>
      </c>
      <c r="G22" s="78"/>
      <c r="H22" s="146" t="str" cm="1">
        <f t="array" aca="1" ref="H22" ca="1">IFERROR(INDEX(INDIRECT("tDist2400_"&amp;$A22),MATCH(VALUE(SUBSTITUTE($F22,"'",",")),INDIRECT("tDist2400_"&amp;$A22&amp;"[TEMPS]"),1)+1,MATCH($D22,Tableau1[Catégorie],0)+1),"")</f>
        <v/>
      </c>
      <c r="I22" s="97"/>
      <c r="J22" s="66" t="s">
        <v>21</v>
      </c>
      <c r="K22" s="41"/>
      <c r="L22" s="148" t="str" cm="1">
        <f t="array" aca="1" ref="L22" ca="1">IFERROR(INDEX(INDIRECT("tpompes_"&amp;$A22),MATCH($J22,INDIRECT("tpompes_"&amp;$A22&amp;"[NB]"),0)+1,MATCH($D22,Tableau1[Catégorie],0)+1),"")</f>
        <v/>
      </c>
      <c r="M22" s="14"/>
      <c r="N22" s="139" t="s">
        <v>82</v>
      </c>
      <c r="O22" s="78"/>
      <c r="P22" s="152" t="str" cm="1">
        <f t="array" aca="1" ref="P22" ca="1">IFERROR(INDEX(INDIRECT("tPiscine_"&amp;$A22),MATCH($N22,INDIRECT("tPiscine_"&amp;$A22&amp;"[TEMPS]"),1)+1,MATCH($D22,Tableau1[Catégorie],0)+1),"")</f>
        <v/>
      </c>
      <c r="Q22" s="14"/>
      <c r="R22" s="90">
        <f t="shared" si="5"/>
        <v>0</v>
      </c>
      <c r="S22" s="40" t="s">
        <v>21</v>
      </c>
      <c r="T22" s="42"/>
      <c r="U22" s="36"/>
      <c r="V22" s="35">
        <f t="shared" si="1"/>
        <v>0</v>
      </c>
      <c r="W22" s="37" t="str">
        <f t="shared" si="2"/>
        <v>1</v>
      </c>
      <c r="X22" s="38"/>
      <c r="Y22" s="38"/>
      <c r="Z22" s="38"/>
    </row>
    <row r="23" spans="1:26" s="39" customFormat="1" ht="20.149999999999999" customHeight="1" x14ac:dyDescent="0.3">
      <c r="A23" s="27" t="s">
        <v>19</v>
      </c>
      <c r="B23" s="59" t="s">
        <v>51</v>
      </c>
      <c r="C23" s="32">
        <f t="shared" ca="1" si="6"/>
        <v>24</v>
      </c>
      <c r="D23" s="83" t="str">
        <f ca="1">_xlfn.XLOOKUP(C23,Tableau1[Âge],Tableau1[Catégorie],"Catégorie non trouvée",-1,-1)</f>
        <v>22-25</v>
      </c>
      <c r="E23" s="100"/>
      <c r="F23" s="79" t="s">
        <v>52</v>
      </c>
      <c r="G23" s="77">
        <v>14</v>
      </c>
      <c r="H23" s="146" cm="1">
        <f t="array" aca="1" ref="H23" ca="1">IFERROR(INDEX(INDIRECT("tDist2400_"&amp;$A23),MATCH(VALUE(SUBSTITUTE($F23,"'",",")),INDIRECT("tDist2400_"&amp;$A23&amp;"[TEMPS]"),1)+1,MATCH($D23,Tableau1[Catégorie],0)+1),"")</f>
        <v>14</v>
      </c>
      <c r="I23" s="97"/>
      <c r="J23" s="72">
        <v>22</v>
      </c>
      <c r="K23" s="7">
        <v>14</v>
      </c>
      <c r="L23" s="148" cm="1">
        <f t="array" aca="1" ref="L23" ca="1">IFERROR(INDEX(INDIRECT("tpompes_"&amp;$A23),MATCH($J23,INDIRECT("tpompes_"&amp;$A23&amp;"[NB]"),0)+1,MATCH($D23,Tableau1[Catégorie],0)+1),"")</f>
        <v>13</v>
      </c>
      <c r="M23" s="14"/>
      <c r="N23" s="135">
        <v>1.27</v>
      </c>
      <c r="O23" s="65">
        <v>20</v>
      </c>
      <c r="P23" s="152" t="str" cm="1">
        <f t="array" aca="1" ref="P23" ca="1">IFERROR(INDEX(INDIRECT("tPiscine_"&amp;$A23),MATCH($N23,INDIRECT("tPiscine_"&amp;$A23&amp;"[TEMPS]"),1)+1,MATCH($D23,Tableau1[Catégorie],0)+1),"")</f>
        <v/>
      </c>
      <c r="Q23" s="14"/>
      <c r="R23" s="90">
        <f t="shared" si="5"/>
        <v>48</v>
      </c>
      <c r="S23" s="48" t="s">
        <v>21</v>
      </c>
      <c r="T23" s="33"/>
      <c r="U23" s="36"/>
      <c r="V23" s="35">
        <f t="shared" si="1"/>
        <v>48</v>
      </c>
      <c r="W23" s="37" t="str">
        <f t="shared" si="2"/>
        <v>3</v>
      </c>
      <c r="X23" s="38"/>
      <c r="Y23" s="38"/>
      <c r="Z23" s="38"/>
    </row>
    <row r="24" spans="1:26" s="39" customFormat="1" ht="20.149999999999999" customHeight="1" x14ac:dyDescent="0.3">
      <c r="A24" s="28" t="s">
        <v>23</v>
      </c>
      <c r="B24" s="60" t="s">
        <v>53</v>
      </c>
      <c r="C24" s="58">
        <f t="shared" ca="1" si="6"/>
        <v>26</v>
      </c>
      <c r="D24" s="83" t="str">
        <f ca="1">_xlfn.XLOOKUP(C24,Tableau1[Âge],Tableau1[Catégorie],"Catégorie non trouvée",-1,-1)</f>
        <v>26-29</v>
      </c>
      <c r="E24" s="100"/>
      <c r="F24" s="66" t="s">
        <v>21</v>
      </c>
      <c r="G24" s="78"/>
      <c r="H24" s="146" t="str" cm="1">
        <f t="array" aca="1" ref="H24" ca="1">IFERROR(INDEX(INDIRECT("tDist2400_"&amp;$A24),MATCH(VALUE(SUBSTITUTE($F24,"'",",")),INDIRECT("tDist2400_"&amp;$A24&amp;"[TEMPS]"),1)+1,MATCH($D24,Tableau1[Catégorie],0)+1),"")</f>
        <v/>
      </c>
      <c r="I24" s="97"/>
      <c r="J24" s="66" t="s">
        <v>21</v>
      </c>
      <c r="K24" s="41"/>
      <c r="L24" s="148" t="str" cm="1">
        <f t="array" aca="1" ref="L24" ca="1">IFERROR(INDEX(INDIRECT("tpompes_"&amp;$A24),MATCH($J24,INDIRECT("tpompes_"&amp;$A24&amp;"[NB]"),0)+1,MATCH($D24,Tableau1[Catégorie],0)+1),"")</f>
        <v/>
      </c>
      <c r="M24" s="14"/>
      <c r="N24" s="139" t="s">
        <v>82</v>
      </c>
      <c r="O24" s="78"/>
      <c r="P24" s="152" t="str" cm="1">
        <f t="array" aca="1" ref="P24" ca="1">IFERROR(INDEX(INDIRECT("tPiscine_"&amp;$A24),MATCH($N24,INDIRECT("tPiscine_"&amp;$A24&amp;"[TEMPS]"),1)+1,MATCH($D24,Tableau1[Catégorie],0)+1),"")</f>
        <v/>
      </c>
      <c r="Q24" s="14"/>
      <c r="R24" s="90">
        <f t="shared" si="5"/>
        <v>0</v>
      </c>
      <c r="S24" s="40" t="s">
        <v>21</v>
      </c>
      <c r="T24" s="42"/>
      <c r="U24" s="36"/>
      <c r="V24" s="35">
        <f t="shared" si="1"/>
        <v>0</v>
      </c>
      <c r="W24" s="37" t="str">
        <f t="shared" si="2"/>
        <v>1</v>
      </c>
      <c r="X24" s="38"/>
      <c r="Y24" s="38"/>
      <c r="Z24" s="38"/>
    </row>
    <row r="25" spans="1:26" s="39" customFormat="1" ht="20.149999999999999" customHeight="1" x14ac:dyDescent="0.3">
      <c r="A25" s="27" t="s">
        <v>19</v>
      </c>
      <c r="B25" s="59" t="s">
        <v>54</v>
      </c>
      <c r="C25" s="32">
        <f t="shared" ca="1" si="6"/>
        <v>20</v>
      </c>
      <c r="D25" s="83" t="str">
        <f ca="1">_xlfn.XLOOKUP(C25,Tableau1[Âge],Tableau1[Catégorie],"Catégorie non trouvée",-1,-1)</f>
        <v>18-21</v>
      </c>
      <c r="E25" s="100"/>
      <c r="F25" s="73" t="s">
        <v>21</v>
      </c>
      <c r="G25" s="77"/>
      <c r="H25" s="146" t="str" cm="1">
        <f t="array" aca="1" ref="H25" ca="1">IFERROR(INDEX(INDIRECT("tDist2400_"&amp;$A25),MATCH(VALUE(SUBSTITUTE($F25,"'",",")),INDIRECT("tDist2400_"&amp;$A25&amp;"[TEMPS]"),1)+1,MATCH($D25,Tableau1[Catégorie],0)+1),"")</f>
        <v/>
      </c>
      <c r="I25" s="97"/>
      <c r="J25" s="73" t="s">
        <v>21</v>
      </c>
      <c r="K25" s="7"/>
      <c r="L25" s="148" t="str" cm="1">
        <f t="array" aca="1" ref="L25" ca="1">IFERROR(INDEX(INDIRECT("tpompes_"&amp;$A25),MATCH($J25,INDIRECT("tpompes_"&amp;$A25&amp;"[NB]"),0)+1,MATCH($D25,Tableau1[Catégorie],0)+1),"")</f>
        <v/>
      </c>
      <c r="M25" s="14"/>
      <c r="N25" s="138" t="s">
        <v>82</v>
      </c>
      <c r="O25" s="77"/>
      <c r="P25" s="152" t="str" cm="1">
        <f t="array" aca="1" ref="P25" ca="1">IFERROR(INDEX(INDIRECT("tPiscine_"&amp;$A25),MATCH($N25,INDIRECT("tPiscine_"&amp;$A25&amp;"[TEMPS]"),1)+1,MATCH($D25,Tableau1[Catégorie],0)+1),"")</f>
        <v/>
      </c>
      <c r="Q25" s="14"/>
      <c r="R25" s="90">
        <f t="shared" si="5"/>
        <v>0</v>
      </c>
      <c r="S25" s="48" t="s">
        <v>21</v>
      </c>
      <c r="T25" s="33"/>
      <c r="U25" s="36"/>
      <c r="V25" s="35">
        <f t="shared" si="1"/>
        <v>0</v>
      </c>
      <c r="W25" s="37" t="str">
        <f t="shared" si="2"/>
        <v>1</v>
      </c>
      <c r="X25" s="38"/>
      <c r="Y25" s="38"/>
      <c r="Z25" s="38"/>
    </row>
    <row r="26" spans="1:26" s="26" customFormat="1" ht="20.25" customHeight="1" x14ac:dyDescent="0.3">
      <c r="A26" s="28" t="s">
        <v>19</v>
      </c>
      <c r="B26" s="60" t="s">
        <v>55</v>
      </c>
      <c r="C26" s="58">
        <f t="shared" ca="1" si="6"/>
        <v>20</v>
      </c>
      <c r="D26" s="83" t="str">
        <f ca="1">_xlfn.XLOOKUP(C26,Tableau1[Âge],Tableau1[Catégorie],"Catégorie non trouvée",-1,-1)</f>
        <v>18-21</v>
      </c>
      <c r="E26" s="100"/>
      <c r="F26" s="80" t="s">
        <v>21</v>
      </c>
      <c r="G26" s="81"/>
      <c r="H26" s="146" t="str" cm="1">
        <f t="array" aca="1" ref="H26" ca="1">IFERROR(INDEX(INDIRECT("tDist2400_"&amp;$A26),MATCH(VALUE(SUBSTITUTE($F26,"'",",")),INDIRECT("tDist2400_"&amp;$A26&amp;"[TEMPS]"),1)+1,MATCH($D26,Tableau1[Catégorie],0)+1),"")</f>
        <v/>
      </c>
      <c r="I26" s="98"/>
      <c r="J26" s="80" t="s">
        <v>21</v>
      </c>
      <c r="K26" s="86"/>
      <c r="L26" s="151" t="str" cm="1">
        <f t="array" aca="1" ref="L26" ca="1">IFERROR(INDEX(INDIRECT("tpompes_"&amp;$A26),MATCH($J26,INDIRECT("tpompes_"&amp;$A26&amp;"[NB]"),0)+1,MATCH($D26,Tableau1[Catégorie],0)+1),"")</f>
        <v/>
      </c>
      <c r="M26" s="14"/>
      <c r="N26" s="140" t="s">
        <v>82</v>
      </c>
      <c r="O26" s="81"/>
      <c r="P26" s="152" t="str" cm="1">
        <f t="array" aca="1" ref="P26" ca="1">IFERROR(INDEX(INDIRECT("tPiscine_"&amp;$A26),MATCH($N26,INDIRECT("tPiscine_"&amp;$A26&amp;"[TEMPS]"),1)+1,MATCH($D26,Tableau1[Catégorie],0)+1),"")</f>
        <v/>
      </c>
      <c r="Q26" s="14"/>
      <c r="R26" s="90">
        <f t="shared" si="5"/>
        <v>0</v>
      </c>
      <c r="S26" s="40" t="s">
        <v>21</v>
      </c>
      <c r="T26" s="56"/>
      <c r="U26" s="36"/>
      <c r="V26" s="35">
        <f t="shared" si="1"/>
        <v>0</v>
      </c>
      <c r="W26" s="37" t="str">
        <f t="shared" si="2"/>
        <v>1</v>
      </c>
      <c r="X26" s="57"/>
      <c r="Y26" s="57"/>
      <c r="Z26" s="57"/>
    </row>
    <row r="27" spans="1:26" x14ac:dyDescent="0.3">
      <c r="F27"/>
      <c r="J27"/>
      <c r="N27"/>
    </row>
    <row r="28" spans="1:26" x14ac:dyDescent="0.3">
      <c r="F28"/>
      <c r="J28"/>
      <c r="N28"/>
    </row>
    <row r="29" spans="1:26" x14ac:dyDescent="0.3">
      <c r="F29"/>
      <c r="J29"/>
      <c r="N29"/>
    </row>
    <row r="30" spans="1:26" x14ac:dyDescent="0.3">
      <c r="F30"/>
      <c r="J30"/>
      <c r="N30"/>
    </row>
    <row r="31" spans="1:26" x14ac:dyDescent="0.3">
      <c r="F31"/>
      <c r="J31"/>
      <c r="N31"/>
    </row>
    <row r="32" spans="1:26" x14ac:dyDescent="0.3">
      <c r="F32"/>
      <c r="J32"/>
      <c r="N32"/>
    </row>
    <row r="33" spans="6:14" x14ac:dyDescent="0.3">
      <c r="F33"/>
      <c r="J33"/>
      <c r="N33"/>
    </row>
    <row r="34" spans="6:14" x14ac:dyDescent="0.3">
      <c r="F34"/>
    </row>
    <row r="35" spans="6:14" x14ac:dyDescent="0.3">
      <c r="F35"/>
    </row>
    <row r="37" spans="6:14" x14ac:dyDescent="0.3">
      <c r="N37"/>
    </row>
  </sheetData>
  <conditionalFormatting sqref="R39:R1048576 N37 U9:U15 U17 U19:U25 R36:U38 R1:R7 R19:R35 R17 R9:R15">
    <cfRule type="colorScale" priority="31">
      <colorScale>
        <cfvo type="num" val="31"/>
        <cfvo type="num" val="32"/>
        <color rgb="FFFF0000"/>
        <color rgb="FFFFFF00"/>
      </colorScale>
    </cfRule>
  </conditionalFormatting>
  <conditionalFormatting sqref="U26">
    <cfRule type="colorScale" priority="3">
      <colorScale>
        <cfvo type="num" val="31"/>
        <cfvo type="num" val="32"/>
        <color rgb="FFFF0000"/>
        <color rgb="FFFFFF00"/>
      </colorScale>
    </cfRule>
  </conditionalFormatting>
  <conditionalFormatting sqref="U3:V7 V9:V15 V17 V19:V26">
    <cfRule type="colorScale" priority="7">
      <colorScale>
        <cfvo type="num" val="31"/>
        <cfvo type="num" val="32"/>
        <color rgb="FFFF0000"/>
        <color rgb="FFFFFF00"/>
      </colorScale>
    </cfRule>
  </conditionalFormatting>
  <dataValidations disablePrompts="1" count="1">
    <dataValidation allowBlank="1" showInputMessage="1" showErrorMessage="1" promptTitle="Saisie d’un temps" prompt="La saisie doit se faire au format HH:MM:SS._x000a_Par exemple, pour 1’27, il faut saisir 0:1:27" sqref="N3:N26" xr:uid="{4BB0553E-0946-4437-B542-DC675A0251DB}"/>
  </dataValidations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U53"/>
  <sheetViews>
    <sheetView showGridLines="0" workbookViewId="0">
      <selection activeCell="X18" sqref="X18"/>
    </sheetView>
  </sheetViews>
  <sheetFormatPr baseColWidth="10" defaultColWidth="11.4140625" defaultRowHeight="12.5" x14ac:dyDescent="0.25"/>
  <cols>
    <col min="1" max="1" width="3.33203125" style="2" customWidth="1"/>
    <col min="2" max="9" width="5.4140625" style="2" customWidth="1"/>
    <col min="10" max="10" width="7.33203125" style="2" customWidth="1"/>
    <col min="11" max="11" width="11.4140625" style="2"/>
    <col min="12" max="12" width="3.33203125" style="2" customWidth="1"/>
    <col min="13" max="20" width="5.4140625" style="2" customWidth="1"/>
    <col min="21" max="21" width="7.33203125" style="2" customWidth="1"/>
    <col min="22" max="256" width="11.4140625" style="2"/>
    <col min="257" max="257" width="6.83203125" style="2" bestFit="1" customWidth="1"/>
    <col min="258" max="265" width="5.08203125" style="2" bestFit="1" customWidth="1"/>
    <col min="266" max="266" width="6.9140625" style="2" bestFit="1" customWidth="1"/>
    <col min="267" max="267" width="11.4140625" style="2"/>
    <col min="268" max="268" width="6.83203125" style="2" bestFit="1" customWidth="1"/>
    <col min="269" max="276" width="5.08203125" style="2" bestFit="1" customWidth="1"/>
    <col min="277" max="277" width="6.9140625" style="2" bestFit="1" customWidth="1"/>
    <col min="278" max="512" width="11.4140625" style="2"/>
    <col min="513" max="513" width="6.83203125" style="2" bestFit="1" customWidth="1"/>
    <col min="514" max="521" width="5.08203125" style="2" bestFit="1" customWidth="1"/>
    <col min="522" max="522" width="6.9140625" style="2" bestFit="1" customWidth="1"/>
    <col min="523" max="523" width="11.4140625" style="2"/>
    <col min="524" max="524" width="6.83203125" style="2" bestFit="1" customWidth="1"/>
    <col min="525" max="532" width="5.08203125" style="2" bestFit="1" customWidth="1"/>
    <col min="533" max="533" width="6.9140625" style="2" bestFit="1" customWidth="1"/>
    <col min="534" max="768" width="11.4140625" style="2"/>
    <col min="769" max="769" width="6.83203125" style="2" bestFit="1" customWidth="1"/>
    <col min="770" max="777" width="5.08203125" style="2" bestFit="1" customWidth="1"/>
    <col min="778" max="778" width="6.9140625" style="2" bestFit="1" customWidth="1"/>
    <col min="779" max="779" width="11.4140625" style="2"/>
    <col min="780" max="780" width="6.83203125" style="2" bestFit="1" customWidth="1"/>
    <col min="781" max="788" width="5.08203125" style="2" bestFit="1" customWidth="1"/>
    <col min="789" max="789" width="6.9140625" style="2" bestFit="1" customWidth="1"/>
    <col min="790" max="1024" width="11.4140625" style="2"/>
    <col min="1025" max="1025" width="6.83203125" style="2" bestFit="1" customWidth="1"/>
    <col min="1026" max="1033" width="5.08203125" style="2" bestFit="1" customWidth="1"/>
    <col min="1034" max="1034" width="6.9140625" style="2" bestFit="1" customWidth="1"/>
    <col min="1035" max="1035" width="11.4140625" style="2"/>
    <col min="1036" max="1036" width="6.83203125" style="2" bestFit="1" customWidth="1"/>
    <col min="1037" max="1044" width="5.08203125" style="2" bestFit="1" customWidth="1"/>
    <col min="1045" max="1045" width="6.9140625" style="2" bestFit="1" customWidth="1"/>
    <col min="1046" max="1280" width="11.4140625" style="2"/>
    <col min="1281" max="1281" width="6.83203125" style="2" bestFit="1" customWidth="1"/>
    <col min="1282" max="1289" width="5.08203125" style="2" bestFit="1" customWidth="1"/>
    <col min="1290" max="1290" width="6.9140625" style="2" bestFit="1" customWidth="1"/>
    <col min="1291" max="1291" width="11.4140625" style="2"/>
    <col min="1292" max="1292" width="6.83203125" style="2" bestFit="1" customWidth="1"/>
    <col min="1293" max="1300" width="5.08203125" style="2" bestFit="1" customWidth="1"/>
    <col min="1301" max="1301" width="6.9140625" style="2" bestFit="1" customWidth="1"/>
    <col min="1302" max="1536" width="11.4140625" style="2"/>
    <col min="1537" max="1537" width="6.83203125" style="2" bestFit="1" customWidth="1"/>
    <col min="1538" max="1545" width="5.08203125" style="2" bestFit="1" customWidth="1"/>
    <col min="1546" max="1546" width="6.9140625" style="2" bestFit="1" customWidth="1"/>
    <col min="1547" max="1547" width="11.4140625" style="2"/>
    <col min="1548" max="1548" width="6.83203125" style="2" bestFit="1" customWidth="1"/>
    <col min="1549" max="1556" width="5.08203125" style="2" bestFit="1" customWidth="1"/>
    <col min="1557" max="1557" width="6.9140625" style="2" bestFit="1" customWidth="1"/>
    <col min="1558" max="1792" width="11.4140625" style="2"/>
    <col min="1793" max="1793" width="6.83203125" style="2" bestFit="1" customWidth="1"/>
    <col min="1794" max="1801" width="5.08203125" style="2" bestFit="1" customWidth="1"/>
    <col min="1802" max="1802" width="6.9140625" style="2" bestFit="1" customWidth="1"/>
    <col min="1803" max="1803" width="11.4140625" style="2"/>
    <col min="1804" max="1804" width="6.83203125" style="2" bestFit="1" customWidth="1"/>
    <col min="1805" max="1812" width="5.08203125" style="2" bestFit="1" customWidth="1"/>
    <col min="1813" max="1813" width="6.9140625" style="2" bestFit="1" customWidth="1"/>
    <col min="1814" max="2048" width="11.4140625" style="2"/>
    <col min="2049" max="2049" width="6.83203125" style="2" bestFit="1" customWidth="1"/>
    <col min="2050" max="2057" width="5.08203125" style="2" bestFit="1" customWidth="1"/>
    <col min="2058" max="2058" width="6.9140625" style="2" bestFit="1" customWidth="1"/>
    <col min="2059" max="2059" width="11.4140625" style="2"/>
    <col min="2060" max="2060" width="6.83203125" style="2" bestFit="1" customWidth="1"/>
    <col min="2061" max="2068" width="5.08203125" style="2" bestFit="1" customWidth="1"/>
    <col min="2069" max="2069" width="6.9140625" style="2" bestFit="1" customWidth="1"/>
    <col min="2070" max="2304" width="11.4140625" style="2"/>
    <col min="2305" max="2305" width="6.83203125" style="2" bestFit="1" customWidth="1"/>
    <col min="2306" max="2313" width="5.08203125" style="2" bestFit="1" customWidth="1"/>
    <col min="2314" max="2314" width="6.9140625" style="2" bestFit="1" customWidth="1"/>
    <col min="2315" max="2315" width="11.4140625" style="2"/>
    <col min="2316" max="2316" width="6.83203125" style="2" bestFit="1" customWidth="1"/>
    <col min="2317" max="2324" width="5.08203125" style="2" bestFit="1" customWidth="1"/>
    <col min="2325" max="2325" width="6.9140625" style="2" bestFit="1" customWidth="1"/>
    <col min="2326" max="2560" width="11.4140625" style="2"/>
    <col min="2561" max="2561" width="6.83203125" style="2" bestFit="1" customWidth="1"/>
    <col min="2562" max="2569" width="5.08203125" style="2" bestFit="1" customWidth="1"/>
    <col min="2570" max="2570" width="6.9140625" style="2" bestFit="1" customWidth="1"/>
    <col min="2571" max="2571" width="11.4140625" style="2"/>
    <col min="2572" max="2572" width="6.83203125" style="2" bestFit="1" customWidth="1"/>
    <col min="2573" max="2580" width="5.08203125" style="2" bestFit="1" customWidth="1"/>
    <col min="2581" max="2581" width="6.9140625" style="2" bestFit="1" customWidth="1"/>
    <col min="2582" max="2816" width="11.4140625" style="2"/>
    <col min="2817" max="2817" width="6.83203125" style="2" bestFit="1" customWidth="1"/>
    <col min="2818" max="2825" width="5.08203125" style="2" bestFit="1" customWidth="1"/>
    <col min="2826" max="2826" width="6.9140625" style="2" bestFit="1" customWidth="1"/>
    <col min="2827" max="2827" width="11.4140625" style="2"/>
    <col min="2828" max="2828" width="6.83203125" style="2" bestFit="1" customWidth="1"/>
    <col min="2829" max="2836" width="5.08203125" style="2" bestFit="1" customWidth="1"/>
    <col min="2837" max="2837" width="6.9140625" style="2" bestFit="1" customWidth="1"/>
    <col min="2838" max="3072" width="11.4140625" style="2"/>
    <col min="3073" max="3073" width="6.83203125" style="2" bestFit="1" customWidth="1"/>
    <col min="3074" max="3081" width="5.08203125" style="2" bestFit="1" customWidth="1"/>
    <col min="3082" max="3082" width="6.9140625" style="2" bestFit="1" customWidth="1"/>
    <col min="3083" max="3083" width="11.4140625" style="2"/>
    <col min="3084" max="3084" width="6.83203125" style="2" bestFit="1" customWidth="1"/>
    <col min="3085" max="3092" width="5.08203125" style="2" bestFit="1" customWidth="1"/>
    <col min="3093" max="3093" width="6.9140625" style="2" bestFit="1" customWidth="1"/>
    <col min="3094" max="3328" width="11.4140625" style="2"/>
    <col min="3329" max="3329" width="6.83203125" style="2" bestFit="1" customWidth="1"/>
    <col min="3330" max="3337" width="5.08203125" style="2" bestFit="1" customWidth="1"/>
    <col min="3338" max="3338" width="6.9140625" style="2" bestFit="1" customWidth="1"/>
    <col min="3339" max="3339" width="11.4140625" style="2"/>
    <col min="3340" max="3340" width="6.83203125" style="2" bestFit="1" customWidth="1"/>
    <col min="3341" max="3348" width="5.08203125" style="2" bestFit="1" customWidth="1"/>
    <col min="3349" max="3349" width="6.9140625" style="2" bestFit="1" customWidth="1"/>
    <col min="3350" max="3584" width="11.4140625" style="2"/>
    <col min="3585" max="3585" width="6.83203125" style="2" bestFit="1" customWidth="1"/>
    <col min="3586" max="3593" width="5.08203125" style="2" bestFit="1" customWidth="1"/>
    <col min="3594" max="3594" width="6.9140625" style="2" bestFit="1" customWidth="1"/>
    <col min="3595" max="3595" width="11.4140625" style="2"/>
    <col min="3596" max="3596" width="6.83203125" style="2" bestFit="1" customWidth="1"/>
    <col min="3597" max="3604" width="5.08203125" style="2" bestFit="1" customWidth="1"/>
    <col min="3605" max="3605" width="6.9140625" style="2" bestFit="1" customWidth="1"/>
    <col min="3606" max="3840" width="11.4140625" style="2"/>
    <col min="3841" max="3841" width="6.83203125" style="2" bestFit="1" customWidth="1"/>
    <col min="3842" max="3849" width="5.08203125" style="2" bestFit="1" customWidth="1"/>
    <col min="3850" max="3850" width="6.9140625" style="2" bestFit="1" customWidth="1"/>
    <col min="3851" max="3851" width="11.4140625" style="2"/>
    <col min="3852" max="3852" width="6.83203125" style="2" bestFit="1" customWidth="1"/>
    <col min="3853" max="3860" width="5.08203125" style="2" bestFit="1" customWidth="1"/>
    <col min="3861" max="3861" width="6.9140625" style="2" bestFit="1" customWidth="1"/>
    <col min="3862" max="4096" width="11.4140625" style="2"/>
    <col min="4097" max="4097" width="6.83203125" style="2" bestFit="1" customWidth="1"/>
    <col min="4098" max="4105" width="5.08203125" style="2" bestFit="1" customWidth="1"/>
    <col min="4106" max="4106" width="6.9140625" style="2" bestFit="1" customWidth="1"/>
    <col min="4107" max="4107" width="11.4140625" style="2"/>
    <col min="4108" max="4108" width="6.83203125" style="2" bestFit="1" customWidth="1"/>
    <col min="4109" max="4116" width="5.08203125" style="2" bestFit="1" customWidth="1"/>
    <col min="4117" max="4117" width="6.9140625" style="2" bestFit="1" customWidth="1"/>
    <col min="4118" max="4352" width="11.4140625" style="2"/>
    <col min="4353" max="4353" width="6.83203125" style="2" bestFit="1" customWidth="1"/>
    <col min="4354" max="4361" width="5.08203125" style="2" bestFit="1" customWidth="1"/>
    <col min="4362" max="4362" width="6.9140625" style="2" bestFit="1" customWidth="1"/>
    <col min="4363" max="4363" width="11.4140625" style="2"/>
    <col min="4364" max="4364" width="6.83203125" style="2" bestFit="1" customWidth="1"/>
    <col min="4365" max="4372" width="5.08203125" style="2" bestFit="1" customWidth="1"/>
    <col min="4373" max="4373" width="6.9140625" style="2" bestFit="1" customWidth="1"/>
    <col min="4374" max="4608" width="11.4140625" style="2"/>
    <col min="4609" max="4609" width="6.83203125" style="2" bestFit="1" customWidth="1"/>
    <col min="4610" max="4617" width="5.08203125" style="2" bestFit="1" customWidth="1"/>
    <col min="4618" max="4618" width="6.9140625" style="2" bestFit="1" customWidth="1"/>
    <col min="4619" max="4619" width="11.4140625" style="2"/>
    <col min="4620" max="4620" width="6.83203125" style="2" bestFit="1" customWidth="1"/>
    <col min="4621" max="4628" width="5.08203125" style="2" bestFit="1" customWidth="1"/>
    <col min="4629" max="4629" width="6.9140625" style="2" bestFit="1" customWidth="1"/>
    <col min="4630" max="4864" width="11.4140625" style="2"/>
    <col min="4865" max="4865" width="6.83203125" style="2" bestFit="1" customWidth="1"/>
    <col min="4866" max="4873" width="5.08203125" style="2" bestFit="1" customWidth="1"/>
    <col min="4874" max="4874" width="6.9140625" style="2" bestFit="1" customWidth="1"/>
    <col min="4875" max="4875" width="11.4140625" style="2"/>
    <col min="4876" max="4876" width="6.83203125" style="2" bestFit="1" customWidth="1"/>
    <col min="4877" max="4884" width="5.08203125" style="2" bestFit="1" customWidth="1"/>
    <col min="4885" max="4885" width="6.9140625" style="2" bestFit="1" customWidth="1"/>
    <col min="4886" max="5120" width="11.4140625" style="2"/>
    <col min="5121" max="5121" width="6.83203125" style="2" bestFit="1" customWidth="1"/>
    <col min="5122" max="5129" width="5.08203125" style="2" bestFit="1" customWidth="1"/>
    <col min="5130" max="5130" width="6.9140625" style="2" bestFit="1" customWidth="1"/>
    <col min="5131" max="5131" width="11.4140625" style="2"/>
    <col min="5132" max="5132" width="6.83203125" style="2" bestFit="1" customWidth="1"/>
    <col min="5133" max="5140" width="5.08203125" style="2" bestFit="1" customWidth="1"/>
    <col min="5141" max="5141" width="6.9140625" style="2" bestFit="1" customWidth="1"/>
    <col min="5142" max="5376" width="11.4140625" style="2"/>
    <col min="5377" max="5377" width="6.83203125" style="2" bestFit="1" customWidth="1"/>
    <col min="5378" max="5385" width="5.08203125" style="2" bestFit="1" customWidth="1"/>
    <col min="5386" max="5386" width="6.9140625" style="2" bestFit="1" customWidth="1"/>
    <col min="5387" max="5387" width="11.4140625" style="2"/>
    <col min="5388" max="5388" width="6.83203125" style="2" bestFit="1" customWidth="1"/>
    <col min="5389" max="5396" width="5.08203125" style="2" bestFit="1" customWidth="1"/>
    <col min="5397" max="5397" width="6.9140625" style="2" bestFit="1" customWidth="1"/>
    <col min="5398" max="5632" width="11.4140625" style="2"/>
    <col min="5633" max="5633" width="6.83203125" style="2" bestFit="1" customWidth="1"/>
    <col min="5634" max="5641" width="5.08203125" style="2" bestFit="1" customWidth="1"/>
    <col min="5642" max="5642" width="6.9140625" style="2" bestFit="1" customWidth="1"/>
    <col min="5643" max="5643" width="11.4140625" style="2"/>
    <col min="5644" max="5644" width="6.83203125" style="2" bestFit="1" customWidth="1"/>
    <col min="5645" max="5652" width="5.08203125" style="2" bestFit="1" customWidth="1"/>
    <col min="5653" max="5653" width="6.9140625" style="2" bestFit="1" customWidth="1"/>
    <col min="5654" max="5888" width="11.4140625" style="2"/>
    <col min="5889" max="5889" width="6.83203125" style="2" bestFit="1" customWidth="1"/>
    <col min="5890" max="5897" width="5.08203125" style="2" bestFit="1" customWidth="1"/>
    <col min="5898" max="5898" width="6.9140625" style="2" bestFit="1" customWidth="1"/>
    <col min="5899" max="5899" width="11.4140625" style="2"/>
    <col min="5900" max="5900" width="6.83203125" style="2" bestFit="1" customWidth="1"/>
    <col min="5901" max="5908" width="5.08203125" style="2" bestFit="1" customWidth="1"/>
    <col min="5909" max="5909" width="6.9140625" style="2" bestFit="1" customWidth="1"/>
    <col min="5910" max="6144" width="11.4140625" style="2"/>
    <col min="6145" max="6145" width="6.83203125" style="2" bestFit="1" customWidth="1"/>
    <col min="6146" max="6153" width="5.08203125" style="2" bestFit="1" customWidth="1"/>
    <col min="6154" max="6154" width="6.9140625" style="2" bestFit="1" customWidth="1"/>
    <col min="6155" max="6155" width="11.4140625" style="2"/>
    <col min="6156" max="6156" width="6.83203125" style="2" bestFit="1" customWidth="1"/>
    <col min="6157" max="6164" width="5.08203125" style="2" bestFit="1" customWidth="1"/>
    <col min="6165" max="6165" width="6.9140625" style="2" bestFit="1" customWidth="1"/>
    <col min="6166" max="6400" width="11.4140625" style="2"/>
    <col min="6401" max="6401" width="6.83203125" style="2" bestFit="1" customWidth="1"/>
    <col min="6402" max="6409" width="5.08203125" style="2" bestFit="1" customWidth="1"/>
    <col min="6410" max="6410" width="6.9140625" style="2" bestFit="1" customWidth="1"/>
    <col min="6411" max="6411" width="11.4140625" style="2"/>
    <col min="6412" max="6412" width="6.83203125" style="2" bestFit="1" customWidth="1"/>
    <col min="6413" max="6420" width="5.08203125" style="2" bestFit="1" customWidth="1"/>
    <col min="6421" max="6421" width="6.9140625" style="2" bestFit="1" customWidth="1"/>
    <col min="6422" max="6656" width="11.4140625" style="2"/>
    <col min="6657" max="6657" width="6.83203125" style="2" bestFit="1" customWidth="1"/>
    <col min="6658" max="6665" width="5.08203125" style="2" bestFit="1" customWidth="1"/>
    <col min="6666" max="6666" width="6.9140625" style="2" bestFit="1" customWidth="1"/>
    <col min="6667" max="6667" width="11.4140625" style="2"/>
    <col min="6668" max="6668" width="6.83203125" style="2" bestFit="1" customWidth="1"/>
    <col min="6669" max="6676" width="5.08203125" style="2" bestFit="1" customWidth="1"/>
    <col min="6677" max="6677" width="6.9140625" style="2" bestFit="1" customWidth="1"/>
    <col min="6678" max="6912" width="11.4140625" style="2"/>
    <col min="6913" max="6913" width="6.83203125" style="2" bestFit="1" customWidth="1"/>
    <col min="6914" max="6921" width="5.08203125" style="2" bestFit="1" customWidth="1"/>
    <col min="6922" max="6922" width="6.9140625" style="2" bestFit="1" customWidth="1"/>
    <col min="6923" max="6923" width="11.4140625" style="2"/>
    <col min="6924" max="6924" width="6.83203125" style="2" bestFit="1" customWidth="1"/>
    <col min="6925" max="6932" width="5.08203125" style="2" bestFit="1" customWidth="1"/>
    <col min="6933" max="6933" width="6.9140625" style="2" bestFit="1" customWidth="1"/>
    <col min="6934" max="7168" width="11.4140625" style="2"/>
    <col min="7169" max="7169" width="6.83203125" style="2" bestFit="1" customWidth="1"/>
    <col min="7170" max="7177" width="5.08203125" style="2" bestFit="1" customWidth="1"/>
    <col min="7178" max="7178" width="6.9140625" style="2" bestFit="1" customWidth="1"/>
    <col min="7179" max="7179" width="11.4140625" style="2"/>
    <col min="7180" max="7180" width="6.83203125" style="2" bestFit="1" customWidth="1"/>
    <col min="7181" max="7188" width="5.08203125" style="2" bestFit="1" customWidth="1"/>
    <col min="7189" max="7189" width="6.9140625" style="2" bestFit="1" customWidth="1"/>
    <col min="7190" max="7424" width="11.4140625" style="2"/>
    <col min="7425" max="7425" width="6.83203125" style="2" bestFit="1" customWidth="1"/>
    <col min="7426" max="7433" width="5.08203125" style="2" bestFit="1" customWidth="1"/>
    <col min="7434" max="7434" width="6.9140625" style="2" bestFit="1" customWidth="1"/>
    <col min="7435" max="7435" width="11.4140625" style="2"/>
    <col min="7436" max="7436" width="6.83203125" style="2" bestFit="1" customWidth="1"/>
    <col min="7437" max="7444" width="5.08203125" style="2" bestFit="1" customWidth="1"/>
    <col min="7445" max="7445" width="6.9140625" style="2" bestFit="1" customWidth="1"/>
    <col min="7446" max="7680" width="11.4140625" style="2"/>
    <col min="7681" max="7681" width="6.83203125" style="2" bestFit="1" customWidth="1"/>
    <col min="7682" max="7689" width="5.08203125" style="2" bestFit="1" customWidth="1"/>
    <col min="7690" max="7690" width="6.9140625" style="2" bestFit="1" customWidth="1"/>
    <col min="7691" max="7691" width="11.4140625" style="2"/>
    <col min="7692" max="7692" width="6.83203125" style="2" bestFit="1" customWidth="1"/>
    <col min="7693" max="7700" width="5.08203125" style="2" bestFit="1" customWidth="1"/>
    <col min="7701" max="7701" width="6.9140625" style="2" bestFit="1" customWidth="1"/>
    <col min="7702" max="7936" width="11.4140625" style="2"/>
    <col min="7937" max="7937" width="6.83203125" style="2" bestFit="1" customWidth="1"/>
    <col min="7938" max="7945" width="5.08203125" style="2" bestFit="1" customWidth="1"/>
    <col min="7946" max="7946" width="6.9140625" style="2" bestFit="1" customWidth="1"/>
    <col min="7947" max="7947" width="11.4140625" style="2"/>
    <col min="7948" max="7948" width="6.83203125" style="2" bestFit="1" customWidth="1"/>
    <col min="7949" max="7956" width="5.08203125" style="2" bestFit="1" customWidth="1"/>
    <col min="7957" max="7957" width="6.9140625" style="2" bestFit="1" customWidth="1"/>
    <col min="7958" max="8192" width="11.4140625" style="2"/>
    <col min="8193" max="8193" width="6.83203125" style="2" bestFit="1" customWidth="1"/>
    <col min="8194" max="8201" width="5.08203125" style="2" bestFit="1" customWidth="1"/>
    <col min="8202" max="8202" width="6.9140625" style="2" bestFit="1" customWidth="1"/>
    <col min="8203" max="8203" width="11.4140625" style="2"/>
    <col min="8204" max="8204" width="6.83203125" style="2" bestFit="1" customWidth="1"/>
    <col min="8205" max="8212" width="5.08203125" style="2" bestFit="1" customWidth="1"/>
    <col min="8213" max="8213" width="6.9140625" style="2" bestFit="1" customWidth="1"/>
    <col min="8214" max="8448" width="11.4140625" style="2"/>
    <col min="8449" max="8449" width="6.83203125" style="2" bestFit="1" customWidth="1"/>
    <col min="8450" max="8457" width="5.08203125" style="2" bestFit="1" customWidth="1"/>
    <col min="8458" max="8458" width="6.9140625" style="2" bestFit="1" customWidth="1"/>
    <col min="8459" max="8459" width="11.4140625" style="2"/>
    <col min="8460" max="8460" width="6.83203125" style="2" bestFit="1" customWidth="1"/>
    <col min="8461" max="8468" width="5.08203125" style="2" bestFit="1" customWidth="1"/>
    <col min="8469" max="8469" width="6.9140625" style="2" bestFit="1" customWidth="1"/>
    <col min="8470" max="8704" width="11.4140625" style="2"/>
    <col min="8705" max="8705" width="6.83203125" style="2" bestFit="1" customWidth="1"/>
    <col min="8706" max="8713" width="5.08203125" style="2" bestFit="1" customWidth="1"/>
    <col min="8714" max="8714" width="6.9140625" style="2" bestFit="1" customWidth="1"/>
    <col min="8715" max="8715" width="11.4140625" style="2"/>
    <col min="8716" max="8716" width="6.83203125" style="2" bestFit="1" customWidth="1"/>
    <col min="8717" max="8724" width="5.08203125" style="2" bestFit="1" customWidth="1"/>
    <col min="8725" max="8725" width="6.9140625" style="2" bestFit="1" customWidth="1"/>
    <col min="8726" max="8960" width="11.4140625" style="2"/>
    <col min="8961" max="8961" width="6.83203125" style="2" bestFit="1" customWidth="1"/>
    <col min="8962" max="8969" width="5.08203125" style="2" bestFit="1" customWidth="1"/>
    <col min="8970" max="8970" width="6.9140625" style="2" bestFit="1" customWidth="1"/>
    <col min="8971" max="8971" width="11.4140625" style="2"/>
    <col min="8972" max="8972" width="6.83203125" style="2" bestFit="1" customWidth="1"/>
    <col min="8973" max="8980" width="5.08203125" style="2" bestFit="1" customWidth="1"/>
    <col min="8981" max="8981" width="6.9140625" style="2" bestFit="1" customWidth="1"/>
    <col min="8982" max="9216" width="11.4140625" style="2"/>
    <col min="9217" max="9217" width="6.83203125" style="2" bestFit="1" customWidth="1"/>
    <col min="9218" max="9225" width="5.08203125" style="2" bestFit="1" customWidth="1"/>
    <col min="9226" max="9226" width="6.9140625" style="2" bestFit="1" customWidth="1"/>
    <col min="9227" max="9227" width="11.4140625" style="2"/>
    <col min="9228" max="9228" width="6.83203125" style="2" bestFit="1" customWidth="1"/>
    <col min="9229" max="9236" width="5.08203125" style="2" bestFit="1" customWidth="1"/>
    <col min="9237" max="9237" width="6.9140625" style="2" bestFit="1" customWidth="1"/>
    <col min="9238" max="9472" width="11.4140625" style="2"/>
    <col min="9473" max="9473" width="6.83203125" style="2" bestFit="1" customWidth="1"/>
    <col min="9474" max="9481" width="5.08203125" style="2" bestFit="1" customWidth="1"/>
    <col min="9482" max="9482" width="6.9140625" style="2" bestFit="1" customWidth="1"/>
    <col min="9483" max="9483" width="11.4140625" style="2"/>
    <col min="9484" max="9484" width="6.83203125" style="2" bestFit="1" customWidth="1"/>
    <col min="9485" max="9492" width="5.08203125" style="2" bestFit="1" customWidth="1"/>
    <col min="9493" max="9493" width="6.9140625" style="2" bestFit="1" customWidth="1"/>
    <col min="9494" max="9728" width="11.4140625" style="2"/>
    <col min="9729" max="9729" width="6.83203125" style="2" bestFit="1" customWidth="1"/>
    <col min="9730" max="9737" width="5.08203125" style="2" bestFit="1" customWidth="1"/>
    <col min="9738" max="9738" width="6.9140625" style="2" bestFit="1" customWidth="1"/>
    <col min="9739" max="9739" width="11.4140625" style="2"/>
    <col min="9740" max="9740" width="6.83203125" style="2" bestFit="1" customWidth="1"/>
    <col min="9741" max="9748" width="5.08203125" style="2" bestFit="1" customWidth="1"/>
    <col min="9749" max="9749" width="6.9140625" style="2" bestFit="1" customWidth="1"/>
    <col min="9750" max="9984" width="11.4140625" style="2"/>
    <col min="9985" max="9985" width="6.83203125" style="2" bestFit="1" customWidth="1"/>
    <col min="9986" max="9993" width="5.08203125" style="2" bestFit="1" customWidth="1"/>
    <col min="9994" max="9994" width="6.9140625" style="2" bestFit="1" customWidth="1"/>
    <col min="9995" max="9995" width="11.4140625" style="2"/>
    <col min="9996" max="9996" width="6.83203125" style="2" bestFit="1" customWidth="1"/>
    <col min="9997" max="10004" width="5.08203125" style="2" bestFit="1" customWidth="1"/>
    <col min="10005" max="10005" width="6.9140625" style="2" bestFit="1" customWidth="1"/>
    <col min="10006" max="10240" width="11.4140625" style="2"/>
    <col min="10241" max="10241" width="6.83203125" style="2" bestFit="1" customWidth="1"/>
    <col min="10242" max="10249" width="5.08203125" style="2" bestFit="1" customWidth="1"/>
    <col min="10250" max="10250" width="6.9140625" style="2" bestFit="1" customWidth="1"/>
    <col min="10251" max="10251" width="11.4140625" style="2"/>
    <col min="10252" max="10252" width="6.83203125" style="2" bestFit="1" customWidth="1"/>
    <col min="10253" max="10260" width="5.08203125" style="2" bestFit="1" customWidth="1"/>
    <col min="10261" max="10261" width="6.9140625" style="2" bestFit="1" customWidth="1"/>
    <col min="10262" max="10496" width="11.4140625" style="2"/>
    <col min="10497" max="10497" width="6.83203125" style="2" bestFit="1" customWidth="1"/>
    <col min="10498" max="10505" width="5.08203125" style="2" bestFit="1" customWidth="1"/>
    <col min="10506" max="10506" width="6.9140625" style="2" bestFit="1" customWidth="1"/>
    <col min="10507" max="10507" width="11.4140625" style="2"/>
    <col min="10508" max="10508" width="6.83203125" style="2" bestFit="1" customWidth="1"/>
    <col min="10509" max="10516" width="5.08203125" style="2" bestFit="1" customWidth="1"/>
    <col min="10517" max="10517" width="6.9140625" style="2" bestFit="1" customWidth="1"/>
    <col min="10518" max="10752" width="11.4140625" style="2"/>
    <col min="10753" max="10753" width="6.83203125" style="2" bestFit="1" customWidth="1"/>
    <col min="10754" max="10761" width="5.08203125" style="2" bestFit="1" customWidth="1"/>
    <col min="10762" max="10762" width="6.9140625" style="2" bestFit="1" customWidth="1"/>
    <col min="10763" max="10763" width="11.4140625" style="2"/>
    <col min="10764" max="10764" width="6.83203125" style="2" bestFit="1" customWidth="1"/>
    <col min="10765" max="10772" width="5.08203125" style="2" bestFit="1" customWidth="1"/>
    <col min="10773" max="10773" width="6.9140625" style="2" bestFit="1" customWidth="1"/>
    <col min="10774" max="11008" width="11.4140625" style="2"/>
    <col min="11009" max="11009" width="6.83203125" style="2" bestFit="1" customWidth="1"/>
    <col min="11010" max="11017" width="5.08203125" style="2" bestFit="1" customWidth="1"/>
    <col min="11018" max="11018" width="6.9140625" style="2" bestFit="1" customWidth="1"/>
    <col min="11019" max="11019" width="11.4140625" style="2"/>
    <col min="11020" max="11020" width="6.83203125" style="2" bestFit="1" customWidth="1"/>
    <col min="11021" max="11028" width="5.08203125" style="2" bestFit="1" customWidth="1"/>
    <col min="11029" max="11029" width="6.9140625" style="2" bestFit="1" customWidth="1"/>
    <col min="11030" max="11264" width="11.4140625" style="2"/>
    <col min="11265" max="11265" width="6.83203125" style="2" bestFit="1" customWidth="1"/>
    <col min="11266" max="11273" width="5.08203125" style="2" bestFit="1" customWidth="1"/>
    <col min="11274" max="11274" width="6.9140625" style="2" bestFit="1" customWidth="1"/>
    <col min="11275" max="11275" width="11.4140625" style="2"/>
    <col min="11276" max="11276" width="6.83203125" style="2" bestFit="1" customWidth="1"/>
    <col min="11277" max="11284" width="5.08203125" style="2" bestFit="1" customWidth="1"/>
    <col min="11285" max="11285" width="6.9140625" style="2" bestFit="1" customWidth="1"/>
    <col min="11286" max="11520" width="11.4140625" style="2"/>
    <col min="11521" max="11521" width="6.83203125" style="2" bestFit="1" customWidth="1"/>
    <col min="11522" max="11529" width="5.08203125" style="2" bestFit="1" customWidth="1"/>
    <col min="11530" max="11530" width="6.9140625" style="2" bestFit="1" customWidth="1"/>
    <col min="11531" max="11531" width="11.4140625" style="2"/>
    <col min="11532" max="11532" width="6.83203125" style="2" bestFit="1" customWidth="1"/>
    <col min="11533" max="11540" width="5.08203125" style="2" bestFit="1" customWidth="1"/>
    <col min="11541" max="11541" width="6.9140625" style="2" bestFit="1" customWidth="1"/>
    <col min="11542" max="11776" width="11.4140625" style="2"/>
    <col min="11777" max="11777" width="6.83203125" style="2" bestFit="1" customWidth="1"/>
    <col min="11778" max="11785" width="5.08203125" style="2" bestFit="1" customWidth="1"/>
    <col min="11786" max="11786" width="6.9140625" style="2" bestFit="1" customWidth="1"/>
    <col min="11787" max="11787" width="11.4140625" style="2"/>
    <col min="11788" max="11788" width="6.83203125" style="2" bestFit="1" customWidth="1"/>
    <col min="11789" max="11796" width="5.08203125" style="2" bestFit="1" customWidth="1"/>
    <col min="11797" max="11797" width="6.9140625" style="2" bestFit="1" customWidth="1"/>
    <col min="11798" max="12032" width="11.4140625" style="2"/>
    <col min="12033" max="12033" width="6.83203125" style="2" bestFit="1" customWidth="1"/>
    <col min="12034" max="12041" width="5.08203125" style="2" bestFit="1" customWidth="1"/>
    <col min="12042" max="12042" width="6.9140625" style="2" bestFit="1" customWidth="1"/>
    <col min="12043" max="12043" width="11.4140625" style="2"/>
    <col min="12044" max="12044" width="6.83203125" style="2" bestFit="1" customWidth="1"/>
    <col min="12045" max="12052" width="5.08203125" style="2" bestFit="1" customWidth="1"/>
    <col min="12053" max="12053" width="6.9140625" style="2" bestFit="1" customWidth="1"/>
    <col min="12054" max="12288" width="11.4140625" style="2"/>
    <col min="12289" max="12289" width="6.83203125" style="2" bestFit="1" customWidth="1"/>
    <col min="12290" max="12297" width="5.08203125" style="2" bestFit="1" customWidth="1"/>
    <col min="12298" max="12298" width="6.9140625" style="2" bestFit="1" customWidth="1"/>
    <col min="12299" max="12299" width="11.4140625" style="2"/>
    <col min="12300" max="12300" width="6.83203125" style="2" bestFit="1" customWidth="1"/>
    <col min="12301" max="12308" width="5.08203125" style="2" bestFit="1" customWidth="1"/>
    <col min="12309" max="12309" width="6.9140625" style="2" bestFit="1" customWidth="1"/>
    <col min="12310" max="12544" width="11.4140625" style="2"/>
    <col min="12545" max="12545" width="6.83203125" style="2" bestFit="1" customWidth="1"/>
    <col min="12546" max="12553" width="5.08203125" style="2" bestFit="1" customWidth="1"/>
    <col min="12554" max="12554" width="6.9140625" style="2" bestFit="1" customWidth="1"/>
    <col min="12555" max="12555" width="11.4140625" style="2"/>
    <col min="12556" max="12556" width="6.83203125" style="2" bestFit="1" customWidth="1"/>
    <col min="12557" max="12564" width="5.08203125" style="2" bestFit="1" customWidth="1"/>
    <col min="12565" max="12565" width="6.9140625" style="2" bestFit="1" customWidth="1"/>
    <col min="12566" max="12800" width="11.4140625" style="2"/>
    <col min="12801" max="12801" width="6.83203125" style="2" bestFit="1" customWidth="1"/>
    <col min="12802" max="12809" width="5.08203125" style="2" bestFit="1" customWidth="1"/>
    <col min="12810" max="12810" width="6.9140625" style="2" bestFit="1" customWidth="1"/>
    <col min="12811" max="12811" width="11.4140625" style="2"/>
    <col min="12812" max="12812" width="6.83203125" style="2" bestFit="1" customWidth="1"/>
    <col min="12813" max="12820" width="5.08203125" style="2" bestFit="1" customWidth="1"/>
    <col min="12821" max="12821" width="6.9140625" style="2" bestFit="1" customWidth="1"/>
    <col min="12822" max="13056" width="11.4140625" style="2"/>
    <col min="13057" max="13057" width="6.83203125" style="2" bestFit="1" customWidth="1"/>
    <col min="13058" max="13065" width="5.08203125" style="2" bestFit="1" customWidth="1"/>
    <col min="13066" max="13066" width="6.9140625" style="2" bestFit="1" customWidth="1"/>
    <col min="13067" max="13067" width="11.4140625" style="2"/>
    <col min="13068" max="13068" width="6.83203125" style="2" bestFit="1" customWidth="1"/>
    <col min="13069" max="13076" width="5.08203125" style="2" bestFit="1" customWidth="1"/>
    <col min="13077" max="13077" width="6.9140625" style="2" bestFit="1" customWidth="1"/>
    <col min="13078" max="13312" width="11.4140625" style="2"/>
    <col min="13313" max="13313" width="6.83203125" style="2" bestFit="1" customWidth="1"/>
    <col min="13314" max="13321" width="5.08203125" style="2" bestFit="1" customWidth="1"/>
    <col min="13322" max="13322" width="6.9140625" style="2" bestFit="1" customWidth="1"/>
    <col min="13323" max="13323" width="11.4140625" style="2"/>
    <col min="13324" max="13324" width="6.83203125" style="2" bestFit="1" customWidth="1"/>
    <col min="13325" max="13332" width="5.08203125" style="2" bestFit="1" customWidth="1"/>
    <col min="13333" max="13333" width="6.9140625" style="2" bestFit="1" customWidth="1"/>
    <col min="13334" max="13568" width="11.4140625" style="2"/>
    <col min="13569" max="13569" width="6.83203125" style="2" bestFit="1" customWidth="1"/>
    <col min="13570" max="13577" width="5.08203125" style="2" bestFit="1" customWidth="1"/>
    <col min="13578" max="13578" width="6.9140625" style="2" bestFit="1" customWidth="1"/>
    <col min="13579" max="13579" width="11.4140625" style="2"/>
    <col min="13580" max="13580" width="6.83203125" style="2" bestFit="1" customWidth="1"/>
    <col min="13581" max="13588" width="5.08203125" style="2" bestFit="1" customWidth="1"/>
    <col min="13589" max="13589" width="6.9140625" style="2" bestFit="1" customWidth="1"/>
    <col min="13590" max="13824" width="11.4140625" style="2"/>
    <col min="13825" max="13825" width="6.83203125" style="2" bestFit="1" customWidth="1"/>
    <col min="13826" max="13833" width="5.08203125" style="2" bestFit="1" customWidth="1"/>
    <col min="13834" max="13834" width="6.9140625" style="2" bestFit="1" customWidth="1"/>
    <col min="13835" max="13835" width="11.4140625" style="2"/>
    <col min="13836" max="13836" width="6.83203125" style="2" bestFit="1" customWidth="1"/>
    <col min="13837" max="13844" width="5.08203125" style="2" bestFit="1" customWidth="1"/>
    <col min="13845" max="13845" width="6.9140625" style="2" bestFit="1" customWidth="1"/>
    <col min="13846" max="14080" width="11.4140625" style="2"/>
    <col min="14081" max="14081" width="6.83203125" style="2" bestFit="1" customWidth="1"/>
    <col min="14082" max="14089" width="5.08203125" style="2" bestFit="1" customWidth="1"/>
    <col min="14090" max="14090" width="6.9140625" style="2" bestFit="1" customWidth="1"/>
    <col min="14091" max="14091" width="11.4140625" style="2"/>
    <col min="14092" max="14092" width="6.83203125" style="2" bestFit="1" customWidth="1"/>
    <col min="14093" max="14100" width="5.08203125" style="2" bestFit="1" customWidth="1"/>
    <col min="14101" max="14101" width="6.9140625" style="2" bestFit="1" customWidth="1"/>
    <col min="14102" max="14336" width="11.4140625" style="2"/>
    <col min="14337" max="14337" width="6.83203125" style="2" bestFit="1" customWidth="1"/>
    <col min="14338" max="14345" width="5.08203125" style="2" bestFit="1" customWidth="1"/>
    <col min="14346" max="14346" width="6.9140625" style="2" bestFit="1" customWidth="1"/>
    <col min="14347" max="14347" width="11.4140625" style="2"/>
    <col min="14348" max="14348" width="6.83203125" style="2" bestFit="1" customWidth="1"/>
    <col min="14349" max="14356" width="5.08203125" style="2" bestFit="1" customWidth="1"/>
    <col min="14357" max="14357" width="6.9140625" style="2" bestFit="1" customWidth="1"/>
    <col min="14358" max="14592" width="11.4140625" style="2"/>
    <col min="14593" max="14593" width="6.83203125" style="2" bestFit="1" customWidth="1"/>
    <col min="14594" max="14601" width="5.08203125" style="2" bestFit="1" customWidth="1"/>
    <col min="14602" max="14602" width="6.9140625" style="2" bestFit="1" customWidth="1"/>
    <col min="14603" max="14603" width="11.4140625" style="2"/>
    <col min="14604" max="14604" width="6.83203125" style="2" bestFit="1" customWidth="1"/>
    <col min="14605" max="14612" width="5.08203125" style="2" bestFit="1" customWidth="1"/>
    <col min="14613" max="14613" width="6.9140625" style="2" bestFit="1" customWidth="1"/>
    <col min="14614" max="14848" width="11.4140625" style="2"/>
    <col min="14849" max="14849" width="6.83203125" style="2" bestFit="1" customWidth="1"/>
    <col min="14850" max="14857" width="5.08203125" style="2" bestFit="1" customWidth="1"/>
    <col min="14858" max="14858" width="6.9140625" style="2" bestFit="1" customWidth="1"/>
    <col min="14859" max="14859" width="11.4140625" style="2"/>
    <col min="14860" max="14860" width="6.83203125" style="2" bestFit="1" customWidth="1"/>
    <col min="14861" max="14868" width="5.08203125" style="2" bestFit="1" customWidth="1"/>
    <col min="14869" max="14869" width="6.9140625" style="2" bestFit="1" customWidth="1"/>
    <col min="14870" max="15104" width="11.4140625" style="2"/>
    <col min="15105" max="15105" width="6.83203125" style="2" bestFit="1" customWidth="1"/>
    <col min="15106" max="15113" width="5.08203125" style="2" bestFit="1" customWidth="1"/>
    <col min="15114" max="15114" width="6.9140625" style="2" bestFit="1" customWidth="1"/>
    <col min="15115" max="15115" width="11.4140625" style="2"/>
    <col min="15116" max="15116" width="6.83203125" style="2" bestFit="1" customWidth="1"/>
    <col min="15117" max="15124" width="5.08203125" style="2" bestFit="1" customWidth="1"/>
    <col min="15125" max="15125" width="6.9140625" style="2" bestFit="1" customWidth="1"/>
    <col min="15126" max="15360" width="11.4140625" style="2"/>
    <col min="15361" max="15361" width="6.83203125" style="2" bestFit="1" customWidth="1"/>
    <col min="15362" max="15369" width="5.08203125" style="2" bestFit="1" customWidth="1"/>
    <col min="15370" max="15370" width="6.9140625" style="2" bestFit="1" customWidth="1"/>
    <col min="15371" max="15371" width="11.4140625" style="2"/>
    <col min="15372" max="15372" width="6.83203125" style="2" bestFit="1" customWidth="1"/>
    <col min="15373" max="15380" width="5.08203125" style="2" bestFit="1" customWidth="1"/>
    <col min="15381" max="15381" width="6.9140625" style="2" bestFit="1" customWidth="1"/>
    <col min="15382" max="15616" width="11.4140625" style="2"/>
    <col min="15617" max="15617" width="6.83203125" style="2" bestFit="1" customWidth="1"/>
    <col min="15618" max="15625" width="5.08203125" style="2" bestFit="1" customWidth="1"/>
    <col min="15626" max="15626" width="6.9140625" style="2" bestFit="1" customWidth="1"/>
    <col min="15627" max="15627" width="11.4140625" style="2"/>
    <col min="15628" max="15628" width="6.83203125" style="2" bestFit="1" customWidth="1"/>
    <col min="15629" max="15636" width="5.08203125" style="2" bestFit="1" customWidth="1"/>
    <col min="15637" max="15637" width="6.9140625" style="2" bestFit="1" customWidth="1"/>
    <col min="15638" max="15872" width="11.4140625" style="2"/>
    <col min="15873" max="15873" width="6.83203125" style="2" bestFit="1" customWidth="1"/>
    <col min="15874" max="15881" width="5.08203125" style="2" bestFit="1" customWidth="1"/>
    <col min="15882" max="15882" width="6.9140625" style="2" bestFit="1" customWidth="1"/>
    <col min="15883" max="15883" width="11.4140625" style="2"/>
    <col min="15884" max="15884" width="6.83203125" style="2" bestFit="1" customWidth="1"/>
    <col min="15885" max="15892" width="5.08203125" style="2" bestFit="1" customWidth="1"/>
    <col min="15893" max="15893" width="6.9140625" style="2" bestFit="1" customWidth="1"/>
    <col min="15894" max="16128" width="11.4140625" style="2"/>
    <col min="16129" max="16129" width="6.83203125" style="2" bestFit="1" customWidth="1"/>
    <col min="16130" max="16137" width="5.08203125" style="2" bestFit="1" customWidth="1"/>
    <col min="16138" max="16138" width="6.9140625" style="2" bestFit="1" customWidth="1"/>
    <col min="16139" max="16139" width="11.4140625" style="2"/>
    <col min="16140" max="16140" width="6.83203125" style="2" bestFit="1" customWidth="1"/>
    <col min="16141" max="16148" width="5.08203125" style="2" bestFit="1" customWidth="1"/>
    <col min="16149" max="16149" width="6.9140625" style="2" bestFit="1" customWidth="1"/>
    <col min="16150" max="16384" width="11.4140625" style="2"/>
  </cols>
  <sheetData>
    <row r="2" spans="1:21" ht="13" x14ac:dyDescent="0.3">
      <c r="A2" s="103" t="s">
        <v>56</v>
      </c>
      <c r="B2" s="104"/>
      <c r="C2" s="104"/>
      <c r="D2" s="104"/>
      <c r="E2" s="104"/>
      <c r="F2" s="104"/>
      <c r="G2" s="104"/>
      <c r="H2" s="104"/>
      <c r="I2" s="104"/>
      <c r="J2" s="105"/>
      <c r="L2" s="106" t="s">
        <v>57</v>
      </c>
      <c r="M2" s="107"/>
      <c r="N2" s="107"/>
      <c r="O2" s="107"/>
      <c r="P2" s="107"/>
      <c r="Q2" s="107"/>
      <c r="R2" s="107"/>
      <c r="S2" s="107"/>
      <c r="T2" s="107"/>
      <c r="U2" s="108"/>
    </row>
    <row r="3" spans="1:21" ht="13" x14ac:dyDescent="0.25">
      <c r="B3" s="109" t="s">
        <v>69</v>
      </c>
      <c r="C3" s="110"/>
      <c r="D3" s="110"/>
      <c r="E3" s="110"/>
      <c r="F3" s="110"/>
      <c r="G3" s="110"/>
      <c r="H3" s="110"/>
      <c r="I3" s="110"/>
      <c r="J3" s="111"/>
      <c r="K3" s="5"/>
      <c r="M3" s="109" t="s">
        <v>69</v>
      </c>
      <c r="N3" s="110"/>
      <c r="O3" s="110"/>
      <c r="P3" s="110"/>
      <c r="Q3" s="110"/>
      <c r="R3" s="110"/>
      <c r="S3" s="110"/>
      <c r="T3" s="110"/>
      <c r="U3" s="111"/>
    </row>
    <row r="4" spans="1:21" ht="13" x14ac:dyDescent="0.25">
      <c r="A4" s="117" t="s">
        <v>58</v>
      </c>
      <c r="B4" s="61" t="s">
        <v>59</v>
      </c>
      <c r="C4" s="61" t="s">
        <v>60</v>
      </c>
      <c r="D4" s="61" t="s">
        <v>61</v>
      </c>
      <c r="E4" s="61" t="s">
        <v>62</v>
      </c>
      <c r="F4" s="61" t="s">
        <v>63</v>
      </c>
      <c r="G4" s="61" t="s">
        <v>64</v>
      </c>
      <c r="H4" s="61" t="s">
        <v>65</v>
      </c>
      <c r="I4" s="61" t="s">
        <v>66</v>
      </c>
      <c r="J4" s="118" t="s">
        <v>67</v>
      </c>
      <c r="K4" s="5"/>
      <c r="L4" s="117" t="s">
        <v>58</v>
      </c>
      <c r="M4" s="61" t="s">
        <v>59</v>
      </c>
      <c r="N4" s="61" t="s">
        <v>60</v>
      </c>
      <c r="O4" s="61" t="s">
        <v>61</v>
      </c>
      <c r="P4" s="61" t="s">
        <v>62</v>
      </c>
      <c r="Q4" s="61" t="s">
        <v>63</v>
      </c>
      <c r="R4" s="61" t="s">
        <v>64</v>
      </c>
      <c r="S4" s="61" t="s">
        <v>65</v>
      </c>
      <c r="T4" s="61" t="s">
        <v>66</v>
      </c>
      <c r="U4" s="118" t="s">
        <v>67</v>
      </c>
    </row>
    <row r="5" spans="1:21" ht="13" x14ac:dyDescent="0.3">
      <c r="A5" s="115">
        <v>50</v>
      </c>
      <c r="B5" s="3">
        <v>20</v>
      </c>
      <c r="C5" s="3">
        <v>20</v>
      </c>
      <c r="D5" s="3">
        <v>20</v>
      </c>
      <c r="E5" s="3">
        <v>20</v>
      </c>
      <c r="F5" s="3">
        <v>20</v>
      </c>
      <c r="G5" s="3">
        <v>20</v>
      </c>
      <c r="H5" s="3">
        <v>20</v>
      </c>
      <c r="I5" s="3">
        <v>20</v>
      </c>
      <c r="J5" s="116">
        <v>20</v>
      </c>
      <c r="L5" s="122">
        <v>40</v>
      </c>
      <c r="M5" s="3">
        <v>20</v>
      </c>
      <c r="N5" s="3">
        <v>20</v>
      </c>
      <c r="O5" s="3">
        <v>20</v>
      </c>
      <c r="P5" s="3">
        <v>20</v>
      </c>
      <c r="Q5" s="3">
        <v>20</v>
      </c>
      <c r="R5" s="3">
        <v>20</v>
      </c>
      <c r="S5" s="3">
        <v>20</v>
      </c>
      <c r="T5" s="3">
        <v>20</v>
      </c>
      <c r="U5" s="116">
        <v>20</v>
      </c>
    </row>
    <row r="6" spans="1:21" ht="13" x14ac:dyDescent="0.3">
      <c r="A6" s="115">
        <v>49</v>
      </c>
      <c r="B6" s="3">
        <v>20</v>
      </c>
      <c r="C6" s="3">
        <v>19</v>
      </c>
      <c r="D6" s="3">
        <v>19</v>
      </c>
      <c r="E6" s="3">
        <v>19</v>
      </c>
      <c r="F6" s="3">
        <v>19</v>
      </c>
      <c r="G6" s="3">
        <v>20</v>
      </c>
      <c r="H6" s="3">
        <v>20</v>
      </c>
      <c r="I6" s="3">
        <v>20</v>
      </c>
      <c r="J6" s="116">
        <v>20</v>
      </c>
      <c r="L6" s="122">
        <v>39</v>
      </c>
      <c r="M6" s="3">
        <v>20</v>
      </c>
      <c r="N6" s="3">
        <v>19</v>
      </c>
      <c r="O6" s="3">
        <v>19</v>
      </c>
      <c r="P6" s="3">
        <v>19</v>
      </c>
      <c r="Q6" s="3">
        <v>19</v>
      </c>
      <c r="R6" s="3">
        <v>20</v>
      </c>
      <c r="S6" s="3">
        <v>20</v>
      </c>
      <c r="T6" s="3">
        <v>20</v>
      </c>
      <c r="U6" s="116">
        <v>20</v>
      </c>
    </row>
    <row r="7" spans="1:21" ht="13" x14ac:dyDescent="0.3">
      <c r="A7" s="115">
        <v>48</v>
      </c>
      <c r="B7" s="3">
        <v>20</v>
      </c>
      <c r="C7" s="3">
        <v>19</v>
      </c>
      <c r="D7" s="3">
        <v>19</v>
      </c>
      <c r="E7" s="3">
        <v>19</v>
      </c>
      <c r="F7" s="3">
        <v>19</v>
      </c>
      <c r="G7" s="3">
        <v>20</v>
      </c>
      <c r="H7" s="3">
        <v>20</v>
      </c>
      <c r="I7" s="3">
        <v>20</v>
      </c>
      <c r="J7" s="116">
        <v>20</v>
      </c>
      <c r="L7" s="122">
        <v>38</v>
      </c>
      <c r="M7" s="3">
        <v>20</v>
      </c>
      <c r="N7" s="3">
        <v>19</v>
      </c>
      <c r="O7" s="3">
        <v>19</v>
      </c>
      <c r="P7" s="3">
        <v>19</v>
      </c>
      <c r="Q7" s="3">
        <v>19</v>
      </c>
      <c r="R7" s="3">
        <v>20</v>
      </c>
      <c r="S7" s="3">
        <v>20</v>
      </c>
      <c r="T7" s="3">
        <v>20</v>
      </c>
      <c r="U7" s="116">
        <v>20</v>
      </c>
    </row>
    <row r="8" spans="1:21" ht="13" x14ac:dyDescent="0.3">
      <c r="A8" s="115">
        <v>47</v>
      </c>
      <c r="B8" s="3">
        <v>20</v>
      </c>
      <c r="C8" s="3">
        <v>19</v>
      </c>
      <c r="D8" s="3">
        <v>19</v>
      </c>
      <c r="E8" s="3">
        <v>19</v>
      </c>
      <c r="F8" s="3">
        <v>19</v>
      </c>
      <c r="G8" s="3">
        <v>20</v>
      </c>
      <c r="H8" s="3">
        <v>20</v>
      </c>
      <c r="I8" s="3">
        <v>20</v>
      </c>
      <c r="J8" s="116">
        <v>20</v>
      </c>
      <c r="L8" s="122">
        <v>37</v>
      </c>
      <c r="M8" s="3">
        <v>20</v>
      </c>
      <c r="N8" s="3">
        <v>19</v>
      </c>
      <c r="O8" s="3">
        <v>19</v>
      </c>
      <c r="P8" s="3">
        <v>19</v>
      </c>
      <c r="Q8" s="3">
        <v>19</v>
      </c>
      <c r="R8" s="3">
        <v>20</v>
      </c>
      <c r="S8" s="3">
        <v>20</v>
      </c>
      <c r="T8" s="3">
        <v>20</v>
      </c>
      <c r="U8" s="116">
        <v>20</v>
      </c>
    </row>
    <row r="9" spans="1:21" ht="13" x14ac:dyDescent="0.3">
      <c r="A9" s="115">
        <v>46</v>
      </c>
      <c r="B9" s="3">
        <v>20</v>
      </c>
      <c r="C9" s="3">
        <v>18</v>
      </c>
      <c r="D9" s="3">
        <v>18</v>
      </c>
      <c r="E9" s="3">
        <v>18</v>
      </c>
      <c r="F9" s="3">
        <v>18</v>
      </c>
      <c r="G9" s="3">
        <v>20</v>
      </c>
      <c r="H9" s="3">
        <v>20</v>
      </c>
      <c r="I9" s="3">
        <v>20</v>
      </c>
      <c r="J9" s="116">
        <v>20</v>
      </c>
      <c r="L9" s="122">
        <v>36</v>
      </c>
      <c r="M9" s="3">
        <v>20</v>
      </c>
      <c r="N9" s="3">
        <v>18</v>
      </c>
      <c r="O9" s="3">
        <v>18</v>
      </c>
      <c r="P9" s="3">
        <v>18</v>
      </c>
      <c r="Q9" s="3">
        <v>18</v>
      </c>
      <c r="R9" s="3">
        <v>20</v>
      </c>
      <c r="S9" s="3">
        <v>20</v>
      </c>
      <c r="T9" s="3">
        <v>20</v>
      </c>
      <c r="U9" s="116">
        <v>20</v>
      </c>
    </row>
    <row r="10" spans="1:21" ht="13" x14ac:dyDescent="0.3">
      <c r="A10" s="115">
        <v>45</v>
      </c>
      <c r="B10" s="3">
        <v>20</v>
      </c>
      <c r="C10" s="3">
        <v>18</v>
      </c>
      <c r="D10" s="3">
        <v>18</v>
      </c>
      <c r="E10" s="3">
        <v>18</v>
      </c>
      <c r="F10" s="3">
        <v>18</v>
      </c>
      <c r="G10" s="3">
        <v>20</v>
      </c>
      <c r="H10" s="3">
        <v>20</v>
      </c>
      <c r="I10" s="3">
        <v>20</v>
      </c>
      <c r="J10" s="116">
        <v>20</v>
      </c>
      <c r="L10" s="122">
        <v>35</v>
      </c>
      <c r="M10" s="3">
        <v>20</v>
      </c>
      <c r="N10" s="3">
        <v>18</v>
      </c>
      <c r="O10" s="3">
        <v>18</v>
      </c>
      <c r="P10" s="3">
        <v>18</v>
      </c>
      <c r="Q10" s="3">
        <v>18</v>
      </c>
      <c r="R10" s="3">
        <v>20</v>
      </c>
      <c r="S10" s="3">
        <v>20</v>
      </c>
      <c r="T10" s="3">
        <v>20</v>
      </c>
      <c r="U10" s="116">
        <v>20</v>
      </c>
    </row>
    <row r="11" spans="1:21" ht="13" x14ac:dyDescent="0.3">
      <c r="A11" s="115">
        <v>44</v>
      </c>
      <c r="B11" s="3">
        <v>19</v>
      </c>
      <c r="C11" s="3">
        <v>18</v>
      </c>
      <c r="D11" s="3">
        <v>18</v>
      </c>
      <c r="E11" s="3">
        <v>18</v>
      </c>
      <c r="F11" s="3">
        <v>18</v>
      </c>
      <c r="G11" s="3">
        <v>19</v>
      </c>
      <c r="H11" s="3">
        <v>20</v>
      </c>
      <c r="I11" s="3">
        <v>20</v>
      </c>
      <c r="J11" s="116">
        <v>20</v>
      </c>
      <c r="L11" s="122">
        <v>34</v>
      </c>
      <c r="M11" s="3">
        <v>19</v>
      </c>
      <c r="N11" s="3">
        <v>18</v>
      </c>
      <c r="O11" s="3">
        <v>18</v>
      </c>
      <c r="P11" s="3">
        <v>18</v>
      </c>
      <c r="Q11" s="3">
        <v>18</v>
      </c>
      <c r="R11" s="3">
        <v>19</v>
      </c>
      <c r="S11" s="3">
        <v>20</v>
      </c>
      <c r="T11" s="3">
        <v>20</v>
      </c>
      <c r="U11" s="116">
        <v>20</v>
      </c>
    </row>
    <row r="12" spans="1:21" ht="13" x14ac:dyDescent="0.3">
      <c r="A12" s="115">
        <v>43</v>
      </c>
      <c r="B12" s="3">
        <v>19</v>
      </c>
      <c r="C12" s="3">
        <v>17</v>
      </c>
      <c r="D12" s="3">
        <v>17</v>
      </c>
      <c r="E12" s="3">
        <v>17</v>
      </c>
      <c r="F12" s="3">
        <v>17</v>
      </c>
      <c r="G12" s="3">
        <v>19</v>
      </c>
      <c r="H12" s="3">
        <v>20</v>
      </c>
      <c r="I12" s="3">
        <v>20</v>
      </c>
      <c r="J12" s="116">
        <v>20</v>
      </c>
      <c r="L12" s="122">
        <v>33</v>
      </c>
      <c r="M12" s="3">
        <v>19</v>
      </c>
      <c r="N12" s="3">
        <v>17</v>
      </c>
      <c r="O12" s="3">
        <v>17</v>
      </c>
      <c r="P12" s="3">
        <v>17</v>
      </c>
      <c r="Q12" s="3">
        <v>17</v>
      </c>
      <c r="R12" s="3">
        <v>19</v>
      </c>
      <c r="S12" s="3">
        <v>20</v>
      </c>
      <c r="T12" s="3">
        <v>20</v>
      </c>
      <c r="U12" s="116">
        <v>20</v>
      </c>
    </row>
    <row r="13" spans="1:21" ht="13" x14ac:dyDescent="0.3">
      <c r="A13" s="115">
        <v>42</v>
      </c>
      <c r="B13" s="3">
        <v>19</v>
      </c>
      <c r="C13" s="3">
        <v>17</v>
      </c>
      <c r="D13" s="3">
        <v>17</v>
      </c>
      <c r="E13" s="3">
        <v>17</v>
      </c>
      <c r="F13" s="3">
        <v>17</v>
      </c>
      <c r="G13" s="3">
        <v>19</v>
      </c>
      <c r="H13" s="3">
        <v>20</v>
      </c>
      <c r="I13" s="3">
        <v>20</v>
      </c>
      <c r="J13" s="116">
        <v>20</v>
      </c>
      <c r="L13" s="122">
        <v>32</v>
      </c>
      <c r="M13" s="3">
        <v>19</v>
      </c>
      <c r="N13" s="3">
        <v>17</v>
      </c>
      <c r="O13" s="3">
        <v>17</v>
      </c>
      <c r="P13" s="3">
        <v>17</v>
      </c>
      <c r="Q13" s="3">
        <v>17</v>
      </c>
      <c r="R13" s="3">
        <v>19</v>
      </c>
      <c r="S13" s="3">
        <v>20</v>
      </c>
      <c r="T13" s="3">
        <v>20</v>
      </c>
      <c r="U13" s="116">
        <v>20</v>
      </c>
    </row>
    <row r="14" spans="1:21" ht="13" x14ac:dyDescent="0.3">
      <c r="A14" s="115">
        <v>41</v>
      </c>
      <c r="B14" s="3">
        <v>18</v>
      </c>
      <c r="C14" s="3">
        <v>17</v>
      </c>
      <c r="D14" s="3">
        <v>17</v>
      </c>
      <c r="E14" s="3">
        <v>17</v>
      </c>
      <c r="F14" s="3">
        <v>17</v>
      </c>
      <c r="G14" s="3">
        <v>18</v>
      </c>
      <c r="H14" s="3">
        <v>20</v>
      </c>
      <c r="I14" s="3">
        <v>20</v>
      </c>
      <c r="J14" s="116">
        <v>20</v>
      </c>
      <c r="L14" s="122">
        <v>31</v>
      </c>
      <c r="M14" s="3">
        <v>18</v>
      </c>
      <c r="N14" s="3">
        <v>17</v>
      </c>
      <c r="O14" s="3">
        <v>17</v>
      </c>
      <c r="P14" s="3">
        <v>17</v>
      </c>
      <c r="Q14" s="3">
        <v>17</v>
      </c>
      <c r="R14" s="3">
        <v>18</v>
      </c>
      <c r="S14" s="3">
        <v>20</v>
      </c>
      <c r="T14" s="3">
        <v>20</v>
      </c>
      <c r="U14" s="116">
        <v>20</v>
      </c>
    </row>
    <row r="15" spans="1:21" ht="13" x14ac:dyDescent="0.3">
      <c r="A15" s="115">
        <v>40</v>
      </c>
      <c r="B15" s="3">
        <v>18</v>
      </c>
      <c r="C15" s="3">
        <v>16</v>
      </c>
      <c r="D15" s="3">
        <v>16</v>
      </c>
      <c r="E15" s="3">
        <v>16</v>
      </c>
      <c r="F15" s="3">
        <v>16</v>
      </c>
      <c r="G15" s="3">
        <v>18</v>
      </c>
      <c r="H15" s="3">
        <v>20</v>
      </c>
      <c r="I15" s="3">
        <v>20</v>
      </c>
      <c r="J15" s="116">
        <v>20</v>
      </c>
      <c r="L15" s="122">
        <v>30</v>
      </c>
      <c r="M15" s="3">
        <v>18</v>
      </c>
      <c r="N15" s="3">
        <v>16</v>
      </c>
      <c r="O15" s="3">
        <v>16</v>
      </c>
      <c r="P15" s="3">
        <v>16</v>
      </c>
      <c r="Q15" s="3">
        <v>16</v>
      </c>
      <c r="R15" s="3">
        <v>18</v>
      </c>
      <c r="S15" s="3">
        <v>20</v>
      </c>
      <c r="T15" s="3">
        <v>20</v>
      </c>
      <c r="U15" s="116">
        <v>20</v>
      </c>
    </row>
    <row r="16" spans="1:21" ht="13" x14ac:dyDescent="0.3">
      <c r="A16" s="115">
        <v>39</v>
      </c>
      <c r="B16" s="3">
        <v>18</v>
      </c>
      <c r="C16" s="3">
        <v>16</v>
      </c>
      <c r="D16" s="3">
        <v>16</v>
      </c>
      <c r="E16" s="3">
        <v>16</v>
      </c>
      <c r="F16" s="3">
        <v>16</v>
      </c>
      <c r="G16" s="3">
        <v>18</v>
      </c>
      <c r="H16" s="3">
        <v>20</v>
      </c>
      <c r="I16" s="3">
        <v>20</v>
      </c>
      <c r="J16" s="116">
        <v>20</v>
      </c>
      <c r="L16" s="122">
        <v>29</v>
      </c>
      <c r="M16" s="3">
        <v>18</v>
      </c>
      <c r="N16" s="3">
        <v>16</v>
      </c>
      <c r="O16" s="3">
        <v>16</v>
      </c>
      <c r="P16" s="3">
        <v>16</v>
      </c>
      <c r="Q16" s="3">
        <v>16</v>
      </c>
      <c r="R16" s="3">
        <v>18</v>
      </c>
      <c r="S16" s="141">
        <v>20</v>
      </c>
      <c r="T16" s="3">
        <v>20</v>
      </c>
      <c r="U16" s="116">
        <v>20</v>
      </c>
    </row>
    <row r="17" spans="1:21" ht="13" x14ac:dyDescent="0.3">
      <c r="A17" s="115">
        <v>38</v>
      </c>
      <c r="B17" s="3">
        <v>17</v>
      </c>
      <c r="C17" s="3">
        <v>16</v>
      </c>
      <c r="D17" s="3">
        <v>16</v>
      </c>
      <c r="E17" s="3">
        <v>16</v>
      </c>
      <c r="F17" s="3">
        <v>16</v>
      </c>
      <c r="G17" s="3">
        <v>17</v>
      </c>
      <c r="H17" s="3">
        <v>19</v>
      </c>
      <c r="I17" s="3">
        <v>20</v>
      </c>
      <c r="J17" s="116">
        <v>20</v>
      </c>
      <c r="L17" s="122">
        <v>28</v>
      </c>
      <c r="M17" s="3">
        <v>17</v>
      </c>
      <c r="N17" s="3">
        <v>16</v>
      </c>
      <c r="O17" s="3">
        <v>16</v>
      </c>
      <c r="P17" s="3">
        <v>16</v>
      </c>
      <c r="Q17" s="3">
        <v>16</v>
      </c>
      <c r="R17" s="3">
        <v>17</v>
      </c>
      <c r="S17" s="3">
        <v>19</v>
      </c>
      <c r="T17" s="3">
        <v>20</v>
      </c>
      <c r="U17" s="116">
        <v>20</v>
      </c>
    </row>
    <row r="18" spans="1:21" ht="13" x14ac:dyDescent="0.3">
      <c r="A18" s="115">
        <v>37</v>
      </c>
      <c r="B18" s="3">
        <v>17</v>
      </c>
      <c r="C18" s="3">
        <v>15</v>
      </c>
      <c r="D18" s="3">
        <v>15</v>
      </c>
      <c r="E18" s="3">
        <v>15</v>
      </c>
      <c r="F18" s="3">
        <v>15</v>
      </c>
      <c r="G18" s="3">
        <v>17</v>
      </c>
      <c r="H18" s="3">
        <v>19</v>
      </c>
      <c r="I18" s="3">
        <v>20</v>
      </c>
      <c r="J18" s="116">
        <v>20</v>
      </c>
      <c r="L18" s="122">
        <v>27</v>
      </c>
      <c r="M18" s="3">
        <v>17</v>
      </c>
      <c r="N18" s="3">
        <v>15</v>
      </c>
      <c r="O18" s="3">
        <v>15</v>
      </c>
      <c r="P18" s="3">
        <v>15</v>
      </c>
      <c r="Q18" s="3">
        <v>15</v>
      </c>
      <c r="R18" s="3">
        <v>17</v>
      </c>
      <c r="S18" s="3">
        <v>19</v>
      </c>
      <c r="T18" s="3">
        <v>20</v>
      </c>
      <c r="U18" s="116">
        <v>20</v>
      </c>
    </row>
    <row r="19" spans="1:21" ht="13" x14ac:dyDescent="0.3">
      <c r="A19" s="115">
        <v>36</v>
      </c>
      <c r="B19" s="3">
        <v>17</v>
      </c>
      <c r="C19" s="3">
        <v>15</v>
      </c>
      <c r="D19" s="3">
        <v>15</v>
      </c>
      <c r="E19" s="3">
        <v>15</v>
      </c>
      <c r="F19" s="3">
        <v>15</v>
      </c>
      <c r="G19" s="3">
        <v>17</v>
      </c>
      <c r="H19" s="3">
        <v>19</v>
      </c>
      <c r="I19" s="3">
        <v>20</v>
      </c>
      <c r="J19" s="116">
        <v>20</v>
      </c>
      <c r="L19" s="122">
        <v>26</v>
      </c>
      <c r="M19" s="3">
        <v>17</v>
      </c>
      <c r="N19" s="3">
        <v>15</v>
      </c>
      <c r="O19" s="3">
        <v>15</v>
      </c>
      <c r="P19" s="3">
        <v>15</v>
      </c>
      <c r="Q19" s="3">
        <v>15</v>
      </c>
      <c r="R19" s="3">
        <v>17</v>
      </c>
      <c r="S19" s="3">
        <v>19</v>
      </c>
      <c r="T19" s="3">
        <v>20</v>
      </c>
      <c r="U19" s="116">
        <v>20</v>
      </c>
    </row>
    <row r="20" spans="1:21" ht="13" x14ac:dyDescent="0.3">
      <c r="A20" s="115">
        <v>35</v>
      </c>
      <c r="B20" s="3">
        <v>16</v>
      </c>
      <c r="C20" s="3">
        <v>15</v>
      </c>
      <c r="D20" s="3">
        <v>15</v>
      </c>
      <c r="E20" s="3">
        <v>15</v>
      </c>
      <c r="F20" s="3">
        <v>15</v>
      </c>
      <c r="G20" s="3">
        <v>16</v>
      </c>
      <c r="H20" s="3">
        <v>18</v>
      </c>
      <c r="I20" s="3">
        <v>20</v>
      </c>
      <c r="J20" s="116">
        <v>20</v>
      </c>
      <c r="L20" s="122">
        <v>25</v>
      </c>
      <c r="M20" s="3">
        <v>16</v>
      </c>
      <c r="N20" s="3">
        <v>15</v>
      </c>
      <c r="O20" s="3">
        <v>15</v>
      </c>
      <c r="P20" s="3">
        <v>15</v>
      </c>
      <c r="Q20" s="3">
        <v>15</v>
      </c>
      <c r="R20" s="3">
        <v>16</v>
      </c>
      <c r="S20" s="3">
        <v>18</v>
      </c>
      <c r="T20" s="3">
        <v>20</v>
      </c>
      <c r="U20" s="116">
        <v>20</v>
      </c>
    </row>
    <row r="21" spans="1:21" ht="13" x14ac:dyDescent="0.3">
      <c r="A21" s="115">
        <v>34</v>
      </c>
      <c r="B21" s="3">
        <v>16</v>
      </c>
      <c r="C21" s="3">
        <v>14</v>
      </c>
      <c r="D21" s="3">
        <v>14</v>
      </c>
      <c r="E21" s="3">
        <v>14</v>
      </c>
      <c r="F21" s="3">
        <v>14</v>
      </c>
      <c r="G21" s="3">
        <v>16</v>
      </c>
      <c r="H21" s="3">
        <v>18</v>
      </c>
      <c r="I21" s="3">
        <v>20</v>
      </c>
      <c r="J21" s="116">
        <v>20</v>
      </c>
      <c r="L21" s="122">
        <v>24</v>
      </c>
      <c r="M21" s="3">
        <v>16</v>
      </c>
      <c r="N21" s="3">
        <v>14</v>
      </c>
      <c r="O21" s="3">
        <v>14</v>
      </c>
      <c r="P21" s="3">
        <v>14</v>
      </c>
      <c r="Q21" s="3">
        <v>14</v>
      </c>
      <c r="R21" s="3">
        <v>16</v>
      </c>
      <c r="S21" s="3">
        <v>18</v>
      </c>
      <c r="T21" s="3">
        <v>20</v>
      </c>
      <c r="U21" s="116">
        <v>20</v>
      </c>
    </row>
    <row r="22" spans="1:21" ht="13" x14ac:dyDescent="0.3">
      <c r="A22" s="115">
        <v>33</v>
      </c>
      <c r="B22" s="3">
        <v>16</v>
      </c>
      <c r="C22" s="3">
        <v>14</v>
      </c>
      <c r="D22" s="3">
        <v>14</v>
      </c>
      <c r="E22" s="3">
        <v>14</v>
      </c>
      <c r="F22" s="3">
        <v>14</v>
      </c>
      <c r="G22" s="3">
        <v>16</v>
      </c>
      <c r="H22" s="3">
        <v>18</v>
      </c>
      <c r="I22" s="3">
        <v>20</v>
      </c>
      <c r="J22" s="116">
        <v>20</v>
      </c>
      <c r="L22" s="122">
        <v>23</v>
      </c>
      <c r="M22" s="3">
        <v>16</v>
      </c>
      <c r="N22" s="3">
        <v>14</v>
      </c>
      <c r="O22" s="3">
        <v>14</v>
      </c>
      <c r="P22" s="3">
        <v>14</v>
      </c>
      <c r="Q22" s="3">
        <v>14</v>
      </c>
      <c r="R22" s="3">
        <v>16</v>
      </c>
      <c r="S22" s="3">
        <v>18</v>
      </c>
      <c r="T22" s="3">
        <v>20</v>
      </c>
      <c r="U22" s="116">
        <v>20</v>
      </c>
    </row>
    <row r="23" spans="1:21" ht="13" x14ac:dyDescent="0.3">
      <c r="A23" s="115">
        <v>32</v>
      </c>
      <c r="B23" s="3">
        <v>15</v>
      </c>
      <c r="C23" s="3">
        <v>14</v>
      </c>
      <c r="D23" s="3">
        <v>14</v>
      </c>
      <c r="E23" s="3">
        <v>14</v>
      </c>
      <c r="F23" s="3">
        <v>14</v>
      </c>
      <c r="G23" s="3">
        <v>15</v>
      </c>
      <c r="H23" s="3">
        <v>17</v>
      </c>
      <c r="I23" s="3">
        <v>19</v>
      </c>
      <c r="J23" s="116">
        <v>20</v>
      </c>
      <c r="L23" s="122">
        <v>22</v>
      </c>
      <c r="M23" s="3">
        <v>15</v>
      </c>
      <c r="N23" s="3">
        <v>14</v>
      </c>
      <c r="O23" s="3">
        <v>14</v>
      </c>
      <c r="P23" s="3">
        <v>14</v>
      </c>
      <c r="Q23" s="3">
        <v>14</v>
      </c>
      <c r="R23" s="3">
        <v>15</v>
      </c>
      <c r="S23" s="3">
        <v>17</v>
      </c>
      <c r="T23" s="3">
        <v>19</v>
      </c>
      <c r="U23" s="116">
        <v>20</v>
      </c>
    </row>
    <row r="24" spans="1:21" ht="13" x14ac:dyDescent="0.3">
      <c r="A24" s="115">
        <v>31</v>
      </c>
      <c r="B24" s="3">
        <v>15</v>
      </c>
      <c r="C24" s="3">
        <v>13</v>
      </c>
      <c r="D24" s="3">
        <v>13</v>
      </c>
      <c r="E24" s="3">
        <v>13</v>
      </c>
      <c r="F24" s="3">
        <v>13</v>
      </c>
      <c r="G24" s="3">
        <v>15</v>
      </c>
      <c r="H24" s="3">
        <v>17</v>
      </c>
      <c r="I24" s="3">
        <v>19</v>
      </c>
      <c r="J24" s="116">
        <v>20</v>
      </c>
      <c r="L24" s="122">
        <v>21</v>
      </c>
      <c r="M24" s="3">
        <v>15</v>
      </c>
      <c r="N24" s="3">
        <v>13</v>
      </c>
      <c r="O24" s="3">
        <v>13</v>
      </c>
      <c r="P24" s="3">
        <v>13</v>
      </c>
      <c r="Q24" s="3">
        <v>13</v>
      </c>
      <c r="R24" s="3">
        <v>15</v>
      </c>
      <c r="S24" s="3">
        <v>17</v>
      </c>
      <c r="T24" s="3">
        <v>19</v>
      </c>
      <c r="U24" s="116">
        <v>20</v>
      </c>
    </row>
    <row r="25" spans="1:21" ht="13" x14ac:dyDescent="0.3">
      <c r="A25" s="115">
        <v>30</v>
      </c>
      <c r="B25" s="3">
        <v>15</v>
      </c>
      <c r="C25" s="3">
        <v>13</v>
      </c>
      <c r="D25" s="3">
        <v>13</v>
      </c>
      <c r="E25" s="3">
        <v>13</v>
      </c>
      <c r="F25" s="3">
        <v>13</v>
      </c>
      <c r="G25" s="3">
        <v>15</v>
      </c>
      <c r="H25" s="3">
        <v>17</v>
      </c>
      <c r="I25" s="3">
        <v>19</v>
      </c>
      <c r="J25" s="116">
        <v>20</v>
      </c>
      <c r="L25" s="122">
        <v>20</v>
      </c>
      <c r="M25" s="3">
        <v>14</v>
      </c>
      <c r="N25" s="3">
        <v>12</v>
      </c>
      <c r="O25" s="3">
        <v>12</v>
      </c>
      <c r="P25" s="3">
        <v>12</v>
      </c>
      <c r="Q25" s="3">
        <v>12</v>
      </c>
      <c r="R25" s="3">
        <v>14</v>
      </c>
      <c r="S25" s="3">
        <v>16</v>
      </c>
      <c r="T25" s="3">
        <v>18</v>
      </c>
      <c r="U25" s="116">
        <v>20</v>
      </c>
    </row>
    <row r="26" spans="1:21" ht="13" x14ac:dyDescent="0.3">
      <c r="A26" s="115">
        <v>29</v>
      </c>
      <c r="B26" s="3">
        <v>14</v>
      </c>
      <c r="C26" s="3">
        <v>13</v>
      </c>
      <c r="D26" s="3">
        <v>13</v>
      </c>
      <c r="E26" s="3">
        <v>13</v>
      </c>
      <c r="F26" s="3">
        <v>13</v>
      </c>
      <c r="G26" s="3">
        <v>14</v>
      </c>
      <c r="H26" s="3">
        <v>16</v>
      </c>
      <c r="I26" s="3">
        <v>18</v>
      </c>
      <c r="J26" s="116">
        <v>20</v>
      </c>
      <c r="L26" s="122">
        <v>19</v>
      </c>
      <c r="M26" s="3">
        <v>13</v>
      </c>
      <c r="N26" s="3">
        <v>12</v>
      </c>
      <c r="O26" s="3">
        <v>12</v>
      </c>
      <c r="P26" s="3">
        <v>12</v>
      </c>
      <c r="Q26" s="3">
        <v>12</v>
      </c>
      <c r="R26" s="3">
        <v>13</v>
      </c>
      <c r="S26" s="3">
        <v>15</v>
      </c>
      <c r="T26" s="3">
        <v>17</v>
      </c>
      <c r="U26" s="116">
        <v>20</v>
      </c>
    </row>
    <row r="27" spans="1:21" ht="13" x14ac:dyDescent="0.3">
      <c r="A27" s="115">
        <v>28</v>
      </c>
      <c r="B27" s="3">
        <v>14</v>
      </c>
      <c r="C27" s="3">
        <v>12</v>
      </c>
      <c r="D27" s="3">
        <v>12</v>
      </c>
      <c r="E27" s="3">
        <v>12</v>
      </c>
      <c r="F27" s="3">
        <v>12</v>
      </c>
      <c r="G27" s="3">
        <v>14</v>
      </c>
      <c r="H27" s="3">
        <v>16</v>
      </c>
      <c r="I27" s="3">
        <v>18</v>
      </c>
      <c r="J27" s="116">
        <v>20</v>
      </c>
      <c r="L27" s="122">
        <v>18</v>
      </c>
      <c r="M27" s="3">
        <v>12</v>
      </c>
      <c r="N27" s="3">
        <v>11</v>
      </c>
      <c r="O27" s="3">
        <v>11</v>
      </c>
      <c r="P27" s="3">
        <v>11</v>
      </c>
      <c r="Q27" s="3">
        <v>11</v>
      </c>
      <c r="R27" s="3">
        <v>12</v>
      </c>
      <c r="S27" s="3">
        <v>14</v>
      </c>
      <c r="T27" s="3">
        <v>16</v>
      </c>
      <c r="U27" s="116">
        <v>19</v>
      </c>
    </row>
    <row r="28" spans="1:21" ht="13" x14ac:dyDescent="0.3">
      <c r="A28" s="115">
        <v>27</v>
      </c>
      <c r="B28" s="3">
        <v>13</v>
      </c>
      <c r="C28" s="3">
        <v>11</v>
      </c>
      <c r="D28" s="3">
        <v>11</v>
      </c>
      <c r="E28" s="3">
        <v>11</v>
      </c>
      <c r="F28" s="3">
        <v>11</v>
      </c>
      <c r="G28" s="3">
        <v>13</v>
      </c>
      <c r="H28" s="3">
        <v>15</v>
      </c>
      <c r="I28" s="3">
        <v>17</v>
      </c>
      <c r="J28" s="116">
        <v>19</v>
      </c>
      <c r="L28" s="122">
        <v>17</v>
      </c>
      <c r="M28" s="3">
        <v>11</v>
      </c>
      <c r="N28" s="3">
        <v>10</v>
      </c>
      <c r="O28" s="3">
        <v>10</v>
      </c>
      <c r="P28" s="3">
        <v>10</v>
      </c>
      <c r="Q28" s="3">
        <v>10</v>
      </c>
      <c r="R28" s="3">
        <v>11</v>
      </c>
      <c r="S28" s="3">
        <v>13</v>
      </c>
      <c r="T28" s="3">
        <v>15</v>
      </c>
      <c r="U28" s="116">
        <v>18</v>
      </c>
    </row>
    <row r="29" spans="1:21" ht="13" x14ac:dyDescent="0.3">
      <c r="A29" s="115">
        <v>26</v>
      </c>
      <c r="B29" s="3">
        <v>12</v>
      </c>
      <c r="C29" s="3">
        <v>11</v>
      </c>
      <c r="D29" s="3">
        <v>11</v>
      </c>
      <c r="E29" s="3">
        <v>11</v>
      </c>
      <c r="F29" s="3">
        <v>11</v>
      </c>
      <c r="G29" s="3">
        <v>12</v>
      </c>
      <c r="H29" s="3">
        <v>14</v>
      </c>
      <c r="I29" s="3">
        <v>16</v>
      </c>
      <c r="J29" s="116">
        <v>18</v>
      </c>
      <c r="L29" s="122">
        <v>16</v>
      </c>
      <c r="M29" s="3">
        <v>10</v>
      </c>
      <c r="N29" s="3">
        <v>9</v>
      </c>
      <c r="O29" s="3">
        <v>9</v>
      </c>
      <c r="P29" s="3">
        <v>9</v>
      </c>
      <c r="Q29" s="3">
        <v>9</v>
      </c>
      <c r="R29" s="3">
        <v>10</v>
      </c>
      <c r="S29" s="3">
        <v>12</v>
      </c>
      <c r="T29" s="3">
        <v>14</v>
      </c>
      <c r="U29" s="116">
        <v>17</v>
      </c>
    </row>
    <row r="30" spans="1:21" ht="13" x14ac:dyDescent="0.3">
      <c r="A30" s="115">
        <v>25</v>
      </c>
      <c r="B30" s="3">
        <v>12</v>
      </c>
      <c r="C30" s="3">
        <v>10</v>
      </c>
      <c r="D30" s="3">
        <v>10</v>
      </c>
      <c r="E30" s="3">
        <v>10</v>
      </c>
      <c r="F30" s="3">
        <v>10</v>
      </c>
      <c r="G30" s="3">
        <v>12</v>
      </c>
      <c r="H30" s="3">
        <v>14</v>
      </c>
      <c r="I30" s="3">
        <v>16</v>
      </c>
      <c r="J30" s="116">
        <v>18</v>
      </c>
      <c r="L30" s="122">
        <v>15</v>
      </c>
      <c r="M30" s="3">
        <v>9</v>
      </c>
      <c r="N30" s="3">
        <v>8</v>
      </c>
      <c r="O30" s="3">
        <v>8</v>
      </c>
      <c r="P30" s="3">
        <v>8</v>
      </c>
      <c r="Q30" s="3">
        <v>8</v>
      </c>
      <c r="R30" s="3">
        <v>9</v>
      </c>
      <c r="S30" s="3">
        <v>11</v>
      </c>
      <c r="T30" s="3">
        <v>13</v>
      </c>
      <c r="U30" s="116">
        <v>16</v>
      </c>
    </row>
    <row r="31" spans="1:21" ht="13" x14ac:dyDescent="0.3">
      <c r="A31" s="115">
        <v>24</v>
      </c>
      <c r="B31" s="3">
        <v>11</v>
      </c>
      <c r="C31" s="3">
        <v>9</v>
      </c>
      <c r="D31" s="3">
        <v>9</v>
      </c>
      <c r="E31" s="3">
        <v>9</v>
      </c>
      <c r="F31" s="3">
        <v>9</v>
      </c>
      <c r="G31" s="3">
        <v>11</v>
      </c>
      <c r="H31" s="3">
        <v>13</v>
      </c>
      <c r="I31" s="3">
        <v>15</v>
      </c>
      <c r="J31" s="116">
        <v>17</v>
      </c>
      <c r="L31" s="122">
        <v>14</v>
      </c>
      <c r="M31" s="3">
        <v>8</v>
      </c>
      <c r="N31" s="3">
        <v>7</v>
      </c>
      <c r="O31" s="3">
        <v>7</v>
      </c>
      <c r="P31" s="3">
        <v>7</v>
      </c>
      <c r="Q31" s="3">
        <v>7</v>
      </c>
      <c r="R31" s="3">
        <v>8</v>
      </c>
      <c r="S31" s="3">
        <v>10</v>
      </c>
      <c r="T31" s="3">
        <v>12</v>
      </c>
      <c r="U31" s="116">
        <v>15</v>
      </c>
    </row>
    <row r="32" spans="1:21" ht="13" x14ac:dyDescent="0.3">
      <c r="A32" s="115">
        <v>23</v>
      </c>
      <c r="B32" s="3">
        <v>11</v>
      </c>
      <c r="C32" s="3">
        <v>9</v>
      </c>
      <c r="D32" s="3">
        <v>9</v>
      </c>
      <c r="E32" s="3">
        <v>9</v>
      </c>
      <c r="F32" s="3">
        <v>9</v>
      </c>
      <c r="G32" s="3">
        <v>10</v>
      </c>
      <c r="H32" s="3">
        <v>12</v>
      </c>
      <c r="I32" s="3">
        <v>14</v>
      </c>
      <c r="J32" s="116">
        <v>16</v>
      </c>
      <c r="L32" s="122">
        <v>13</v>
      </c>
      <c r="M32" s="3">
        <v>7</v>
      </c>
      <c r="N32" s="3">
        <v>6</v>
      </c>
      <c r="O32" s="3">
        <v>6</v>
      </c>
      <c r="P32" s="3">
        <v>6</v>
      </c>
      <c r="Q32" s="3">
        <v>6</v>
      </c>
      <c r="R32" s="3">
        <v>7</v>
      </c>
      <c r="S32" s="3">
        <v>9</v>
      </c>
      <c r="T32" s="3">
        <v>11</v>
      </c>
      <c r="U32" s="116">
        <v>14</v>
      </c>
    </row>
    <row r="33" spans="1:21" ht="13" x14ac:dyDescent="0.3">
      <c r="A33" s="115">
        <v>22</v>
      </c>
      <c r="B33" s="3">
        <v>10</v>
      </c>
      <c r="C33" s="3">
        <v>8</v>
      </c>
      <c r="D33" s="3">
        <v>8</v>
      </c>
      <c r="E33" s="3">
        <v>8</v>
      </c>
      <c r="F33" s="3">
        <v>8</v>
      </c>
      <c r="G33" s="3">
        <v>10</v>
      </c>
      <c r="H33" s="3">
        <v>12</v>
      </c>
      <c r="I33" s="3">
        <v>14</v>
      </c>
      <c r="J33" s="116">
        <v>16</v>
      </c>
      <c r="L33" s="122">
        <v>12</v>
      </c>
      <c r="M33" s="3">
        <v>6</v>
      </c>
      <c r="N33" s="3">
        <v>5</v>
      </c>
      <c r="O33" s="3">
        <v>5</v>
      </c>
      <c r="P33" s="3">
        <v>5</v>
      </c>
      <c r="Q33" s="3">
        <v>5</v>
      </c>
      <c r="R33" s="3">
        <v>6</v>
      </c>
      <c r="S33" s="3">
        <v>8</v>
      </c>
      <c r="T33" s="3">
        <v>10</v>
      </c>
      <c r="U33" s="116">
        <v>13</v>
      </c>
    </row>
    <row r="34" spans="1:21" ht="13" x14ac:dyDescent="0.3">
      <c r="A34" s="115">
        <v>21</v>
      </c>
      <c r="B34" s="3">
        <v>9</v>
      </c>
      <c r="C34" s="3">
        <v>7</v>
      </c>
      <c r="D34" s="3">
        <v>7</v>
      </c>
      <c r="E34" s="3">
        <v>7</v>
      </c>
      <c r="F34" s="3">
        <v>7</v>
      </c>
      <c r="G34" s="3">
        <v>9</v>
      </c>
      <c r="H34" s="3">
        <v>11</v>
      </c>
      <c r="I34" s="3">
        <v>13</v>
      </c>
      <c r="J34" s="116">
        <v>15</v>
      </c>
      <c r="L34" s="122">
        <v>11</v>
      </c>
      <c r="M34" s="3">
        <v>5</v>
      </c>
      <c r="N34" s="3">
        <v>4</v>
      </c>
      <c r="O34" s="3">
        <v>4</v>
      </c>
      <c r="P34" s="3">
        <v>4</v>
      </c>
      <c r="Q34" s="3">
        <v>4</v>
      </c>
      <c r="R34" s="3">
        <v>5</v>
      </c>
      <c r="S34" s="3">
        <v>7</v>
      </c>
      <c r="T34" s="3">
        <v>9</v>
      </c>
      <c r="U34" s="116">
        <v>12</v>
      </c>
    </row>
    <row r="35" spans="1:21" ht="13" x14ac:dyDescent="0.3">
      <c r="A35" s="115">
        <v>20</v>
      </c>
      <c r="B35" s="3">
        <v>8</v>
      </c>
      <c r="C35" s="3">
        <v>7</v>
      </c>
      <c r="D35" s="3">
        <v>7</v>
      </c>
      <c r="E35" s="3">
        <v>7</v>
      </c>
      <c r="F35" s="3">
        <v>7</v>
      </c>
      <c r="G35" s="3">
        <v>8</v>
      </c>
      <c r="H35" s="3">
        <v>10</v>
      </c>
      <c r="I35" s="3">
        <v>12</v>
      </c>
      <c r="J35" s="116">
        <v>14</v>
      </c>
      <c r="L35" s="122">
        <v>10</v>
      </c>
      <c r="M35" s="3">
        <v>4</v>
      </c>
      <c r="N35" s="3">
        <v>3</v>
      </c>
      <c r="O35" s="3">
        <v>3</v>
      </c>
      <c r="P35" s="3">
        <v>3</v>
      </c>
      <c r="Q35" s="3">
        <v>3</v>
      </c>
      <c r="R35" s="3">
        <v>4</v>
      </c>
      <c r="S35" s="3">
        <v>6</v>
      </c>
      <c r="T35" s="3">
        <v>8</v>
      </c>
      <c r="U35" s="116">
        <v>11</v>
      </c>
    </row>
    <row r="36" spans="1:21" ht="13" x14ac:dyDescent="0.3">
      <c r="A36" s="115">
        <v>19</v>
      </c>
      <c r="B36" s="3">
        <v>8</v>
      </c>
      <c r="C36" s="3">
        <v>6</v>
      </c>
      <c r="D36" s="3">
        <v>6</v>
      </c>
      <c r="E36" s="3">
        <v>6</v>
      </c>
      <c r="F36" s="3">
        <v>6</v>
      </c>
      <c r="G36" s="3">
        <v>8</v>
      </c>
      <c r="H36" s="3">
        <v>10</v>
      </c>
      <c r="I36" s="3">
        <v>12</v>
      </c>
      <c r="J36" s="116">
        <v>14</v>
      </c>
      <c r="L36" s="122">
        <v>9</v>
      </c>
      <c r="M36" s="3">
        <v>3</v>
      </c>
      <c r="N36" s="3">
        <v>2</v>
      </c>
      <c r="O36" s="3">
        <v>2</v>
      </c>
      <c r="P36" s="3">
        <v>2</v>
      </c>
      <c r="Q36" s="3">
        <v>2</v>
      </c>
      <c r="R36" s="3">
        <v>3</v>
      </c>
      <c r="S36" s="3">
        <v>5</v>
      </c>
      <c r="T36" s="3">
        <v>7</v>
      </c>
      <c r="U36" s="116">
        <v>10</v>
      </c>
    </row>
    <row r="37" spans="1:21" ht="13" x14ac:dyDescent="0.3">
      <c r="A37" s="115">
        <v>18</v>
      </c>
      <c r="B37" s="3">
        <v>7</v>
      </c>
      <c r="C37" s="3">
        <v>5</v>
      </c>
      <c r="D37" s="3">
        <v>5</v>
      </c>
      <c r="E37" s="3">
        <v>5</v>
      </c>
      <c r="F37" s="3">
        <v>5</v>
      </c>
      <c r="G37" s="3">
        <v>7</v>
      </c>
      <c r="H37" s="3">
        <v>9</v>
      </c>
      <c r="I37" s="3">
        <v>11</v>
      </c>
      <c r="J37" s="116">
        <v>13</v>
      </c>
      <c r="L37" s="122">
        <v>8</v>
      </c>
      <c r="M37" s="3">
        <v>2</v>
      </c>
      <c r="N37" s="3">
        <v>1</v>
      </c>
      <c r="O37" s="3">
        <v>1</v>
      </c>
      <c r="P37" s="3">
        <v>1</v>
      </c>
      <c r="Q37" s="3">
        <v>1</v>
      </c>
      <c r="R37" s="3">
        <v>2</v>
      </c>
      <c r="S37" s="3">
        <v>4</v>
      </c>
      <c r="T37" s="3">
        <v>6</v>
      </c>
      <c r="U37" s="116">
        <v>9</v>
      </c>
    </row>
    <row r="38" spans="1:21" ht="13" x14ac:dyDescent="0.3">
      <c r="A38" s="115">
        <v>17</v>
      </c>
      <c r="B38" s="3">
        <v>6</v>
      </c>
      <c r="C38" s="3">
        <v>5</v>
      </c>
      <c r="D38" s="3">
        <v>5</v>
      </c>
      <c r="E38" s="3">
        <v>5</v>
      </c>
      <c r="F38" s="3">
        <v>5</v>
      </c>
      <c r="G38" s="3">
        <v>6</v>
      </c>
      <c r="H38" s="3">
        <v>8</v>
      </c>
      <c r="I38" s="3">
        <v>10</v>
      </c>
      <c r="J38" s="116">
        <v>12</v>
      </c>
      <c r="L38" s="122">
        <v>7</v>
      </c>
      <c r="M38" s="3">
        <v>1</v>
      </c>
      <c r="N38" s="3">
        <v>0</v>
      </c>
      <c r="O38" s="3">
        <v>0</v>
      </c>
      <c r="P38" s="3">
        <v>0</v>
      </c>
      <c r="Q38" s="3">
        <v>0</v>
      </c>
      <c r="R38" s="3">
        <v>1</v>
      </c>
      <c r="S38" s="3">
        <v>3</v>
      </c>
      <c r="T38" s="3">
        <v>5</v>
      </c>
      <c r="U38" s="116">
        <v>8</v>
      </c>
    </row>
    <row r="39" spans="1:21" ht="13" x14ac:dyDescent="0.3">
      <c r="A39" s="115">
        <v>16</v>
      </c>
      <c r="B39" s="3">
        <v>6</v>
      </c>
      <c r="C39" s="3">
        <v>4</v>
      </c>
      <c r="D39" s="3">
        <v>4</v>
      </c>
      <c r="E39" s="3">
        <v>4</v>
      </c>
      <c r="F39" s="3">
        <v>4</v>
      </c>
      <c r="G39" s="3">
        <v>6</v>
      </c>
      <c r="H39" s="3">
        <v>8</v>
      </c>
      <c r="I39" s="3">
        <v>10</v>
      </c>
      <c r="J39" s="116">
        <v>12</v>
      </c>
      <c r="L39" s="122">
        <v>6</v>
      </c>
      <c r="M39" s="3">
        <v>0</v>
      </c>
      <c r="N39" s="3">
        <v>0</v>
      </c>
      <c r="O39" s="3">
        <v>0</v>
      </c>
      <c r="P39" s="3">
        <v>0</v>
      </c>
      <c r="Q39" s="3">
        <v>0</v>
      </c>
      <c r="R39" s="3">
        <v>0</v>
      </c>
      <c r="S39" s="3">
        <v>2</v>
      </c>
      <c r="T39" s="3">
        <v>4</v>
      </c>
      <c r="U39" s="116">
        <v>7</v>
      </c>
    </row>
    <row r="40" spans="1:21" ht="13" x14ac:dyDescent="0.3">
      <c r="A40" s="115">
        <v>15</v>
      </c>
      <c r="B40" s="3">
        <v>5</v>
      </c>
      <c r="C40" s="3">
        <v>3</v>
      </c>
      <c r="D40" s="3">
        <v>3</v>
      </c>
      <c r="E40" s="3">
        <v>3</v>
      </c>
      <c r="F40" s="3">
        <v>3</v>
      </c>
      <c r="G40" s="3">
        <v>5</v>
      </c>
      <c r="H40" s="3">
        <v>7</v>
      </c>
      <c r="I40" s="3">
        <v>9</v>
      </c>
      <c r="J40" s="116">
        <v>11</v>
      </c>
      <c r="L40" s="122">
        <v>5</v>
      </c>
      <c r="M40" s="3">
        <v>0</v>
      </c>
      <c r="N40" s="3">
        <v>0</v>
      </c>
      <c r="O40" s="3">
        <v>0</v>
      </c>
      <c r="P40" s="3">
        <v>0</v>
      </c>
      <c r="Q40" s="3">
        <v>0</v>
      </c>
      <c r="R40" s="3">
        <v>0</v>
      </c>
      <c r="S40" s="3">
        <v>1</v>
      </c>
      <c r="T40" s="3">
        <v>3</v>
      </c>
      <c r="U40" s="116">
        <v>6</v>
      </c>
    </row>
    <row r="41" spans="1:21" ht="13" x14ac:dyDescent="0.3">
      <c r="A41" s="115">
        <v>14</v>
      </c>
      <c r="B41" s="3">
        <v>4</v>
      </c>
      <c r="C41" s="3">
        <v>3</v>
      </c>
      <c r="D41" s="3">
        <v>3</v>
      </c>
      <c r="E41" s="3">
        <v>3</v>
      </c>
      <c r="F41" s="3">
        <v>3</v>
      </c>
      <c r="G41" s="3">
        <v>4</v>
      </c>
      <c r="H41" s="3">
        <v>6</v>
      </c>
      <c r="I41" s="3">
        <v>8</v>
      </c>
      <c r="J41" s="116">
        <v>10</v>
      </c>
      <c r="L41" s="122">
        <v>4</v>
      </c>
      <c r="M41" s="3">
        <v>0</v>
      </c>
      <c r="N41" s="3">
        <v>0</v>
      </c>
      <c r="O41" s="3">
        <v>0</v>
      </c>
      <c r="P41" s="3">
        <v>0</v>
      </c>
      <c r="Q41" s="3">
        <v>0</v>
      </c>
      <c r="R41" s="3">
        <v>0</v>
      </c>
      <c r="S41" s="3">
        <v>0</v>
      </c>
      <c r="T41" s="3">
        <v>2</v>
      </c>
      <c r="U41" s="116">
        <v>5</v>
      </c>
    </row>
    <row r="42" spans="1:21" ht="13" x14ac:dyDescent="0.3">
      <c r="A42" s="115">
        <v>13</v>
      </c>
      <c r="B42" s="3">
        <v>4</v>
      </c>
      <c r="C42" s="3">
        <v>2</v>
      </c>
      <c r="D42" s="3">
        <v>2</v>
      </c>
      <c r="E42" s="3">
        <v>2</v>
      </c>
      <c r="F42" s="3">
        <v>2</v>
      </c>
      <c r="G42" s="3">
        <v>4</v>
      </c>
      <c r="H42" s="3">
        <v>6</v>
      </c>
      <c r="I42" s="3">
        <v>8</v>
      </c>
      <c r="J42" s="116">
        <v>10</v>
      </c>
      <c r="L42" s="122">
        <v>3</v>
      </c>
      <c r="M42" s="3">
        <v>0</v>
      </c>
      <c r="N42" s="3">
        <v>0</v>
      </c>
      <c r="O42" s="3">
        <v>0</v>
      </c>
      <c r="P42" s="3">
        <v>0</v>
      </c>
      <c r="Q42" s="3">
        <v>0</v>
      </c>
      <c r="R42" s="3">
        <v>0</v>
      </c>
      <c r="S42" s="3">
        <v>0</v>
      </c>
      <c r="T42" s="3">
        <v>1</v>
      </c>
      <c r="U42" s="116">
        <v>4</v>
      </c>
    </row>
    <row r="43" spans="1:21" ht="13" x14ac:dyDescent="0.3">
      <c r="A43" s="115">
        <v>12</v>
      </c>
      <c r="B43" s="3">
        <v>3</v>
      </c>
      <c r="C43" s="3">
        <v>1</v>
      </c>
      <c r="D43" s="3">
        <v>1</v>
      </c>
      <c r="E43" s="3">
        <v>1</v>
      </c>
      <c r="F43" s="3">
        <v>1</v>
      </c>
      <c r="G43" s="3">
        <v>3</v>
      </c>
      <c r="H43" s="3">
        <v>5</v>
      </c>
      <c r="I43" s="3">
        <v>7</v>
      </c>
      <c r="J43" s="116">
        <v>9</v>
      </c>
      <c r="L43" s="122">
        <v>2</v>
      </c>
      <c r="M43" s="3">
        <v>0</v>
      </c>
      <c r="N43" s="3">
        <v>0</v>
      </c>
      <c r="O43" s="3">
        <v>0</v>
      </c>
      <c r="P43" s="3">
        <v>0</v>
      </c>
      <c r="Q43" s="3">
        <v>0</v>
      </c>
      <c r="R43" s="3">
        <v>0</v>
      </c>
      <c r="S43" s="3">
        <v>0</v>
      </c>
      <c r="T43" s="3">
        <v>0</v>
      </c>
      <c r="U43" s="116">
        <v>3</v>
      </c>
    </row>
    <row r="44" spans="1:21" ht="13" x14ac:dyDescent="0.3">
      <c r="A44" s="115">
        <v>11</v>
      </c>
      <c r="B44" s="3">
        <v>2</v>
      </c>
      <c r="C44" s="3">
        <v>1</v>
      </c>
      <c r="D44" s="3">
        <v>1</v>
      </c>
      <c r="E44" s="3">
        <v>1</v>
      </c>
      <c r="F44" s="3">
        <v>1</v>
      </c>
      <c r="G44" s="3">
        <v>2</v>
      </c>
      <c r="H44" s="3">
        <v>4</v>
      </c>
      <c r="I44" s="3">
        <v>6</v>
      </c>
      <c r="J44" s="116">
        <v>8</v>
      </c>
      <c r="L44" s="122">
        <v>1</v>
      </c>
      <c r="M44" s="3">
        <v>0</v>
      </c>
      <c r="N44" s="3">
        <v>0</v>
      </c>
      <c r="O44" s="3">
        <v>0</v>
      </c>
      <c r="P44" s="3">
        <v>0</v>
      </c>
      <c r="Q44" s="3">
        <v>0</v>
      </c>
      <c r="R44" s="3">
        <v>0</v>
      </c>
      <c r="S44" s="3">
        <v>0</v>
      </c>
      <c r="T44" s="3"/>
      <c r="U44" s="116">
        <v>2</v>
      </c>
    </row>
    <row r="45" spans="1:21" ht="13" x14ac:dyDescent="0.3">
      <c r="A45" s="115">
        <v>10</v>
      </c>
      <c r="B45" s="3">
        <v>2</v>
      </c>
      <c r="C45" s="3">
        <v>0</v>
      </c>
      <c r="D45" s="3">
        <v>0</v>
      </c>
      <c r="E45" s="3">
        <v>0</v>
      </c>
      <c r="F45" s="3">
        <v>0</v>
      </c>
      <c r="G45" s="3">
        <v>2</v>
      </c>
      <c r="H45" s="3">
        <v>4</v>
      </c>
      <c r="I45" s="3">
        <v>6</v>
      </c>
      <c r="J45" s="116">
        <v>8</v>
      </c>
      <c r="L45" s="123">
        <v>0</v>
      </c>
      <c r="M45" s="120">
        <v>0</v>
      </c>
      <c r="N45" s="120">
        <v>0</v>
      </c>
      <c r="O45" s="120">
        <v>0</v>
      </c>
      <c r="P45" s="120">
        <v>0</v>
      </c>
      <c r="Q45" s="120">
        <v>0</v>
      </c>
      <c r="R45" s="120">
        <v>0</v>
      </c>
      <c r="S45" s="120">
        <v>0</v>
      </c>
      <c r="T45" s="120">
        <v>0</v>
      </c>
      <c r="U45" s="121">
        <v>1</v>
      </c>
    </row>
    <row r="46" spans="1:21" ht="14" x14ac:dyDescent="0.3">
      <c r="A46" s="115">
        <v>9</v>
      </c>
      <c r="B46" s="3">
        <v>1</v>
      </c>
      <c r="C46" s="3">
        <v>0</v>
      </c>
      <c r="D46" s="3">
        <v>0</v>
      </c>
      <c r="E46" s="3">
        <v>0</v>
      </c>
      <c r="F46" s="3">
        <v>0</v>
      </c>
      <c r="G46" s="3">
        <v>1</v>
      </c>
      <c r="H46" s="3">
        <v>3</v>
      </c>
      <c r="I46" s="3">
        <v>5</v>
      </c>
      <c r="J46" s="116">
        <v>7</v>
      </c>
      <c r="L46"/>
      <c r="M46"/>
      <c r="N46"/>
      <c r="O46"/>
      <c r="P46"/>
      <c r="Q46"/>
      <c r="R46"/>
      <c r="S46"/>
      <c r="T46"/>
      <c r="U46"/>
    </row>
    <row r="47" spans="1:21" ht="14" x14ac:dyDescent="0.3">
      <c r="A47" s="115">
        <v>7</v>
      </c>
      <c r="B47" s="3">
        <v>0</v>
      </c>
      <c r="C47" s="3">
        <v>0</v>
      </c>
      <c r="D47" s="3">
        <v>0</v>
      </c>
      <c r="E47" s="3">
        <v>0</v>
      </c>
      <c r="F47" s="3">
        <v>0</v>
      </c>
      <c r="G47" s="3">
        <v>0</v>
      </c>
      <c r="H47" s="3">
        <v>1</v>
      </c>
      <c r="I47" s="3">
        <v>3</v>
      </c>
      <c r="J47" s="116">
        <v>5</v>
      </c>
      <c r="L47"/>
      <c r="M47"/>
      <c r="N47"/>
      <c r="O47"/>
      <c r="P47"/>
      <c r="Q47"/>
      <c r="R47"/>
      <c r="S47"/>
      <c r="T47"/>
      <c r="U47"/>
    </row>
    <row r="48" spans="1:21" ht="14" x14ac:dyDescent="0.3">
      <c r="A48" s="115">
        <v>6</v>
      </c>
      <c r="B48" s="3">
        <v>0</v>
      </c>
      <c r="C48" s="3">
        <v>0</v>
      </c>
      <c r="D48" s="3">
        <v>0</v>
      </c>
      <c r="E48" s="3">
        <v>0</v>
      </c>
      <c r="F48" s="3">
        <v>0</v>
      </c>
      <c r="G48" s="3">
        <v>0</v>
      </c>
      <c r="H48" s="3">
        <v>1</v>
      </c>
      <c r="I48" s="3">
        <v>3</v>
      </c>
      <c r="J48" s="116">
        <v>5</v>
      </c>
      <c r="L48"/>
      <c r="M48"/>
      <c r="N48"/>
      <c r="O48"/>
      <c r="P48"/>
      <c r="Q48"/>
      <c r="R48"/>
      <c r="S48"/>
      <c r="T48"/>
      <c r="U48"/>
    </row>
    <row r="49" spans="1:21" ht="14" x14ac:dyDescent="0.3">
      <c r="A49" s="115">
        <v>4</v>
      </c>
      <c r="B49" s="3">
        <v>0</v>
      </c>
      <c r="C49" s="3">
        <v>0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>
        <v>2</v>
      </c>
      <c r="J49" s="116">
        <v>4</v>
      </c>
      <c r="L49"/>
      <c r="M49"/>
      <c r="N49"/>
      <c r="O49"/>
      <c r="P49"/>
      <c r="Q49"/>
      <c r="R49"/>
      <c r="S49"/>
      <c r="T49"/>
      <c r="U49"/>
    </row>
    <row r="50" spans="1:21" ht="14" x14ac:dyDescent="0.3">
      <c r="A50" s="115">
        <v>3</v>
      </c>
      <c r="B50" s="3">
        <v>0</v>
      </c>
      <c r="C50" s="3"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1</v>
      </c>
      <c r="J50" s="116">
        <v>3</v>
      </c>
      <c r="L50"/>
      <c r="M50"/>
      <c r="N50"/>
      <c r="O50"/>
      <c r="P50"/>
      <c r="Q50"/>
      <c r="R50"/>
      <c r="S50"/>
      <c r="T50"/>
      <c r="U50"/>
    </row>
    <row r="51" spans="1:21" ht="14" x14ac:dyDescent="0.3">
      <c r="A51" s="115">
        <v>2</v>
      </c>
      <c r="B51" s="3">
        <v>0</v>
      </c>
      <c r="C51" s="3">
        <v>0</v>
      </c>
      <c r="D51" s="3">
        <v>0</v>
      </c>
      <c r="E51" s="3">
        <v>0</v>
      </c>
      <c r="F51" s="3">
        <v>0</v>
      </c>
      <c r="G51" s="3">
        <v>0</v>
      </c>
      <c r="H51" s="3">
        <v>0</v>
      </c>
      <c r="I51" s="3">
        <v>0</v>
      </c>
      <c r="J51" s="116">
        <v>2</v>
      </c>
      <c r="L51"/>
      <c r="M51"/>
      <c r="N51"/>
      <c r="O51"/>
      <c r="P51"/>
      <c r="Q51"/>
      <c r="R51"/>
      <c r="S51"/>
      <c r="T51"/>
      <c r="U51"/>
    </row>
    <row r="52" spans="1:21" ht="14" x14ac:dyDescent="0.3">
      <c r="A52" s="115">
        <v>1</v>
      </c>
      <c r="B52" s="3">
        <v>0</v>
      </c>
      <c r="C52" s="3">
        <v>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116">
        <v>1</v>
      </c>
      <c r="L52"/>
      <c r="M52"/>
      <c r="N52"/>
      <c r="O52"/>
      <c r="P52"/>
      <c r="Q52"/>
      <c r="R52"/>
      <c r="S52"/>
      <c r="T52"/>
      <c r="U52"/>
    </row>
    <row r="53" spans="1:21" ht="13" x14ac:dyDescent="0.3">
      <c r="A53" s="119">
        <v>0</v>
      </c>
      <c r="B53" s="120">
        <v>0</v>
      </c>
      <c r="C53" s="120">
        <v>0</v>
      </c>
      <c r="D53" s="120">
        <v>0</v>
      </c>
      <c r="E53" s="120">
        <v>0</v>
      </c>
      <c r="F53" s="120">
        <v>0</v>
      </c>
      <c r="G53" s="120">
        <v>0</v>
      </c>
      <c r="H53" s="120">
        <v>0</v>
      </c>
      <c r="I53" s="120">
        <v>0</v>
      </c>
      <c r="J53" s="121">
        <v>0</v>
      </c>
    </row>
  </sheetData>
  <mergeCells count="4">
    <mergeCell ref="A2:J2"/>
    <mergeCell ref="L2:U2"/>
    <mergeCell ref="B3:J3"/>
    <mergeCell ref="M3:U3"/>
  </mergeCells>
  <pageMargins left="0.7" right="0.7" top="0.75" bottom="0.75" header="0.3" footer="0.3"/>
  <headerFooter>
    <oddFooter>&amp;L_x000D_&amp;1#&amp;"Calibri"&amp;10&amp;K008000 Interne SNCF Réseau</oddFooter>
  </headerFooter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U36"/>
  <sheetViews>
    <sheetView showGridLines="0" topLeftCell="B1" workbookViewId="0">
      <selection activeCell="M5" sqref="M5:U27"/>
    </sheetView>
  </sheetViews>
  <sheetFormatPr baseColWidth="10" defaultColWidth="11.4140625" defaultRowHeight="12.5" x14ac:dyDescent="0.25"/>
  <cols>
    <col min="1" max="1" width="22.4140625" style="2" customWidth="1"/>
    <col min="2" max="9" width="5.4140625" style="2" customWidth="1"/>
    <col min="10" max="10" width="7.33203125" style="2" customWidth="1"/>
    <col min="11" max="11" width="11.4140625" style="2"/>
    <col min="12" max="12" width="22.4140625" style="2" customWidth="1"/>
    <col min="13" max="20" width="5.4140625" style="2" customWidth="1"/>
    <col min="21" max="21" width="7.33203125" style="2" customWidth="1"/>
    <col min="22" max="253" width="11.4140625" style="2"/>
    <col min="254" max="254" width="21.08203125" style="2" customWidth="1"/>
    <col min="255" max="262" width="5.08203125" style="2" bestFit="1" customWidth="1"/>
    <col min="263" max="263" width="6.9140625" style="2" bestFit="1" customWidth="1"/>
    <col min="264" max="264" width="11.4140625" style="2"/>
    <col min="265" max="265" width="21.08203125" style="2" customWidth="1"/>
    <col min="266" max="273" width="5.08203125" style="2" bestFit="1" customWidth="1"/>
    <col min="274" max="274" width="6.9140625" style="2" bestFit="1" customWidth="1"/>
    <col min="275" max="509" width="11.4140625" style="2"/>
    <col min="510" max="510" width="21.08203125" style="2" customWidth="1"/>
    <col min="511" max="518" width="5.08203125" style="2" bestFit="1" customWidth="1"/>
    <col min="519" max="519" width="6.9140625" style="2" bestFit="1" customWidth="1"/>
    <col min="520" max="520" width="11.4140625" style="2"/>
    <col min="521" max="521" width="21.08203125" style="2" customWidth="1"/>
    <col min="522" max="529" width="5.08203125" style="2" bestFit="1" customWidth="1"/>
    <col min="530" max="530" width="6.9140625" style="2" bestFit="1" customWidth="1"/>
    <col min="531" max="765" width="11.4140625" style="2"/>
    <col min="766" max="766" width="21.08203125" style="2" customWidth="1"/>
    <col min="767" max="774" width="5.08203125" style="2" bestFit="1" customWidth="1"/>
    <col min="775" max="775" width="6.9140625" style="2" bestFit="1" customWidth="1"/>
    <col min="776" max="776" width="11.4140625" style="2"/>
    <col min="777" max="777" width="21.08203125" style="2" customWidth="1"/>
    <col min="778" max="785" width="5.08203125" style="2" bestFit="1" customWidth="1"/>
    <col min="786" max="786" width="6.9140625" style="2" bestFit="1" customWidth="1"/>
    <col min="787" max="1021" width="11.4140625" style="2"/>
    <col min="1022" max="1022" width="21.08203125" style="2" customWidth="1"/>
    <col min="1023" max="1030" width="5.08203125" style="2" bestFit="1" customWidth="1"/>
    <col min="1031" max="1031" width="6.9140625" style="2" bestFit="1" customWidth="1"/>
    <col min="1032" max="1032" width="11.4140625" style="2"/>
    <col min="1033" max="1033" width="21.08203125" style="2" customWidth="1"/>
    <col min="1034" max="1041" width="5.08203125" style="2" bestFit="1" customWidth="1"/>
    <col min="1042" max="1042" width="6.9140625" style="2" bestFit="1" customWidth="1"/>
    <col min="1043" max="1277" width="11.4140625" style="2"/>
    <col min="1278" max="1278" width="21.08203125" style="2" customWidth="1"/>
    <col min="1279" max="1286" width="5.08203125" style="2" bestFit="1" customWidth="1"/>
    <col min="1287" max="1287" width="6.9140625" style="2" bestFit="1" customWidth="1"/>
    <col min="1288" max="1288" width="11.4140625" style="2"/>
    <col min="1289" max="1289" width="21.08203125" style="2" customWidth="1"/>
    <col min="1290" max="1297" width="5.08203125" style="2" bestFit="1" customWidth="1"/>
    <col min="1298" max="1298" width="6.9140625" style="2" bestFit="1" customWidth="1"/>
    <col min="1299" max="1533" width="11.4140625" style="2"/>
    <col min="1534" max="1534" width="21.08203125" style="2" customWidth="1"/>
    <col min="1535" max="1542" width="5.08203125" style="2" bestFit="1" customWidth="1"/>
    <col min="1543" max="1543" width="6.9140625" style="2" bestFit="1" customWidth="1"/>
    <col min="1544" max="1544" width="11.4140625" style="2"/>
    <col min="1545" max="1545" width="21.08203125" style="2" customWidth="1"/>
    <col min="1546" max="1553" width="5.08203125" style="2" bestFit="1" customWidth="1"/>
    <col min="1554" max="1554" width="6.9140625" style="2" bestFit="1" customWidth="1"/>
    <col min="1555" max="1789" width="11.4140625" style="2"/>
    <col min="1790" max="1790" width="21.08203125" style="2" customWidth="1"/>
    <col min="1791" max="1798" width="5.08203125" style="2" bestFit="1" customWidth="1"/>
    <col min="1799" max="1799" width="6.9140625" style="2" bestFit="1" customWidth="1"/>
    <col min="1800" max="1800" width="11.4140625" style="2"/>
    <col min="1801" max="1801" width="21.08203125" style="2" customWidth="1"/>
    <col min="1802" max="1809" width="5.08203125" style="2" bestFit="1" customWidth="1"/>
    <col min="1810" max="1810" width="6.9140625" style="2" bestFit="1" customWidth="1"/>
    <col min="1811" max="2045" width="11.4140625" style="2"/>
    <col min="2046" max="2046" width="21.08203125" style="2" customWidth="1"/>
    <col min="2047" max="2054" width="5.08203125" style="2" bestFit="1" customWidth="1"/>
    <col min="2055" max="2055" width="6.9140625" style="2" bestFit="1" customWidth="1"/>
    <col min="2056" max="2056" width="11.4140625" style="2"/>
    <col min="2057" max="2057" width="21.08203125" style="2" customWidth="1"/>
    <col min="2058" max="2065" width="5.08203125" style="2" bestFit="1" customWidth="1"/>
    <col min="2066" max="2066" width="6.9140625" style="2" bestFit="1" customWidth="1"/>
    <col min="2067" max="2301" width="11.4140625" style="2"/>
    <col min="2302" max="2302" width="21.08203125" style="2" customWidth="1"/>
    <col min="2303" max="2310" width="5.08203125" style="2" bestFit="1" customWidth="1"/>
    <col min="2311" max="2311" width="6.9140625" style="2" bestFit="1" customWidth="1"/>
    <col min="2312" max="2312" width="11.4140625" style="2"/>
    <col min="2313" max="2313" width="21.08203125" style="2" customWidth="1"/>
    <col min="2314" max="2321" width="5.08203125" style="2" bestFit="1" customWidth="1"/>
    <col min="2322" max="2322" width="6.9140625" style="2" bestFit="1" customWidth="1"/>
    <col min="2323" max="2557" width="11.4140625" style="2"/>
    <col min="2558" max="2558" width="21.08203125" style="2" customWidth="1"/>
    <col min="2559" max="2566" width="5.08203125" style="2" bestFit="1" customWidth="1"/>
    <col min="2567" max="2567" width="6.9140625" style="2" bestFit="1" customWidth="1"/>
    <col min="2568" max="2568" width="11.4140625" style="2"/>
    <col min="2569" max="2569" width="21.08203125" style="2" customWidth="1"/>
    <col min="2570" max="2577" width="5.08203125" style="2" bestFit="1" customWidth="1"/>
    <col min="2578" max="2578" width="6.9140625" style="2" bestFit="1" customWidth="1"/>
    <col min="2579" max="2813" width="11.4140625" style="2"/>
    <col min="2814" max="2814" width="21.08203125" style="2" customWidth="1"/>
    <col min="2815" max="2822" width="5.08203125" style="2" bestFit="1" customWidth="1"/>
    <col min="2823" max="2823" width="6.9140625" style="2" bestFit="1" customWidth="1"/>
    <col min="2824" max="2824" width="11.4140625" style="2"/>
    <col min="2825" max="2825" width="21.08203125" style="2" customWidth="1"/>
    <col min="2826" max="2833" width="5.08203125" style="2" bestFit="1" customWidth="1"/>
    <col min="2834" max="2834" width="6.9140625" style="2" bestFit="1" customWidth="1"/>
    <col min="2835" max="3069" width="11.4140625" style="2"/>
    <col min="3070" max="3070" width="21.08203125" style="2" customWidth="1"/>
    <col min="3071" max="3078" width="5.08203125" style="2" bestFit="1" customWidth="1"/>
    <col min="3079" max="3079" width="6.9140625" style="2" bestFit="1" customWidth="1"/>
    <col min="3080" max="3080" width="11.4140625" style="2"/>
    <col min="3081" max="3081" width="21.08203125" style="2" customWidth="1"/>
    <col min="3082" max="3089" width="5.08203125" style="2" bestFit="1" customWidth="1"/>
    <col min="3090" max="3090" width="6.9140625" style="2" bestFit="1" customWidth="1"/>
    <col min="3091" max="3325" width="11.4140625" style="2"/>
    <col min="3326" max="3326" width="21.08203125" style="2" customWidth="1"/>
    <col min="3327" max="3334" width="5.08203125" style="2" bestFit="1" customWidth="1"/>
    <col min="3335" max="3335" width="6.9140625" style="2" bestFit="1" customWidth="1"/>
    <col min="3336" max="3336" width="11.4140625" style="2"/>
    <col min="3337" max="3337" width="21.08203125" style="2" customWidth="1"/>
    <col min="3338" max="3345" width="5.08203125" style="2" bestFit="1" customWidth="1"/>
    <col min="3346" max="3346" width="6.9140625" style="2" bestFit="1" customWidth="1"/>
    <col min="3347" max="3581" width="11.4140625" style="2"/>
    <col min="3582" max="3582" width="21.08203125" style="2" customWidth="1"/>
    <col min="3583" max="3590" width="5.08203125" style="2" bestFit="1" customWidth="1"/>
    <col min="3591" max="3591" width="6.9140625" style="2" bestFit="1" customWidth="1"/>
    <col min="3592" max="3592" width="11.4140625" style="2"/>
    <col min="3593" max="3593" width="21.08203125" style="2" customWidth="1"/>
    <col min="3594" max="3601" width="5.08203125" style="2" bestFit="1" customWidth="1"/>
    <col min="3602" max="3602" width="6.9140625" style="2" bestFit="1" customWidth="1"/>
    <col min="3603" max="3837" width="11.4140625" style="2"/>
    <col min="3838" max="3838" width="21.08203125" style="2" customWidth="1"/>
    <col min="3839" max="3846" width="5.08203125" style="2" bestFit="1" customWidth="1"/>
    <col min="3847" max="3847" width="6.9140625" style="2" bestFit="1" customWidth="1"/>
    <col min="3848" max="3848" width="11.4140625" style="2"/>
    <col min="3849" max="3849" width="21.08203125" style="2" customWidth="1"/>
    <col min="3850" max="3857" width="5.08203125" style="2" bestFit="1" customWidth="1"/>
    <col min="3858" max="3858" width="6.9140625" style="2" bestFit="1" customWidth="1"/>
    <col min="3859" max="4093" width="11.4140625" style="2"/>
    <col min="4094" max="4094" width="21.08203125" style="2" customWidth="1"/>
    <col min="4095" max="4102" width="5.08203125" style="2" bestFit="1" customWidth="1"/>
    <col min="4103" max="4103" width="6.9140625" style="2" bestFit="1" customWidth="1"/>
    <col min="4104" max="4104" width="11.4140625" style="2"/>
    <col min="4105" max="4105" width="21.08203125" style="2" customWidth="1"/>
    <col min="4106" max="4113" width="5.08203125" style="2" bestFit="1" customWidth="1"/>
    <col min="4114" max="4114" width="6.9140625" style="2" bestFit="1" customWidth="1"/>
    <col min="4115" max="4349" width="11.4140625" style="2"/>
    <col min="4350" max="4350" width="21.08203125" style="2" customWidth="1"/>
    <col min="4351" max="4358" width="5.08203125" style="2" bestFit="1" customWidth="1"/>
    <col min="4359" max="4359" width="6.9140625" style="2" bestFit="1" customWidth="1"/>
    <col min="4360" max="4360" width="11.4140625" style="2"/>
    <col min="4361" max="4361" width="21.08203125" style="2" customWidth="1"/>
    <col min="4362" max="4369" width="5.08203125" style="2" bestFit="1" customWidth="1"/>
    <col min="4370" max="4370" width="6.9140625" style="2" bestFit="1" customWidth="1"/>
    <col min="4371" max="4605" width="11.4140625" style="2"/>
    <col min="4606" max="4606" width="21.08203125" style="2" customWidth="1"/>
    <col min="4607" max="4614" width="5.08203125" style="2" bestFit="1" customWidth="1"/>
    <col min="4615" max="4615" width="6.9140625" style="2" bestFit="1" customWidth="1"/>
    <col min="4616" max="4616" width="11.4140625" style="2"/>
    <col min="4617" max="4617" width="21.08203125" style="2" customWidth="1"/>
    <col min="4618" max="4625" width="5.08203125" style="2" bestFit="1" customWidth="1"/>
    <col min="4626" max="4626" width="6.9140625" style="2" bestFit="1" customWidth="1"/>
    <col min="4627" max="4861" width="11.4140625" style="2"/>
    <col min="4862" max="4862" width="21.08203125" style="2" customWidth="1"/>
    <col min="4863" max="4870" width="5.08203125" style="2" bestFit="1" customWidth="1"/>
    <col min="4871" max="4871" width="6.9140625" style="2" bestFit="1" customWidth="1"/>
    <col min="4872" max="4872" width="11.4140625" style="2"/>
    <col min="4873" max="4873" width="21.08203125" style="2" customWidth="1"/>
    <col min="4874" max="4881" width="5.08203125" style="2" bestFit="1" customWidth="1"/>
    <col min="4882" max="4882" width="6.9140625" style="2" bestFit="1" customWidth="1"/>
    <col min="4883" max="5117" width="11.4140625" style="2"/>
    <col min="5118" max="5118" width="21.08203125" style="2" customWidth="1"/>
    <col min="5119" max="5126" width="5.08203125" style="2" bestFit="1" customWidth="1"/>
    <col min="5127" max="5127" width="6.9140625" style="2" bestFit="1" customWidth="1"/>
    <col min="5128" max="5128" width="11.4140625" style="2"/>
    <col min="5129" max="5129" width="21.08203125" style="2" customWidth="1"/>
    <col min="5130" max="5137" width="5.08203125" style="2" bestFit="1" customWidth="1"/>
    <col min="5138" max="5138" width="6.9140625" style="2" bestFit="1" customWidth="1"/>
    <col min="5139" max="5373" width="11.4140625" style="2"/>
    <col min="5374" max="5374" width="21.08203125" style="2" customWidth="1"/>
    <col min="5375" max="5382" width="5.08203125" style="2" bestFit="1" customWidth="1"/>
    <col min="5383" max="5383" width="6.9140625" style="2" bestFit="1" customWidth="1"/>
    <col min="5384" max="5384" width="11.4140625" style="2"/>
    <col min="5385" max="5385" width="21.08203125" style="2" customWidth="1"/>
    <col min="5386" max="5393" width="5.08203125" style="2" bestFit="1" customWidth="1"/>
    <col min="5394" max="5394" width="6.9140625" style="2" bestFit="1" customWidth="1"/>
    <col min="5395" max="5629" width="11.4140625" style="2"/>
    <col min="5630" max="5630" width="21.08203125" style="2" customWidth="1"/>
    <col min="5631" max="5638" width="5.08203125" style="2" bestFit="1" customWidth="1"/>
    <col min="5639" max="5639" width="6.9140625" style="2" bestFit="1" customWidth="1"/>
    <col min="5640" max="5640" width="11.4140625" style="2"/>
    <col min="5641" max="5641" width="21.08203125" style="2" customWidth="1"/>
    <col min="5642" max="5649" width="5.08203125" style="2" bestFit="1" customWidth="1"/>
    <col min="5650" max="5650" width="6.9140625" style="2" bestFit="1" customWidth="1"/>
    <col min="5651" max="5885" width="11.4140625" style="2"/>
    <col min="5886" max="5886" width="21.08203125" style="2" customWidth="1"/>
    <col min="5887" max="5894" width="5.08203125" style="2" bestFit="1" customWidth="1"/>
    <col min="5895" max="5895" width="6.9140625" style="2" bestFit="1" customWidth="1"/>
    <col min="5896" max="5896" width="11.4140625" style="2"/>
    <col min="5897" max="5897" width="21.08203125" style="2" customWidth="1"/>
    <col min="5898" max="5905" width="5.08203125" style="2" bestFit="1" customWidth="1"/>
    <col min="5906" max="5906" width="6.9140625" style="2" bestFit="1" customWidth="1"/>
    <col min="5907" max="6141" width="11.4140625" style="2"/>
    <col min="6142" max="6142" width="21.08203125" style="2" customWidth="1"/>
    <col min="6143" max="6150" width="5.08203125" style="2" bestFit="1" customWidth="1"/>
    <col min="6151" max="6151" width="6.9140625" style="2" bestFit="1" customWidth="1"/>
    <col min="6152" max="6152" width="11.4140625" style="2"/>
    <col min="6153" max="6153" width="21.08203125" style="2" customWidth="1"/>
    <col min="6154" max="6161" width="5.08203125" style="2" bestFit="1" customWidth="1"/>
    <col min="6162" max="6162" width="6.9140625" style="2" bestFit="1" customWidth="1"/>
    <col min="6163" max="6397" width="11.4140625" style="2"/>
    <col min="6398" max="6398" width="21.08203125" style="2" customWidth="1"/>
    <col min="6399" max="6406" width="5.08203125" style="2" bestFit="1" customWidth="1"/>
    <col min="6407" max="6407" width="6.9140625" style="2" bestFit="1" customWidth="1"/>
    <col min="6408" max="6408" width="11.4140625" style="2"/>
    <col min="6409" max="6409" width="21.08203125" style="2" customWidth="1"/>
    <col min="6410" max="6417" width="5.08203125" style="2" bestFit="1" customWidth="1"/>
    <col min="6418" max="6418" width="6.9140625" style="2" bestFit="1" customWidth="1"/>
    <col min="6419" max="6653" width="11.4140625" style="2"/>
    <col min="6654" max="6654" width="21.08203125" style="2" customWidth="1"/>
    <col min="6655" max="6662" width="5.08203125" style="2" bestFit="1" customWidth="1"/>
    <col min="6663" max="6663" width="6.9140625" style="2" bestFit="1" customWidth="1"/>
    <col min="6664" max="6664" width="11.4140625" style="2"/>
    <col min="6665" max="6665" width="21.08203125" style="2" customWidth="1"/>
    <col min="6666" max="6673" width="5.08203125" style="2" bestFit="1" customWidth="1"/>
    <col min="6674" max="6674" width="6.9140625" style="2" bestFit="1" customWidth="1"/>
    <col min="6675" max="6909" width="11.4140625" style="2"/>
    <col min="6910" max="6910" width="21.08203125" style="2" customWidth="1"/>
    <col min="6911" max="6918" width="5.08203125" style="2" bestFit="1" customWidth="1"/>
    <col min="6919" max="6919" width="6.9140625" style="2" bestFit="1" customWidth="1"/>
    <col min="6920" max="6920" width="11.4140625" style="2"/>
    <col min="6921" max="6921" width="21.08203125" style="2" customWidth="1"/>
    <col min="6922" max="6929" width="5.08203125" style="2" bestFit="1" customWidth="1"/>
    <col min="6930" max="6930" width="6.9140625" style="2" bestFit="1" customWidth="1"/>
    <col min="6931" max="7165" width="11.4140625" style="2"/>
    <col min="7166" max="7166" width="21.08203125" style="2" customWidth="1"/>
    <col min="7167" max="7174" width="5.08203125" style="2" bestFit="1" customWidth="1"/>
    <col min="7175" max="7175" width="6.9140625" style="2" bestFit="1" customWidth="1"/>
    <col min="7176" max="7176" width="11.4140625" style="2"/>
    <col min="7177" max="7177" width="21.08203125" style="2" customWidth="1"/>
    <col min="7178" max="7185" width="5.08203125" style="2" bestFit="1" customWidth="1"/>
    <col min="7186" max="7186" width="6.9140625" style="2" bestFit="1" customWidth="1"/>
    <col min="7187" max="7421" width="11.4140625" style="2"/>
    <col min="7422" max="7422" width="21.08203125" style="2" customWidth="1"/>
    <col min="7423" max="7430" width="5.08203125" style="2" bestFit="1" customWidth="1"/>
    <col min="7431" max="7431" width="6.9140625" style="2" bestFit="1" customWidth="1"/>
    <col min="7432" max="7432" width="11.4140625" style="2"/>
    <col min="7433" max="7433" width="21.08203125" style="2" customWidth="1"/>
    <col min="7434" max="7441" width="5.08203125" style="2" bestFit="1" customWidth="1"/>
    <col min="7442" max="7442" width="6.9140625" style="2" bestFit="1" customWidth="1"/>
    <col min="7443" max="7677" width="11.4140625" style="2"/>
    <col min="7678" max="7678" width="21.08203125" style="2" customWidth="1"/>
    <col min="7679" max="7686" width="5.08203125" style="2" bestFit="1" customWidth="1"/>
    <col min="7687" max="7687" width="6.9140625" style="2" bestFit="1" customWidth="1"/>
    <col min="7688" max="7688" width="11.4140625" style="2"/>
    <col min="7689" max="7689" width="21.08203125" style="2" customWidth="1"/>
    <col min="7690" max="7697" width="5.08203125" style="2" bestFit="1" customWidth="1"/>
    <col min="7698" max="7698" width="6.9140625" style="2" bestFit="1" customWidth="1"/>
    <col min="7699" max="7933" width="11.4140625" style="2"/>
    <col min="7934" max="7934" width="21.08203125" style="2" customWidth="1"/>
    <col min="7935" max="7942" width="5.08203125" style="2" bestFit="1" customWidth="1"/>
    <col min="7943" max="7943" width="6.9140625" style="2" bestFit="1" customWidth="1"/>
    <col min="7944" max="7944" width="11.4140625" style="2"/>
    <col min="7945" max="7945" width="21.08203125" style="2" customWidth="1"/>
    <col min="7946" max="7953" width="5.08203125" style="2" bestFit="1" customWidth="1"/>
    <col min="7954" max="7954" width="6.9140625" style="2" bestFit="1" customWidth="1"/>
    <col min="7955" max="8189" width="11.4140625" style="2"/>
    <col min="8190" max="8190" width="21.08203125" style="2" customWidth="1"/>
    <col min="8191" max="8198" width="5.08203125" style="2" bestFit="1" customWidth="1"/>
    <col min="8199" max="8199" width="6.9140625" style="2" bestFit="1" customWidth="1"/>
    <col min="8200" max="8200" width="11.4140625" style="2"/>
    <col min="8201" max="8201" width="21.08203125" style="2" customWidth="1"/>
    <col min="8202" max="8209" width="5.08203125" style="2" bestFit="1" customWidth="1"/>
    <col min="8210" max="8210" width="6.9140625" style="2" bestFit="1" customWidth="1"/>
    <col min="8211" max="8445" width="11.4140625" style="2"/>
    <col min="8446" max="8446" width="21.08203125" style="2" customWidth="1"/>
    <col min="8447" max="8454" width="5.08203125" style="2" bestFit="1" customWidth="1"/>
    <col min="8455" max="8455" width="6.9140625" style="2" bestFit="1" customWidth="1"/>
    <col min="8456" max="8456" width="11.4140625" style="2"/>
    <col min="8457" max="8457" width="21.08203125" style="2" customWidth="1"/>
    <col min="8458" max="8465" width="5.08203125" style="2" bestFit="1" customWidth="1"/>
    <col min="8466" max="8466" width="6.9140625" style="2" bestFit="1" customWidth="1"/>
    <col min="8467" max="8701" width="11.4140625" style="2"/>
    <col min="8702" max="8702" width="21.08203125" style="2" customWidth="1"/>
    <col min="8703" max="8710" width="5.08203125" style="2" bestFit="1" customWidth="1"/>
    <col min="8711" max="8711" width="6.9140625" style="2" bestFit="1" customWidth="1"/>
    <col min="8712" max="8712" width="11.4140625" style="2"/>
    <col min="8713" max="8713" width="21.08203125" style="2" customWidth="1"/>
    <col min="8714" max="8721" width="5.08203125" style="2" bestFit="1" customWidth="1"/>
    <col min="8722" max="8722" width="6.9140625" style="2" bestFit="1" customWidth="1"/>
    <col min="8723" max="8957" width="11.4140625" style="2"/>
    <col min="8958" max="8958" width="21.08203125" style="2" customWidth="1"/>
    <col min="8959" max="8966" width="5.08203125" style="2" bestFit="1" customWidth="1"/>
    <col min="8967" max="8967" width="6.9140625" style="2" bestFit="1" customWidth="1"/>
    <col min="8968" max="8968" width="11.4140625" style="2"/>
    <col min="8969" max="8969" width="21.08203125" style="2" customWidth="1"/>
    <col min="8970" max="8977" width="5.08203125" style="2" bestFit="1" customWidth="1"/>
    <col min="8978" max="8978" width="6.9140625" style="2" bestFit="1" customWidth="1"/>
    <col min="8979" max="9213" width="11.4140625" style="2"/>
    <col min="9214" max="9214" width="21.08203125" style="2" customWidth="1"/>
    <col min="9215" max="9222" width="5.08203125" style="2" bestFit="1" customWidth="1"/>
    <col min="9223" max="9223" width="6.9140625" style="2" bestFit="1" customWidth="1"/>
    <col min="9224" max="9224" width="11.4140625" style="2"/>
    <col min="9225" max="9225" width="21.08203125" style="2" customWidth="1"/>
    <col min="9226" max="9233" width="5.08203125" style="2" bestFit="1" customWidth="1"/>
    <col min="9234" max="9234" width="6.9140625" style="2" bestFit="1" customWidth="1"/>
    <col min="9235" max="9469" width="11.4140625" style="2"/>
    <col min="9470" max="9470" width="21.08203125" style="2" customWidth="1"/>
    <col min="9471" max="9478" width="5.08203125" style="2" bestFit="1" customWidth="1"/>
    <col min="9479" max="9479" width="6.9140625" style="2" bestFit="1" customWidth="1"/>
    <col min="9480" max="9480" width="11.4140625" style="2"/>
    <col min="9481" max="9481" width="21.08203125" style="2" customWidth="1"/>
    <col min="9482" max="9489" width="5.08203125" style="2" bestFit="1" customWidth="1"/>
    <col min="9490" max="9490" width="6.9140625" style="2" bestFit="1" customWidth="1"/>
    <col min="9491" max="9725" width="11.4140625" style="2"/>
    <col min="9726" max="9726" width="21.08203125" style="2" customWidth="1"/>
    <col min="9727" max="9734" width="5.08203125" style="2" bestFit="1" customWidth="1"/>
    <col min="9735" max="9735" width="6.9140625" style="2" bestFit="1" customWidth="1"/>
    <col min="9736" max="9736" width="11.4140625" style="2"/>
    <col min="9737" max="9737" width="21.08203125" style="2" customWidth="1"/>
    <col min="9738" max="9745" width="5.08203125" style="2" bestFit="1" customWidth="1"/>
    <col min="9746" max="9746" width="6.9140625" style="2" bestFit="1" customWidth="1"/>
    <col min="9747" max="9981" width="11.4140625" style="2"/>
    <col min="9982" max="9982" width="21.08203125" style="2" customWidth="1"/>
    <col min="9983" max="9990" width="5.08203125" style="2" bestFit="1" customWidth="1"/>
    <col min="9991" max="9991" width="6.9140625" style="2" bestFit="1" customWidth="1"/>
    <col min="9992" max="9992" width="11.4140625" style="2"/>
    <col min="9993" max="9993" width="21.08203125" style="2" customWidth="1"/>
    <col min="9994" max="10001" width="5.08203125" style="2" bestFit="1" customWidth="1"/>
    <col min="10002" max="10002" width="6.9140625" style="2" bestFit="1" customWidth="1"/>
    <col min="10003" max="10237" width="11.4140625" style="2"/>
    <col min="10238" max="10238" width="21.08203125" style="2" customWidth="1"/>
    <col min="10239" max="10246" width="5.08203125" style="2" bestFit="1" customWidth="1"/>
    <col min="10247" max="10247" width="6.9140625" style="2" bestFit="1" customWidth="1"/>
    <col min="10248" max="10248" width="11.4140625" style="2"/>
    <col min="10249" max="10249" width="21.08203125" style="2" customWidth="1"/>
    <col min="10250" max="10257" width="5.08203125" style="2" bestFit="1" customWidth="1"/>
    <col min="10258" max="10258" width="6.9140625" style="2" bestFit="1" customWidth="1"/>
    <col min="10259" max="10493" width="11.4140625" style="2"/>
    <col min="10494" max="10494" width="21.08203125" style="2" customWidth="1"/>
    <col min="10495" max="10502" width="5.08203125" style="2" bestFit="1" customWidth="1"/>
    <col min="10503" max="10503" width="6.9140625" style="2" bestFit="1" customWidth="1"/>
    <col min="10504" max="10504" width="11.4140625" style="2"/>
    <col min="10505" max="10505" width="21.08203125" style="2" customWidth="1"/>
    <col min="10506" max="10513" width="5.08203125" style="2" bestFit="1" customWidth="1"/>
    <col min="10514" max="10514" width="6.9140625" style="2" bestFit="1" customWidth="1"/>
    <col min="10515" max="10749" width="11.4140625" style="2"/>
    <col min="10750" max="10750" width="21.08203125" style="2" customWidth="1"/>
    <col min="10751" max="10758" width="5.08203125" style="2" bestFit="1" customWidth="1"/>
    <col min="10759" max="10759" width="6.9140625" style="2" bestFit="1" customWidth="1"/>
    <col min="10760" max="10760" width="11.4140625" style="2"/>
    <col min="10761" max="10761" width="21.08203125" style="2" customWidth="1"/>
    <col min="10762" max="10769" width="5.08203125" style="2" bestFit="1" customWidth="1"/>
    <col min="10770" max="10770" width="6.9140625" style="2" bestFit="1" customWidth="1"/>
    <col min="10771" max="11005" width="11.4140625" style="2"/>
    <col min="11006" max="11006" width="21.08203125" style="2" customWidth="1"/>
    <col min="11007" max="11014" width="5.08203125" style="2" bestFit="1" customWidth="1"/>
    <col min="11015" max="11015" width="6.9140625" style="2" bestFit="1" customWidth="1"/>
    <col min="11016" max="11016" width="11.4140625" style="2"/>
    <col min="11017" max="11017" width="21.08203125" style="2" customWidth="1"/>
    <col min="11018" max="11025" width="5.08203125" style="2" bestFit="1" customWidth="1"/>
    <col min="11026" max="11026" width="6.9140625" style="2" bestFit="1" customWidth="1"/>
    <col min="11027" max="11261" width="11.4140625" style="2"/>
    <col min="11262" max="11262" width="21.08203125" style="2" customWidth="1"/>
    <col min="11263" max="11270" width="5.08203125" style="2" bestFit="1" customWidth="1"/>
    <col min="11271" max="11271" width="6.9140625" style="2" bestFit="1" customWidth="1"/>
    <col min="11272" max="11272" width="11.4140625" style="2"/>
    <col min="11273" max="11273" width="21.08203125" style="2" customWidth="1"/>
    <col min="11274" max="11281" width="5.08203125" style="2" bestFit="1" customWidth="1"/>
    <col min="11282" max="11282" width="6.9140625" style="2" bestFit="1" customWidth="1"/>
    <col min="11283" max="11517" width="11.4140625" style="2"/>
    <col min="11518" max="11518" width="21.08203125" style="2" customWidth="1"/>
    <col min="11519" max="11526" width="5.08203125" style="2" bestFit="1" customWidth="1"/>
    <col min="11527" max="11527" width="6.9140625" style="2" bestFit="1" customWidth="1"/>
    <col min="11528" max="11528" width="11.4140625" style="2"/>
    <col min="11529" max="11529" width="21.08203125" style="2" customWidth="1"/>
    <col min="11530" max="11537" width="5.08203125" style="2" bestFit="1" customWidth="1"/>
    <col min="11538" max="11538" width="6.9140625" style="2" bestFit="1" customWidth="1"/>
    <col min="11539" max="11773" width="11.4140625" style="2"/>
    <col min="11774" max="11774" width="21.08203125" style="2" customWidth="1"/>
    <col min="11775" max="11782" width="5.08203125" style="2" bestFit="1" customWidth="1"/>
    <col min="11783" max="11783" width="6.9140625" style="2" bestFit="1" customWidth="1"/>
    <col min="11784" max="11784" width="11.4140625" style="2"/>
    <col min="11785" max="11785" width="21.08203125" style="2" customWidth="1"/>
    <col min="11786" max="11793" width="5.08203125" style="2" bestFit="1" customWidth="1"/>
    <col min="11794" max="11794" width="6.9140625" style="2" bestFit="1" customWidth="1"/>
    <col min="11795" max="12029" width="11.4140625" style="2"/>
    <col min="12030" max="12030" width="21.08203125" style="2" customWidth="1"/>
    <col min="12031" max="12038" width="5.08203125" style="2" bestFit="1" customWidth="1"/>
    <col min="12039" max="12039" width="6.9140625" style="2" bestFit="1" customWidth="1"/>
    <col min="12040" max="12040" width="11.4140625" style="2"/>
    <col min="12041" max="12041" width="21.08203125" style="2" customWidth="1"/>
    <col min="12042" max="12049" width="5.08203125" style="2" bestFit="1" customWidth="1"/>
    <col min="12050" max="12050" width="6.9140625" style="2" bestFit="1" customWidth="1"/>
    <col min="12051" max="12285" width="11.4140625" style="2"/>
    <col min="12286" max="12286" width="21.08203125" style="2" customWidth="1"/>
    <col min="12287" max="12294" width="5.08203125" style="2" bestFit="1" customWidth="1"/>
    <col min="12295" max="12295" width="6.9140625" style="2" bestFit="1" customWidth="1"/>
    <col min="12296" max="12296" width="11.4140625" style="2"/>
    <col min="12297" max="12297" width="21.08203125" style="2" customWidth="1"/>
    <col min="12298" max="12305" width="5.08203125" style="2" bestFit="1" customWidth="1"/>
    <col min="12306" max="12306" width="6.9140625" style="2" bestFit="1" customWidth="1"/>
    <col min="12307" max="12541" width="11.4140625" style="2"/>
    <col min="12542" max="12542" width="21.08203125" style="2" customWidth="1"/>
    <col min="12543" max="12550" width="5.08203125" style="2" bestFit="1" customWidth="1"/>
    <col min="12551" max="12551" width="6.9140625" style="2" bestFit="1" customWidth="1"/>
    <col min="12552" max="12552" width="11.4140625" style="2"/>
    <col min="12553" max="12553" width="21.08203125" style="2" customWidth="1"/>
    <col min="12554" max="12561" width="5.08203125" style="2" bestFit="1" customWidth="1"/>
    <col min="12562" max="12562" width="6.9140625" style="2" bestFit="1" customWidth="1"/>
    <col min="12563" max="12797" width="11.4140625" style="2"/>
    <col min="12798" max="12798" width="21.08203125" style="2" customWidth="1"/>
    <col min="12799" max="12806" width="5.08203125" style="2" bestFit="1" customWidth="1"/>
    <col min="12807" max="12807" width="6.9140625" style="2" bestFit="1" customWidth="1"/>
    <col min="12808" max="12808" width="11.4140625" style="2"/>
    <col min="12809" max="12809" width="21.08203125" style="2" customWidth="1"/>
    <col min="12810" max="12817" width="5.08203125" style="2" bestFit="1" customWidth="1"/>
    <col min="12818" max="12818" width="6.9140625" style="2" bestFit="1" customWidth="1"/>
    <col min="12819" max="13053" width="11.4140625" style="2"/>
    <col min="13054" max="13054" width="21.08203125" style="2" customWidth="1"/>
    <col min="13055" max="13062" width="5.08203125" style="2" bestFit="1" customWidth="1"/>
    <col min="13063" max="13063" width="6.9140625" style="2" bestFit="1" customWidth="1"/>
    <col min="13064" max="13064" width="11.4140625" style="2"/>
    <col min="13065" max="13065" width="21.08203125" style="2" customWidth="1"/>
    <col min="13066" max="13073" width="5.08203125" style="2" bestFit="1" customWidth="1"/>
    <col min="13074" max="13074" width="6.9140625" style="2" bestFit="1" customWidth="1"/>
    <col min="13075" max="13309" width="11.4140625" style="2"/>
    <col min="13310" max="13310" width="21.08203125" style="2" customWidth="1"/>
    <col min="13311" max="13318" width="5.08203125" style="2" bestFit="1" customWidth="1"/>
    <col min="13319" max="13319" width="6.9140625" style="2" bestFit="1" customWidth="1"/>
    <col min="13320" max="13320" width="11.4140625" style="2"/>
    <col min="13321" max="13321" width="21.08203125" style="2" customWidth="1"/>
    <col min="13322" max="13329" width="5.08203125" style="2" bestFit="1" customWidth="1"/>
    <col min="13330" max="13330" width="6.9140625" style="2" bestFit="1" customWidth="1"/>
    <col min="13331" max="13565" width="11.4140625" style="2"/>
    <col min="13566" max="13566" width="21.08203125" style="2" customWidth="1"/>
    <col min="13567" max="13574" width="5.08203125" style="2" bestFit="1" customWidth="1"/>
    <col min="13575" max="13575" width="6.9140625" style="2" bestFit="1" customWidth="1"/>
    <col min="13576" max="13576" width="11.4140625" style="2"/>
    <col min="13577" max="13577" width="21.08203125" style="2" customWidth="1"/>
    <col min="13578" max="13585" width="5.08203125" style="2" bestFit="1" customWidth="1"/>
    <col min="13586" max="13586" width="6.9140625" style="2" bestFit="1" customWidth="1"/>
    <col min="13587" max="13821" width="11.4140625" style="2"/>
    <col min="13822" max="13822" width="21.08203125" style="2" customWidth="1"/>
    <col min="13823" max="13830" width="5.08203125" style="2" bestFit="1" customWidth="1"/>
    <col min="13831" max="13831" width="6.9140625" style="2" bestFit="1" customWidth="1"/>
    <col min="13832" max="13832" width="11.4140625" style="2"/>
    <col min="13833" max="13833" width="21.08203125" style="2" customWidth="1"/>
    <col min="13834" max="13841" width="5.08203125" style="2" bestFit="1" customWidth="1"/>
    <col min="13842" max="13842" width="6.9140625" style="2" bestFit="1" customWidth="1"/>
    <col min="13843" max="14077" width="11.4140625" style="2"/>
    <col min="14078" max="14078" width="21.08203125" style="2" customWidth="1"/>
    <col min="14079" max="14086" width="5.08203125" style="2" bestFit="1" customWidth="1"/>
    <col min="14087" max="14087" width="6.9140625" style="2" bestFit="1" customWidth="1"/>
    <col min="14088" max="14088" width="11.4140625" style="2"/>
    <col min="14089" max="14089" width="21.08203125" style="2" customWidth="1"/>
    <col min="14090" max="14097" width="5.08203125" style="2" bestFit="1" customWidth="1"/>
    <col min="14098" max="14098" width="6.9140625" style="2" bestFit="1" customWidth="1"/>
    <col min="14099" max="14333" width="11.4140625" style="2"/>
    <col min="14334" max="14334" width="21.08203125" style="2" customWidth="1"/>
    <col min="14335" max="14342" width="5.08203125" style="2" bestFit="1" customWidth="1"/>
    <col min="14343" max="14343" width="6.9140625" style="2" bestFit="1" customWidth="1"/>
    <col min="14344" max="14344" width="11.4140625" style="2"/>
    <col min="14345" max="14345" width="21.08203125" style="2" customWidth="1"/>
    <col min="14346" max="14353" width="5.08203125" style="2" bestFit="1" customWidth="1"/>
    <col min="14354" max="14354" width="6.9140625" style="2" bestFit="1" customWidth="1"/>
    <col min="14355" max="14589" width="11.4140625" style="2"/>
    <col min="14590" max="14590" width="21.08203125" style="2" customWidth="1"/>
    <col min="14591" max="14598" width="5.08203125" style="2" bestFit="1" customWidth="1"/>
    <col min="14599" max="14599" width="6.9140625" style="2" bestFit="1" customWidth="1"/>
    <col min="14600" max="14600" width="11.4140625" style="2"/>
    <col min="14601" max="14601" width="21.08203125" style="2" customWidth="1"/>
    <col min="14602" max="14609" width="5.08203125" style="2" bestFit="1" customWidth="1"/>
    <col min="14610" max="14610" width="6.9140625" style="2" bestFit="1" customWidth="1"/>
    <col min="14611" max="14845" width="11.4140625" style="2"/>
    <col min="14846" max="14846" width="21.08203125" style="2" customWidth="1"/>
    <col min="14847" max="14854" width="5.08203125" style="2" bestFit="1" customWidth="1"/>
    <col min="14855" max="14855" width="6.9140625" style="2" bestFit="1" customWidth="1"/>
    <col min="14856" max="14856" width="11.4140625" style="2"/>
    <col min="14857" max="14857" width="21.08203125" style="2" customWidth="1"/>
    <col min="14858" max="14865" width="5.08203125" style="2" bestFit="1" customWidth="1"/>
    <col min="14866" max="14866" width="6.9140625" style="2" bestFit="1" customWidth="1"/>
    <col min="14867" max="15101" width="11.4140625" style="2"/>
    <col min="15102" max="15102" width="21.08203125" style="2" customWidth="1"/>
    <col min="15103" max="15110" width="5.08203125" style="2" bestFit="1" customWidth="1"/>
    <col min="15111" max="15111" width="6.9140625" style="2" bestFit="1" customWidth="1"/>
    <col min="15112" max="15112" width="11.4140625" style="2"/>
    <col min="15113" max="15113" width="21.08203125" style="2" customWidth="1"/>
    <col min="15114" max="15121" width="5.08203125" style="2" bestFit="1" customWidth="1"/>
    <col min="15122" max="15122" width="6.9140625" style="2" bestFit="1" customWidth="1"/>
    <col min="15123" max="15357" width="11.4140625" style="2"/>
    <col min="15358" max="15358" width="21.08203125" style="2" customWidth="1"/>
    <col min="15359" max="15366" width="5.08203125" style="2" bestFit="1" customWidth="1"/>
    <col min="15367" max="15367" width="6.9140625" style="2" bestFit="1" customWidth="1"/>
    <col min="15368" max="15368" width="11.4140625" style="2"/>
    <col min="15369" max="15369" width="21.08203125" style="2" customWidth="1"/>
    <col min="15370" max="15377" width="5.08203125" style="2" bestFit="1" customWidth="1"/>
    <col min="15378" max="15378" width="6.9140625" style="2" bestFit="1" customWidth="1"/>
    <col min="15379" max="15613" width="11.4140625" style="2"/>
    <col min="15614" max="15614" width="21.08203125" style="2" customWidth="1"/>
    <col min="15615" max="15622" width="5.08203125" style="2" bestFit="1" customWidth="1"/>
    <col min="15623" max="15623" width="6.9140625" style="2" bestFit="1" customWidth="1"/>
    <col min="15624" max="15624" width="11.4140625" style="2"/>
    <col min="15625" max="15625" width="21.08203125" style="2" customWidth="1"/>
    <col min="15626" max="15633" width="5.08203125" style="2" bestFit="1" customWidth="1"/>
    <col min="15634" max="15634" width="6.9140625" style="2" bestFit="1" customWidth="1"/>
    <col min="15635" max="15869" width="11.4140625" style="2"/>
    <col min="15870" max="15870" width="21.08203125" style="2" customWidth="1"/>
    <col min="15871" max="15878" width="5.08203125" style="2" bestFit="1" customWidth="1"/>
    <col min="15879" max="15879" width="6.9140625" style="2" bestFit="1" customWidth="1"/>
    <col min="15880" max="15880" width="11.4140625" style="2"/>
    <col min="15881" max="15881" width="21.08203125" style="2" customWidth="1"/>
    <col min="15882" max="15889" width="5.08203125" style="2" bestFit="1" customWidth="1"/>
    <col min="15890" max="15890" width="6.9140625" style="2" bestFit="1" customWidth="1"/>
    <col min="15891" max="16125" width="11.4140625" style="2"/>
    <col min="16126" max="16126" width="21.08203125" style="2" customWidth="1"/>
    <col min="16127" max="16134" width="5.08203125" style="2" bestFit="1" customWidth="1"/>
    <col min="16135" max="16135" width="6.9140625" style="2" bestFit="1" customWidth="1"/>
    <col min="16136" max="16136" width="11.4140625" style="2"/>
    <col min="16137" max="16137" width="21.08203125" style="2" customWidth="1"/>
    <col min="16138" max="16145" width="5.08203125" style="2" bestFit="1" customWidth="1"/>
    <col min="16146" max="16146" width="6.9140625" style="2" bestFit="1" customWidth="1"/>
    <col min="16147" max="16384" width="11.4140625" style="2"/>
  </cols>
  <sheetData>
    <row r="2" spans="1:21" ht="13" x14ac:dyDescent="0.3">
      <c r="A2" s="103" t="s">
        <v>56</v>
      </c>
      <c r="B2" s="104"/>
      <c r="C2" s="104"/>
      <c r="D2" s="104"/>
      <c r="E2" s="104"/>
      <c r="F2" s="104"/>
      <c r="G2" s="104"/>
      <c r="H2" s="104"/>
      <c r="I2" s="104"/>
      <c r="J2" s="105"/>
      <c r="L2" s="106" t="s">
        <v>57</v>
      </c>
      <c r="M2" s="107"/>
      <c r="N2" s="107"/>
      <c r="O2" s="107"/>
      <c r="P2" s="107"/>
      <c r="Q2" s="107"/>
      <c r="R2" s="107"/>
      <c r="S2" s="107"/>
      <c r="T2" s="107"/>
      <c r="U2" s="108"/>
    </row>
    <row r="3" spans="1:21" ht="13" x14ac:dyDescent="0.25">
      <c r="B3" s="109" t="s">
        <v>72</v>
      </c>
      <c r="C3" s="110"/>
      <c r="D3" s="110"/>
      <c r="E3" s="110"/>
      <c r="F3" s="110"/>
      <c r="G3" s="110"/>
      <c r="H3" s="110"/>
      <c r="I3" s="110"/>
      <c r="J3" s="111"/>
      <c r="K3" s="5"/>
      <c r="M3" s="109" t="s">
        <v>72</v>
      </c>
      <c r="N3" s="110"/>
      <c r="O3" s="110"/>
      <c r="P3" s="110"/>
      <c r="Q3" s="110"/>
      <c r="R3" s="110"/>
      <c r="S3" s="110"/>
      <c r="T3" s="110"/>
      <c r="U3" s="111"/>
    </row>
    <row r="4" spans="1:21" ht="13" x14ac:dyDescent="0.25">
      <c r="A4" s="125" t="s">
        <v>68</v>
      </c>
      <c r="B4" s="61" t="s">
        <v>59</v>
      </c>
      <c r="C4" s="61" t="s">
        <v>60</v>
      </c>
      <c r="D4" s="61" t="s">
        <v>61</v>
      </c>
      <c r="E4" s="61" t="s">
        <v>62</v>
      </c>
      <c r="F4" s="61" t="s">
        <v>63</v>
      </c>
      <c r="G4" s="61" t="s">
        <v>64</v>
      </c>
      <c r="H4" s="61" t="s">
        <v>65</v>
      </c>
      <c r="I4" s="61" t="s">
        <v>66</v>
      </c>
      <c r="J4" s="118" t="s">
        <v>67</v>
      </c>
      <c r="K4" s="5"/>
      <c r="L4" s="125" t="s">
        <v>68</v>
      </c>
      <c r="M4" s="61" t="s">
        <v>59</v>
      </c>
      <c r="N4" s="61" t="s">
        <v>60</v>
      </c>
      <c r="O4" s="61" t="s">
        <v>61</v>
      </c>
      <c r="P4" s="61" t="s">
        <v>62</v>
      </c>
      <c r="Q4" s="61" t="s">
        <v>63</v>
      </c>
      <c r="R4" s="61" t="s">
        <v>64</v>
      </c>
      <c r="S4" s="61" t="s">
        <v>65</v>
      </c>
      <c r="T4" s="61" t="s">
        <v>66</v>
      </c>
      <c r="U4" s="118" t="s">
        <v>67</v>
      </c>
    </row>
    <row r="5" spans="1:21" ht="13" x14ac:dyDescent="0.3">
      <c r="A5" s="134">
        <v>1.3</v>
      </c>
      <c r="B5" s="3">
        <v>20</v>
      </c>
      <c r="C5" s="3">
        <v>20</v>
      </c>
      <c r="D5" s="3">
        <v>20</v>
      </c>
      <c r="E5" s="3">
        <v>20</v>
      </c>
      <c r="F5" s="3">
        <v>20</v>
      </c>
      <c r="G5" s="3">
        <v>20</v>
      </c>
      <c r="H5" s="3">
        <v>20</v>
      </c>
      <c r="I5" s="3">
        <v>20</v>
      </c>
      <c r="J5" s="116">
        <v>20</v>
      </c>
      <c r="L5" s="133">
        <v>1.5</v>
      </c>
      <c r="M5" s="3">
        <v>20</v>
      </c>
      <c r="N5" s="3">
        <v>20</v>
      </c>
      <c r="O5" s="3">
        <v>20</v>
      </c>
      <c r="P5" s="3">
        <v>20</v>
      </c>
      <c r="Q5" s="3">
        <v>20</v>
      </c>
      <c r="R5" s="3">
        <v>20</v>
      </c>
      <c r="S5" s="3">
        <v>20</v>
      </c>
      <c r="T5" s="3">
        <v>20</v>
      </c>
      <c r="U5" s="116">
        <v>20</v>
      </c>
    </row>
    <row r="6" spans="1:21" ht="13" x14ac:dyDescent="0.3">
      <c r="A6" s="134">
        <v>1.39</v>
      </c>
      <c r="B6" s="3">
        <v>20</v>
      </c>
      <c r="C6" s="3">
        <v>19</v>
      </c>
      <c r="D6" s="3">
        <v>19</v>
      </c>
      <c r="E6" s="3">
        <v>19</v>
      </c>
      <c r="F6" s="3">
        <v>19</v>
      </c>
      <c r="G6" s="3">
        <v>20</v>
      </c>
      <c r="H6" s="3">
        <v>20</v>
      </c>
      <c r="I6" s="3">
        <v>20</v>
      </c>
      <c r="J6" s="116">
        <v>20</v>
      </c>
      <c r="L6" s="133">
        <v>1.59</v>
      </c>
      <c r="M6" s="3">
        <v>20</v>
      </c>
      <c r="N6" s="3">
        <v>19</v>
      </c>
      <c r="O6" s="3">
        <v>19</v>
      </c>
      <c r="P6" s="3">
        <v>19</v>
      </c>
      <c r="Q6" s="3">
        <v>19</v>
      </c>
      <c r="R6" s="3">
        <v>20</v>
      </c>
      <c r="S6" s="3">
        <v>20</v>
      </c>
      <c r="T6" s="3">
        <v>20</v>
      </c>
      <c r="U6" s="116">
        <v>20</v>
      </c>
    </row>
    <row r="7" spans="1:21" ht="13" x14ac:dyDescent="0.3">
      <c r="A7" s="134">
        <v>1.45</v>
      </c>
      <c r="B7" s="3">
        <v>20</v>
      </c>
      <c r="C7" s="3">
        <v>19</v>
      </c>
      <c r="D7" s="3">
        <v>19</v>
      </c>
      <c r="E7" s="3">
        <v>19</v>
      </c>
      <c r="F7" s="3">
        <v>19</v>
      </c>
      <c r="G7" s="3">
        <v>20</v>
      </c>
      <c r="H7" s="3">
        <v>20</v>
      </c>
      <c r="I7" s="3">
        <v>20</v>
      </c>
      <c r="J7" s="116">
        <v>20</v>
      </c>
      <c r="L7" s="133">
        <v>2.0499999999999998</v>
      </c>
      <c r="M7" s="3">
        <v>20</v>
      </c>
      <c r="N7" s="3">
        <v>19</v>
      </c>
      <c r="O7" s="3">
        <v>19</v>
      </c>
      <c r="P7" s="3">
        <v>19</v>
      </c>
      <c r="Q7" s="3">
        <v>19</v>
      </c>
      <c r="R7" s="3">
        <v>20</v>
      </c>
      <c r="S7" s="3">
        <v>20</v>
      </c>
      <c r="T7" s="3">
        <v>20</v>
      </c>
      <c r="U7" s="116">
        <v>20</v>
      </c>
    </row>
    <row r="8" spans="1:21" ht="13" x14ac:dyDescent="0.3">
      <c r="A8" s="134">
        <v>1.48</v>
      </c>
      <c r="B8" s="3">
        <v>20</v>
      </c>
      <c r="C8" s="3">
        <v>18</v>
      </c>
      <c r="D8" s="3">
        <v>18</v>
      </c>
      <c r="E8" s="3">
        <v>18</v>
      </c>
      <c r="F8" s="3">
        <v>18</v>
      </c>
      <c r="G8" s="3">
        <v>20</v>
      </c>
      <c r="H8" s="3">
        <v>20</v>
      </c>
      <c r="I8" s="3">
        <v>20</v>
      </c>
      <c r="J8" s="116">
        <v>20</v>
      </c>
      <c r="L8" s="133">
        <v>2.08</v>
      </c>
      <c r="M8" s="3">
        <v>20</v>
      </c>
      <c r="N8" s="3">
        <v>18</v>
      </c>
      <c r="O8" s="3">
        <v>18</v>
      </c>
      <c r="P8" s="3">
        <v>18</v>
      </c>
      <c r="Q8" s="3">
        <v>18</v>
      </c>
      <c r="R8" s="3">
        <v>20</v>
      </c>
      <c r="S8" s="3">
        <v>20</v>
      </c>
      <c r="T8" s="3">
        <v>20</v>
      </c>
      <c r="U8" s="116">
        <v>20</v>
      </c>
    </row>
    <row r="9" spans="1:21" ht="13" x14ac:dyDescent="0.3">
      <c r="A9" s="134">
        <v>1.54</v>
      </c>
      <c r="B9" s="3">
        <v>19</v>
      </c>
      <c r="C9" s="3">
        <v>18</v>
      </c>
      <c r="D9" s="3">
        <v>18</v>
      </c>
      <c r="E9" s="3">
        <v>18</v>
      </c>
      <c r="F9" s="3">
        <v>18</v>
      </c>
      <c r="G9" s="3">
        <v>19</v>
      </c>
      <c r="H9" s="3">
        <v>20</v>
      </c>
      <c r="I9" s="3">
        <v>20</v>
      </c>
      <c r="J9" s="116">
        <v>20</v>
      </c>
      <c r="L9" s="133">
        <v>2.14</v>
      </c>
      <c r="M9" s="3">
        <v>19</v>
      </c>
      <c r="N9" s="3">
        <v>18</v>
      </c>
      <c r="O9" s="3">
        <v>18</v>
      </c>
      <c r="P9" s="3">
        <v>18</v>
      </c>
      <c r="Q9" s="3">
        <v>18</v>
      </c>
      <c r="R9" s="3">
        <v>19</v>
      </c>
      <c r="S9" s="3">
        <v>20</v>
      </c>
      <c r="T9" s="3">
        <v>20</v>
      </c>
      <c r="U9" s="116">
        <v>20</v>
      </c>
    </row>
    <row r="10" spans="1:21" ht="13" x14ac:dyDescent="0.3">
      <c r="A10" s="134">
        <v>1.57</v>
      </c>
      <c r="B10" s="3">
        <v>19</v>
      </c>
      <c r="C10" s="3">
        <v>17</v>
      </c>
      <c r="D10" s="3">
        <v>17</v>
      </c>
      <c r="E10" s="3">
        <v>17</v>
      </c>
      <c r="F10" s="3">
        <v>17</v>
      </c>
      <c r="G10" s="3">
        <v>19</v>
      </c>
      <c r="H10" s="3">
        <v>20</v>
      </c>
      <c r="I10" s="3">
        <v>20</v>
      </c>
      <c r="J10" s="116">
        <v>20</v>
      </c>
      <c r="L10" s="133">
        <v>2.17</v>
      </c>
      <c r="M10" s="3">
        <v>19</v>
      </c>
      <c r="N10" s="3">
        <v>17</v>
      </c>
      <c r="O10" s="3">
        <v>17</v>
      </c>
      <c r="P10" s="3">
        <v>17</v>
      </c>
      <c r="Q10" s="3">
        <v>17</v>
      </c>
      <c r="R10" s="3">
        <v>19</v>
      </c>
      <c r="S10" s="3">
        <v>20</v>
      </c>
      <c r="T10" s="3">
        <v>20</v>
      </c>
      <c r="U10" s="116">
        <v>20</v>
      </c>
    </row>
    <row r="11" spans="1:21" ht="13" x14ac:dyDescent="0.3">
      <c r="A11" s="134">
        <v>2.0299999999999998</v>
      </c>
      <c r="B11" s="3">
        <v>18</v>
      </c>
      <c r="C11" s="3">
        <v>17</v>
      </c>
      <c r="D11" s="3">
        <v>17</v>
      </c>
      <c r="E11" s="3">
        <v>17</v>
      </c>
      <c r="F11" s="3">
        <v>17</v>
      </c>
      <c r="G11" s="3">
        <v>18</v>
      </c>
      <c r="H11" s="3">
        <v>19</v>
      </c>
      <c r="I11" s="3">
        <v>20</v>
      </c>
      <c r="J11" s="116">
        <v>20</v>
      </c>
      <c r="L11" s="133">
        <v>2.23</v>
      </c>
      <c r="M11" s="3">
        <v>18</v>
      </c>
      <c r="N11" s="3">
        <v>17</v>
      </c>
      <c r="O11" s="3">
        <v>17</v>
      </c>
      <c r="P11" s="3">
        <v>17</v>
      </c>
      <c r="Q11" s="3">
        <v>17</v>
      </c>
      <c r="R11" s="3">
        <v>18</v>
      </c>
      <c r="S11" s="3">
        <v>19</v>
      </c>
      <c r="T11" s="3">
        <v>20</v>
      </c>
      <c r="U11" s="116">
        <v>20</v>
      </c>
    </row>
    <row r="12" spans="1:21" ht="13" x14ac:dyDescent="0.3">
      <c r="A12" s="134">
        <v>2.06</v>
      </c>
      <c r="B12" s="3">
        <v>18</v>
      </c>
      <c r="C12" s="3">
        <v>16</v>
      </c>
      <c r="D12" s="3">
        <v>16</v>
      </c>
      <c r="E12" s="3">
        <v>16</v>
      </c>
      <c r="F12" s="3">
        <v>16</v>
      </c>
      <c r="G12" s="3">
        <v>18</v>
      </c>
      <c r="H12" s="3">
        <v>19</v>
      </c>
      <c r="I12" s="3">
        <v>20</v>
      </c>
      <c r="J12" s="116">
        <v>20</v>
      </c>
      <c r="L12" s="133">
        <v>2.2599999999999998</v>
      </c>
      <c r="M12" s="3">
        <v>18</v>
      </c>
      <c r="N12" s="3">
        <v>16</v>
      </c>
      <c r="O12" s="3">
        <v>16</v>
      </c>
      <c r="P12" s="3">
        <v>16</v>
      </c>
      <c r="Q12" s="3">
        <v>16</v>
      </c>
      <c r="R12" s="3">
        <v>18</v>
      </c>
      <c r="S12" s="3">
        <v>19</v>
      </c>
      <c r="T12" s="3">
        <v>20</v>
      </c>
      <c r="U12" s="116">
        <v>20</v>
      </c>
    </row>
    <row r="13" spans="1:21" ht="13" x14ac:dyDescent="0.3">
      <c r="A13" s="134">
        <v>2.12</v>
      </c>
      <c r="B13" s="3">
        <v>17</v>
      </c>
      <c r="C13" s="3">
        <v>16</v>
      </c>
      <c r="D13" s="3">
        <v>16</v>
      </c>
      <c r="E13" s="3">
        <v>16</v>
      </c>
      <c r="F13" s="3">
        <v>16</v>
      </c>
      <c r="G13" s="3">
        <v>17</v>
      </c>
      <c r="H13" s="3">
        <v>18</v>
      </c>
      <c r="I13" s="3">
        <v>19</v>
      </c>
      <c r="J13" s="116">
        <v>20</v>
      </c>
      <c r="L13" s="133">
        <v>2.3199999999999998</v>
      </c>
      <c r="M13" s="3">
        <v>17</v>
      </c>
      <c r="N13" s="3">
        <v>16</v>
      </c>
      <c r="O13" s="3">
        <v>16</v>
      </c>
      <c r="P13" s="3">
        <v>16</v>
      </c>
      <c r="Q13" s="3">
        <v>16</v>
      </c>
      <c r="R13" s="3">
        <v>17</v>
      </c>
      <c r="S13" s="3">
        <v>18</v>
      </c>
      <c r="T13" s="3">
        <v>19</v>
      </c>
      <c r="U13" s="116">
        <v>20</v>
      </c>
    </row>
    <row r="14" spans="1:21" ht="13" x14ac:dyDescent="0.3">
      <c r="A14" s="134">
        <v>2.15</v>
      </c>
      <c r="B14" s="3">
        <v>17</v>
      </c>
      <c r="C14" s="3">
        <v>15</v>
      </c>
      <c r="D14" s="3">
        <v>15</v>
      </c>
      <c r="E14" s="3">
        <v>15</v>
      </c>
      <c r="F14" s="3">
        <v>15</v>
      </c>
      <c r="G14" s="3">
        <v>17</v>
      </c>
      <c r="H14" s="3">
        <v>18</v>
      </c>
      <c r="I14" s="3">
        <v>19</v>
      </c>
      <c r="J14" s="116">
        <v>20</v>
      </c>
      <c r="L14" s="133">
        <v>2.35</v>
      </c>
      <c r="M14" s="3">
        <v>17</v>
      </c>
      <c r="N14" s="3">
        <v>15</v>
      </c>
      <c r="O14" s="3">
        <v>15</v>
      </c>
      <c r="P14" s="3">
        <v>15</v>
      </c>
      <c r="Q14" s="3">
        <v>15</v>
      </c>
      <c r="R14" s="3">
        <v>17</v>
      </c>
      <c r="S14" s="3">
        <v>18</v>
      </c>
      <c r="T14" s="3">
        <v>19</v>
      </c>
      <c r="U14" s="116">
        <v>20</v>
      </c>
    </row>
    <row r="15" spans="1:21" ht="13" x14ac:dyDescent="0.3">
      <c r="A15" s="134">
        <v>2.21</v>
      </c>
      <c r="B15" s="3">
        <v>16</v>
      </c>
      <c r="C15" s="3">
        <v>15</v>
      </c>
      <c r="D15" s="3">
        <v>15</v>
      </c>
      <c r="E15" s="3">
        <v>15</v>
      </c>
      <c r="F15" s="3">
        <v>15</v>
      </c>
      <c r="G15" s="3">
        <v>16</v>
      </c>
      <c r="H15" s="3">
        <v>17</v>
      </c>
      <c r="I15" s="3">
        <v>18</v>
      </c>
      <c r="J15" s="116">
        <v>19</v>
      </c>
      <c r="L15" s="133">
        <v>2.41</v>
      </c>
      <c r="M15" s="3">
        <v>16</v>
      </c>
      <c r="N15" s="3">
        <v>15</v>
      </c>
      <c r="O15" s="3">
        <v>15</v>
      </c>
      <c r="P15" s="3">
        <v>15</v>
      </c>
      <c r="Q15" s="3">
        <v>15</v>
      </c>
      <c r="R15" s="3">
        <v>16</v>
      </c>
      <c r="S15" s="3">
        <v>17</v>
      </c>
      <c r="T15" s="3">
        <v>18</v>
      </c>
      <c r="U15" s="116">
        <v>19</v>
      </c>
    </row>
    <row r="16" spans="1:21" ht="13" x14ac:dyDescent="0.3">
      <c r="A16" s="134">
        <v>2.2400000000000002</v>
      </c>
      <c r="B16" s="3">
        <v>16</v>
      </c>
      <c r="C16" s="3">
        <v>14</v>
      </c>
      <c r="D16" s="3">
        <v>14</v>
      </c>
      <c r="E16" s="3">
        <v>14</v>
      </c>
      <c r="F16" s="3">
        <v>14</v>
      </c>
      <c r="G16" s="3">
        <v>16</v>
      </c>
      <c r="H16" s="3">
        <v>17</v>
      </c>
      <c r="I16" s="3">
        <v>18</v>
      </c>
      <c r="J16" s="116">
        <v>19</v>
      </c>
      <c r="L16" s="133">
        <v>2.44</v>
      </c>
      <c r="M16" s="3">
        <v>16</v>
      </c>
      <c r="N16" s="3">
        <v>14</v>
      </c>
      <c r="O16" s="3">
        <v>14</v>
      </c>
      <c r="P16" s="3">
        <v>14</v>
      </c>
      <c r="Q16" s="3">
        <v>14</v>
      </c>
      <c r="R16" s="3">
        <v>16</v>
      </c>
      <c r="S16" s="3">
        <v>17</v>
      </c>
      <c r="T16" s="3">
        <v>18</v>
      </c>
      <c r="U16" s="116">
        <v>19</v>
      </c>
    </row>
    <row r="17" spans="1:21" ht="13" x14ac:dyDescent="0.3">
      <c r="A17" s="134">
        <v>2.2999999999999998</v>
      </c>
      <c r="B17" s="3">
        <v>15</v>
      </c>
      <c r="C17" s="3">
        <v>14</v>
      </c>
      <c r="D17" s="3">
        <v>14</v>
      </c>
      <c r="E17" s="3">
        <v>14</v>
      </c>
      <c r="F17" s="3">
        <v>14</v>
      </c>
      <c r="G17" s="3">
        <v>15</v>
      </c>
      <c r="H17" s="3">
        <v>16</v>
      </c>
      <c r="I17" s="3">
        <v>17</v>
      </c>
      <c r="J17" s="116">
        <v>18</v>
      </c>
      <c r="L17" s="133">
        <v>2.5</v>
      </c>
      <c r="M17" s="3">
        <v>15</v>
      </c>
      <c r="N17" s="3">
        <v>14</v>
      </c>
      <c r="O17" s="3">
        <v>14</v>
      </c>
      <c r="P17" s="3">
        <v>14</v>
      </c>
      <c r="Q17" s="3">
        <v>14</v>
      </c>
      <c r="R17" s="3">
        <v>15</v>
      </c>
      <c r="S17" s="3">
        <v>16</v>
      </c>
      <c r="T17" s="3">
        <v>17</v>
      </c>
      <c r="U17" s="116">
        <v>18</v>
      </c>
    </row>
    <row r="18" spans="1:21" ht="13" x14ac:dyDescent="0.3">
      <c r="A18" s="134">
        <v>2.33</v>
      </c>
      <c r="B18" s="3">
        <v>15</v>
      </c>
      <c r="C18" s="3">
        <v>13</v>
      </c>
      <c r="D18" s="3">
        <v>13</v>
      </c>
      <c r="E18" s="3">
        <v>13</v>
      </c>
      <c r="F18" s="3">
        <v>13</v>
      </c>
      <c r="G18" s="3">
        <v>15</v>
      </c>
      <c r="H18" s="3">
        <v>16</v>
      </c>
      <c r="I18" s="3">
        <v>17</v>
      </c>
      <c r="J18" s="116">
        <v>18</v>
      </c>
      <c r="L18" s="133">
        <v>2.5299999999999998</v>
      </c>
      <c r="M18" s="3">
        <v>15</v>
      </c>
      <c r="N18" s="3">
        <v>13</v>
      </c>
      <c r="O18" s="3">
        <v>13</v>
      </c>
      <c r="P18" s="3">
        <v>13</v>
      </c>
      <c r="Q18" s="3">
        <v>13</v>
      </c>
      <c r="R18" s="3">
        <v>15</v>
      </c>
      <c r="S18" s="3">
        <v>16</v>
      </c>
      <c r="T18" s="3">
        <v>17</v>
      </c>
      <c r="U18" s="116">
        <v>18</v>
      </c>
    </row>
    <row r="19" spans="1:21" ht="13" x14ac:dyDescent="0.3">
      <c r="A19" s="134">
        <v>2.39</v>
      </c>
      <c r="B19" s="3">
        <v>14</v>
      </c>
      <c r="C19" s="3">
        <v>13</v>
      </c>
      <c r="D19" s="3">
        <v>13</v>
      </c>
      <c r="E19" s="3">
        <v>13</v>
      </c>
      <c r="F19" s="3">
        <v>13</v>
      </c>
      <c r="G19" s="3">
        <v>14</v>
      </c>
      <c r="H19" s="3">
        <v>15</v>
      </c>
      <c r="I19" s="3">
        <v>16</v>
      </c>
      <c r="J19" s="116">
        <v>17</v>
      </c>
      <c r="L19" s="133">
        <v>2.59</v>
      </c>
      <c r="M19" s="3">
        <v>14</v>
      </c>
      <c r="N19" s="3">
        <v>13</v>
      </c>
      <c r="O19" s="3">
        <v>13</v>
      </c>
      <c r="P19" s="3">
        <v>13</v>
      </c>
      <c r="Q19" s="3">
        <v>13</v>
      </c>
      <c r="R19" s="3">
        <v>14</v>
      </c>
      <c r="S19" s="3">
        <v>15</v>
      </c>
      <c r="T19" s="3">
        <v>16</v>
      </c>
      <c r="U19" s="116">
        <v>17</v>
      </c>
    </row>
    <row r="20" spans="1:21" ht="13" x14ac:dyDescent="0.3">
      <c r="A20" s="134">
        <v>2.42</v>
      </c>
      <c r="B20" s="3">
        <v>14</v>
      </c>
      <c r="C20" s="3">
        <v>12</v>
      </c>
      <c r="D20" s="3">
        <v>12</v>
      </c>
      <c r="E20" s="3">
        <v>12</v>
      </c>
      <c r="F20" s="3">
        <v>12</v>
      </c>
      <c r="G20" s="3">
        <v>14</v>
      </c>
      <c r="H20" s="3">
        <v>15</v>
      </c>
      <c r="I20" s="3">
        <v>16</v>
      </c>
      <c r="J20" s="116">
        <v>17</v>
      </c>
      <c r="L20" s="133">
        <v>3.02</v>
      </c>
      <c r="M20" s="3">
        <v>14</v>
      </c>
      <c r="N20" s="3">
        <v>12</v>
      </c>
      <c r="O20" s="3">
        <v>12</v>
      </c>
      <c r="P20" s="3">
        <v>12</v>
      </c>
      <c r="Q20" s="3">
        <v>12</v>
      </c>
      <c r="R20" s="3">
        <v>14</v>
      </c>
      <c r="S20" s="3">
        <v>15</v>
      </c>
      <c r="T20" s="3">
        <v>16</v>
      </c>
      <c r="U20" s="116">
        <v>17</v>
      </c>
    </row>
    <row r="21" spans="1:21" ht="13" x14ac:dyDescent="0.3">
      <c r="A21" s="134">
        <v>2.48</v>
      </c>
      <c r="B21" s="3">
        <v>13</v>
      </c>
      <c r="C21" s="3">
        <v>12</v>
      </c>
      <c r="D21" s="3">
        <v>12</v>
      </c>
      <c r="E21" s="3">
        <v>12</v>
      </c>
      <c r="F21" s="3">
        <v>12</v>
      </c>
      <c r="G21" s="3">
        <v>13</v>
      </c>
      <c r="H21" s="3">
        <v>14</v>
      </c>
      <c r="I21" s="3">
        <v>15</v>
      </c>
      <c r="J21" s="116">
        <v>16</v>
      </c>
      <c r="L21" s="133">
        <v>3.08</v>
      </c>
      <c r="M21" s="3">
        <v>13</v>
      </c>
      <c r="N21" s="3">
        <v>12</v>
      </c>
      <c r="O21" s="3">
        <v>12</v>
      </c>
      <c r="P21" s="3">
        <v>12</v>
      </c>
      <c r="Q21" s="3">
        <v>12</v>
      </c>
      <c r="R21" s="3">
        <v>13</v>
      </c>
      <c r="S21" s="3">
        <v>14</v>
      </c>
      <c r="T21" s="3">
        <v>15</v>
      </c>
      <c r="U21" s="116">
        <v>16</v>
      </c>
    </row>
    <row r="22" spans="1:21" ht="13" x14ac:dyDescent="0.3">
      <c r="A22" s="134">
        <v>2.5099999999999998</v>
      </c>
      <c r="B22" s="3">
        <v>13</v>
      </c>
      <c r="C22" s="3">
        <v>11</v>
      </c>
      <c r="D22" s="3">
        <v>11</v>
      </c>
      <c r="E22" s="3">
        <v>11</v>
      </c>
      <c r="F22" s="3">
        <v>11</v>
      </c>
      <c r="G22" s="3">
        <v>13</v>
      </c>
      <c r="H22" s="3">
        <v>14</v>
      </c>
      <c r="I22" s="3">
        <v>15</v>
      </c>
      <c r="J22" s="116">
        <v>16</v>
      </c>
      <c r="L22" s="133">
        <v>3.11</v>
      </c>
      <c r="M22" s="3">
        <v>13</v>
      </c>
      <c r="N22" s="3">
        <v>11</v>
      </c>
      <c r="O22" s="3">
        <v>11</v>
      </c>
      <c r="P22" s="3">
        <v>11</v>
      </c>
      <c r="Q22" s="3">
        <v>11</v>
      </c>
      <c r="R22" s="3">
        <v>13</v>
      </c>
      <c r="S22" s="3">
        <v>14</v>
      </c>
      <c r="T22" s="3">
        <v>15</v>
      </c>
      <c r="U22" s="116">
        <v>16</v>
      </c>
    </row>
    <row r="23" spans="1:21" ht="13" x14ac:dyDescent="0.3">
      <c r="A23" s="134">
        <v>2.57</v>
      </c>
      <c r="B23" s="3">
        <v>12</v>
      </c>
      <c r="C23" s="3">
        <v>11</v>
      </c>
      <c r="D23" s="3">
        <v>11</v>
      </c>
      <c r="E23" s="3">
        <v>11</v>
      </c>
      <c r="F23" s="3">
        <v>11</v>
      </c>
      <c r="G23" s="3">
        <v>12</v>
      </c>
      <c r="H23" s="3">
        <v>13</v>
      </c>
      <c r="I23" s="3">
        <v>14</v>
      </c>
      <c r="J23" s="116">
        <v>15</v>
      </c>
      <c r="L23" s="133">
        <v>3.17</v>
      </c>
      <c r="M23" s="3">
        <v>12</v>
      </c>
      <c r="N23" s="3">
        <v>11</v>
      </c>
      <c r="O23" s="3">
        <v>11</v>
      </c>
      <c r="P23" s="3">
        <v>11</v>
      </c>
      <c r="Q23" s="3">
        <v>11</v>
      </c>
      <c r="R23" s="3">
        <v>12</v>
      </c>
      <c r="S23" s="3">
        <v>13</v>
      </c>
      <c r="T23" s="3">
        <v>14</v>
      </c>
      <c r="U23" s="116">
        <v>15</v>
      </c>
    </row>
    <row r="24" spans="1:21" ht="13" x14ac:dyDescent="0.3">
      <c r="A24" s="134">
        <v>3.06</v>
      </c>
      <c r="B24" s="3">
        <v>11</v>
      </c>
      <c r="C24" s="3">
        <v>11</v>
      </c>
      <c r="D24" s="3">
        <v>11</v>
      </c>
      <c r="E24" s="3">
        <v>11</v>
      </c>
      <c r="F24" s="3">
        <v>11</v>
      </c>
      <c r="G24" s="3">
        <v>11</v>
      </c>
      <c r="H24" s="3">
        <v>12</v>
      </c>
      <c r="I24" s="3">
        <v>13</v>
      </c>
      <c r="J24" s="116">
        <v>14</v>
      </c>
      <c r="L24" s="133">
        <v>3.26</v>
      </c>
      <c r="M24" s="3">
        <v>11</v>
      </c>
      <c r="N24" s="3">
        <v>11</v>
      </c>
      <c r="O24" s="3">
        <v>11</v>
      </c>
      <c r="P24" s="3">
        <v>11</v>
      </c>
      <c r="Q24" s="3">
        <v>11</v>
      </c>
      <c r="R24" s="3">
        <v>11</v>
      </c>
      <c r="S24" s="3">
        <v>12</v>
      </c>
      <c r="T24" s="3">
        <v>13</v>
      </c>
      <c r="U24" s="116">
        <v>14</v>
      </c>
    </row>
    <row r="25" spans="1:21" ht="13" x14ac:dyDescent="0.3">
      <c r="A25" s="134">
        <v>3.15</v>
      </c>
      <c r="B25" s="3">
        <v>11</v>
      </c>
      <c r="C25" s="3">
        <v>11</v>
      </c>
      <c r="D25" s="3">
        <v>11</v>
      </c>
      <c r="E25" s="3">
        <v>11</v>
      </c>
      <c r="F25" s="3">
        <v>11</v>
      </c>
      <c r="G25" s="3">
        <v>11</v>
      </c>
      <c r="H25" s="3">
        <v>11</v>
      </c>
      <c r="I25" s="3">
        <v>12</v>
      </c>
      <c r="J25" s="116">
        <v>13</v>
      </c>
      <c r="L25" s="133">
        <v>3.35</v>
      </c>
      <c r="M25" s="3">
        <v>11</v>
      </c>
      <c r="N25" s="3">
        <v>11</v>
      </c>
      <c r="O25" s="3">
        <v>11</v>
      </c>
      <c r="P25" s="3">
        <v>11</v>
      </c>
      <c r="Q25" s="3">
        <v>11</v>
      </c>
      <c r="R25" s="3">
        <v>11</v>
      </c>
      <c r="S25" s="3">
        <v>11</v>
      </c>
      <c r="T25" s="3">
        <v>12</v>
      </c>
      <c r="U25" s="116">
        <v>13</v>
      </c>
    </row>
    <row r="26" spans="1:21" ht="13" x14ac:dyDescent="0.3">
      <c r="A26" s="134">
        <v>3.24</v>
      </c>
      <c r="B26" s="3">
        <v>11</v>
      </c>
      <c r="C26" s="3">
        <v>11</v>
      </c>
      <c r="D26" s="3">
        <v>11</v>
      </c>
      <c r="E26" s="3">
        <v>11</v>
      </c>
      <c r="F26" s="3">
        <v>11</v>
      </c>
      <c r="G26" s="3">
        <v>11</v>
      </c>
      <c r="H26" s="3">
        <v>11</v>
      </c>
      <c r="I26" s="3">
        <v>11</v>
      </c>
      <c r="J26" s="116">
        <v>12</v>
      </c>
      <c r="L26" s="133">
        <v>3.44</v>
      </c>
      <c r="M26" s="3">
        <v>11</v>
      </c>
      <c r="N26" s="3">
        <v>11</v>
      </c>
      <c r="O26" s="3">
        <v>11</v>
      </c>
      <c r="P26" s="3">
        <v>11</v>
      </c>
      <c r="Q26" s="3">
        <v>11</v>
      </c>
      <c r="R26" s="3">
        <v>11</v>
      </c>
      <c r="S26" s="3">
        <v>11</v>
      </c>
      <c r="T26" s="3">
        <v>11</v>
      </c>
      <c r="U26" s="116">
        <v>12</v>
      </c>
    </row>
    <row r="27" spans="1:21" ht="13" x14ac:dyDescent="0.3">
      <c r="A27" s="134">
        <v>3.42</v>
      </c>
      <c r="B27" s="3">
        <v>11</v>
      </c>
      <c r="C27" s="3">
        <v>11</v>
      </c>
      <c r="D27" s="3">
        <v>11</v>
      </c>
      <c r="E27" s="3">
        <v>11</v>
      </c>
      <c r="F27" s="3">
        <v>11</v>
      </c>
      <c r="G27" s="3">
        <v>11</v>
      </c>
      <c r="H27" s="3">
        <v>11</v>
      </c>
      <c r="I27" s="3">
        <v>11</v>
      </c>
      <c r="J27" s="116">
        <v>11</v>
      </c>
      <c r="L27" s="133">
        <v>4.0199999999999996</v>
      </c>
      <c r="M27" s="3">
        <v>11</v>
      </c>
      <c r="N27" s="3">
        <v>11</v>
      </c>
      <c r="O27" s="3">
        <v>11</v>
      </c>
      <c r="P27" s="3">
        <v>11</v>
      </c>
      <c r="Q27" s="3">
        <v>11</v>
      </c>
      <c r="R27" s="3">
        <v>11</v>
      </c>
      <c r="S27" s="3">
        <v>11</v>
      </c>
      <c r="T27" s="3">
        <v>11</v>
      </c>
      <c r="U27" s="116">
        <v>11</v>
      </c>
    </row>
    <row r="28" spans="1:21" ht="26" x14ac:dyDescent="0.3">
      <c r="A28" s="124" t="s">
        <v>72</v>
      </c>
      <c r="B28" s="3">
        <v>10</v>
      </c>
      <c r="C28" s="3">
        <v>10</v>
      </c>
      <c r="D28" s="3">
        <v>10</v>
      </c>
      <c r="E28" s="3">
        <v>10</v>
      </c>
      <c r="F28" s="3">
        <v>10</v>
      </c>
      <c r="G28" s="3">
        <v>10</v>
      </c>
      <c r="H28" s="3">
        <v>10</v>
      </c>
      <c r="I28" s="3">
        <v>10</v>
      </c>
      <c r="J28" s="116">
        <v>10</v>
      </c>
      <c r="L28" s="127" t="s">
        <v>72</v>
      </c>
      <c r="M28" s="3">
        <v>10</v>
      </c>
      <c r="N28" s="3">
        <v>10</v>
      </c>
      <c r="O28" s="3">
        <v>10</v>
      </c>
      <c r="P28" s="3">
        <v>10</v>
      </c>
      <c r="Q28" s="3">
        <v>10</v>
      </c>
      <c r="R28" s="3">
        <v>10</v>
      </c>
      <c r="S28" s="3">
        <v>10</v>
      </c>
      <c r="T28" s="3">
        <v>10</v>
      </c>
      <c r="U28" s="116">
        <v>10</v>
      </c>
    </row>
    <row r="29" spans="1:21" ht="26" x14ac:dyDescent="0.3">
      <c r="A29" s="124" t="s">
        <v>75</v>
      </c>
      <c r="B29" s="3">
        <v>8</v>
      </c>
      <c r="C29" s="3">
        <v>8</v>
      </c>
      <c r="D29" s="3">
        <v>8</v>
      </c>
      <c r="E29" s="3">
        <v>8</v>
      </c>
      <c r="F29" s="3">
        <v>8</v>
      </c>
      <c r="G29" s="3">
        <v>8</v>
      </c>
      <c r="H29" s="3">
        <v>8</v>
      </c>
      <c r="I29" s="3">
        <v>8</v>
      </c>
      <c r="J29" s="116">
        <v>8</v>
      </c>
      <c r="L29" s="127" t="s">
        <v>75</v>
      </c>
      <c r="M29" s="3">
        <v>8</v>
      </c>
      <c r="N29" s="3">
        <v>8</v>
      </c>
      <c r="O29" s="3">
        <v>8</v>
      </c>
      <c r="P29" s="3">
        <v>8</v>
      </c>
      <c r="Q29" s="3">
        <v>8</v>
      </c>
      <c r="R29" s="3">
        <v>8</v>
      </c>
      <c r="S29" s="3">
        <v>8</v>
      </c>
      <c r="T29" s="3">
        <v>8</v>
      </c>
      <c r="U29" s="116">
        <v>8</v>
      </c>
    </row>
    <row r="30" spans="1:21" ht="26" x14ac:dyDescent="0.3">
      <c r="A30" s="124" t="s">
        <v>74</v>
      </c>
      <c r="B30" s="3">
        <v>7</v>
      </c>
      <c r="C30" s="3">
        <v>7</v>
      </c>
      <c r="D30" s="3">
        <v>7</v>
      </c>
      <c r="E30" s="3">
        <v>7</v>
      </c>
      <c r="F30" s="3">
        <v>7</v>
      </c>
      <c r="G30" s="3">
        <v>7</v>
      </c>
      <c r="H30" s="3">
        <v>7</v>
      </c>
      <c r="I30" s="3">
        <v>7</v>
      </c>
      <c r="J30" s="116">
        <v>7</v>
      </c>
      <c r="L30" s="127" t="s">
        <v>74</v>
      </c>
      <c r="M30" s="3">
        <v>7</v>
      </c>
      <c r="N30" s="3">
        <v>7</v>
      </c>
      <c r="O30" s="3">
        <v>7</v>
      </c>
      <c r="P30" s="3">
        <v>7</v>
      </c>
      <c r="Q30" s="3">
        <v>7</v>
      </c>
      <c r="R30" s="3">
        <v>7</v>
      </c>
      <c r="S30" s="3">
        <v>7</v>
      </c>
      <c r="T30" s="3">
        <v>7</v>
      </c>
      <c r="U30" s="116">
        <v>7</v>
      </c>
    </row>
    <row r="31" spans="1:21" ht="26" x14ac:dyDescent="0.3">
      <c r="A31" s="124" t="s">
        <v>73</v>
      </c>
      <c r="B31" s="3">
        <v>6</v>
      </c>
      <c r="C31" s="3">
        <v>6</v>
      </c>
      <c r="D31" s="3">
        <v>6</v>
      </c>
      <c r="E31" s="3">
        <v>6</v>
      </c>
      <c r="F31" s="3">
        <v>6</v>
      </c>
      <c r="G31" s="3">
        <v>6</v>
      </c>
      <c r="H31" s="3">
        <v>6</v>
      </c>
      <c r="I31" s="3">
        <v>6</v>
      </c>
      <c r="J31" s="116">
        <v>6</v>
      </c>
      <c r="L31" s="127" t="s">
        <v>73</v>
      </c>
      <c r="M31" s="3">
        <v>6</v>
      </c>
      <c r="N31" s="3">
        <v>6</v>
      </c>
      <c r="O31" s="3">
        <v>6</v>
      </c>
      <c r="P31" s="3">
        <v>6</v>
      </c>
      <c r="Q31" s="3">
        <v>6</v>
      </c>
      <c r="R31" s="3">
        <v>6</v>
      </c>
      <c r="S31" s="3">
        <v>6</v>
      </c>
      <c r="T31" s="3">
        <v>6</v>
      </c>
      <c r="U31" s="116">
        <v>6</v>
      </c>
    </row>
    <row r="32" spans="1:21" ht="26" x14ac:dyDescent="0.3">
      <c r="A32" s="124" t="s">
        <v>76</v>
      </c>
      <c r="B32" s="3">
        <v>4</v>
      </c>
      <c r="C32" s="3">
        <v>4</v>
      </c>
      <c r="D32" s="3">
        <v>4</v>
      </c>
      <c r="E32" s="3">
        <v>4</v>
      </c>
      <c r="F32" s="3">
        <v>4</v>
      </c>
      <c r="G32" s="3">
        <v>4</v>
      </c>
      <c r="H32" s="3">
        <v>4</v>
      </c>
      <c r="I32" s="3">
        <v>4</v>
      </c>
      <c r="J32" s="116">
        <v>4</v>
      </c>
      <c r="L32" s="127" t="s">
        <v>76</v>
      </c>
      <c r="M32" s="3">
        <v>4</v>
      </c>
      <c r="N32" s="3">
        <v>4</v>
      </c>
      <c r="O32" s="3">
        <v>4</v>
      </c>
      <c r="P32" s="3">
        <v>4</v>
      </c>
      <c r="Q32" s="3">
        <v>4</v>
      </c>
      <c r="R32" s="3">
        <v>4</v>
      </c>
      <c r="S32" s="3">
        <v>4</v>
      </c>
      <c r="T32" s="3">
        <v>4</v>
      </c>
      <c r="U32" s="116">
        <v>4</v>
      </c>
    </row>
    <row r="33" spans="1:21" ht="26" x14ac:dyDescent="0.3">
      <c r="A33" s="124" t="s">
        <v>77</v>
      </c>
      <c r="B33" s="3">
        <v>3</v>
      </c>
      <c r="C33" s="3">
        <v>3</v>
      </c>
      <c r="D33" s="3">
        <v>3</v>
      </c>
      <c r="E33" s="3">
        <v>3</v>
      </c>
      <c r="F33" s="3">
        <v>3</v>
      </c>
      <c r="G33" s="3">
        <v>3</v>
      </c>
      <c r="H33" s="3">
        <v>3</v>
      </c>
      <c r="I33" s="3">
        <v>3</v>
      </c>
      <c r="J33" s="116">
        <v>3</v>
      </c>
      <c r="L33" s="127" t="s">
        <v>77</v>
      </c>
      <c r="M33" s="3">
        <v>3</v>
      </c>
      <c r="N33" s="3">
        <v>3</v>
      </c>
      <c r="O33" s="3">
        <v>3</v>
      </c>
      <c r="P33" s="3">
        <v>3</v>
      </c>
      <c r="Q33" s="3">
        <v>3</v>
      </c>
      <c r="R33" s="3">
        <v>3</v>
      </c>
      <c r="S33" s="3">
        <v>3</v>
      </c>
      <c r="T33" s="3">
        <v>3</v>
      </c>
      <c r="U33" s="116">
        <v>3</v>
      </c>
    </row>
    <row r="34" spans="1:21" ht="26" x14ac:dyDescent="0.3">
      <c r="A34" s="124" t="s">
        <v>78</v>
      </c>
      <c r="B34" s="3">
        <v>2</v>
      </c>
      <c r="C34" s="3">
        <v>2</v>
      </c>
      <c r="D34" s="3">
        <v>2</v>
      </c>
      <c r="E34" s="3">
        <v>2</v>
      </c>
      <c r="F34" s="3">
        <v>2</v>
      </c>
      <c r="G34" s="3">
        <v>2</v>
      </c>
      <c r="H34" s="3">
        <v>2</v>
      </c>
      <c r="I34" s="3">
        <v>2</v>
      </c>
      <c r="J34" s="116">
        <v>2</v>
      </c>
      <c r="L34" s="127" t="s">
        <v>78</v>
      </c>
      <c r="M34" s="3">
        <v>2</v>
      </c>
      <c r="N34" s="3">
        <v>2</v>
      </c>
      <c r="O34" s="3">
        <v>2</v>
      </c>
      <c r="P34" s="3">
        <v>2</v>
      </c>
      <c r="Q34" s="3">
        <v>2</v>
      </c>
      <c r="R34" s="3">
        <v>2</v>
      </c>
      <c r="S34" s="3">
        <v>2</v>
      </c>
      <c r="T34" s="3">
        <v>2</v>
      </c>
      <c r="U34" s="116">
        <v>2</v>
      </c>
    </row>
    <row r="35" spans="1:21" ht="26" x14ac:dyDescent="0.3">
      <c r="A35" s="126" t="s">
        <v>79</v>
      </c>
      <c r="B35" s="120">
        <v>0</v>
      </c>
      <c r="C35" s="120">
        <v>0</v>
      </c>
      <c r="D35" s="120">
        <v>0</v>
      </c>
      <c r="E35" s="120">
        <v>0</v>
      </c>
      <c r="F35" s="120">
        <v>0</v>
      </c>
      <c r="G35" s="120">
        <v>0</v>
      </c>
      <c r="H35" s="120">
        <v>0</v>
      </c>
      <c r="I35" s="120">
        <v>0</v>
      </c>
      <c r="J35" s="121">
        <v>0</v>
      </c>
      <c r="L35" s="128" t="s">
        <v>79</v>
      </c>
      <c r="M35" s="120">
        <v>0</v>
      </c>
      <c r="N35" s="120">
        <v>0</v>
      </c>
      <c r="O35" s="120">
        <v>0</v>
      </c>
      <c r="P35" s="120">
        <v>0</v>
      </c>
      <c r="Q35" s="120">
        <v>0</v>
      </c>
      <c r="R35" s="120">
        <v>0</v>
      </c>
      <c r="S35" s="120">
        <v>0</v>
      </c>
      <c r="T35" s="120">
        <v>0</v>
      </c>
      <c r="U35" s="121">
        <v>0</v>
      </c>
    </row>
    <row r="36" spans="1:21" ht="14" x14ac:dyDescent="0.3">
      <c r="A36"/>
    </row>
  </sheetData>
  <mergeCells count="4">
    <mergeCell ref="A2:J2"/>
    <mergeCell ref="L2:U2"/>
    <mergeCell ref="B3:J3"/>
    <mergeCell ref="M3:U3"/>
  </mergeCells>
  <pageMargins left="0.7" right="0.7" top="0.75" bottom="0.75" header="0.3" footer="0.3"/>
  <headerFooter>
    <oddFooter>&amp;L_x000D_&amp;1#&amp;"Calibri"&amp;10&amp;K008000 Interne SNCF Réseau</oddFooter>
  </headerFooter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U100"/>
  <sheetViews>
    <sheetView showGridLines="0" workbookViewId="0">
      <selection activeCell="Q12" sqref="Q12"/>
    </sheetView>
  </sheetViews>
  <sheetFormatPr baseColWidth="10" defaultColWidth="11.4140625" defaultRowHeight="12.5" x14ac:dyDescent="0.25"/>
  <cols>
    <col min="1" max="1" width="7" style="2" customWidth="1"/>
    <col min="2" max="9" width="5.4140625" style="2" customWidth="1"/>
    <col min="10" max="10" width="7.33203125" style="2" customWidth="1"/>
    <col min="11" max="11" width="11.4140625" style="2"/>
    <col min="12" max="12" width="7" style="2" customWidth="1"/>
    <col min="13" max="20" width="5.4140625" style="2" customWidth="1"/>
    <col min="21" max="21" width="7.33203125" style="2" customWidth="1"/>
    <col min="22" max="257" width="11.4140625" style="2"/>
    <col min="258" max="265" width="5.08203125" style="2" bestFit="1" customWidth="1"/>
    <col min="266" max="266" width="6.9140625" style="2" bestFit="1" customWidth="1"/>
    <col min="267" max="268" width="11.4140625" style="2"/>
    <col min="269" max="276" width="5.08203125" style="2" bestFit="1" customWidth="1"/>
    <col min="277" max="277" width="6.9140625" style="2" bestFit="1" customWidth="1"/>
    <col min="278" max="513" width="11.4140625" style="2"/>
    <col min="514" max="521" width="5.08203125" style="2" bestFit="1" customWidth="1"/>
    <col min="522" max="522" width="6.9140625" style="2" bestFit="1" customWidth="1"/>
    <col min="523" max="524" width="11.4140625" style="2"/>
    <col min="525" max="532" width="5.08203125" style="2" bestFit="1" customWidth="1"/>
    <col min="533" max="533" width="6.9140625" style="2" bestFit="1" customWidth="1"/>
    <col min="534" max="769" width="11.4140625" style="2"/>
    <col min="770" max="777" width="5.08203125" style="2" bestFit="1" customWidth="1"/>
    <col min="778" max="778" width="6.9140625" style="2" bestFit="1" customWidth="1"/>
    <col min="779" max="780" width="11.4140625" style="2"/>
    <col min="781" max="788" width="5.08203125" style="2" bestFit="1" customWidth="1"/>
    <col min="789" max="789" width="6.9140625" style="2" bestFit="1" customWidth="1"/>
    <col min="790" max="1025" width="11.4140625" style="2"/>
    <col min="1026" max="1033" width="5.08203125" style="2" bestFit="1" customWidth="1"/>
    <col min="1034" max="1034" width="6.9140625" style="2" bestFit="1" customWidth="1"/>
    <col min="1035" max="1036" width="11.4140625" style="2"/>
    <col min="1037" max="1044" width="5.08203125" style="2" bestFit="1" customWidth="1"/>
    <col min="1045" max="1045" width="6.9140625" style="2" bestFit="1" customWidth="1"/>
    <col min="1046" max="1281" width="11.4140625" style="2"/>
    <col min="1282" max="1289" width="5.08203125" style="2" bestFit="1" customWidth="1"/>
    <col min="1290" max="1290" width="6.9140625" style="2" bestFit="1" customWidth="1"/>
    <col min="1291" max="1292" width="11.4140625" style="2"/>
    <col min="1293" max="1300" width="5.08203125" style="2" bestFit="1" customWidth="1"/>
    <col min="1301" max="1301" width="6.9140625" style="2" bestFit="1" customWidth="1"/>
    <col min="1302" max="1537" width="11.4140625" style="2"/>
    <col min="1538" max="1545" width="5.08203125" style="2" bestFit="1" customWidth="1"/>
    <col min="1546" max="1546" width="6.9140625" style="2" bestFit="1" customWidth="1"/>
    <col min="1547" max="1548" width="11.4140625" style="2"/>
    <col min="1549" max="1556" width="5.08203125" style="2" bestFit="1" customWidth="1"/>
    <col min="1557" max="1557" width="6.9140625" style="2" bestFit="1" customWidth="1"/>
    <col min="1558" max="1793" width="11.4140625" style="2"/>
    <col min="1794" max="1801" width="5.08203125" style="2" bestFit="1" customWidth="1"/>
    <col min="1802" max="1802" width="6.9140625" style="2" bestFit="1" customWidth="1"/>
    <col min="1803" max="1804" width="11.4140625" style="2"/>
    <col min="1805" max="1812" width="5.08203125" style="2" bestFit="1" customWidth="1"/>
    <col min="1813" max="1813" width="6.9140625" style="2" bestFit="1" customWidth="1"/>
    <col min="1814" max="2049" width="11.4140625" style="2"/>
    <col min="2050" max="2057" width="5.08203125" style="2" bestFit="1" customWidth="1"/>
    <col min="2058" max="2058" width="6.9140625" style="2" bestFit="1" customWidth="1"/>
    <col min="2059" max="2060" width="11.4140625" style="2"/>
    <col min="2061" max="2068" width="5.08203125" style="2" bestFit="1" customWidth="1"/>
    <col min="2069" max="2069" width="6.9140625" style="2" bestFit="1" customWidth="1"/>
    <col min="2070" max="2305" width="11.4140625" style="2"/>
    <col min="2306" max="2313" width="5.08203125" style="2" bestFit="1" customWidth="1"/>
    <col min="2314" max="2314" width="6.9140625" style="2" bestFit="1" customWidth="1"/>
    <col min="2315" max="2316" width="11.4140625" style="2"/>
    <col min="2317" max="2324" width="5.08203125" style="2" bestFit="1" customWidth="1"/>
    <col min="2325" max="2325" width="6.9140625" style="2" bestFit="1" customWidth="1"/>
    <col min="2326" max="2561" width="11.4140625" style="2"/>
    <col min="2562" max="2569" width="5.08203125" style="2" bestFit="1" customWidth="1"/>
    <col min="2570" max="2570" width="6.9140625" style="2" bestFit="1" customWidth="1"/>
    <col min="2571" max="2572" width="11.4140625" style="2"/>
    <col min="2573" max="2580" width="5.08203125" style="2" bestFit="1" customWidth="1"/>
    <col min="2581" max="2581" width="6.9140625" style="2" bestFit="1" customWidth="1"/>
    <col min="2582" max="2817" width="11.4140625" style="2"/>
    <col min="2818" max="2825" width="5.08203125" style="2" bestFit="1" customWidth="1"/>
    <col min="2826" max="2826" width="6.9140625" style="2" bestFit="1" customWidth="1"/>
    <col min="2827" max="2828" width="11.4140625" style="2"/>
    <col min="2829" max="2836" width="5.08203125" style="2" bestFit="1" customWidth="1"/>
    <col min="2837" max="2837" width="6.9140625" style="2" bestFit="1" customWidth="1"/>
    <col min="2838" max="3073" width="11.4140625" style="2"/>
    <col min="3074" max="3081" width="5.08203125" style="2" bestFit="1" customWidth="1"/>
    <col min="3082" max="3082" width="6.9140625" style="2" bestFit="1" customWidth="1"/>
    <col min="3083" max="3084" width="11.4140625" style="2"/>
    <col min="3085" max="3092" width="5.08203125" style="2" bestFit="1" customWidth="1"/>
    <col min="3093" max="3093" width="6.9140625" style="2" bestFit="1" customWidth="1"/>
    <col min="3094" max="3329" width="11.4140625" style="2"/>
    <col min="3330" max="3337" width="5.08203125" style="2" bestFit="1" customWidth="1"/>
    <col min="3338" max="3338" width="6.9140625" style="2" bestFit="1" customWidth="1"/>
    <col min="3339" max="3340" width="11.4140625" style="2"/>
    <col min="3341" max="3348" width="5.08203125" style="2" bestFit="1" customWidth="1"/>
    <col min="3349" max="3349" width="6.9140625" style="2" bestFit="1" customWidth="1"/>
    <col min="3350" max="3585" width="11.4140625" style="2"/>
    <col min="3586" max="3593" width="5.08203125" style="2" bestFit="1" customWidth="1"/>
    <col min="3594" max="3594" width="6.9140625" style="2" bestFit="1" customWidth="1"/>
    <col min="3595" max="3596" width="11.4140625" style="2"/>
    <col min="3597" max="3604" width="5.08203125" style="2" bestFit="1" customWidth="1"/>
    <col min="3605" max="3605" width="6.9140625" style="2" bestFit="1" customWidth="1"/>
    <col min="3606" max="3841" width="11.4140625" style="2"/>
    <col min="3842" max="3849" width="5.08203125" style="2" bestFit="1" customWidth="1"/>
    <col min="3850" max="3850" width="6.9140625" style="2" bestFit="1" customWidth="1"/>
    <col min="3851" max="3852" width="11.4140625" style="2"/>
    <col min="3853" max="3860" width="5.08203125" style="2" bestFit="1" customWidth="1"/>
    <col min="3861" max="3861" width="6.9140625" style="2" bestFit="1" customWidth="1"/>
    <col min="3862" max="4097" width="11.4140625" style="2"/>
    <col min="4098" max="4105" width="5.08203125" style="2" bestFit="1" customWidth="1"/>
    <col min="4106" max="4106" width="6.9140625" style="2" bestFit="1" customWidth="1"/>
    <col min="4107" max="4108" width="11.4140625" style="2"/>
    <col min="4109" max="4116" width="5.08203125" style="2" bestFit="1" customWidth="1"/>
    <col min="4117" max="4117" width="6.9140625" style="2" bestFit="1" customWidth="1"/>
    <col min="4118" max="4353" width="11.4140625" style="2"/>
    <col min="4354" max="4361" width="5.08203125" style="2" bestFit="1" customWidth="1"/>
    <col min="4362" max="4362" width="6.9140625" style="2" bestFit="1" customWidth="1"/>
    <col min="4363" max="4364" width="11.4140625" style="2"/>
    <col min="4365" max="4372" width="5.08203125" style="2" bestFit="1" customWidth="1"/>
    <col min="4373" max="4373" width="6.9140625" style="2" bestFit="1" customWidth="1"/>
    <col min="4374" max="4609" width="11.4140625" style="2"/>
    <col min="4610" max="4617" width="5.08203125" style="2" bestFit="1" customWidth="1"/>
    <col min="4618" max="4618" width="6.9140625" style="2" bestFit="1" customWidth="1"/>
    <col min="4619" max="4620" width="11.4140625" style="2"/>
    <col min="4621" max="4628" width="5.08203125" style="2" bestFit="1" customWidth="1"/>
    <col min="4629" max="4629" width="6.9140625" style="2" bestFit="1" customWidth="1"/>
    <col min="4630" max="4865" width="11.4140625" style="2"/>
    <col min="4866" max="4873" width="5.08203125" style="2" bestFit="1" customWidth="1"/>
    <col min="4874" max="4874" width="6.9140625" style="2" bestFit="1" customWidth="1"/>
    <col min="4875" max="4876" width="11.4140625" style="2"/>
    <col min="4877" max="4884" width="5.08203125" style="2" bestFit="1" customWidth="1"/>
    <col min="4885" max="4885" width="6.9140625" style="2" bestFit="1" customWidth="1"/>
    <col min="4886" max="5121" width="11.4140625" style="2"/>
    <col min="5122" max="5129" width="5.08203125" style="2" bestFit="1" customWidth="1"/>
    <col min="5130" max="5130" width="6.9140625" style="2" bestFit="1" customWidth="1"/>
    <col min="5131" max="5132" width="11.4140625" style="2"/>
    <col min="5133" max="5140" width="5.08203125" style="2" bestFit="1" customWidth="1"/>
    <col min="5141" max="5141" width="6.9140625" style="2" bestFit="1" customWidth="1"/>
    <col min="5142" max="5377" width="11.4140625" style="2"/>
    <col min="5378" max="5385" width="5.08203125" style="2" bestFit="1" customWidth="1"/>
    <col min="5386" max="5386" width="6.9140625" style="2" bestFit="1" customWidth="1"/>
    <col min="5387" max="5388" width="11.4140625" style="2"/>
    <col min="5389" max="5396" width="5.08203125" style="2" bestFit="1" customWidth="1"/>
    <col min="5397" max="5397" width="6.9140625" style="2" bestFit="1" customWidth="1"/>
    <col min="5398" max="5633" width="11.4140625" style="2"/>
    <col min="5634" max="5641" width="5.08203125" style="2" bestFit="1" customWidth="1"/>
    <col min="5642" max="5642" width="6.9140625" style="2" bestFit="1" customWidth="1"/>
    <col min="5643" max="5644" width="11.4140625" style="2"/>
    <col min="5645" max="5652" width="5.08203125" style="2" bestFit="1" customWidth="1"/>
    <col min="5653" max="5653" width="6.9140625" style="2" bestFit="1" customWidth="1"/>
    <col min="5654" max="5889" width="11.4140625" style="2"/>
    <col min="5890" max="5897" width="5.08203125" style="2" bestFit="1" customWidth="1"/>
    <col min="5898" max="5898" width="6.9140625" style="2" bestFit="1" customWidth="1"/>
    <col min="5899" max="5900" width="11.4140625" style="2"/>
    <col min="5901" max="5908" width="5.08203125" style="2" bestFit="1" customWidth="1"/>
    <col min="5909" max="5909" width="6.9140625" style="2" bestFit="1" customWidth="1"/>
    <col min="5910" max="6145" width="11.4140625" style="2"/>
    <col min="6146" max="6153" width="5.08203125" style="2" bestFit="1" customWidth="1"/>
    <col min="6154" max="6154" width="6.9140625" style="2" bestFit="1" customWidth="1"/>
    <col min="6155" max="6156" width="11.4140625" style="2"/>
    <col min="6157" max="6164" width="5.08203125" style="2" bestFit="1" customWidth="1"/>
    <col min="6165" max="6165" width="6.9140625" style="2" bestFit="1" customWidth="1"/>
    <col min="6166" max="6401" width="11.4140625" style="2"/>
    <col min="6402" max="6409" width="5.08203125" style="2" bestFit="1" customWidth="1"/>
    <col min="6410" max="6410" width="6.9140625" style="2" bestFit="1" customWidth="1"/>
    <col min="6411" max="6412" width="11.4140625" style="2"/>
    <col min="6413" max="6420" width="5.08203125" style="2" bestFit="1" customWidth="1"/>
    <col min="6421" max="6421" width="6.9140625" style="2" bestFit="1" customWidth="1"/>
    <col min="6422" max="6657" width="11.4140625" style="2"/>
    <col min="6658" max="6665" width="5.08203125" style="2" bestFit="1" customWidth="1"/>
    <col min="6666" max="6666" width="6.9140625" style="2" bestFit="1" customWidth="1"/>
    <col min="6667" max="6668" width="11.4140625" style="2"/>
    <col min="6669" max="6676" width="5.08203125" style="2" bestFit="1" customWidth="1"/>
    <col min="6677" max="6677" width="6.9140625" style="2" bestFit="1" customWidth="1"/>
    <col min="6678" max="6913" width="11.4140625" style="2"/>
    <col min="6914" max="6921" width="5.08203125" style="2" bestFit="1" customWidth="1"/>
    <col min="6922" max="6922" width="6.9140625" style="2" bestFit="1" customWidth="1"/>
    <col min="6923" max="6924" width="11.4140625" style="2"/>
    <col min="6925" max="6932" width="5.08203125" style="2" bestFit="1" customWidth="1"/>
    <col min="6933" max="6933" width="6.9140625" style="2" bestFit="1" customWidth="1"/>
    <col min="6934" max="7169" width="11.4140625" style="2"/>
    <col min="7170" max="7177" width="5.08203125" style="2" bestFit="1" customWidth="1"/>
    <col min="7178" max="7178" width="6.9140625" style="2" bestFit="1" customWidth="1"/>
    <col min="7179" max="7180" width="11.4140625" style="2"/>
    <col min="7181" max="7188" width="5.08203125" style="2" bestFit="1" customWidth="1"/>
    <col min="7189" max="7189" width="6.9140625" style="2" bestFit="1" customWidth="1"/>
    <col min="7190" max="7425" width="11.4140625" style="2"/>
    <col min="7426" max="7433" width="5.08203125" style="2" bestFit="1" customWidth="1"/>
    <col min="7434" max="7434" width="6.9140625" style="2" bestFit="1" customWidth="1"/>
    <col min="7435" max="7436" width="11.4140625" style="2"/>
    <col min="7437" max="7444" width="5.08203125" style="2" bestFit="1" customWidth="1"/>
    <col min="7445" max="7445" width="6.9140625" style="2" bestFit="1" customWidth="1"/>
    <col min="7446" max="7681" width="11.4140625" style="2"/>
    <col min="7682" max="7689" width="5.08203125" style="2" bestFit="1" customWidth="1"/>
    <col min="7690" max="7690" width="6.9140625" style="2" bestFit="1" customWidth="1"/>
    <col min="7691" max="7692" width="11.4140625" style="2"/>
    <col min="7693" max="7700" width="5.08203125" style="2" bestFit="1" customWidth="1"/>
    <col min="7701" max="7701" width="6.9140625" style="2" bestFit="1" customWidth="1"/>
    <col min="7702" max="7937" width="11.4140625" style="2"/>
    <col min="7938" max="7945" width="5.08203125" style="2" bestFit="1" customWidth="1"/>
    <col min="7946" max="7946" width="6.9140625" style="2" bestFit="1" customWidth="1"/>
    <col min="7947" max="7948" width="11.4140625" style="2"/>
    <col min="7949" max="7956" width="5.08203125" style="2" bestFit="1" customWidth="1"/>
    <col min="7957" max="7957" width="6.9140625" style="2" bestFit="1" customWidth="1"/>
    <col min="7958" max="8193" width="11.4140625" style="2"/>
    <col min="8194" max="8201" width="5.08203125" style="2" bestFit="1" customWidth="1"/>
    <col min="8202" max="8202" width="6.9140625" style="2" bestFit="1" customWidth="1"/>
    <col min="8203" max="8204" width="11.4140625" style="2"/>
    <col min="8205" max="8212" width="5.08203125" style="2" bestFit="1" customWidth="1"/>
    <col min="8213" max="8213" width="6.9140625" style="2" bestFit="1" customWidth="1"/>
    <col min="8214" max="8449" width="11.4140625" style="2"/>
    <col min="8450" max="8457" width="5.08203125" style="2" bestFit="1" customWidth="1"/>
    <col min="8458" max="8458" width="6.9140625" style="2" bestFit="1" customWidth="1"/>
    <col min="8459" max="8460" width="11.4140625" style="2"/>
    <col min="8461" max="8468" width="5.08203125" style="2" bestFit="1" customWidth="1"/>
    <col min="8469" max="8469" width="6.9140625" style="2" bestFit="1" customWidth="1"/>
    <col min="8470" max="8705" width="11.4140625" style="2"/>
    <col min="8706" max="8713" width="5.08203125" style="2" bestFit="1" customWidth="1"/>
    <col min="8714" max="8714" width="6.9140625" style="2" bestFit="1" customWidth="1"/>
    <col min="8715" max="8716" width="11.4140625" style="2"/>
    <col min="8717" max="8724" width="5.08203125" style="2" bestFit="1" customWidth="1"/>
    <col min="8725" max="8725" width="6.9140625" style="2" bestFit="1" customWidth="1"/>
    <col min="8726" max="8961" width="11.4140625" style="2"/>
    <col min="8962" max="8969" width="5.08203125" style="2" bestFit="1" customWidth="1"/>
    <col min="8970" max="8970" width="6.9140625" style="2" bestFit="1" customWidth="1"/>
    <col min="8971" max="8972" width="11.4140625" style="2"/>
    <col min="8973" max="8980" width="5.08203125" style="2" bestFit="1" customWidth="1"/>
    <col min="8981" max="8981" width="6.9140625" style="2" bestFit="1" customWidth="1"/>
    <col min="8982" max="9217" width="11.4140625" style="2"/>
    <col min="9218" max="9225" width="5.08203125" style="2" bestFit="1" customWidth="1"/>
    <col min="9226" max="9226" width="6.9140625" style="2" bestFit="1" customWidth="1"/>
    <col min="9227" max="9228" width="11.4140625" style="2"/>
    <col min="9229" max="9236" width="5.08203125" style="2" bestFit="1" customWidth="1"/>
    <col min="9237" max="9237" width="6.9140625" style="2" bestFit="1" customWidth="1"/>
    <col min="9238" max="9473" width="11.4140625" style="2"/>
    <col min="9474" max="9481" width="5.08203125" style="2" bestFit="1" customWidth="1"/>
    <col min="9482" max="9482" width="6.9140625" style="2" bestFit="1" customWidth="1"/>
    <col min="9483" max="9484" width="11.4140625" style="2"/>
    <col min="9485" max="9492" width="5.08203125" style="2" bestFit="1" customWidth="1"/>
    <col min="9493" max="9493" width="6.9140625" style="2" bestFit="1" customWidth="1"/>
    <col min="9494" max="9729" width="11.4140625" style="2"/>
    <col min="9730" max="9737" width="5.08203125" style="2" bestFit="1" customWidth="1"/>
    <col min="9738" max="9738" width="6.9140625" style="2" bestFit="1" customWidth="1"/>
    <col min="9739" max="9740" width="11.4140625" style="2"/>
    <col min="9741" max="9748" width="5.08203125" style="2" bestFit="1" customWidth="1"/>
    <col min="9749" max="9749" width="6.9140625" style="2" bestFit="1" customWidth="1"/>
    <col min="9750" max="9985" width="11.4140625" style="2"/>
    <col min="9986" max="9993" width="5.08203125" style="2" bestFit="1" customWidth="1"/>
    <col min="9994" max="9994" width="6.9140625" style="2" bestFit="1" customWidth="1"/>
    <col min="9995" max="9996" width="11.4140625" style="2"/>
    <col min="9997" max="10004" width="5.08203125" style="2" bestFit="1" customWidth="1"/>
    <col min="10005" max="10005" width="6.9140625" style="2" bestFit="1" customWidth="1"/>
    <col min="10006" max="10241" width="11.4140625" style="2"/>
    <col min="10242" max="10249" width="5.08203125" style="2" bestFit="1" customWidth="1"/>
    <col min="10250" max="10250" width="6.9140625" style="2" bestFit="1" customWidth="1"/>
    <col min="10251" max="10252" width="11.4140625" style="2"/>
    <col min="10253" max="10260" width="5.08203125" style="2" bestFit="1" customWidth="1"/>
    <col min="10261" max="10261" width="6.9140625" style="2" bestFit="1" customWidth="1"/>
    <col min="10262" max="10497" width="11.4140625" style="2"/>
    <col min="10498" max="10505" width="5.08203125" style="2" bestFit="1" customWidth="1"/>
    <col min="10506" max="10506" width="6.9140625" style="2" bestFit="1" customWidth="1"/>
    <col min="10507" max="10508" width="11.4140625" style="2"/>
    <col min="10509" max="10516" width="5.08203125" style="2" bestFit="1" customWidth="1"/>
    <col min="10517" max="10517" width="6.9140625" style="2" bestFit="1" customWidth="1"/>
    <col min="10518" max="10753" width="11.4140625" style="2"/>
    <col min="10754" max="10761" width="5.08203125" style="2" bestFit="1" customWidth="1"/>
    <col min="10762" max="10762" width="6.9140625" style="2" bestFit="1" customWidth="1"/>
    <col min="10763" max="10764" width="11.4140625" style="2"/>
    <col min="10765" max="10772" width="5.08203125" style="2" bestFit="1" customWidth="1"/>
    <col min="10773" max="10773" width="6.9140625" style="2" bestFit="1" customWidth="1"/>
    <col min="10774" max="11009" width="11.4140625" style="2"/>
    <col min="11010" max="11017" width="5.08203125" style="2" bestFit="1" customWidth="1"/>
    <col min="11018" max="11018" width="6.9140625" style="2" bestFit="1" customWidth="1"/>
    <col min="11019" max="11020" width="11.4140625" style="2"/>
    <col min="11021" max="11028" width="5.08203125" style="2" bestFit="1" customWidth="1"/>
    <col min="11029" max="11029" width="6.9140625" style="2" bestFit="1" customWidth="1"/>
    <col min="11030" max="11265" width="11.4140625" style="2"/>
    <col min="11266" max="11273" width="5.08203125" style="2" bestFit="1" customWidth="1"/>
    <col min="11274" max="11274" width="6.9140625" style="2" bestFit="1" customWidth="1"/>
    <col min="11275" max="11276" width="11.4140625" style="2"/>
    <col min="11277" max="11284" width="5.08203125" style="2" bestFit="1" customWidth="1"/>
    <col min="11285" max="11285" width="6.9140625" style="2" bestFit="1" customWidth="1"/>
    <col min="11286" max="11521" width="11.4140625" style="2"/>
    <col min="11522" max="11529" width="5.08203125" style="2" bestFit="1" customWidth="1"/>
    <col min="11530" max="11530" width="6.9140625" style="2" bestFit="1" customWidth="1"/>
    <col min="11531" max="11532" width="11.4140625" style="2"/>
    <col min="11533" max="11540" width="5.08203125" style="2" bestFit="1" customWidth="1"/>
    <col min="11541" max="11541" width="6.9140625" style="2" bestFit="1" customWidth="1"/>
    <col min="11542" max="11777" width="11.4140625" style="2"/>
    <col min="11778" max="11785" width="5.08203125" style="2" bestFit="1" customWidth="1"/>
    <col min="11786" max="11786" width="6.9140625" style="2" bestFit="1" customWidth="1"/>
    <col min="11787" max="11788" width="11.4140625" style="2"/>
    <col min="11789" max="11796" width="5.08203125" style="2" bestFit="1" customWidth="1"/>
    <col min="11797" max="11797" width="6.9140625" style="2" bestFit="1" customWidth="1"/>
    <col min="11798" max="12033" width="11.4140625" style="2"/>
    <col min="12034" max="12041" width="5.08203125" style="2" bestFit="1" customWidth="1"/>
    <col min="12042" max="12042" width="6.9140625" style="2" bestFit="1" customWidth="1"/>
    <col min="12043" max="12044" width="11.4140625" style="2"/>
    <col min="12045" max="12052" width="5.08203125" style="2" bestFit="1" customWidth="1"/>
    <col min="12053" max="12053" width="6.9140625" style="2" bestFit="1" customWidth="1"/>
    <col min="12054" max="12289" width="11.4140625" style="2"/>
    <col min="12290" max="12297" width="5.08203125" style="2" bestFit="1" customWidth="1"/>
    <col min="12298" max="12298" width="6.9140625" style="2" bestFit="1" customWidth="1"/>
    <col min="12299" max="12300" width="11.4140625" style="2"/>
    <col min="12301" max="12308" width="5.08203125" style="2" bestFit="1" customWidth="1"/>
    <col min="12309" max="12309" width="6.9140625" style="2" bestFit="1" customWidth="1"/>
    <col min="12310" max="12545" width="11.4140625" style="2"/>
    <col min="12546" max="12553" width="5.08203125" style="2" bestFit="1" customWidth="1"/>
    <col min="12554" max="12554" width="6.9140625" style="2" bestFit="1" customWidth="1"/>
    <col min="12555" max="12556" width="11.4140625" style="2"/>
    <col min="12557" max="12564" width="5.08203125" style="2" bestFit="1" customWidth="1"/>
    <col min="12565" max="12565" width="6.9140625" style="2" bestFit="1" customWidth="1"/>
    <col min="12566" max="12801" width="11.4140625" style="2"/>
    <col min="12802" max="12809" width="5.08203125" style="2" bestFit="1" customWidth="1"/>
    <col min="12810" max="12810" width="6.9140625" style="2" bestFit="1" customWidth="1"/>
    <col min="12811" max="12812" width="11.4140625" style="2"/>
    <col min="12813" max="12820" width="5.08203125" style="2" bestFit="1" customWidth="1"/>
    <col min="12821" max="12821" width="6.9140625" style="2" bestFit="1" customWidth="1"/>
    <col min="12822" max="13057" width="11.4140625" style="2"/>
    <col min="13058" max="13065" width="5.08203125" style="2" bestFit="1" customWidth="1"/>
    <col min="13066" max="13066" width="6.9140625" style="2" bestFit="1" customWidth="1"/>
    <col min="13067" max="13068" width="11.4140625" style="2"/>
    <col min="13069" max="13076" width="5.08203125" style="2" bestFit="1" customWidth="1"/>
    <col min="13077" max="13077" width="6.9140625" style="2" bestFit="1" customWidth="1"/>
    <col min="13078" max="13313" width="11.4140625" style="2"/>
    <col min="13314" max="13321" width="5.08203125" style="2" bestFit="1" customWidth="1"/>
    <col min="13322" max="13322" width="6.9140625" style="2" bestFit="1" customWidth="1"/>
    <col min="13323" max="13324" width="11.4140625" style="2"/>
    <col min="13325" max="13332" width="5.08203125" style="2" bestFit="1" customWidth="1"/>
    <col min="13333" max="13333" width="6.9140625" style="2" bestFit="1" customWidth="1"/>
    <col min="13334" max="13569" width="11.4140625" style="2"/>
    <col min="13570" max="13577" width="5.08203125" style="2" bestFit="1" customWidth="1"/>
    <col min="13578" max="13578" width="6.9140625" style="2" bestFit="1" customWidth="1"/>
    <col min="13579" max="13580" width="11.4140625" style="2"/>
    <col min="13581" max="13588" width="5.08203125" style="2" bestFit="1" customWidth="1"/>
    <col min="13589" max="13589" width="6.9140625" style="2" bestFit="1" customWidth="1"/>
    <col min="13590" max="13825" width="11.4140625" style="2"/>
    <col min="13826" max="13833" width="5.08203125" style="2" bestFit="1" customWidth="1"/>
    <col min="13834" max="13834" width="6.9140625" style="2" bestFit="1" customWidth="1"/>
    <col min="13835" max="13836" width="11.4140625" style="2"/>
    <col min="13837" max="13844" width="5.08203125" style="2" bestFit="1" customWidth="1"/>
    <col min="13845" max="13845" width="6.9140625" style="2" bestFit="1" customWidth="1"/>
    <col min="13846" max="14081" width="11.4140625" style="2"/>
    <col min="14082" max="14089" width="5.08203125" style="2" bestFit="1" customWidth="1"/>
    <col min="14090" max="14090" width="6.9140625" style="2" bestFit="1" customWidth="1"/>
    <col min="14091" max="14092" width="11.4140625" style="2"/>
    <col min="14093" max="14100" width="5.08203125" style="2" bestFit="1" customWidth="1"/>
    <col min="14101" max="14101" width="6.9140625" style="2" bestFit="1" customWidth="1"/>
    <col min="14102" max="14337" width="11.4140625" style="2"/>
    <col min="14338" max="14345" width="5.08203125" style="2" bestFit="1" customWidth="1"/>
    <col min="14346" max="14346" width="6.9140625" style="2" bestFit="1" customWidth="1"/>
    <col min="14347" max="14348" width="11.4140625" style="2"/>
    <col min="14349" max="14356" width="5.08203125" style="2" bestFit="1" customWidth="1"/>
    <col min="14357" max="14357" width="6.9140625" style="2" bestFit="1" customWidth="1"/>
    <col min="14358" max="14593" width="11.4140625" style="2"/>
    <col min="14594" max="14601" width="5.08203125" style="2" bestFit="1" customWidth="1"/>
    <col min="14602" max="14602" width="6.9140625" style="2" bestFit="1" customWidth="1"/>
    <col min="14603" max="14604" width="11.4140625" style="2"/>
    <col min="14605" max="14612" width="5.08203125" style="2" bestFit="1" customWidth="1"/>
    <col min="14613" max="14613" width="6.9140625" style="2" bestFit="1" customWidth="1"/>
    <col min="14614" max="14849" width="11.4140625" style="2"/>
    <col min="14850" max="14857" width="5.08203125" style="2" bestFit="1" customWidth="1"/>
    <col min="14858" max="14858" width="6.9140625" style="2" bestFit="1" customWidth="1"/>
    <col min="14859" max="14860" width="11.4140625" style="2"/>
    <col min="14861" max="14868" width="5.08203125" style="2" bestFit="1" customWidth="1"/>
    <col min="14869" max="14869" width="6.9140625" style="2" bestFit="1" customWidth="1"/>
    <col min="14870" max="15105" width="11.4140625" style="2"/>
    <col min="15106" max="15113" width="5.08203125" style="2" bestFit="1" customWidth="1"/>
    <col min="15114" max="15114" width="6.9140625" style="2" bestFit="1" customWidth="1"/>
    <col min="15115" max="15116" width="11.4140625" style="2"/>
    <col min="15117" max="15124" width="5.08203125" style="2" bestFit="1" customWidth="1"/>
    <col min="15125" max="15125" width="6.9140625" style="2" bestFit="1" customWidth="1"/>
    <col min="15126" max="15361" width="11.4140625" style="2"/>
    <col min="15362" max="15369" width="5.08203125" style="2" bestFit="1" customWidth="1"/>
    <col min="15370" max="15370" width="6.9140625" style="2" bestFit="1" customWidth="1"/>
    <col min="15371" max="15372" width="11.4140625" style="2"/>
    <col min="15373" max="15380" width="5.08203125" style="2" bestFit="1" customWidth="1"/>
    <col min="15381" max="15381" width="6.9140625" style="2" bestFit="1" customWidth="1"/>
    <col min="15382" max="15617" width="11.4140625" style="2"/>
    <col min="15618" max="15625" width="5.08203125" style="2" bestFit="1" customWidth="1"/>
    <col min="15626" max="15626" width="6.9140625" style="2" bestFit="1" customWidth="1"/>
    <col min="15627" max="15628" width="11.4140625" style="2"/>
    <col min="15629" max="15636" width="5.08203125" style="2" bestFit="1" customWidth="1"/>
    <col min="15637" max="15637" width="6.9140625" style="2" bestFit="1" customWidth="1"/>
    <col min="15638" max="15873" width="11.4140625" style="2"/>
    <col min="15874" max="15881" width="5.08203125" style="2" bestFit="1" customWidth="1"/>
    <col min="15882" max="15882" width="6.9140625" style="2" bestFit="1" customWidth="1"/>
    <col min="15883" max="15884" width="11.4140625" style="2"/>
    <col min="15885" max="15892" width="5.08203125" style="2" bestFit="1" customWidth="1"/>
    <col min="15893" max="15893" width="6.9140625" style="2" bestFit="1" customWidth="1"/>
    <col min="15894" max="16129" width="11.4140625" style="2"/>
    <col min="16130" max="16137" width="5.08203125" style="2" bestFit="1" customWidth="1"/>
    <col min="16138" max="16138" width="6.9140625" style="2" bestFit="1" customWidth="1"/>
    <col min="16139" max="16140" width="11.4140625" style="2"/>
    <col min="16141" max="16148" width="5.08203125" style="2" bestFit="1" customWidth="1"/>
    <col min="16149" max="16149" width="6.9140625" style="2" bestFit="1" customWidth="1"/>
    <col min="16150" max="16384" width="11.4140625" style="2"/>
  </cols>
  <sheetData>
    <row r="2" spans="1:21" ht="13" x14ac:dyDescent="0.3">
      <c r="A2" s="103" t="s">
        <v>56</v>
      </c>
      <c r="B2" s="104"/>
      <c r="C2" s="104"/>
      <c r="D2" s="104"/>
      <c r="E2" s="104"/>
      <c r="F2" s="104"/>
      <c r="G2" s="104"/>
      <c r="H2" s="104"/>
      <c r="I2" s="104"/>
      <c r="J2" s="105"/>
      <c r="K2" s="1"/>
      <c r="L2" s="106" t="s">
        <v>57</v>
      </c>
      <c r="M2" s="107"/>
      <c r="N2" s="107"/>
      <c r="O2" s="107"/>
      <c r="P2" s="107"/>
      <c r="Q2" s="107"/>
      <c r="R2" s="107"/>
      <c r="S2" s="107"/>
      <c r="T2" s="107"/>
      <c r="U2" s="108"/>
    </row>
    <row r="3" spans="1:21" ht="13" x14ac:dyDescent="0.3">
      <c r="B3" s="112" t="s">
        <v>80</v>
      </c>
      <c r="C3" s="113"/>
      <c r="D3" s="113"/>
      <c r="E3" s="113"/>
      <c r="F3" s="113"/>
      <c r="G3" s="113"/>
      <c r="H3" s="113"/>
      <c r="I3" s="113"/>
      <c r="J3" s="114"/>
      <c r="K3" s="1"/>
      <c r="M3" s="112" t="s">
        <v>80</v>
      </c>
      <c r="N3" s="113"/>
      <c r="O3" s="113"/>
      <c r="P3" s="113"/>
      <c r="Q3" s="113"/>
      <c r="R3" s="113"/>
      <c r="S3" s="113"/>
      <c r="T3" s="113"/>
      <c r="U3" s="114"/>
    </row>
    <row r="4" spans="1:21" ht="20.25" customHeight="1" x14ac:dyDescent="0.25">
      <c r="A4" s="125" t="s">
        <v>68</v>
      </c>
      <c r="B4" s="61" t="s">
        <v>59</v>
      </c>
      <c r="C4" s="61" t="s">
        <v>60</v>
      </c>
      <c r="D4" s="61" t="s">
        <v>61</v>
      </c>
      <c r="E4" s="61" t="s">
        <v>62</v>
      </c>
      <c r="F4" s="61" t="s">
        <v>63</v>
      </c>
      <c r="G4" s="61" t="s">
        <v>64</v>
      </c>
      <c r="H4" s="61" t="s">
        <v>65</v>
      </c>
      <c r="I4" s="61" t="s">
        <v>66</v>
      </c>
      <c r="J4" s="118" t="s">
        <v>67</v>
      </c>
      <c r="K4" s="1"/>
      <c r="L4" s="125" t="s">
        <v>68</v>
      </c>
      <c r="M4" s="61" t="s">
        <v>59</v>
      </c>
      <c r="N4" s="61" t="s">
        <v>60</v>
      </c>
      <c r="O4" s="61" t="s">
        <v>61</v>
      </c>
      <c r="P4" s="61" t="s">
        <v>62</v>
      </c>
      <c r="Q4" s="61" t="s">
        <v>63</v>
      </c>
      <c r="R4" s="61" t="s">
        <v>64</v>
      </c>
      <c r="S4" s="61" t="s">
        <v>65</v>
      </c>
      <c r="T4" s="61" t="s">
        <v>66</v>
      </c>
      <c r="U4" s="118" t="s">
        <v>67</v>
      </c>
    </row>
    <row r="5" spans="1:21" ht="13" x14ac:dyDescent="0.3">
      <c r="A5" s="129">
        <v>8.4499999999999993</v>
      </c>
      <c r="B5" s="3">
        <v>20</v>
      </c>
      <c r="C5" s="3">
        <v>20</v>
      </c>
      <c r="D5" s="3">
        <v>20</v>
      </c>
      <c r="E5" s="3">
        <v>20</v>
      </c>
      <c r="F5" s="3">
        <v>20</v>
      </c>
      <c r="G5" s="3">
        <v>20</v>
      </c>
      <c r="H5" s="3">
        <v>20</v>
      </c>
      <c r="I5" s="3">
        <v>20</v>
      </c>
      <c r="J5" s="116">
        <v>20</v>
      </c>
      <c r="K5" s="1"/>
      <c r="L5" s="131">
        <v>10.050000000000001</v>
      </c>
      <c r="M5" s="3">
        <v>20</v>
      </c>
      <c r="N5" s="3">
        <v>20</v>
      </c>
      <c r="O5" s="3">
        <v>20</v>
      </c>
      <c r="P5" s="3">
        <v>20</v>
      </c>
      <c r="Q5" s="3">
        <v>20</v>
      </c>
      <c r="R5" s="143">
        <v>20</v>
      </c>
      <c r="S5" s="143">
        <v>20</v>
      </c>
      <c r="T5" s="143">
        <v>20</v>
      </c>
      <c r="U5" s="144">
        <v>20</v>
      </c>
    </row>
    <row r="6" spans="1:21" ht="13" x14ac:dyDescent="0.3">
      <c r="A6" s="129">
        <v>9</v>
      </c>
      <c r="B6" s="3">
        <v>20</v>
      </c>
      <c r="C6" s="3">
        <v>19</v>
      </c>
      <c r="D6" s="3">
        <v>19</v>
      </c>
      <c r="E6" s="3">
        <v>19</v>
      </c>
      <c r="F6" s="3">
        <v>19</v>
      </c>
      <c r="G6" s="3">
        <v>20</v>
      </c>
      <c r="H6" s="3">
        <v>20</v>
      </c>
      <c r="I6" s="3">
        <v>20</v>
      </c>
      <c r="J6" s="116">
        <v>20</v>
      </c>
      <c r="K6" s="1"/>
      <c r="L6" s="131">
        <v>10.199999999999999</v>
      </c>
      <c r="M6" s="3">
        <v>20</v>
      </c>
      <c r="N6" s="3">
        <v>19</v>
      </c>
      <c r="O6" s="3">
        <v>19</v>
      </c>
      <c r="P6" s="3">
        <v>19</v>
      </c>
      <c r="Q6" s="3">
        <v>19</v>
      </c>
      <c r="R6" s="143">
        <v>20</v>
      </c>
      <c r="S6" s="143">
        <v>20</v>
      </c>
      <c r="T6" s="143">
        <v>20</v>
      </c>
      <c r="U6" s="144">
        <v>20</v>
      </c>
    </row>
    <row r="7" spans="1:21" ht="13" x14ac:dyDescent="0.3">
      <c r="A7" s="129">
        <v>9.1</v>
      </c>
      <c r="B7" s="3">
        <v>20</v>
      </c>
      <c r="C7" s="3">
        <v>19</v>
      </c>
      <c r="D7" s="3">
        <v>19</v>
      </c>
      <c r="E7" s="3">
        <v>19</v>
      </c>
      <c r="F7" s="3">
        <v>19</v>
      </c>
      <c r="G7" s="3">
        <v>20</v>
      </c>
      <c r="H7" s="3">
        <v>20</v>
      </c>
      <c r="I7" s="3">
        <v>20</v>
      </c>
      <c r="J7" s="116">
        <v>20</v>
      </c>
      <c r="K7" s="1"/>
      <c r="L7" s="131">
        <v>10.3</v>
      </c>
      <c r="M7" s="3">
        <v>20</v>
      </c>
      <c r="N7" s="3">
        <v>19</v>
      </c>
      <c r="O7" s="3">
        <v>19</v>
      </c>
      <c r="P7" s="3">
        <v>19</v>
      </c>
      <c r="Q7" s="3">
        <v>19</v>
      </c>
      <c r="R7" s="3">
        <v>20</v>
      </c>
      <c r="S7" s="143">
        <v>20</v>
      </c>
      <c r="T7" s="143">
        <v>20</v>
      </c>
      <c r="U7" s="144">
        <v>20</v>
      </c>
    </row>
    <row r="8" spans="1:21" ht="13" x14ac:dyDescent="0.3">
      <c r="A8" s="129">
        <v>9.15</v>
      </c>
      <c r="B8" s="3">
        <v>20</v>
      </c>
      <c r="C8" s="3">
        <v>18</v>
      </c>
      <c r="D8" s="3">
        <v>18</v>
      </c>
      <c r="E8" s="3">
        <v>18</v>
      </c>
      <c r="F8" s="3">
        <v>18</v>
      </c>
      <c r="G8" s="3">
        <v>20</v>
      </c>
      <c r="H8" s="3">
        <v>20</v>
      </c>
      <c r="I8" s="3">
        <v>20</v>
      </c>
      <c r="J8" s="116">
        <v>20</v>
      </c>
      <c r="K8" s="1"/>
      <c r="L8" s="131">
        <v>10.35</v>
      </c>
      <c r="M8" s="3">
        <v>19</v>
      </c>
      <c r="N8" s="3">
        <v>18</v>
      </c>
      <c r="O8" s="3">
        <v>18</v>
      </c>
      <c r="P8" s="3">
        <v>18</v>
      </c>
      <c r="Q8" s="3">
        <v>18</v>
      </c>
      <c r="R8" s="3">
        <v>20</v>
      </c>
      <c r="S8" s="143">
        <v>20</v>
      </c>
      <c r="T8" s="143">
        <v>20</v>
      </c>
      <c r="U8" s="144">
        <v>20</v>
      </c>
    </row>
    <row r="9" spans="1:21" ht="13" x14ac:dyDescent="0.3">
      <c r="A9" s="129">
        <v>9.25</v>
      </c>
      <c r="B9" s="3">
        <v>19</v>
      </c>
      <c r="C9" s="3">
        <v>18</v>
      </c>
      <c r="D9" s="3">
        <v>18</v>
      </c>
      <c r="E9" s="3">
        <v>18</v>
      </c>
      <c r="F9" s="3">
        <v>18</v>
      </c>
      <c r="G9" s="3">
        <v>19</v>
      </c>
      <c r="H9" s="3">
        <v>20</v>
      </c>
      <c r="I9" s="3">
        <v>20</v>
      </c>
      <c r="J9" s="116">
        <v>20</v>
      </c>
      <c r="K9" s="1"/>
      <c r="L9" s="131">
        <v>10.45</v>
      </c>
      <c r="M9" s="3">
        <v>19</v>
      </c>
      <c r="N9" s="3">
        <v>18</v>
      </c>
      <c r="O9" s="3">
        <v>18</v>
      </c>
      <c r="P9" s="3">
        <v>18</v>
      </c>
      <c r="Q9" s="3">
        <v>18</v>
      </c>
      <c r="R9" s="3">
        <v>19</v>
      </c>
      <c r="S9" s="143">
        <v>20</v>
      </c>
      <c r="T9" s="143">
        <v>20</v>
      </c>
      <c r="U9" s="144">
        <v>20</v>
      </c>
    </row>
    <row r="10" spans="1:21" ht="13" x14ac:dyDescent="0.3">
      <c r="A10" s="129">
        <v>9.3000000000000007</v>
      </c>
      <c r="B10" s="3">
        <v>19</v>
      </c>
      <c r="C10" s="3">
        <v>17</v>
      </c>
      <c r="D10" s="3">
        <v>17</v>
      </c>
      <c r="E10" s="3">
        <v>17</v>
      </c>
      <c r="F10" s="3">
        <v>17</v>
      </c>
      <c r="G10" s="3">
        <v>19</v>
      </c>
      <c r="H10" s="3">
        <v>20</v>
      </c>
      <c r="I10" s="3">
        <v>20</v>
      </c>
      <c r="J10" s="116">
        <v>20</v>
      </c>
      <c r="K10" s="1"/>
      <c r="L10" s="131">
        <v>10.5</v>
      </c>
      <c r="M10" s="3">
        <v>18</v>
      </c>
      <c r="N10" s="3">
        <v>17</v>
      </c>
      <c r="O10" s="3">
        <v>17</v>
      </c>
      <c r="P10" s="3">
        <v>17</v>
      </c>
      <c r="Q10" s="3">
        <v>17</v>
      </c>
      <c r="R10" s="3">
        <v>19</v>
      </c>
      <c r="S10" s="143">
        <v>20</v>
      </c>
      <c r="T10" s="143">
        <v>20</v>
      </c>
      <c r="U10" s="144">
        <v>20</v>
      </c>
    </row>
    <row r="11" spans="1:21" ht="13" x14ac:dyDescent="0.3">
      <c r="A11" s="129">
        <v>9.4</v>
      </c>
      <c r="B11" s="3">
        <v>18</v>
      </c>
      <c r="C11" s="3">
        <v>17</v>
      </c>
      <c r="D11" s="3">
        <v>17</v>
      </c>
      <c r="E11" s="3">
        <v>17</v>
      </c>
      <c r="F11" s="3">
        <v>17</v>
      </c>
      <c r="G11" s="3">
        <v>18</v>
      </c>
      <c r="H11" s="3">
        <v>20</v>
      </c>
      <c r="I11" s="3">
        <v>20</v>
      </c>
      <c r="J11" s="116">
        <v>20</v>
      </c>
      <c r="K11" s="1"/>
      <c r="L11" s="131">
        <v>11</v>
      </c>
      <c r="M11" s="3">
        <v>18</v>
      </c>
      <c r="N11" s="3">
        <v>17</v>
      </c>
      <c r="O11" s="3">
        <v>17</v>
      </c>
      <c r="P11" s="3">
        <v>17</v>
      </c>
      <c r="Q11" s="3">
        <v>17</v>
      </c>
      <c r="R11" s="3">
        <v>18</v>
      </c>
      <c r="S11" s="3">
        <v>20</v>
      </c>
      <c r="T11" s="143">
        <v>20</v>
      </c>
      <c r="U11" s="144">
        <v>20</v>
      </c>
    </row>
    <row r="12" spans="1:21" ht="13" x14ac:dyDescent="0.3">
      <c r="A12" s="129">
        <v>9.4499999999999993</v>
      </c>
      <c r="B12" s="3">
        <v>18</v>
      </c>
      <c r="C12" s="3">
        <v>16</v>
      </c>
      <c r="D12" s="3">
        <v>16</v>
      </c>
      <c r="E12" s="3">
        <v>16</v>
      </c>
      <c r="F12" s="3">
        <v>16</v>
      </c>
      <c r="G12" s="3">
        <v>18</v>
      </c>
      <c r="H12" s="3">
        <v>20</v>
      </c>
      <c r="I12" s="3">
        <v>20</v>
      </c>
      <c r="J12" s="116">
        <v>20</v>
      </c>
      <c r="K12" s="1"/>
      <c r="L12" s="131">
        <v>11.05</v>
      </c>
      <c r="M12" s="3">
        <v>17</v>
      </c>
      <c r="N12" s="3">
        <v>16</v>
      </c>
      <c r="O12" s="3">
        <v>16</v>
      </c>
      <c r="P12" s="3">
        <v>16</v>
      </c>
      <c r="Q12" s="3">
        <v>16</v>
      </c>
      <c r="R12" s="3">
        <v>18</v>
      </c>
      <c r="S12" s="3">
        <v>20</v>
      </c>
      <c r="T12" s="143">
        <v>20</v>
      </c>
      <c r="U12" s="144">
        <v>20</v>
      </c>
    </row>
    <row r="13" spans="1:21" ht="13" x14ac:dyDescent="0.3">
      <c r="A13" s="129">
        <v>9.5500000000000007</v>
      </c>
      <c r="B13" s="3">
        <v>17</v>
      </c>
      <c r="C13" s="3">
        <v>16</v>
      </c>
      <c r="D13" s="3">
        <v>16</v>
      </c>
      <c r="E13" s="3">
        <v>16</v>
      </c>
      <c r="F13" s="3">
        <v>16</v>
      </c>
      <c r="G13" s="3">
        <v>17</v>
      </c>
      <c r="H13" s="3">
        <v>19</v>
      </c>
      <c r="I13" s="3">
        <v>20</v>
      </c>
      <c r="J13" s="116">
        <v>20</v>
      </c>
      <c r="K13" s="1"/>
      <c r="L13" s="131">
        <v>11.15</v>
      </c>
      <c r="M13" s="3">
        <v>17</v>
      </c>
      <c r="N13" s="3">
        <v>16</v>
      </c>
      <c r="O13" s="3">
        <v>16</v>
      </c>
      <c r="P13" s="3">
        <v>16</v>
      </c>
      <c r="Q13" s="3">
        <v>16</v>
      </c>
      <c r="R13" s="3">
        <v>17</v>
      </c>
      <c r="S13" s="3">
        <v>19</v>
      </c>
      <c r="T13" s="143">
        <v>20</v>
      </c>
      <c r="U13" s="144">
        <v>20</v>
      </c>
    </row>
    <row r="14" spans="1:21" ht="13" x14ac:dyDescent="0.3">
      <c r="A14" s="129">
        <v>10</v>
      </c>
      <c r="B14" s="3">
        <v>17</v>
      </c>
      <c r="C14" s="3">
        <v>15</v>
      </c>
      <c r="D14" s="3">
        <v>15</v>
      </c>
      <c r="E14" s="3">
        <v>15</v>
      </c>
      <c r="F14" s="3">
        <v>15</v>
      </c>
      <c r="G14" s="3">
        <v>17</v>
      </c>
      <c r="H14" s="3">
        <v>19</v>
      </c>
      <c r="I14" s="3">
        <v>20</v>
      </c>
      <c r="J14" s="116">
        <v>20</v>
      </c>
      <c r="K14" s="1"/>
      <c r="L14" s="131">
        <v>11.2</v>
      </c>
      <c r="M14" s="3">
        <v>17</v>
      </c>
      <c r="N14" s="3">
        <v>15</v>
      </c>
      <c r="O14" s="3">
        <v>15</v>
      </c>
      <c r="P14" s="3">
        <v>15</v>
      </c>
      <c r="Q14" s="3">
        <v>15</v>
      </c>
      <c r="R14" s="3">
        <v>17</v>
      </c>
      <c r="S14" s="3">
        <v>19</v>
      </c>
      <c r="T14" s="143">
        <v>20</v>
      </c>
      <c r="U14" s="144">
        <v>20</v>
      </c>
    </row>
    <row r="15" spans="1:21" ht="13" x14ac:dyDescent="0.3">
      <c r="A15" s="129">
        <v>10.1</v>
      </c>
      <c r="B15" s="3">
        <v>16</v>
      </c>
      <c r="C15" s="3">
        <v>15</v>
      </c>
      <c r="D15" s="3">
        <v>15</v>
      </c>
      <c r="E15" s="3">
        <v>15</v>
      </c>
      <c r="F15" s="3">
        <v>15</v>
      </c>
      <c r="G15" s="3">
        <v>16</v>
      </c>
      <c r="H15" s="3">
        <v>18</v>
      </c>
      <c r="I15" s="3">
        <v>20</v>
      </c>
      <c r="J15" s="116">
        <v>20</v>
      </c>
      <c r="K15" s="1"/>
      <c r="L15" s="131">
        <v>11.3</v>
      </c>
      <c r="M15" s="3">
        <v>16</v>
      </c>
      <c r="N15" s="3">
        <v>15</v>
      </c>
      <c r="O15" s="3">
        <v>15</v>
      </c>
      <c r="P15" s="3">
        <v>15</v>
      </c>
      <c r="Q15" s="3">
        <v>15</v>
      </c>
      <c r="R15" s="3">
        <v>16</v>
      </c>
      <c r="S15" s="3">
        <v>18</v>
      </c>
      <c r="T15" s="3">
        <v>20</v>
      </c>
      <c r="U15" s="144">
        <v>20</v>
      </c>
    </row>
    <row r="16" spans="1:21" ht="13" x14ac:dyDescent="0.3">
      <c r="A16" s="129">
        <v>10.15</v>
      </c>
      <c r="B16" s="3">
        <v>16</v>
      </c>
      <c r="C16" s="3">
        <v>14</v>
      </c>
      <c r="D16" s="3">
        <v>14</v>
      </c>
      <c r="E16" s="3">
        <v>14</v>
      </c>
      <c r="F16" s="3">
        <v>14</v>
      </c>
      <c r="G16" s="3">
        <v>16</v>
      </c>
      <c r="H16" s="3">
        <v>18</v>
      </c>
      <c r="I16" s="3">
        <v>20</v>
      </c>
      <c r="J16" s="116">
        <v>20</v>
      </c>
      <c r="K16" s="1"/>
      <c r="L16" s="131">
        <v>11.35</v>
      </c>
      <c r="M16" s="3">
        <v>16</v>
      </c>
      <c r="N16" s="3">
        <v>14</v>
      </c>
      <c r="O16" s="3">
        <v>14</v>
      </c>
      <c r="P16" s="3">
        <v>14</v>
      </c>
      <c r="Q16" s="3">
        <v>14</v>
      </c>
      <c r="R16" s="3">
        <v>16</v>
      </c>
      <c r="S16" s="3">
        <v>18</v>
      </c>
      <c r="T16" s="3">
        <v>20</v>
      </c>
      <c r="U16" s="144">
        <v>20</v>
      </c>
    </row>
    <row r="17" spans="1:21" ht="13" x14ac:dyDescent="0.3">
      <c r="A17" s="129">
        <v>10.25</v>
      </c>
      <c r="B17" s="3">
        <v>15</v>
      </c>
      <c r="C17" s="3">
        <v>14</v>
      </c>
      <c r="D17" s="3">
        <v>14</v>
      </c>
      <c r="E17" s="3">
        <v>14</v>
      </c>
      <c r="F17" s="3">
        <v>14</v>
      </c>
      <c r="G17" s="3">
        <v>15</v>
      </c>
      <c r="H17" s="3">
        <v>17</v>
      </c>
      <c r="I17" s="3">
        <v>19</v>
      </c>
      <c r="J17" s="116">
        <v>20</v>
      </c>
      <c r="K17" s="1"/>
      <c r="L17" s="131">
        <v>11.45</v>
      </c>
      <c r="M17" s="3">
        <v>15</v>
      </c>
      <c r="N17" s="3">
        <v>14</v>
      </c>
      <c r="O17" s="3">
        <v>14</v>
      </c>
      <c r="P17" s="3">
        <v>14</v>
      </c>
      <c r="Q17" s="3">
        <v>14</v>
      </c>
      <c r="R17" s="3">
        <v>15</v>
      </c>
      <c r="S17" s="3">
        <v>17</v>
      </c>
      <c r="T17" s="3">
        <v>19</v>
      </c>
      <c r="U17" s="144">
        <v>20</v>
      </c>
    </row>
    <row r="18" spans="1:21" ht="13" x14ac:dyDescent="0.3">
      <c r="A18" s="129">
        <v>10.3</v>
      </c>
      <c r="B18" s="3">
        <v>15</v>
      </c>
      <c r="C18" s="3">
        <v>13</v>
      </c>
      <c r="D18" s="3">
        <v>13</v>
      </c>
      <c r="E18" s="3">
        <v>13</v>
      </c>
      <c r="F18" s="3">
        <v>13</v>
      </c>
      <c r="G18" s="3">
        <v>15</v>
      </c>
      <c r="H18" s="3">
        <v>17</v>
      </c>
      <c r="I18" s="3">
        <v>19</v>
      </c>
      <c r="J18" s="116">
        <v>20</v>
      </c>
      <c r="K18" s="1"/>
      <c r="L18" s="131">
        <v>11.5</v>
      </c>
      <c r="M18" s="3">
        <v>15</v>
      </c>
      <c r="N18" s="3">
        <v>13</v>
      </c>
      <c r="O18" s="3">
        <v>13</v>
      </c>
      <c r="P18" s="3">
        <v>13</v>
      </c>
      <c r="Q18" s="3">
        <v>13</v>
      </c>
      <c r="R18" s="3">
        <v>15</v>
      </c>
      <c r="S18" s="3">
        <v>17</v>
      </c>
      <c r="T18" s="3">
        <v>19</v>
      </c>
      <c r="U18" s="144">
        <v>20</v>
      </c>
    </row>
    <row r="19" spans="1:21" ht="13" x14ac:dyDescent="0.3">
      <c r="A19" s="129">
        <v>10.4</v>
      </c>
      <c r="B19" s="3">
        <v>14</v>
      </c>
      <c r="C19" s="3">
        <v>13</v>
      </c>
      <c r="D19" s="3">
        <v>13</v>
      </c>
      <c r="E19" s="3">
        <v>13</v>
      </c>
      <c r="F19" s="3">
        <v>13</v>
      </c>
      <c r="G19" s="3">
        <v>14</v>
      </c>
      <c r="H19" s="3">
        <v>16</v>
      </c>
      <c r="I19" s="3">
        <v>18</v>
      </c>
      <c r="J19" s="116">
        <v>20</v>
      </c>
      <c r="K19" s="1"/>
      <c r="L19" s="131">
        <v>12</v>
      </c>
      <c r="M19" s="3">
        <v>14</v>
      </c>
      <c r="N19" s="3">
        <v>13</v>
      </c>
      <c r="O19" s="3">
        <v>13</v>
      </c>
      <c r="P19" s="3">
        <v>13</v>
      </c>
      <c r="Q19" s="3">
        <v>13</v>
      </c>
      <c r="R19" s="3">
        <v>14</v>
      </c>
      <c r="S19" s="3">
        <v>16</v>
      </c>
      <c r="T19" s="3">
        <v>18</v>
      </c>
      <c r="U19" s="116">
        <v>20</v>
      </c>
    </row>
    <row r="20" spans="1:21" ht="13" x14ac:dyDescent="0.3">
      <c r="A20" s="129">
        <v>10.45</v>
      </c>
      <c r="B20" s="3">
        <v>14</v>
      </c>
      <c r="C20" s="3">
        <v>12</v>
      </c>
      <c r="D20" s="3">
        <v>12</v>
      </c>
      <c r="E20" s="3">
        <v>12</v>
      </c>
      <c r="F20" s="3">
        <v>12</v>
      </c>
      <c r="G20" s="3">
        <v>14</v>
      </c>
      <c r="H20" s="3">
        <v>16</v>
      </c>
      <c r="I20" s="3">
        <v>18</v>
      </c>
      <c r="J20" s="116">
        <v>20</v>
      </c>
      <c r="K20" s="1"/>
      <c r="L20" s="131">
        <v>12.05</v>
      </c>
      <c r="M20" s="3">
        <v>14</v>
      </c>
      <c r="N20" s="3">
        <v>12</v>
      </c>
      <c r="O20" s="3">
        <v>12</v>
      </c>
      <c r="P20" s="3">
        <v>12</v>
      </c>
      <c r="Q20" s="3">
        <v>12</v>
      </c>
      <c r="R20" s="3">
        <v>14</v>
      </c>
      <c r="S20" s="3">
        <v>16</v>
      </c>
      <c r="T20" s="3">
        <v>18</v>
      </c>
      <c r="U20" s="116">
        <v>20</v>
      </c>
    </row>
    <row r="21" spans="1:21" ht="13" x14ac:dyDescent="0.3">
      <c r="A21" s="129">
        <v>10.55</v>
      </c>
      <c r="B21" s="3">
        <v>13</v>
      </c>
      <c r="C21" s="3">
        <v>12</v>
      </c>
      <c r="D21" s="3">
        <v>12</v>
      </c>
      <c r="E21" s="3">
        <v>12</v>
      </c>
      <c r="F21" s="3">
        <v>12</v>
      </c>
      <c r="G21" s="3">
        <v>13</v>
      </c>
      <c r="H21" s="3">
        <v>15</v>
      </c>
      <c r="I21" s="3">
        <v>17</v>
      </c>
      <c r="J21" s="116">
        <v>19</v>
      </c>
      <c r="K21" s="1"/>
      <c r="L21" s="131">
        <v>12.15</v>
      </c>
      <c r="M21" s="3">
        <v>13</v>
      </c>
      <c r="N21" s="3">
        <v>12</v>
      </c>
      <c r="O21" s="3">
        <v>12</v>
      </c>
      <c r="P21" s="3">
        <v>12</v>
      </c>
      <c r="Q21" s="3">
        <v>12</v>
      </c>
      <c r="R21" s="3">
        <v>13</v>
      </c>
      <c r="S21" s="3">
        <v>15</v>
      </c>
      <c r="T21" s="3">
        <v>17</v>
      </c>
      <c r="U21" s="116">
        <v>19</v>
      </c>
    </row>
    <row r="22" spans="1:21" ht="13" x14ac:dyDescent="0.3">
      <c r="A22" s="129">
        <v>11</v>
      </c>
      <c r="B22" s="3">
        <v>13</v>
      </c>
      <c r="C22" s="3">
        <v>11</v>
      </c>
      <c r="D22" s="3">
        <v>11</v>
      </c>
      <c r="E22" s="3">
        <v>11</v>
      </c>
      <c r="F22" s="3">
        <v>11</v>
      </c>
      <c r="G22" s="3">
        <v>13</v>
      </c>
      <c r="H22" s="3">
        <v>15</v>
      </c>
      <c r="I22" s="3">
        <v>17</v>
      </c>
      <c r="J22" s="116">
        <v>19</v>
      </c>
      <c r="K22" s="1"/>
      <c r="L22" s="131">
        <v>12.2</v>
      </c>
      <c r="M22" s="3">
        <v>13</v>
      </c>
      <c r="N22" s="3">
        <v>11</v>
      </c>
      <c r="O22" s="3">
        <v>11</v>
      </c>
      <c r="P22" s="3">
        <v>11</v>
      </c>
      <c r="Q22" s="3">
        <v>11</v>
      </c>
      <c r="R22" s="3">
        <v>13</v>
      </c>
      <c r="S22" s="3">
        <v>15</v>
      </c>
      <c r="T22" s="3">
        <v>17</v>
      </c>
      <c r="U22" s="116">
        <v>19</v>
      </c>
    </row>
    <row r="23" spans="1:21" ht="13" x14ac:dyDescent="0.3">
      <c r="A23" s="129">
        <v>11.1</v>
      </c>
      <c r="B23" s="3">
        <v>12</v>
      </c>
      <c r="C23" s="3">
        <v>11</v>
      </c>
      <c r="D23" s="3">
        <v>11</v>
      </c>
      <c r="E23" s="3">
        <v>11</v>
      </c>
      <c r="F23" s="3">
        <v>11</v>
      </c>
      <c r="G23" s="3">
        <v>12</v>
      </c>
      <c r="H23" s="3">
        <v>14</v>
      </c>
      <c r="I23" s="3">
        <v>16</v>
      </c>
      <c r="J23" s="116">
        <v>18</v>
      </c>
      <c r="K23" s="1"/>
      <c r="L23" s="131">
        <v>12.3</v>
      </c>
      <c r="M23" s="3">
        <v>12</v>
      </c>
      <c r="N23" s="3">
        <v>11</v>
      </c>
      <c r="O23" s="3">
        <v>11</v>
      </c>
      <c r="P23" s="3">
        <v>11</v>
      </c>
      <c r="Q23" s="3">
        <v>11</v>
      </c>
      <c r="R23" s="3">
        <v>12</v>
      </c>
      <c r="S23" s="3">
        <v>14</v>
      </c>
      <c r="T23" s="3">
        <v>16</v>
      </c>
      <c r="U23" s="116">
        <v>18</v>
      </c>
    </row>
    <row r="24" spans="1:21" ht="13" x14ac:dyDescent="0.3">
      <c r="A24" s="129">
        <v>11.15</v>
      </c>
      <c r="B24" s="3">
        <v>12</v>
      </c>
      <c r="C24" s="3">
        <v>10</v>
      </c>
      <c r="D24" s="3">
        <v>10</v>
      </c>
      <c r="E24" s="3">
        <v>10</v>
      </c>
      <c r="F24" s="3">
        <v>10</v>
      </c>
      <c r="G24" s="3">
        <v>12</v>
      </c>
      <c r="H24" s="3">
        <v>14</v>
      </c>
      <c r="I24" s="3">
        <v>16</v>
      </c>
      <c r="J24" s="116">
        <v>18</v>
      </c>
      <c r="K24" s="1"/>
      <c r="L24" s="131">
        <v>12.35</v>
      </c>
      <c r="M24" s="3">
        <v>12</v>
      </c>
      <c r="N24" s="3">
        <v>10</v>
      </c>
      <c r="O24" s="3">
        <v>10</v>
      </c>
      <c r="P24" s="3">
        <v>10</v>
      </c>
      <c r="Q24" s="3">
        <v>10</v>
      </c>
      <c r="R24" s="3">
        <v>12</v>
      </c>
      <c r="S24" s="3">
        <v>14</v>
      </c>
      <c r="T24" s="3">
        <v>16</v>
      </c>
      <c r="U24" s="116">
        <v>18</v>
      </c>
    </row>
    <row r="25" spans="1:21" ht="13" x14ac:dyDescent="0.3">
      <c r="A25" s="129">
        <v>11.25</v>
      </c>
      <c r="B25" s="3">
        <v>11</v>
      </c>
      <c r="C25" s="3">
        <v>10</v>
      </c>
      <c r="D25" s="3">
        <v>10</v>
      </c>
      <c r="E25" s="3">
        <v>10</v>
      </c>
      <c r="F25" s="3">
        <v>10</v>
      </c>
      <c r="G25" s="3">
        <v>11</v>
      </c>
      <c r="H25" s="3">
        <v>13</v>
      </c>
      <c r="I25" s="3">
        <v>15</v>
      </c>
      <c r="J25" s="116">
        <v>17</v>
      </c>
      <c r="K25" s="1"/>
      <c r="L25" s="131">
        <v>12.45</v>
      </c>
      <c r="M25" s="3">
        <v>11</v>
      </c>
      <c r="N25" s="3">
        <v>10</v>
      </c>
      <c r="O25" s="3">
        <v>10</v>
      </c>
      <c r="P25" s="3">
        <v>10</v>
      </c>
      <c r="Q25" s="3">
        <v>10</v>
      </c>
      <c r="R25" s="3">
        <v>11</v>
      </c>
      <c r="S25" s="3">
        <v>13</v>
      </c>
      <c r="T25" s="3">
        <v>15</v>
      </c>
      <c r="U25" s="116">
        <v>17</v>
      </c>
    </row>
    <row r="26" spans="1:21" ht="13" x14ac:dyDescent="0.3">
      <c r="A26" s="129">
        <v>11.3</v>
      </c>
      <c r="B26" s="3">
        <v>11</v>
      </c>
      <c r="C26" s="3">
        <v>9</v>
      </c>
      <c r="D26" s="3">
        <v>9</v>
      </c>
      <c r="E26" s="3">
        <v>9</v>
      </c>
      <c r="F26" s="3">
        <v>9</v>
      </c>
      <c r="G26" s="3">
        <v>11</v>
      </c>
      <c r="H26" s="3">
        <v>13</v>
      </c>
      <c r="I26" s="3">
        <v>15</v>
      </c>
      <c r="J26" s="116">
        <v>17</v>
      </c>
      <c r="K26" s="1"/>
      <c r="L26" s="131">
        <v>12.5</v>
      </c>
      <c r="M26" s="3">
        <v>11</v>
      </c>
      <c r="N26" s="3">
        <v>9</v>
      </c>
      <c r="O26" s="3">
        <v>9</v>
      </c>
      <c r="P26" s="3">
        <v>9</v>
      </c>
      <c r="Q26" s="3">
        <v>9</v>
      </c>
      <c r="R26" s="3">
        <v>11</v>
      </c>
      <c r="S26" s="3">
        <v>13</v>
      </c>
      <c r="T26" s="3">
        <v>15</v>
      </c>
      <c r="U26" s="116">
        <v>17</v>
      </c>
    </row>
    <row r="27" spans="1:21" ht="13" x14ac:dyDescent="0.3">
      <c r="A27" s="129">
        <v>11.4</v>
      </c>
      <c r="B27" s="3">
        <v>10</v>
      </c>
      <c r="C27" s="3">
        <v>9</v>
      </c>
      <c r="D27" s="3">
        <v>9</v>
      </c>
      <c r="E27" s="3">
        <v>9</v>
      </c>
      <c r="F27" s="3">
        <v>9</v>
      </c>
      <c r="G27" s="3">
        <v>10</v>
      </c>
      <c r="H27" s="3">
        <v>12</v>
      </c>
      <c r="I27" s="3">
        <v>14</v>
      </c>
      <c r="J27" s="116">
        <v>16</v>
      </c>
      <c r="K27" s="1"/>
      <c r="L27" s="131">
        <v>13</v>
      </c>
      <c r="M27" s="3">
        <v>10</v>
      </c>
      <c r="N27" s="3">
        <v>9</v>
      </c>
      <c r="O27" s="3">
        <v>9</v>
      </c>
      <c r="P27" s="3">
        <v>9</v>
      </c>
      <c r="Q27" s="3">
        <v>9</v>
      </c>
      <c r="R27" s="3">
        <v>10</v>
      </c>
      <c r="S27" s="3">
        <v>12</v>
      </c>
      <c r="T27" s="3">
        <v>14</v>
      </c>
      <c r="U27" s="116">
        <v>16</v>
      </c>
    </row>
    <row r="28" spans="1:21" ht="13" x14ac:dyDescent="0.3">
      <c r="A28" s="129">
        <v>11.45</v>
      </c>
      <c r="B28" s="3">
        <v>10</v>
      </c>
      <c r="C28" s="3">
        <v>8</v>
      </c>
      <c r="D28" s="3">
        <v>8</v>
      </c>
      <c r="E28" s="3">
        <v>8</v>
      </c>
      <c r="F28" s="3">
        <v>8</v>
      </c>
      <c r="G28" s="3">
        <v>10</v>
      </c>
      <c r="H28" s="3">
        <v>12</v>
      </c>
      <c r="I28" s="3">
        <v>14</v>
      </c>
      <c r="J28" s="116">
        <v>16</v>
      </c>
      <c r="K28" s="1"/>
      <c r="L28" s="131">
        <v>13.05</v>
      </c>
      <c r="M28" s="3">
        <v>10</v>
      </c>
      <c r="N28" s="3">
        <v>8</v>
      </c>
      <c r="O28" s="3">
        <v>8</v>
      </c>
      <c r="P28" s="3">
        <v>8</v>
      </c>
      <c r="Q28" s="3">
        <v>8</v>
      </c>
      <c r="R28" s="3">
        <v>10</v>
      </c>
      <c r="S28" s="3">
        <v>12</v>
      </c>
      <c r="T28" s="3">
        <v>14</v>
      </c>
      <c r="U28" s="116">
        <v>16</v>
      </c>
    </row>
    <row r="29" spans="1:21" ht="13" x14ac:dyDescent="0.3">
      <c r="A29" s="129">
        <v>11.55</v>
      </c>
      <c r="B29" s="3">
        <v>9</v>
      </c>
      <c r="C29" s="3">
        <v>8</v>
      </c>
      <c r="D29" s="3">
        <v>8</v>
      </c>
      <c r="E29" s="3">
        <v>8</v>
      </c>
      <c r="F29" s="3">
        <v>8</v>
      </c>
      <c r="G29" s="3">
        <v>9</v>
      </c>
      <c r="H29" s="3">
        <v>11</v>
      </c>
      <c r="I29" s="3">
        <v>13</v>
      </c>
      <c r="J29" s="116">
        <v>15</v>
      </c>
      <c r="K29" s="1"/>
      <c r="L29" s="131">
        <v>13.15</v>
      </c>
      <c r="M29" s="3">
        <v>9</v>
      </c>
      <c r="N29" s="3">
        <v>8</v>
      </c>
      <c r="O29" s="3">
        <v>8</v>
      </c>
      <c r="P29" s="3">
        <v>8</v>
      </c>
      <c r="Q29" s="3">
        <v>8</v>
      </c>
      <c r="R29" s="3">
        <v>9</v>
      </c>
      <c r="S29" s="3">
        <v>11</v>
      </c>
      <c r="T29" s="3">
        <v>13</v>
      </c>
      <c r="U29" s="116">
        <v>15</v>
      </c>
    </row>
    <row r="30" spans="1:21" ht="13" x14ac:dyDescent="0.3">
      <c r="A30" s="129">
        <v>12</v>
      </c>
      <c r="B30" s="3">
        <v>9</v>
      </c>
      <c r="C30" s="3">
        <v>7</v>
      </c>
      <c r="D30" s="3">
        <v>7</v>
      </c>
      <c r="E30" s="3">
        <v>7</v>
      </c>
      <c r="F30" s="3">
        <v>7</v>
      </c>
      <c r="G30" s="3">
        <v>9</v>
      </c>
      <c r="H30" s="3">
        <v>11</v>
      </c>
      <c r="I30" s="3">
        <v>13</v>
      </c>
      <c r="J30" s="116">
        <v>15</v>
      </c>
      <c r="K30" s="1"/>
      <c r="L30" s="131">
        <v>13.2</v>
      </c>
      <c r="M30" s="3">
        <v>9</v>
      </c>
      <c r="N30" s="3">
        <v>7</v>
      </c>
      <c r="O30" s="3">
        <v>7</v>
      </c>
      <c r="P30" s="3">
        <v>7</v>
      </c>
      <c r="Q30" s="3">
        <v>7</v>
      </c>
      <c r="R30" s="3">
        <v>9</v>
      </c>
      <c r="S30" s="3">
        <v>11</v>
      </c>
      <c r="T30" s="3">
        <v>13</v>
      </c>
      <c r="U30" s="116">
        <v>15</v>
      </c>
    </row>
    <row r="31" spans="1:21" ht="13" x14ac:dyDescent="0.3">
      <c r="A31" s="129">
        <v>12.1</v>
      </c>
      <c r="B31" s="3">
        <v>8</v>
      </c>
      <c r="C31" s="3">
        <v>7</v>
      </c>
      <c r="D31" s="3">
        <v>7</v>
      </c>
      <c r="E31" s="3">
        <v>7</v>
      </c>
      <c r="F31" s="3">
        <v>7</v>
      </c>
      <c r="G31" s="3">
        <v>8</v>
      </c>
      <c r="H31" s="3">
        <v>10</v>
      </c>
      <c r="I31" s="3">
        <v>12</v>
      </c>
      <c r="J31" s="116">
        <v>14</v>
      </c>
      <c r="K31" s="1"/>
      <c r="L31" s="131">
        <v>13.3</v>
      </c>
      <c r="M31" s="3">
        <v>8</v>
      </c>
      <c r="N31" s="3">
        <v>7</v>
      </c>
      <c r="O31" s="3">
        <v>7</v>
      </c>
      <c r="P31" s="3">
        <v>7</v>
      </c>
      <c r="Q31" s="3">
        <v>7</v>
      </c>
      <c r="R31" s="3">
        <v>8</v>
      </c>
      <c r="S31" s="3">
        <v>10</v>
      </c>
      <c r="T31" s="3">
        <v>12</v>
      </c>
      <c r="U31" s="116">
        <v>14</v>
      </c>
    </row>
    <row r="32" spans="1:21" ht="13" x14ac:dyDescent="0.3">
      <c r="A32" s="129">
        <v>12.15</v>
      </c>
      <c r="B32" s="3">
        <v>8</v>
      </c>
      <c r="C32" s="3">
        <v>6</v>
      </c>
      <c r="D32" s="3">
        <v>6</v>
      </c>
      <c r="E32" s="3">
        <v>6</v>
      </c>
      <c r="F32" s="3">
        <v>6</v>
      </c>
      <c r="G32" s="3">
        <v>8</v>
      </c>
      <c r="H32" s="3">
        <v>10</v>
      </c>
      <c r="I32" s="3">
        <v>12</v>
      </c>
      <c r="J32" s="116">
        <v>14</v>
      </c>
      <c r="K32" s="1"/>
      <c r="L32" s="131">
        <v>13.35</v>
      </c>
      <c r="M32" s="3">
        <v>8</v>
      </c>
      <c r="N32" s="3">
        <v>6</v>
      </c>
      <c r="O32" s="3">
        <v>6</v>
      </c>
      <c r="P32" s="3">
        <v>6</v>
      </c>
      <c r="Q32" s="3">
        <v>6</v>
      </c>
      <c r="R32" s="3">
        <v>8</v>
      </c>
      <c r="S32" s="3">
        <v>10</v>
      </c>
      <c r="T32" s="3">
        <v>12</v>
      </c>
      <c r="U32" s="116">
        <v>14</v>
      </c>
    </row>
    <row r="33" spans="1:21" ht="13" x14ac:dyDescent="0.3">
      <c r="A33" s="129">
        <v>12.25</v>
      </c>
      <c r="B33" s="3">
        <v>7</v>
      </c>
      <c r="C33" s="3">
        <v>6</v>
      </c>
      <c r="D33" s="3">
        <v>6</v>
      </c>
      <c r="E33" s="3">
        <v>6</v>
      </c>
      <c r="F33" s="3">
        <v>6</v>
      </c>
      <c r="G33" s="3">
        <v>7</v>
      </c>
      <c r="H33" s="3">
        <v>9</v>
      </c>
      <c r="I33" s="3">
        <v>11</v>
      </c>
      <c r="J33" s="116">
        <v>13</v>
      </c>
      <c r="K33" s="1"/>
      <c r="L33" s="131">
        <v>13.45</v>
      </c>
      <c r="M33" s="3">
        <v>7</v>
      </c>
      <c r="N33" s="3">
        <v>6</v>
      </c>
      <c r="O33" s="3">
        <v>6</v>
      </c>
      <c r="P33" s="3">
        <v>6</v>
      </c>
      <c r="Q33" s="3">
        <v>6</v>
      </c>
      <c r="R33" s="3">
        <v>7</v>
      </c>
      <c r="S33" s="3">
        <v>9</v>
      </c>
      <c r="T33" s="3">
        <v>11</v>
      </c>
      <c r="U33" s="116">
        <v>13</v>
      </c>
    </row>
    <row r="34" spans="1:21" ht="13" x14ac:dyDescent="0.3">
      <c r="A34" s="129">
        <v>12.3</v>
      </c>
      <c r="B34" s="3">
        <v>7</v>
      </c>
      <c r="C34" s="3">
        <v>5</v>
      </c>
      <c r="D34" s="3">
        <v>5</v>
      </c>
      <c r="E34" s="3">
        <v>5</v>
      </c>
      <c r="F34" s="3">
        <v>5</v>
      </c>
      <c r="G34" s="3">
        <v>7</v>
      </c>
      <c r="H34" s="3">
        <v>9</v>
      </c>
      <c r="I34" s="3">
        <v>11</v>
      </c>
      <c r="J34" s="116">
        <v>13</v>
      </c>
      <c r="K34" s="1"/>
      <c r="L34" s="131">
        <v>13.5</v>
      </c>
      <c r="M34" s="3">
        <v>7</v>
      </c>
      <c r="N34" s="3">
        <v>5</v>
      </c>
      <c r="O34" s="3">
        <v>5</v>
      </c>
      <c r="P34" s="3">
        <v>5</v>
      </c>
      <c r="Q34" s="3">
        <v>5</v>
      </c>
      <c r="R34" s="3">
        <v>7</v>
      </c>
      <c r="S34" s="3">
        <v>9</v>
      </c>
      <c r="T34" s="3">
        <v>11</v>
      </c>
      <c r="U34" s="116">
        <v>13</v>
      </c>
    </row>
    <row r="35" spans="1:21" ht="13" x14ac:dyDescent="0.3">
      <c r="A35" s="129">
        <v>12.4</v>
      </c>
      <c r="B35" s="3">
        <v>6</v>
      </c>
      <c r="C35" s="3">
        <v>5</v>
      </c>
      <c r="D35" s="3">
        <v>5</v>
      </c>
      <c r="E35" s="3">
        <v>5</v>
      </c>
      <c r="F35" s="3">
        <v>5</v>
      </c>
      <c r="G35" s="3">
        <v>6</v>
      </c>
      <c r="H35" s="3">
        <v>8</v>
      </c>
      <c r="I35" s="3">
        <v>10</v>
      </c>
      <c r="J35" s="116">
        <v>12</v>
      </c>
      <c r="K35" s="1"/>
      <c r="L35" s="131">
        <v>14</v>
      </c>
      <c r="M35" s="3">
        <v>6</v>
      </c>
      <c r="N35" s="3">
        <v>5</v>
      </c>
      <c r="O35" s="3">
        <v>5</v>
      </c>
      <c r="P35" s="3">
        <v>5</v>
      </c>
      <c r="Q35" s="3">
        <v>5</v>
      </c>
      <c r="R35" s="3">
        <v>6</v>
      </c>
      <c r="S35" s="3">
        <v>8</v>
      </c>
      <c r="T35" s="3">
        <v>10</v>
      </c>
      <c r="U35" s="116">
        <v>12</v>
      </c>
    </row>
    <row r="36" spans="1:21" ht="13" x14ac:dyDescent="0.3">
      <c r="A36" s="129">
        <v>12.45</v>
      </c>
      <c r="B36" s="3">
        <v>6</v>
      </c>
      <c r="C36" s="3">
        <v>4</v>
      </c>
      <c r="D36" s="3">
        <v>4</v>
      </c>
      <c r="E36" s="3">
        <v>4</v>
      </c>
      <c r="F36" s="3">
        <v>4</v>
      </c>
      <c r="G36" s="3">
        <v>6</v>
      </c>
      <c r="H36" s="3">
        <v>8</v>
      </c>
      <c r="I36" s="3">
        <v>10</v>
      </c>
      <c r="J36" s="116">
        <v>12</v>
      </c>
      <c r="K36" s="1"/>
      <c r="L36" s="131">
        <v>14.05</v>
      </c>
      <c r="M36" s="3">
        <v>6</v>
      </c>
      <c r="N36" s="3">
        <v>4</v>
      </c>
      <c r="O36" s="3">
        <v>4</v>
      </c>
      <c r="P36" s="3">
        <v>4</v>
      </c>
      <c r="Q36" s="3">
        <v>4</v>
      </c>
      <c r="R36" s="3">
        <v>6</v>
      </c>
      <c r="S36" s="3">
        <v>8</v>
      </c>
      <c r="T36" s="3">
        <v>10</v>
      </c>
      <c r="U36" s="116">
        <v>12</v>
      </c>
    </row>
    <row r="37" spans="1:21" ht="13" x14ac:dyDescent="0.3">
      <c r="A37" s="129">
        <v>12.55</v>
      </c>
      <c r="B37" s="3">
        <v>5</v>
      </c>
      <c r="C37" s="3">
        <v>4</v>
      </c>
      <c r="D37" s="3">
        <v>4</v>
      </c>
      <c r="E37" s="3">
        <v>4</v>
      </c>
      <c r="F37" s="3">
        <v>4</v>
      </c>
      <c r="G37" s="3">
        <v>5</v>
      </c>
      <c r="H37" s="3">
        <v>7</v>
      </c>
      <c r="I37" s="3">
        <v>9</v>
      </c>
      <c r="J37" s="116">
        <v>11</v>
      </c>
      <c r="K37" s="1"/>
      <c r="L37" s="131">
        <v>14.15</v>
      </c>
      <c r="M37" s="3">
        <v>5</v>
      </c>
      <c r="N37" s="3">
        <v>4</v>
      </c>
      <c r="O37" s="3">
        <v>4</v>
      </c>
      <c r="P37" s="3">
        <v>4</v>
      </c>
      <c r="Q37" s="3">
        <v>4</v>
      </c>
      <c r="R37" s="3">
        <v>5</v>
      </c>
      <c r="S37" s="3">
        <v>7</v>
      </c>
      <c r="T37" s="3">
        <v>9</v>
      </c>
      <c r="U37" s="116">
        <v>11</v>
      </c>
    </row>
    <row r="38" spans="1:21" ht="13" x14ac:dyDescent="0.3">
      <c r="A38" s="129">
        <v>13</v>
      </c>
      <c r="B38" s="3">
        <v>5</v>
      </c>
      <c r="C38" s="3">
        <v>3</v>
      </c>
      <c r="D38" s="3">
        <v>3</v>
      </c>
      <c r="E38" s="3">
        <v>3</v>
      </c>
      <c r="F38" s="3">
        <v>3</v>
      </c>
      <c r="G38" s="3">
        <v>5</v>
      </c>
      <c r="H38" s="3">
        <v>7</v>
      </c>
      <c r="I38" s="3">
        <v>9</v>
      </c>
      <c r="J38" s="116">
        <v>11</v>
      </c>
      <c r="K38" s="1"/>
      <c r="L38" s="131">
        <v>14.2</v>
      </c>
      <c r="M38" s="3">
        <v>5</v>
      </c>
      <c r="N38" s="3">
        <v>3</v>
      </c>
      <c r="O38" s="3">
        <v>3</v>
      </c>
      <c r="P38" s="3">
        <v>3</v>
      </c>
      <c r="Q38" s="3">
        <v>3</v>
      </c>
      <c r="R38" s="3">
        <v>5</v>
      </c>
      <c r="S38" s="3">
        <v>7</v>
      </c>
      <c r="T38" s="3">
        <v>9</v>
      </c>
      <c r="U38" s="116">
        <v>11</v>
      </c>
    </row>
    <row r="39" spans="1:21" ht="13" x14ac:dyDescent="0.3">
      <c r="A39" s="129">
        <v>13.1</v>
      </c>
      <c r="B39" s="3">
        <v>4</v>
      </c>
      <c r="C39" s="3">
        <v>3</v>
      </c>
      <c r="D39" s="3">
        <v>3</v>
      </c>
      <c r="E39" s="3">
        <v>3</v>
      </c>
      <c r="F39" s="3">
        <v>3</v>
      </c>
      <c r="G39" s="3">
        <v>4</v>
      </c>
      <c r="H39" s="3">
        <v>6</v>
      </c>
      <c r="I39" s="3">
        <v>8</v>
      </c>
      <c r="J39" s="116">
        <v>10</v>
      </c>
      <c r="K39" s="1"/>
      <c r="L39" s="131">
        <v>14.3</v>
      </c>
      <c r="M39" s="3">
        <v>4</v>
      </c>
      <c r="N39" s="3">
        <v>3</v>
      </c>
      <c r="O39" s="3">
        <v>3</v>
      </c>
      <c r="P39" s="3">
        <v>3</v>
      </c>
      <c r="Q39" s="3">
        <v>3</v>
      </c>
      <c r="R39" s="3">
        <v>4</v>
      </c>
      <c r="S39" s="3">
        <v>6</v>
      </c>
      <c r="T39" s="3">
        <v>8</v>
      </c>
      <c r="U39" s="116">
        <v>10</v>
      </c>
    </row>
    <row r="40" spans="1:21" ht="13" x14ac:dyDescent="0.3">
      <c r="A40" s="129">
        <v>13.15</v>
      </c>
      <c r="B40" s="3">
        <v>4</v>
      </c>
      <c r="C40" s="3">
        <v>2</v>
      </c>
      <c r="D40" s="3">
        <v>2</v>
      </c>
      <c r="E40" s="3">
        <v>2</v>
      </c>
      <c r="F40" s="3">
        <v>2</v>
      </c>
      <c r="G40" s="3">
        <v>4</v>
      </c>
      <c r="H40" s="3">
        <v>6</v>
      </c>
      <c r="I40" s="3">
        <v>8</v>
      </c>
      <c r="J40" s="116">
        <v>10</v>
      </c>
      <c r="K40" s="1"/>
      <c r="L40" s="131">
        <v>14.35</v>
      </c>
      <c r="M40" s="3">
        <v>4</v>
      </c>
      <c r="N40" s="3">
        <v>2</v>
      </c>
      <c r="O40" s="3">
        <v>2</v>
      </c>
      <c r="P40" s="3">
        <v>2</v>
      </c>
      <c r="Q40" s="3">
        <v>2</v>
      </c>
      <c r="R40" s="3">
        <v>4</v>
      </c>
      <c r="S40" s="3">
        <v>6</v>
      </c>
      <c r="T40" s="3">
        <v>8</v>
      </c>
      <c r="U40" s="116">
        <v>10</v>
      </c>
    </row>
    <row r="41" spans="1:21" ht="13" x14ac:dyDescent="0.3">
      <c r="A41" s="129">
        <v>13.25</v>
      </c>
      <c r="B41" s="3">
        <v>3</v>
      </c>
      <c r="C41" s="3">
        <v>2</v>
      </c>
      <c r="D41" s="3">
        <v>2</v>
      </c>
      <c r="E41" s="3">
        <v>2</v>
      </c>
      <c r="F41" s="3">
        <v>2</v>
      </c>
      <c r="G41" s="3">
        <v>3</v>
      </c>
      <c r="H41" s="3">
        <v>5</v>
      </c>
      <c r="I41" s="3">
        <v>7</v>
      </c>
      <c r="J41" s="116">
        <v>9</v>
      </c>
      <c r="K41" s="1"/>
      <c r="L41" s="131">
        <v>14.45</v>
      </c>
      <c r="M41" s="3">
        <v>3</v>
      </c>
      <c r="N41" s="3">
        <v>2</v>
      </c>
      <c r="O41" s="3">
        <v>2</v>
      </c>
      <c r="P41" s="3">
        <v>2</v>
      </c>
      <c r="Q41" s="3">
        <v>2</v>
      </c>
      <c r="R41" s="3">
        <v>3</v>
      </c>
      <c r="S41" s="3">
        <v>5</v>
      </c>
      <c r="T41" s="3">
        <v>7</v>
      </c>
      <c r="U41" s="116">
        <v>9</v>
      </c>
    </row>
    <row r="42" spans="1:21" ht="13" x14ac:dyDescent="0.3">
      <c r="A42" s="129">
        <v>13.3</v>
      </c>
      <c r="B42" s="3">
        <v>3</v>
      </c>
      <c r="C42" s="3">
        <v>1</v>
      </c>
      <c r="D42" s="3">
        <v>1</v>
      </c>
      <c r="E42" s="3">
        <v>1</v>
      </c>
      <c r="F42" s="3">
        <v>1</v>
      </c>
      <c r="G42" s="3">
        <v>3</v>
      </c>
      <c r="H42" s="3">
        <v>5</v>
      </c>
      <c r="I42" s="3">
        <v>7</v>
      </c>
      <c r="J42" s="116">
        <v>9</v>
      </c>
      <c r="K42" s="1"/>
      <c r="L42" s="131">
        <v>14.5</v>
      </c>
      <c r="M42" s="3">
        <v>3</v>
      </c>
      <c r="N42" s="3">
        <v>1</v>
      </c>
      <c r="O42" s="3">
        <v>1</v>
      </c>
      <c r="P42" s="3">
        <v>1</v>
      </c>
      <c r="Q42" s="3">
        <v>1</v>
      </c>
      <c r="R42" s="3">
        <v>3</v>
      </c>
      <c r="S42" s="3">
        <v>5</v>
      </c>
      <c r="T42" s="3">
        <v>7</v>
      </c>
      <c r="U42" s="116">
        <v>9</v>
      </c>
    </row>
    <row r="43" spans="1:21" ht="13" x14ac:dyDescent="0.3">
      <c r="A43" s="129">
        <v>13.4</v>
      </c>
      <c r="B43" s="3">
        <v>2</v>
      </c>
      <c r="C43" s="3">
        <v>1</v>
      </c>
      <c r="D43" s="3">
        <v>1</v>
      </c>
      <c r="E43" s="3">
        <v>1</v>
      </c>
      <c r="F43" s="3">
        <v>1</v>
      </c>
      <c r="G43" s="3">
        <v>2</v>
      </c>
      <c r="H43" s="3">
        <v>4</v>
      </c>
      <c r="I43" s="3">
        <v>6</v>
      </c>
      <c r="J43" s="116">
        <v>8</v>
      </c>
      <c r="K43" s="1"/>
      <c r="L43" s="131">
        <v>15</v>
      </c>
      <c r="M43" s="3">
        <v>2</v>
      </c>
      <c r="N43" s="3">
        <v>1</v>
      </c>
      <c r="O43" s="3">
        <v>1</v>
      </c>
      <c r="P43" s="3">
        <v>1</v>
      </c>
      <c r="Q43" s="3">
        <v>1</v>
      </c>
      <c r="R43" s="3">
        <v>2</v>
      </c>
      <c r="S43" s="3">
        <v>4</v>
      </c>
      <c r="T43" s="3">
        <v>6</v>
      </c>
      <c r="U43" s="116">
        <v>8</v>
      </c>
    </row>
    <row r="44" spans="1:21" ht="13" x14ac:dyDescent="0.3">
      <c r="A44" s="129">
        <v>13.45</v>
      </c>
      <c r="B44" s="3">
        <v>2</v>
      </c>
      <c r="C44" s="3">
        <v>0</v>
      </c>
      <c r="D44" s="3">
        <v>0</v>
      </c>
      <c r="E44" s="3">
        <v>0</v>
      </c>
      <c r="F44" s="3">
        <v>0</v>
      </c>
      <c r="G44" s="3">
        <v>2</v>
      </c>
      <c r="H44" s="3">
        <v>4</v>
      </c>
      <c r="I44" s="3">
        <v>6</v>
      </c>
      <c r="J44" s="116">
        <v>8</v>
      </c>
      <c r="K44" s="1"/>
      <c r="L44" s="131">
        <v>15.05</v>
      </c>
      <c r="M44" s="3">
        <v>2</v>
      </c>
      <c r="N44" s="3">
        <v>0</v>
      </c>
      <c r="O44" s="3">
        <v>0</v>
      </c>
      <c r="P44" s="3">
        <v>0</v>
      </c>
      <c r="Q44" s="3">
        <v>0</v>
      </c>
      <c r="R44" s="3">
        <v>2</v>
      </c>
      <c r="S44" s="3">
        <v>4</v>
      </c>
      <c r="T44" s="3">
        <v>6</v>
      </c>
      <c r="U44" s="116">
        <v>8</v>
      </c>
    </row>
    <row r="45" spans="1:21" ht="13" x14ac:dyDescent="0.3">
      <c r="A45" s="129">
        <v>13.55</v>
      </c>
      <c r="B45" s="3">
        <v>1</v>
      </c>
      <c r="C45" s="3">
        <v>0</v>
      </c>
      <c r="D45" s="3">
        <v>0</v>
      </c>
      <c r="E45" s="3">
        <v>0</v>
      </c>
      <c r="F45" s="3">
        <v>0</v>
      </c>
      <c r="G45" s="3">
        <v>1</v>
      </c>
      <c r="H45" s="3">
        <v>3</v>
      </c>
      <c r="I45" s="3">
        <v>5</v>
      </c>
      <c r="J45" s="116">
        <v>7</v>
      </c>
      <c r="K45" s="1"/>
      <c r="L45" s="131">
        <v>15.15</v>
      </c>
      <c r="M45" s="3">
        <v>1</v>
      </c>
      <c r="N45" s="3">
        <v>0</v>
      </c>
      <c r="O45" s="3">
        <v>0</v>
      </c>
      <c r="P45" s="3">
        <v>0</v>
      </c>
      <c r="Q45" s="3">
        <v>0</v>
      </c>
      <c r="R45" s="3">
        <v>1</v>
      </c>
      <c r="S45" s="3">
        <v>3</v>
      </c>
      <c r="T45" s="3">
        <v>5</v>
      </c>
      <c r="U45" s="116">
        <v>7</v>
      </c>
    </row>
    <row r="46" spans="1:21" ht="13" x14ac:dyDescent="0.3">
      <c r="A46" s="129">
        <v>14.1</v>
      </c>
      <c r="B46" s="3">
        <v>0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2</v>
      </c>
      <c r="I46" s="3">
        <v>4</v>
      </c>
      <c r="J46" s="116">
        <v>6</v>
      </c>
      <c r="K46" s="1"/>
      <c r="L46" s="131">
        <v>15.3</v>
      </c>
      <c r="M46" s="3">
        <v>0</v>
      </c>
      <c r="N46" s="3">
        <v>0</v>
      </c>
      <c r="O46" s="3">
        <v>0</v>
      </c>
      <c r="P46" s="3">
        <v>0</v>
      </c>
      <c r="Q46" s="3">
        <v>0</v>
      </c>
      <c r="R46" s="3">
        <v>0</v>
      </c>
      <c r="S46" s="3">
        <v>2</v>
      </c>
      <c r="T46" s="3">
        <v>4</v>
      </c>
      <c r="U46" s="116">
        <v>6</v>
      </c>
    </row>
    <row r="47" spans="1:21" ht="13" x14ac:dyDescent="0.3">
      <c r="A47" s="129">
        <v>14.25</v>
      </c>
      <c r="B47" s="3">
        <v>0</v>
      </c>
      <c r="C47" s="3">
        <v>0</v>
      </c>
      <c r="D47" s="3">
        <v>0</v>
      </c>
      <c r="E47" s="3">
        <v>0</v>
      </c>
      <c r="F47" s="3">
        <v>0</v>
      </c>
      <c r="G47" s="3">
        <v>0</v>
      </c>
      <c r="H47" s="3">
        <v>1</v>
      </c>
      <c r="I47" s="3">
        <v>3</v>
      </c>
      <c r="J47" s="116">
        <v>5</v>
      </c>
      <c r="K47" s="1"/>
      <c r="L47" s="131">
        <v>15.45</v>
      </c>
      <c r="M47" s="3">
        <v>0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1</v>
      </c>
      <c r="T47" s="3">
        <v>3</v>
      </c>
      <c r="U47" s="116">
        <v>5</v>
      </c>
    </row>
    <row r="48" spans="1:21" ht="13" x14ac:dyDescent="0.3">
      <c r="A48" s="129">
        <v>14.4</v>
      </c>
      <c r="B48" s="3">
        <v>0</v>
      </c>
      <c r="C48" s="3">
        <v>0</v>
      </c>
      <c r="D48" s="3">
        <v>0</v>
      </c>
      <c r="E48" s="3">
        <v>0</v>
      </c>
      <c r="F48" s="3">
        <v>0</v>
      </c>
      <c r="G48" s="3">
        <v>0</v>
      </c>
      <c r="H48" s="3">
        <v>0</v>
      </c>
      <c r="I48" s="3">
        <v>2</v>
      </c>
      <c r="J48" s="116">
        <v>4</v>
      </c>
      <c r="K48" s="1"/>
      <c r="L48" s="131">
        <v>16</v>
      </c>
      <c r="M48" s="3">
        <v>0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>
        <v>2</v>
      </c>
      <c r="U48" s="116">
        <v>4</v>
      </c>
    </row>
    <row r="49" spans="1:21" ht="13" x14ac:dyDescent="0.3">
      <c r="A49" s="129">
        <v>14.55</v>
      </c>
      <c r="B49" s="3">
        <v>0</v>
      </c>
      <c r="C49" s="3">
        <v>0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>
        <v>1</v>
      </c>
      <c r="J49" s="116">
        <v>3</v>
      </c>
      <c r="K49" s="1"/>
      <c r="L49" s="131">
        <v>16.149999999999999</v>
      </c>
      <c r="M49" s="3">
        <v>0</v>
      </c>
      <c r="N49" s="3">
        <v>0</v>
      </c>
      <c r="O49" s="3">
        <v>0</v>
      </c>
      <c r="P49" s="3">
        <v>0</v>
      </c>
      <c r="Q49" s="3">
        <v>0</v>
      </c>
      <c r="R49" s="3">
        <v>0</v>
      </c>
      <c r="S49" s="3">
        <v>0</v>
      </c>
      <c r="T49" s="3">
        <v>1</v>
      </c>
      <c r="U49" s="116">
        <v>3</v>
      </c>
    </row>
    <row r="50" spans="1:21" ht="13" x14ac:dyDescent="0.3">
      <c r="A50" s="129">
        <v>15.1</v>
      </c>
      <c r="B50" s="3">
        <v>0</v>
      </c>
      <c r="C50" s="3"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116">
        <v>2</v>
      </c>
      <c r="K50" s="1"/>
      <c r="L50" s="131">
        <v>16.3</v>
      </c>
      <c r="M50" s="3">
        <v>0</v>
      </c>
      <c r="N50" s="3">
        <v>0</v>
      </c>
      <c r="O50" s="3">
        <v>0</v>
      </c>
      <c r="P50" s="3">
        <v>0</v>
      </c>
      <c r="Q50" s="3">
        <v>0</v>
      </c>
      <c r="R50" s="3">
        <v>0</v>
      </c>
      <c r="S50" s="3">
        <v>0</v>
      </c>
      <c r="T50" s="3">
        <v>0</v>
      </c>
      <c r="U50" s="116">
        <v>2</v>
      </c>
    </row>
    <row r="51" spans="1:21" ht="13" x14ac:dyDescent="0.3">
      <c r="A51" s="129">
        <v>15.25</v>
      </c>
      <c r="B51" s="3">
        <v>0</v>
      </c>
      <c r="C51" s="3">
        <v>0</v>
      </c>
      <c r="D51" s="3">
        <v>0</v>
      </c>
      <c r="E51" s="3">
        <v>0</v>
      </c>
      <c r="F51" s="3">
        <v>0</v>
      </c>
      <c r="G51" s="3">
        <v>0</v>
      </c>
      <c r="H51" s="3">
        <v>0</v>
      </c>
      <c r="I51" s="3">
        <v>0</v>
      </c>
      <c r="J51" s="116">
        <v>1</v>
      </c>
      <c r="K51" s="1"/>
      <c r="L51" s="131">
        <v>16.45</v>
      </c>
      <c r="M51" s="3">
        <v>0</v>
      </c>
      <c r="N51" s="3">
        <v>0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>
        <v>0</v>
      </c>
      <c r="U51" s="116">
        <v>1</v>
      </c>
    </row>
    <row r="52" spans="1:21" ht="13" x14ac:dyDescent="0.3">
      <c r="A52" s="130">
        <v>15.4</v>
      </c>
      <c r="B52" s="3">
        <v>0</v>
      </c>
      <c r="C52" s="3">
        <v>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121">
        <v>0</v>
      </c>
      <c r="K52" s="1"/>
      <c r="L52" s="132">
        <v>17</v>
      </c>
      <c r="M52" s="3">
        <v>0</v>
      </c>
      <c r="N52" s="3">
        <v>0</v>
      </c>
      <c r="O52" s="3">
        <v>0</v>
      </c>
      <c r="P52" s="3">
        <v>0</v>
      </c>
      <c r="Q52" s="3">
        <v>0</v>
      </c>
      <c r="R52" s="3">
        <v>0</v>
      </c>
      <c r="S52" s="3">
        <v>0</v>
      </c>
      <c r="T52" s="3">
        <v>0</v>
      </c>
      <c r="U52" s="121">
        <v>0</v>
      </c>
    </row>
    <row r="53" spans="1:21" x14ac:dyDescent="0.25">
      <c r="A53" s="4"/>
    </row>
    <row r="54" spans="1:21" x14ac:dyDescent="0.25">
      <c r="A54" s="4"/>
    </row>
    <row r="55" spans="1:21" x14ac:dyDescent="0.25">
      <c r="A55" s="4"/>
    </row>
    <row r="56" spans="1:21" x14ac:dyDescent="0.25">
      <c r="A56" s="4"/>
    </row>
    <row r="57" spans="1:21" x14ac:dyDescent="0.25">
      <c r="A57" s="4"/>
    </row>
    <row r="58" spans="1:21" x14ac:dyDescent="0.25">
      <c r="A58" s="4"/>
    </row>
    <row r="59" spans="1:21" x14ac:dyDescent="0.25">
      <c r="A59" s="4"/>
    </row>
    <row r="60" spans="1:21" x14ac:dyDescent="0.25">
      <c r="A60" s="4"/>
    </row>
    <row r="61" spans="1:21" x14ac:dyDescent="0.25">
      <c r="A61" s="4"/>
    </row>
    <row r="62" spans="1:21" x14ac:dyDescent="0.25">
      <c r="A62" s="4"/>
    </row>
    <row r="63" spans="1:21" x14ac:dyDescent="0.25">
      <c r="A63" s="4"/>
    </row>
    <row r="64" spans="1:2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</sheetData>
  <mergeCells count="4">
    <mergeCell ref="A2:J2"/>
    <mergeCell ref="L2:U2"/>
    <mergeCell ref="B3:J3"/>
    <mergeCell ref="M3:U3"/>
  </mergeCells>
  <pageMargins left="0.7" right="0.7" top="0.75" bottom="0.75" header="0.3" footer="0.3"/>
  <headerFooter>
    <oddFooter>&amp;L_x000D_&amp;1#&amp;"Calibri"&amp;10&amp;K008000 Interne SNCF Réseau</oddFooter>
  </headerFooter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EB44F-4FD2-48DE-ACEB-408F0C1B5D91}">
  <sheetPr>
    <tabColor theme="1"/>
  </sheetPr>
  <dimension ref="A1:B10"/>
  <sheetViews>
    <sheetView workbookViewId="0">
      <selection activeCell="H16" sqref="H16"/>
    </sheetView>
  </sheetViews>
  <sheetFormatPr baseColWidth="10" defaultRowHeight="14" x14ac:dyDescent="0.3"/>
  <cols>
    <col min="1" max="1" width="3.83203125" customWidth="1"/>
    <col min="2" max="2" width="8.75" customWidth="1"/>
  </cols>
  <sheetData>
    <row r="1" spans="1:2" x14ac:dyDescent="0.3">
      <c r="A1" s="6" t="s">
        <v>70</v>
      </c>
      <c r="B1" s="6" t="s">
        <v>71</v>
      </c>
    </row>
    <row r="2" spans="1:2" x14ac:dyDescent="0.3">
      <c r="A2" s="6">
        <v>18</v>
      </c>
      <c r="B2" s="6" t="s">
        <v>59</v>
      </c>
    </row>
    <row r="3" spans="1:2" x14ac:dyDescent="0.3">
      <c r="A3" s="6">
        <v>22</v>
      </c>
      <c r="B3" s="6" t="s">
        <v>60</v>
      </c>
    </row>
    <row r="4" spans="1:2" x14ac:dyDescent="0.3">
      <c r="A4" s="6">
        <v>26</v>
      </c>
      <c r="B4" s="6" t="s">
        <v>61</v>
      </c>
    </row>
    <row r="5" spans="1:2" x14ac:dyDescent="0.3">
      <c r="A5" s="6">
        <v>30</v>
      </c>
      <c r="B5" s="6" t="s">
        <v>62</v>
      </c>
    </row>
    <row r="6" spans="1:2" x14ac:dyDescent="0.3">
      <c r="A6" s="6">
        <v>34</v>
      </c>
      <c r="B6" s="6" t="s">
        <v>63</v>
      </c>
    </row>
    <row r="7" spans="1:2" x14ac:dyDescent="0.3">
      <c r="A7" s="6">
        <v>38</v>
      </c>
      <c r="B7" s="6" t="s">
        <v>64</v>
      </c>
    </row>
    <row r="8" spans="1:2" x14ac:dyDescent="0.3">
      <c r="A8" s="6">
        <v>42</v>
      </c>
      <c r="B8" s="6" t="s">
        <v>65</v>
      </c>
    </row>
    <row r="9" spans="1:2" x14ac:dyDescent="0.3">
      <c r="A9" s="6">
        <v>46</v>
      </c>
      <c r="B9" s="6" t="s">
        <v>66</v>
      </c>
    </row>
    <row r="10" spans="1:2" x14ac:dyDescent="0.3">
      <c r="A10" s="6">
        <v>50</v>
      </c>
      <c r="B10" s="6" t="s">
        <v>67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844F2965528AE42AF11E56680C0733D" ma:contentTypeVersion="1" ma:contentTypeDescription="Crée un document." ma:contentTypeScope="" ma:versionID="95b44ae7db122306a5894768d2c5764e">
  <xsd:schema xmlns:xsd="http://www.w3.org/2001/XMLSchema" xmlns:xs="http://www.w3.org/2001/XMLSchema" xmlns:p="http://schemas.microsoft.com/office/2006/metadata/properties" xmlns:ns2="32fed1cd-634b-4490-8bba-fee5af32373d" targetNamespace="http://schemas.microsoft.com/office/2006/metadata/properties" ma:root="true" ma:fieldsID="5dc290bda6c25bee698af74adfd56f9b" ns2:_="">
    <xsd:import namespace="32fed1cd-634b-4490-8bba-fee5af32373d"/>
    <xsd:element name="properties">
      <xsd:complexType>
        <xsd:sequence>
          <xsd:element name="documentManagement">
            <xsd:complexType>
              <xsd:all>
                <xsd:element ref="ns2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2fed1cd-634b-4490-8bba-fee5af32373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663A2E0-33FA-46AE-8672-98AD4C58E6B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0C05518-2B3A-4CCB-A715-9A43C955468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13DF9B8-83F7-40A5-8EDE-C1436483508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2fed1cd-634b-4490-8bba-fee5af32373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67 AM</vt:lpstr>
      <vt:lpstr>POMPE</vt:lpstr>
      <vt:lpstr>PISCINE</vt:lpstr>
      <vt:lpstr>2400 m</vt:lpstr>
      <vt:lpstr>Validations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2015-06-05T18:19:34Z</dcterms:created>
  <dcterms:modified xsi:type="dcterms:W3CDTF">2024-07-23T19:56:47Z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0x0101004844F2965528AE42AF11E56680C0733D</vt:lpwstr>
  </property>
  <property fmtid="{D5CDD505-2E9C-101B-9397-08002B2CF9AE}" pid="3" name="MSIP_Label_67cce88e-ba6c-4072-9a4d-8f9e28d4554f_Enabled">
    <vt:lpwstr>true</vt:lpwstr>
  </property>
  <property fmtid="{D5CDD505-2E9C-101B-9397-08002B2CF9AE}" pid="4" name="MSIP_Label_67cce88e-ba6c-4072-9a4d-8f9e28d4554f_SetDate">
    <vt:lpwstr>2024-07-23T17:56:38Z</vt:lpwstr>
  </property>
  <property fmtid="{D5CDD505-2E9C-101B-9397-08002B2CF9AE}" pid="5" name="MSIP_Label_67cce88e-ba6c-4072-9a4d-8f9e28d4554f_Method">
    <vt:lpwstr>Standard</vt:lpwstr>
  </property>
  <property fmtid="{D5CDD505-2E9C-101B-9397-08002B2CF9AE}" pid="6" name="MSIP_Label_67cce88e-ba6c-4072-9a4d-8f9e28d4554f_Name">
    <vt:lpwstr>Interne - SNCF Réseau</vt:lpwstr>
  </property>
  <property fmtid="{D5CDD505-2E9C-101B-9397-08002B2CF9AE}" pid="7" name="MSIP_Label_67cce88e-ba6c-4072-9a4d-8f9e28d4554f_SiteId">
    <vt:lpwstr>4a7c8238-5799-4b16-9fc6-9ad8fce5a7d9</vt:lpwstr>
  </property>
  <property fmtid="{D5CDD505-2E9C-101B-9397-08002B2CF9AE}" pid="8" name="MSIP_Label_67cce88e-ba6c-4072-9a4d-8f9e28d4554f_ActionId">
    <vt:lpwstr>4836300d-cd55-43aa-9c15-c83b228e5593</vt:lpwstr>
  </property>
  <property fmtid="{D5CDD505-2E9C-101B-9397-08002B2CF9AE}" pid="9" name="MSIP_Label_67cce88e-ba6c-4072-9a4d-8f9e28d4554f_ContentBits">
    <vt:lpwstr>2</vt:lpwstr>
  </property>
</Properties>
</file>