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AM23/"/>
    </mc:Choice>
  </mc:AlternateContent>
  <xr:revisionPtr revIDLastSave="181" documentId="13_ncr:1_{B95404A9-B785-A247-87CE-1B51A7528C2F}" xr6:coauthVersionLast="47" xr6:coauthVersionMax="47" xr10:uidLastSave="{1E1E5B91-0C46-4E7B-B7EB-189ACDD15801}"/>
  <bookViews>
    <workbookView xWindow="-110" yWindow="-110" windowWidth="38620" windowHeight="21820" tabRatio="254" xr2:uid="{85D57DB2-101A-C14B-B916-DF7CF9914FA9}"/>
  </bookViews>
  <sheets>
    <sheet name="Risk 1" sheetId="1" r:id="rId1"/>
    <sheet name="Risk 2" sheetId="9" r:id="rId2"/>
    <sheet name="Risk 3" sheetId="10" r:id="rId3"/>
    <sheet name="Summary" sheetId="8" r:id="rId4"/>
    <sheet name="Validations" sheetId="5" r:id="rId5"/>
  </sheets>
  <definedNames>
    <definedName name="impacts" localSheetId="1">tImpacts[Impact]</definedName>
    <definedName name="impacts" localSheetId="2">tImpacts[Impact]</definedName>
    <definedName name="impacts" localSheetId="3">tImpacts[Impact]</definedName>
    <definedName name="impacts">tImpacts[Impact]</definedName>
    <definedName name="master" localSheetId="1">'Risk 2'!$R$4:$V$8</definedName>
    <definedName name="master" localSheetId="2">'Risk 3'!$R$4:$V$8</definedName>
    <definedName name="master">'Risk 1'!$R$4:$V$8</definedName>
    <definedName name="proba" localSheetId="1">tProba[Probabilities]</definedName>
    <definedName name="proba" localSheetId="2">tProba[Probabilities]</definedName>
    <definedName name="proba" localSheetId="3">tProba[Probabilities]</definedName>
    <definedName name="proba">tProba[Probabilities]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8" l="1"/>
  <c r="G17" i="8"/>
  <c r="F17" i="8"/>
  <c r="E17" i="8"/>
  <c r="D17" i="8"/>
  <c r="H16" i="8"/>
  <c r="G16" i="8"/>
  <c r="F16" i="8"/>
  <c r="E16" i="8"/>
  <c r="D16" i="8"/>
  <c r="H15" i="8"/>
  <c r="G15" i="8"/>
  <c r="F15" i="8"/>
  <c r="E15" i="8"/>
  <c r="D15" i="8"/>
  <c r="H14" i="8"/>
  <c r="G14" i="8"/>
  <c r="F14" i="8"/>
  <c r="E14" i="8"/>
  <c r="D14" i="8"/>
  <c r="H13" i="8"/>
  <c r="G13" i="8"/>
  <c r="F13" i="8"/>
  <c r="E13" i="8"/>
  <c r="D13" i="8"/>
  <c r="D5" i="8"/>
  <c r="E5" i="8"/>
  <c r="F5" i="8"/>
  <c r="G5" i="8"/>
  <c r="H5" i="8"/>
  <c r="D6" i="8"/>
  <c r="E6" i="8"/>
  <c r="F6" i="8"/>
  <c r="G6" i="8"/>
  <c r="H6" i="8"/>
  <c r="D7" i="8"/>
  <c r="E7" i="8"/>
  <c r="F7" i="8"/>
  <c r="G7" i="8"/>
  <c r="H7" i="8"/>
  <c r="D8" i="8"/>
  <c r="E8" i="8"/>
  <c r="F8" i="8"/>
  <c r="G8" i="8"/>
  <c r="H8" i="8"/>
  <c r="D9" i="8"/>
  <c r="E9" i="8"/>
  <c r="F9" i="8"/>
  <c r="G9" i="8"/>
  <c r="H9" i="8"/>
  <c r="Q20" i="10" a="1"/>
  <c r="V24" i="10" s="1"/>
  <c r="R19" i="10" a="1"/>
  <c r="R19" i="10" s="1"/>
  <c r="Q12" i="10" a="1"/>
  <c r="S16" i="10" s="1"/>
  <c r="R11" i="10" a="1"/>
  <c r="R11" i="10" s="1"/>
  <c r="Q4" i="10" a="1"/>
  <c r="Q4" i="10" s="1"/>
  <c r="R3" i="10" a="1"/>
  <c r="R3" i="10" s="1"/>
  <c r="Q20" i="9" a="1"/>
  <c r="R19" i="9" a="1"/>
  <c r="R19" i="9" s="1"/>
  <c r="Q12" i="9" a="1"/>
  <c r="R11" i="9" a="1"/>
  <c r="R11" i="9" s="1"/>
  <c r="Q4" i="9" a="1"/>
  <c r="Q4" i="9" s="1"/>
  <c r="R3" i="9" a="1"/>
  <c r="R3" i="9" s="1"/>
  <c r="C13" i="8" a="1"/>
  <c r="D12" i="8" a="1"/>
  <c r="D12" i="8" s="1"/>
  <c r="C5" i="8" a="1"/>
  <c r="D4" i="8" a="1"/>
  <c r="D4" i="8" s="1"/>
  <c r="R19" i="1" a="1"/>
  <c r="R19" i="1" s="1"/>
  <c r="R11" i="1" a="1"/>
  <c r="R11" i="1" s="1"/>
  <c r="R3" i="1" a="1"/>
  <c r="R3" i="1" s="1"/>
  <c r="Q20" i="1" a="1"/>
  <c r="Q20" i="1" s="1"/>
  <c r="R20" i="1" s="1"/>
  <c r="Q12" i="1" a="1"/>
  <c r="R13" i="1" s="1"/>
  <c r="Q4" i="1" a="1"/>
  <c r="Q4" i="1" s="1"/>
  <c r="R13" i="9" l="1"/>
  <c r="N7" i="10"/>
  <c r="I7" i="10"/>
  <c r="N10" i="10"/>
  <c r="N6" i="10"/>
  <c r="I10" i="10"/>
  <c r="I6" i="10"/>
  <c r="N9" i="10"/>
  <c r="I8" i="10"/>
  <c r="I9" i="10"/>
  <c r="N8" i="10"/>
  <c r="S13" i="10"/>
  <c r="V14" i="10"/>
  <c r="T16" i="10"/>
  <c r="V21" i="10"/>
  <c r="T23" i="10"/>
  <c r="Q12" i="10"/>
  <c r="T13" i="10"/>
  <c r="R15" i="10"/>
  <c r="U16" i="10"/>
  <c r="R22" i="10"/>
  <c r="U23" i="10"/>
  <c r="U13" i="10"/>
  <c r="S15" i="10"/>
  <c r="V16" i="10"/>
  <c r="S22" i="10"/>
  <c r="V23" i="10"/>
  <c r="T22" i="10"/>
  <c r="R24" i="10"/>
  <c r="V13" i="10"/>
  <c r="T15" i="10"/>
  <c r="R14" i="10"/>
  <c r="U15" i="10"/>
  <c r="R21" i="10"/>
  <c r="U22" i="10"/>
  <c r="S24" i="10"/>
  <c r="S21" i="10"/>
  <c r="V22" i="10"/>
  <c r="T24" i="10"/>
  <c r="T14" i="10"/>
  <c r="R16" i="10"/>
  <c r="Q20" i="10"/>
  <c r="T21" i="10"/>
  <c r="R23" i="10"/>
  <c r="U24" i="10"/>
  <c r="S14" i="10"/>
  <c r="V15" i="10"/>
  <c r="R13" i="10"/>
  <c r="U14" i="10"/>
  <c r="U21" i="10"/>
  <c r="S23" i="10"/>
  <c r="S16" i="1"/>
  <c r="V20" i="1"/>
  <c r="R16" i="9"/>
  <c r="T15" i="1"/>
  <c r="V13" i="1"/>
  <c r="U23" i="1"/>
  <c r="R22" i="1"/>
  <c r="T20" i="1"/>
  <c r="S14" i="9"/>
  <c r="T24" i="1"/>
  <c r="T14" i="1"/>
  <c r="S24" i="1"/>
  <c r="U22" i="1"/>
  <c r="R21" i="1"/>
  <c r="V15" i="1"/>
  <c r="R24" i="1"/>
  <c r="R14" i="1"/>
  <c r="S22" i="1"/>
  <c r="V16" i="1"/>
  <c r="S15" i="1"/>
  <c r="U13" i="1"/>
  <c r="T23" i="1"/>
  <c r="V21" i="1"/>
  <c r="S20" i="1"/>
  <c r="U14" i="9"/>
  <c r="R16" i="1"/>
  <c r="S14" i="1"/>
  <c r="T22" i="1"/>
  <c r="U15" i="1"/>
  <c r="V23" i="1"/>
  <c r="U20" i="1"/>
  <c r="U16" i="1"/>
  <c r="R15" i="1"/>
  <c r="T13" i="1"/>
  <c r="V24" i="1"/>
  <c r="S23" i="1"/>
  <c r="U21" i="1"/>
  <c r="V15" i="9"/>
  <c r="T16" i="1"/>
  <c r="V14" i="1"/>
  <c r="S13" i="1"/>
  <c r="U24" i="1"/>
  <c r="R23" i="1"/>
  <c r="T21" i="1"/>
  <c r="S16" i="9"/>
  <c r="U14" i="1"/>
  <c r="V22" i="1"/>
  <c r="S21" i="1"/>
  <c r="U24" i="9"/>
  <c r="I7" i="9"/>
  <c r="I10" i="9"/>
  <c r="I6" i="9"/>
  <c r="N9" i="9"/>
  <c r="N7" i="9"/>
  <c r="N10" i="9"/>
  <c r="I9" i="9"/>
  <c r="N8" i="9"/>
  <c r="I8" i="9"/>
  <c r="N6" i="9"/>
  <c r="S13" i="9"/>
  <c r="V14" i="9"/>
  <c r="T16" i="9"/>
  <c r="V21" i="9"/>
  <c r="T23" i="9"/>
  <c r="S23" i="9"/>
  <c r="Q12" i="9"/>
  <c r="T13" i="9"/>
  <c r="R15" i="9"/>
  <c r="U16" i="9"/>
  <c r="R22" i="9"/>
  <c r="U23" i="9"/>
  <c r="U21" i="9"/>
  <c r="U13" i="9"/>
  <c r="S15" i="9"/>
  <c r="V16" i="9"/>
  <c r="S22" i="9"/>
  <c r="V23" i="9"/>
  <c r="V24" i="9"/>
  <c r="V13" i="9"/>
  <c r="T15" i="9"/>
  <c r="T22" i="9"/>
  <c r="R24" i="9"/>
  <c r="R14" i="9"/>
  <c r="U15" i="9"/>
  <c r="R21" i="9"/>
  <c r="U22" i="9"/>
  <c r="S24" i="9"/>
  <c r="S21" i="9"/>
  <c r="V22" i="9"/>
  <c r="T24" i="9"/>
  <c r="T14" i="9"/>
  <c r="Q20" i="9"/>
  <c r="T21" i="9"/>
  <c r="R23" i="9"/>
  <c r="C5" i="8"/>
  <c r="C13" i="8"/>
  <c r="Q12" i="1"/>
  <c r="I6" i="1"/>
  <c r="I8" i="1"/>
  <c r="I7" i="1"/>
  <c r="N6" i="1"/>
  <c r="N7" i="1"/>
  <c r="N9" i="1"/>
  <c r="N8" i="1"/>
  <c r="N10" i="1"/>
  <c r="I10" i="1"/>
  <c r="I9" i="1"/>
  <c r="U12" i="10" l="1"/>
  <c r="V12" i="10"/>
  <c r="T12" i="10"/>
  <c r="S12" i="10"/>
  <c r="R12" i="10"/>
  <c r="R20" i="10"/>
  <c r="V20" i="10"/>
  <c r="U20" i="10"/>
  <c r="T20" i="10"/>
  <c r="S20" i="10"/>
  <c r="T12" i="1"/>
  <c r="R12" i="1"/>
  <c r="V12" i="1"/>
  <c r="S12" i="1"/>
  <c r="U12" i="1"/>
  <c r="V20" i="9"/>
  <c r="R20" i="9"/>
  <c r="U20" i="9"/>
  <c r="T20" i="9"/>
  <c r="S20" i="9"/>
  <c r="V12" i="9"/>
  <c r="T12" i="9"/>
  <c r="U12" i="9"/>
  <c r="S12" i="9"/>
  <c r="R12" i="9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<sst xmlns="http://schemas.openxmlformats.org/spreadsheetml/2006/main" count="199" uniqueCount="37">
  <si>
    <t>Area Name:</t>
  </si>
  <si>
    <t>Updated by:</t>
  </si>
  <si>
    <t>Date Last:</t>
  </si>
  <si>
    <t>Unique ID</t>
  </si>
  <si>
    <t>Risk Description</t>
  </si>
  <si>
    <t>Risk Owners(s) Name and Role</t>
  </si>
  <si>
    <t>Probability</t>
  </si>
  <si>
    <t>Impact</t>
  </si>
  <si>
    <t>Risk rating</t>
  </si>
  <si>
    <t>Control (s)</t>
  </si>
  <si>
    <t>Control Owner (s) Name and Role</t>
  </si>
  <si>
    <t>Residual Probability</t>
  </si>
  <si>
    <t>Residual Impact</t>
  </si>
  <si>
    <t>Residual Risk rating</t>
  </si>
  <si>
    <t>Residual Risk 
(with controls)</t>
  </si>
  <si>
    <t>Inherent Risk 
(without controls)</t>
  </si>
  <si>
    <t>Very High</t>
  </si>
  <si>
    <t>High</t>
  </si>
  <si>
    <t>Medium</t>
  </si>
  <si>
    <t>Low</t>
  </si>
  <si>
    <t>Very Low</t>
  </si>
  <si>
    <t>Probaility</t>
  </si>
  <si>
    <t>Moderate</t>
  </si>
  <si>
    <t>Sustainable</t>
  </si>
  <si>
    <t>Severe</t>
  </si>
  <si>
    <t>Critical</t>
  </si>
  <si>
    <t xml:space="preserve">Risk Assessment </t>
  </si>
  <si>
    <t>Consequences</t>
  </si>
  <si>
    <t>Caused by</t>
  </si>
  <si>
    <t>Risk matrices</t>
  </si>
  <si>
    <t>Master risk matrix</t>
  </si>
  <si>
    <t>Inherent risk matric (before controls)</t>
  </si>
  <si>
    <t>Inherent risk matric (after controls)</t>
  </si>
  <si>
    <t>Very high</t>
  </si>
  <si>
    <t>Very low</t>
  </si>
  <si>
    <t>Probabilities</t>
  </si>
  <si>
    <t>Summary of risk matrices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</si>
</sst>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General;;@"/>
  </numFmts>
  <fonts count="7" x14ac:knownFonts="1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20"/>
      <color theme="0"/>
      <name val="Aptos Narrow"/>
      <family val="2"/>
      <scheme val="minor"/>
    </font>
    <font>
      <sz val="14"/>
      <color theme="0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DA13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CB9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EC9C"/>
        <bgColor indexed="64"/>
      </patternFill>
    </fill>
    <fill>
      <patternFill patternType="solid">
        <fgColor rgb="FFC6F0CE"/>
        <bgColor indexed="64"/>
      </patternFill>
    </fill>
    <fill>
      <patternFill patternType="solid">
        <fgColor rgb="FFEA713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2" borderId="0" xfId="0" applyFill="1" applyAlignment="1">
      <alignment vertical="center"/>
    </xf>
    <xf numFmtId="14" fontId="0" fillId="3" borderId="1" xfId="0" applyNumberForma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 wrapText="1"/>
    </xf>
    <xf numFmtId="0" fontId="0" fillId="3" borderId="0" xfId="0" applyFill="1"/>
    <xf numFmtId="0" fontId="2" fillId="2" borderId="0" xfId="0" applyFont="1" applyFill="1" applyAlignment="1">
      <alignment horizontal="center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textRotation="90"/>
    </xf>
    <xf numFmtId="0" fontId="1" fillId="0" borderId="5" xfId="0" applyFont="1" applyBorder="1" applyAlignment="1">
      <alignment horizontal="center" vertical="center" textRotation="90"/>
    </xf>
    <xf numFmtId="0" fontId="1" fillId="0" borderId="25" xfId="0" applyFont="1" applyBorder="1" applyAlignment="1">
      <alignment horizontal="center" vertical="center" textRotation="90"/>
    </xf>
    <xf numFmtId="164" fontId="0" fillId="6" borderId="11" xfId="0" applyNumberFormat="1" applyFill="1" applyBorder="1" applyAlignment="1">
      <alignment horizontal="center"/>
    </xf>
    <xf numFmtId="164" fontId="0" fillId="8" borderId="12" xfId="0" applyNumberFormat="1" applyFill="1" applyBorder="1" applyAlignment="1">
      <alignment horizontal="center"/>
    </xf>
    <xf numFmtId="164" fontId="0" fillId="5" borderId="12" xfId="0" applyNumberFormat="1" applyFill="1" applyBorder="1" applyAlignment="1">
      <alignment horizontal="center"/>
    </xf>
    <xf numFmtId="164" fontId="0" fillId="5" borderId="13" xfId="0" applyNumberFormat="1" applyFill="1" applyBorder="1" applyAlignment="1">
      <alignment horizontal="center"/>
    </xf>
    <xf numFmtId="164" fontId="0" fillId="7" borderId="14" xfId="0" applyNumberFormat="1" applyFill="1" applyBorder="1" applyAlignment="1">
      <alignment horizontal="center"/>
    </xf>
    <xf numFmtId="164" fontId="0" fillId="6" borderId="15" xfId="0" applyNumberFormat="1" applyFill="1" applyBorder="1" applyAlignment="1">
      <alignment horizontal="center"/>
    </xf>
    <xf numFmtId="164" fontId="0" fillId="8" borderId="15" xfId="0" applyNumberFormat="1" applyFill="1" applyBorder="1" applyAlignment="1">
      <alignment horizontal="center"/>
    </xf>
    <xf numFmtId="164" fontId="0" fillId="5" borderId="15" xfId="0" applyNumberFormat="1" applyFill="1" applyBorder="1" applyAlignment="1">
      <alignment horizontal="center"/>
    </xf>
    <xf numFmtId="164" fontId="0" fillId="5" borderId="16" xfId="0" applyNumberFormat="1" applyFill="1" applyBorder="1" applyAlignment="1">
      <alignment horizontal="center"/>
    </xf>
    <xf numFmtId="164" fontId="0" fillId="7" borderId="20" xfId="0" applyNumberFormat="1" applyFill="1" applyBorder="1" applyAlignment="1">
      <alignment horizontal="center"/>
    </xf>
    <xf numFmtId="164" fontId="0" fillId="7" borderId="17" xfId="0" applyNumberFormat="1" applyFill="1" applyBorder="1" applyAlignment="1">
      <alignment horizontal="center"/>
    </xf>
    <xf numFmtId="164" fontId="0" fillId="7" borderId="21" xfId="0" applyNumberFormat="1" applyFill="1" applyBorder="1" applyAlignment="1">
      <alignment horizontal="center"/>
    </xf>
    <xf numFmtId="164" fontId="0" fillId="6" borderId="18" xfId="0" applyNumberFormat="1" applyFill="1" applyBorder="1" applyAlignment="1">
      <alignment horizontal="center"/>
    </xf>
    <xf numFmtId="164" fontId="0" fillId="8" borderId="19" xfId="0" applyNumberFormat="1" applyFill="1" applyBorder="1" applyAlignment="1">
      <alignment horizont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4" borderId="28" xfId="0" applyFill="1" applyBorder="1" applyAlignment="1">
      <alignment horizontal="center" vertical="center" wrapText="1"/>
    </xf>
    <xf numFmtId="0" fontId="0" fillId="4" borderId="29" xfId="0" applyFill="1" applyBorder="1" applyAlignment="1">
      <alignment horizontal="center" vertical="center" wrapText="1"/>
    </xf>
    <xf numFmtId="0" fontId="0" fillId="4" borderId="30" xfId="0" applyFill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2" xfId="0" applyFont="1" applyBorder="1" applyAlignment="1">
      <alignment horizontal="left" vertical="center" wrapText="1"/>
    </xf>
    <xf numFmtId="0" fontId="4" fillId="0" borderId="33" xfId="0" applyFont="1" applyBorder="1" applyAlignment="1">
      <alignment horizontal="center" vertical="center"/>
    </xf>
    <xf numFmtId="0" fontId="3" fillId="2" borderId="0" xfId="0" applyFont="1" applyFill="1" applyAlignment="1">
      <alignment horizontal="right"/>
    </xf>
    <xf numFmtId="0" fontId="1" fillId="0" borderId="6" xfId="0" applyFont="1" applyBorder="1" applyAlignment="1">
      <alignment horizontal="right" vertical="center"/>
    </xf>
    <xf numFmtId="0" fontId="1" fillId="0" borderId="7" xfId="0" applyFont="1" applyBorder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1" fillId="0" borderId="6" xfId="0" applyFont="1" applyBorder="1" applyAlignment="1">
      <alignment vertical="center"/>
    </xf>
  </cellXfs>
  <cellStyles count="1">
    <cellStyle name="Normal" xfId="0" builtinId="0"/>
  </cellStyles>
  <dxfs count="118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ECB9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1"/>
          <bgColor rgb="FFFF00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ECB9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1"/>
          <bgColor rgb="FFFF00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1"/>
          <bgColor rgb="FFFF0000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rgb="FFFECB9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EA7131"/>
      <color rgb="FFC6F0CE"/>
      <color rgb="FFFFEC9C"/>
      <color rgb="FFFECB92"/>
      <color rgb="FFFDA1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8259C1-6DC4-4DEB-87E3-325DE0EFCC8A}" name="Tableau1" displayName="Tableau1" ref="B5:N10" totalsRowShown="0" headerRowDxfId="100" dataDxfId="101" headerRowBorderDxfId="116" tableBorderDxfId="117" totalsRowBorderDxfId="115">
  <autoFilter ref="B5:N10" xr:uid="{7E8259C1-6DC4-4DEB-87E3-325DE0EFCC8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2E4A4827-66B7-41F0-ADFD-A107A596033E}" name="Unique ID" dataDxfId="114"/>
    <tableColumn id="2" xr3:uid="{BBAD85F3-C09F-48BC-A6CC-2E045887BF5D}" name="Risk Description" dataDxfId="113"/>
    <tableColumn id="3" xr3:uid="{41C8B6C6-CE55-4E9C-8109-98F2030D459D}" name="Caused by" dataDxfId="112"/>
    <tableColumn id="4" xr3:uid="{A9ACF834-79E8-4DED-88D9-E637DB2EA3B8}" name="Consequences" dataDxfId="111"/>
    <tableColumn id="5" xr3:uid="{01B88631-BD2E-4F4E-BD26-CE14011D2FCD}" name="Risk Owners(s) Name and Role" dataDxfId="110"/>
    <tableColumn id="6" xr3:uid="{42469FBF-8575-469C-B586-B36332EE82AB}" name="Probability" dataDxfId="109"/>
    <tableColumn id="7" xr3:uid="{1D44A1C1-F7A6-4BEF-80C8-CC3C6BEE3DF6}" name="Impact" dataDxfId="108"/>
    <tableColumn id="8" xr3:uid="{A2DF00A0-E384-4155-85C0-04AFBA414A08}" name="Risk rating" dataDxfId="107">
      <calculatedColumnFormula>IFERROR(INDEX(R$4:V$8,MATCH(G6,Q$4:Q$8,0),MATCH(H6,R$3:V$3,0)),"")</calculatedColumnFormula>
    </tableColumn>
    <tableColumn id="9" xr3:uid="{91EBABD5-8CBC-4CB5-B3ED-7437F998B9C1}" name="Control (s)" dataDxfId="106"/>
    <tableColumn id="10" xr3:uid="{04C02E03-E73F-4D72-86D6-030B986663CD}" name="Control Owner (s) Name and Role" dataDxfId="105"/>
    <tableColumn id="11" xr3:uid="{9EDAE60F-430A-4383-89EB-6851E5B83A01}" name="Residual Probability" dataDxfId="104"/>
    <tableColumn id="12" xr3:uid="{E238BC5D-8746-4025-B227-81D8E37D5E19}" name="Residual Impact" dataDxfId="103"/>
    <tableColumn id="13" xr3:uid="{372A11AD-57ED-4F09-B359-F3D2304E07CB}" name="Residual Risk rating" dataDxfId="102">
      <calculatedColumnFormula>IFERROR(INDEX(R$4:V$8,MATCH(L6,Q$4:Q$8,0),MATCH(M6,R$3:V$3,0)),"")</calculatedColumnFormula>
    </tableColumn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32139C1-1085-4CB9-8664-30653E77BDC1}" name="Tableau19" displayName="Tableau19" ref="B5:N10" totalsRowShown="0" headerRowDxfId="51" dataDxfId="50" headerRowBorderDxfId="48" tableBorderDxfId="49" totalsRowBorderDxfId="47">
  <autoFilter ref="B5:N10" xr:uid="{7E8259C1-6DC4-4DEB-87E3-325DE0EFCC8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CD474FA6-C3D1-4F77-9D37-70A83173E763}" name="Unique ID" dataDxfId="46"/>
    <tableColumn id="2" xr3:uid="{4FB5F4FE-556F-421A-AF60-A016E8E94E54}" name="Risk Description" dataDxfId="45"/>
    <tableColumn id="3" xr3:uid="{C8D30E73-7DB1-49A0-83E8-452EC905BCCA}" name="Caused by" dataDxfId="44"/>
    <tableColumn id="4" xr3:uid="{86130B51-EC49-4D51-A782-73AB1BCF68A1}" name="Consequences" dataDxfId="43"/>
    <tableColumn id="5" xr3:uid="{9B60052F-DB88-47E8-AE1B-FA19A3CB9E47}" name="Risk Owners(s) Name and Role" dataDxfId="42"/>
    <tableColumn id="6" xr3:uid="{873B7062-80E7-40EB-9FFA-50BA12280047}" name="Probability" dataDxfId="41"/>
    <tableColumn id="7" xr3:uid="{2BF10F45-B2DB-4071-8730-F79ACE6E6CEE}" name="Impact" dataDxfId="40"/>
    <tableColumn id="8" xr3:uid="{E179D791-E15F-45E2-87F2-1EA28477B544}" name="Risk rating" dataDxfId="39">
      <calculatedColumnFormula>IFERROR(INDEX(R$4:V$8,MATCH(G6,Q$4:Q$8,0),MATCH(H6,R$3:V$3,0)),"")</calculatedColumnFormula>
    </tableColumn>
    <tableColumn id="9" xr3:uid="{531B06FC-92AE-44F9-9C95-5E8DE1FB9D0F}" name="Control (s)" dataDxfId="38"/>
    <tableColumn id="10" xr3:uid="{E7580240-987A-4BF3-A745-9A7797C93722}" name="Control Owner (s) Name and Role" dataDxfId="37"/>
    <tableColumn id="11" xr3:uid="{5CD680D3-36FB-42DE-9BBE-E2881AC30B04}" name="Residual Probability" dataDxfId="36"/>
    <tableColumn id="12" xr3:uid="{A4D52062-495D-4C4B-A640-41B704C41160}" name="Residual Impact" dataDxfId="35"/>
    <tableColumn id="13" xr3:uid="{7B0111AB-EBCD-486E-A320-5D5E217BF660}" name="Residual Risk rating" dataDxfId="34">
      <calculatedColumnFormula>IFERROR(INDEX(R$4:V$8,MATCH(L6,Q$4:Q$8,0),MATCH(M6,R$3:V$3,0)),"")</calculatedColumnFormula>
    </tableColumn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CB487B4-4906-48F8-9D21-17F663B60DE5}" name="Tableau110" displayName="Tableau110" ref="B5:N10" totalsRowShown="0" headerRowDxfId="21" dataDxfId="20" headerRowBorderDxfId="18" tableBorderDxfId="19" totalsRowBorderDxfId="17">
  <autoFilter ref="B5:N10" xr:uid="{7E8259C1-6DC4-4DEB-87E3-325DE0EFCC8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75CE4B3D-BE54-4509-8B5C-5264944EC5DA}" name="Unique ID" dataDxfId="16"/>
    <tableColumn id="2" xr3:uid="{DB31A939-12B1-49D3-A30B-8EB63F3B164F}" name="Risk Description" dataDxfId="15"/>
    <tableColumn id="3" xr3:uid="{53AA57F0-271B-4545-B57A-435F299668B1}" name="Caused by" dataDxfId="14"/>
    <tableColumn id="4" xr3:uid="{8024A419-7B7B-4B6E-843A-CE3ADE5D1290}" name="Consequences" dataDxfId="13"/>
    <tableColumn id="5" xr3:uid="{330B04A3-6F55-4883-B4DA-D0BCDEA3880B}" name="Risk Owners(s) Name and Role" dataDxfId="12"/>
    <tableColumn id="6" xr3:uid="{E124B20E-8F9A-4B61-BD96-6144CE98AE6F}" name="Probability" dataDxfId="11"/>
    <tableColumn id="7" xr3:uid="{F66D46EF-0850-49A6-8337-5EF0B117D1E5}" name="Impact" dataDxfId="10"/>
    <tableColumn id="8" xr3:uid="{E39A2846-FD1B-44EE-8D2B-BE86A0813B8E}" name="Risk rating" dataDxfId="9">
      <calculatedColumnFormula>IFERROR(INDEX(R$4:V$8,MATCH(G6,Q$4:Q$8,0),MATCH(H6,R$3:V$3,0)),"")</calculatedColumnFormula>
    </tableColumn>
    <tableColumn id="9" xr3:uid="{D1CFFEAD-D00B-42E1-A90F-8EADAF082275}" name="Control (s)" dataDxfId="8"/>
    <tableColumn id="10" xr3:uid="{C4512EA0-0E4D-45A1-86D3-BD1A5AE17EA0}" name="Control Owner (s) Name and Role" dataDxfId="7"/>
    <tableColumn id="11" xr3:uid="{55BA5BE6-14DB-4387-81B3-6049B0EB3A35}" name="Residual Probability" dataDxfId="6"/>
    <tableColumn id="12" xr3:uid="{A481670A-5423-44E2-9948-5B2385159B2F}" name="Residual Impact" dataDxfId="5"/>
    <tableColumn id="13" xr3:uid="{147EB556-3C33-41E6-BA31-4C3F8F4A0D62}" name="Residual Risk rating" dataDxfId="4">
      <calculatedColumnFormula>IFERROR(INDEX(R$4:V$8,MATCH(L6,Q$4:Q$8,0),MATCH(M6,R$3:V$3,0)),"")</calculatedColumnFormula>
    </tableColumn>
  </tableColumns>
  <tableStyleInfo name="TableStyleLight15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FDCF4D-70B6-4098-83EC-4F101C396705}" name="tProba" displayName="tProba" ref="A1:A6" totalsRowShown="0">
  <autoFilter ref="A1:A6" xr:uid="{0BFDCF4D-70B6-4098-83EC-4F101C396705}">
    <filterColumn colId="0" hiddenButton="1"/>
  </autoFilter>
  <tableColumns count="1">
    <tableColumn id="1" xr3:uid="{C3F7C8A5-A126-4ED8-B906-63E595DF45A5}" name="Probabilities"/>
  </tableColumns>
  <tableStyleInfo name="TableStyleLight15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A6ED-5466-41F8-A416-9CB6885329F6}" name="tImpacts" displayName="tImpacts" ref="B1:B6" totalsRowShown="0">
  <autoFilter ref="B1:B6" xr:uid="{3B54A6ED-5466-41F8-A416-9CB6885329F6}">
    <filterColumn colId="0" hiddenButton="1"/>
  </autoFilter>
  <tableColumns count="1">
    <tableColumn id="1" xr3:uid="{21BB796B-233F-4468-8F95-1E8505D2E3A1}" name="Impact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D5C3DE-CB6C-644B-91C4-3B4AC22737EF}">
  <dimension ref="B1:V24"/>
  <sheetViews>
    <sheetView showGridLines="0" tabSelected="1" zoomScale="118" workbookViewId="0">
      <selection activeCell="Q4" sqref="Q4"/>
    </sheetView>
  </sheetViews>
  <sheetFormatPr baseColWidth="10" defaultRowHeight="16" x14ac:dyDescent="0.4"/>
  <cols>
    <col min="1" max="1" width="2" customWidth="1"/>
    <col min="2" max="2" width="8.9140625" bestFit="1" customWidth="1"/>
    <col min="3" max="3" width="10.4140625" bestFit="1" customWidth="1"/>
    <col min="4" max="4" width="7.08203125" bestFit="1" customWidth="1"/>
    <col min="5" max="5" width="13.1640625" bestFit="1" customWidth="1"/>
    <col min="6" max="6" width="13.25" bestFit="1" customWidth="1"/>
    <col min="7" max="7" width="9.83203125" bestFit="1" customWidth="1"/>
    <col min="8" max="8" width="7.75" bestFit="1" customWidth="1"/>
    <col min="9" max="10" width="9.5" bestFit="1" customWidth="1"/>
    <col min="11" max="11" width="15.1640625" bestFit="1" customWidth="1"/>
    <col min="12" max="12" width="9.83203125" bestFit="1" customWidth="1"/>
    <col min="13" max="13" width="8.08203125" bestFit="1" customWidth="1"/>
    <col min="14" max="14" width="9.58203125" bestFit="1" customWidth="1"/>
    <col min="16" max="16" width="4.33203125" bestFit="1" customWidth="1"/>
    <col min="17" max="17" width="8.25" bestFit="1" customWidth="1"/>
    <col min="18" max="20" width="10.1640625" bestFit="1" customWidth="1"/>
    <col min="21" max="21" width="8.33203125" bestFit="1" customWidth="1"/>
    <col min="22" max="22" width="8.25" bestFit="1" customWidth="1"/>
  </cols>
  <sheetData>
    <row r="1" spans="2:22" ht="26.5" thickBot="1" x14ac:dyDescent="0.65">
      <c r="B1" s="25" t="s">
        <v>26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P1" s="57" t="s">
        <v>29</v>
      </c>
    </row>
    <row r="2" spans="2:22" ht="19" thickBot="1" x14ac:dyDescent="0.5">
      <c r="B2" s="1"/>
      <c r="C2" s="54" t="s">
        <v>0</v>
      </c>
      <c r="D2" s="2"/>
      <c r="E2" s="24"/>
      <c r="F2" s="1"/>
      <c r="G2" s="54" t="s">
        <v>1</v>
      </c>
      <c r="H2" s="2"/>
      <c r="I2" s="1"/>
      <c r="J2" s="54" t="s">
        <v>2</v>
      </c>
      <c r="K2" s="4">
        <v>45496</v>
      </c>
      <c r="L2" s="1"/>
      <c r="M2" s="1"/>
      <c r="N2" s="1"/>
      <c r="P2" s="58" t="s">
        <v>30</v>
      </c>
    </row>
    <row r="3" spans="2:22" ht="21.5" thickBot="1" x14ac:dyDescent="0.4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Q3" s="59" t="s">
        <v>7</v>
      </c>
      <c r="R3" s="19" t="str" cm="1">
        <f t="array" ref="R3:V3">TRANSPOSE(impacts)</f>
        <v>Very low</v>
      </c>
      <c r="S3" s="20" t="str">
        <v>Low</v>
      </c>
      <c r="T3" s="20" t="str">
        <v>Medium</v>
      </c>
      <c r="U3" s="20" t="str">
        <v>High</v>
      </c>
      <c r="V3" s="21" t="str">
        <v>Very high</v>
      </c>
    </row>
    <row r="4" spans="2:22" ht="35" customHeight="1" x14ac:dyDescent="0.4">
      <c r="B4" s="1"/>
      <c r="C4" s="1"/>
      <c r="D4" s="1"/>
      <c r="E4" s="1"/>
      <c r="F4" s="1"/>
      <c r="G4" s="26" t="s">
        <v>15</v>
      </c>
      <c r="H4" s="27"/>
      <c r="I4" s="27"/>
      <c r="J4" s="3"/>
      <c r="K4" s="3"/>
      <c r="L4" s="26" t="s">
        <v>14</v>
      </c>
      <c r="M4" s="26"/>
      <c r="N4" s="26"/>
      <c r="P4" s="30" t="s">
        <v>21</v>
      </c>
      <c r="Q4" s="16" t="str" cm="1">
        <f t="array" ref="Q4:Q8">proba</f>
        <v>Very high</v>
      </c>
      <c r="R4" s="5" t="s">
        <v>22</v>
      </c>
      <c r="S4" s="6" t="s">
        <v>24</v>
      </c>
      <c r="T4" s="6" t="s">
        <v>24</v>
      </c>
      <c r="U4" s="6" t="s">
        <v>25</v>
      </c>
      <c r="V4" s="7" t="s">
        <v>25</v>
      </c>
    </row>
    <row r="5" spans="2:22" ht="39" customHeight="1" x14ac:dyDescent="0.4">
      <c r="B5" s="47" t="s">
        <v>3</v>
      </c>
      <c r="C5" s="48" t="s">
        <v>4</v>
      </c>
      <c r="D5" s="48" t="s">
        <v>28</v>
      </c>
      <c r="E5" s="48" t="s">
        <v>27</v>
      </c>
      <c r="F5" s="48" t="s">
        <v>5</v>
      </c>
      <c r="G5" s="48" t="s">
        <v>6</v>
      </c>
      <c r="H5" s="48" t="s">
        <v>7</v>
      </c>
      <c r="I5" s="48" t="s">
        <v>8</v>
      </c>
      <c r="J5" s="48" t="s">
        <v>9</v>
      </c>
      <c r="K5" s="48" t="s">
        <v>10</v>
      </c>
      <c r="L5" s="48" t="s">
        <v>11</v>
      </c>
      <c r="M5" s="48" t="s">
        <v>12</v>
      </c>
      <c r="N5" s="49" t="s">
        <v>13</v>
      </c>
      <c r="P5" s="28"/>
      <c r="Q5" s="17" t="str">
        <v>High</v>
      </c>
      <c r="R5" s="8" t="s">
        <v>23</v>
      </c>
      <c r="S5" s="9" t="s">
        <v>22</v>
      </c>
      <c r="T5" s="9" t="s">
        <v>24</v>
      </c>
      <c r="U5" s="9" t="s">
        <v>25</v>
      </c>
      <c r="V5" s="10" t="s">
        <v>25</v>
      </c>
    </row>
    <row r="6" spans="2:22" x14ac:dyDescent="0.4">
      <c r="B6" s="45">
        <v>1</v>
      </c>
      <c r="C6" s="22"/>
      <c r="D6" s="23"/>
      <c r="E6" s="23"/>
      <c r="F6" s="22"/>
      <c r="G6" s="22" t="s">
        <v>18</v>
      </c>
      <c r="H6" s="22" t="s">
        <v>16</v>
      </c>
      <c r="I6" s="22" t="str">
        <f>IFERROR(INDEX(R$4:V$8,MATCH(G6,Q$4:Q$8,0),MATCH(H6,R$3:V$3,0)),"")</f>
        <v>Critical</v>
      </c>
      <c r="J6" s="22"/>
      <c r="K6" s="22"/>
      <c r="L6" s="22" t="s">
        <v>18</v>
      </c>
      <c r="M6" s="22" t="s">
        <v>16</v>
      </c>
      <c r="N6" s="46" t="str">
        <f>IFERROR(INDEX(R$4:V$8,MATCH(L6,Q$4:Q$8,0),MATCH(M6,R$3:V$3,0)),"")</f>
        <v>Critical</v>
      </c>
      <c r="P6" s="28"/>
      <c r="Q6" s="17" t="str">
        <v>Medium</v>
      </c>
      <c r="R6" s="8" t="s">
        <v>23</v>
      </c>
      <c r="S6" s="9" t="s">
        <v>22</v>
      </c>
      <c r="T6" s="9" t="s">
        <v>22</v>
      </c>
      <c r="U6" s="9" t="s">
        <v>24</v>
      </c>
      <c r="V6" s="10" t="s">
        <v>25</v>
      </c>
    </row>
    <row r="7" spans="2:22" x14ac:dyDescent="0.4">
      <c r="B7" s="45">
        <v>2</v>
      </c>
      <c r="C7" s="22"/>
      <c r="D7" s="23"/>
      <c r="E7" s="23"/>
      <c r="F7" s="22"/>
      <c r="G7" s="22"/>
      <c r="H7" s="22"/>
      <c r="I7" s="22" t="str">
        <f>IFERROR(INDEX(R$4:V$8,MATCH(G7,Q$4:Q$8,0),MATCH(H7,R$3:V$3,0)),"")</f>
        <v/>
      </c>
      <c r="J7" s="22"/>
      <c r="K7" s="22"/>
      <c r="L7" s="22" t="s">
        <v>20</v>
      </c>
      <c r="M7" s="22" t="s">
        <v>18</v>
      </c>
      <c r="N7" s="46" t="str">
        <f>IFERROR(INDEX(R$4:V$8,MATCH(L7,Q$4:Q$8,0),MATCH(M7,R$3:V$3,0)),"")</f>
        <v>Sustainable</v>
      </c>
      <c r="P7" s="28"/>
      <c r="Q7" s="17" t="str">
        <v>Low</v>
      </c>
      <c r="R7" s="8" t="s">
        <v>23</v>
      </c>
      <c r="S7" s="14" t="s">
        <v>23</v>
      </c>
      <c r="T7" s="9" t="s">
        <v>22</v>
      </c>
      <c r="U7" s="9" t="s">
        <v>24</v>
      </c>
      <c r="V7" s="10" t="s">
        <v>25</v>
      </c>
    </row>
    <row r="8" spans="2:22" ht="16.5" thickBot="1" x14ac:dyDescent="0.45">
      <c r="B8" s="45"/>
      <c r="C8" s="22"/>
      <c r="D8" s="23"/>
      <c r="E8" s="23"/>
      <c r="F8" s="22"/>
      <c r="G8" s="22"/>
      <c r="H8" s="22"/>
      <c r="I8" s="22" t="str">
        <f>IFERROR(INDEX(R$4:V$8,MATCH(G8,Q$4:Q$8,0),MATCH(H8,R$3:V$3,0)),"")</f>
        <v/>
      </c>
      <c r="J8" s="22"/>
      <c r="K8" s="22"/>
      <c r="L8" s="22"/>
      <c r="M8" s="22"/>
      <c r="N8" s="46" t="str">
        <f>IFERROR(INDEX(R$4:V$8,MATCH(L8,Q$4:Q$8,0),MATCH(M8,R$3:V$3,0)),"")</f>
        <v/>
      </c>
      <c r="P8" s="29"/>
      <c r="Q8" s="18" t="str">
        <v>Very low</v>
      </c>
      <c r="R8" s="11" t="s">
        <v>23</v>
      </c>
      <c r="S8" s="15" t="s">
        <v>23</v>
      </c>
      <c r="T8" s="15" t="s">
        <v>23</v>
      </c>
      <c r="U8" s="12" t="s">
        <v>22</v>
      </c>
      <c r="V8" s="13" t="s">
        <v>24</v>
      </c>
    </row>
    <row r="9" spans="2:22" x14ac:dyDescent="0.4">
      <c r="B9" s="45"/>
      <c r="C9" s="22"/>
      <c r="D9" s="23"/>
      <c r="E9" s="23"/>
      <c r="F9" s="22"/>
      <c r="G9" s="22"/>
      <c r="H9" s="22"/>
      <c r="I9" s="22" t="str">
        <f>IFERROR(INDEX(R$4:V$8,MATCH(G9,Q$4:Q$8,0),MATCH(H9,R$3:V$3,0)),"")</f>
        <v/>
      </c>
      <c r="J9" s="22"/>
      <c r="K9" s="22"/>
      <c r="L9" s="22"/>
      <c r="M9" s="22"/>
      <c r="N9" s="46" t="str">
        <f>IFERROR(INDEX(R$4:V$8,MATCH(L9,Q$4:Q$8,0),MATCH(M9,R$3:V$3,0)),"")</f>
        <v/>
      </c>
    </row>
    <row r="10" spans="2:22" ht="16.5" thickBot="1" x14ac:dyDescent="0.45">
      <c r="B10" s="50"/>
      <c r="C10" s="51"/>
      <c r="D10" s="52"/>
      <c r="E10" s="52"/>
      <c r="F10" s="51"/>
      <c r="G10" s="51"/>
      <c r="H10" s="51"/>
      <c r="I10" s="51" t="str">
        <f>IFERROR(INDEX(R$4:V$8,MATCH(G10,Q$4:Q$8,0),MATCH(H10,R$3:V$3,0)),"")</f>
        <v/>
      </c>
      <c r="J10" s="51"/>
      <c r="K10" s="51"/>
      <c r="L10" s="51"/>
      <c r="M10" s="51"/>
      <c r="N10" s="53" t="str">
        <f>IFERROR(INDEX(R$4:V$8,MATCH(L10,Q$4:Q$8,0),MATCH(M10,R$3:V$3,0)),"")</f>
        <v/>
      </c>
      <c r="P10" s="58" t="s">
        <v>31</v>
      </c>
    </row>
    <row r="11" spans="2:22" ht="21.5" thickBot="1" x14ac:dyDescent="0.45">
      <c r="Q11" s="59" t="s">
        <v>7</v>
      </c>
      <c r="R11" s="19" t="str" cm="1">
        <f t="array" ref="R11:V11">TRANSPOSE(impacts)</f>
        <v>Very low</v>
      </c>
      <c r="S11" s="20" t="str">
        <v>Low</v>
      </c>
      <c r="T11" s="20" t="str">
        <v>Medium</v>
      </c>
      <c r="U11" s="20" t="str">
        <v>High</v>
      </c>
      <c r="V11" s="21" t="str">
        <v>Very high</v>
      </c>
    </row>
    <row r="12" spans="2:22" x14ac:dyDescent="0.4">
      <c r="P12" s="30" t="s">
        <v>21</v>
      </c>
      <c r="Q12" s="16" t="str" cm="1">
        <f t="array" ref="Q12:Q16">proba</f>
        <v>Very high</v>
      </c>
      <c r="R12" s="31">
        <f>COUNTIFS(Tableau1[Probability],$Q12,Tableau1[Impact],R$11)</f>
        <v>0</v>
      </c>
      <c r="S12" s="32">
        <f>COUNTIFS(Tableau1[Probability],$Q12,Tableau1[Impact],S$11)</f>
        <v>0</v>
      </c>
      <c r="T12" s="32">
        <f>COUNTIFS(Tableau1[Probability],$Q12,Tableau1[Impact],T$11)</f>
        <v>0</v>
      </c>
      <c r="U12" s="33">
        <f>COUNTIFS(Tableau1[Probability],$Q12,Tableau1[Impact],U$11)</f>
        <v>0</v>
      </c>
      <c r="V12" s="34">
        <f>COUNTIFS(Tableau1[Probability],$Q12,Tableau1[Impact],V$11)</f>
        <v>0</v>
      </c>
    </row>
    <row r="13" spans="2:22" ht="16.5" customHeight="1" x14ac:dyDescent="0.4">
      <c r="P13" s="28"/>
      <c r="Q13" s="17" t="str">
        <v>High</v>
      </c>
      <c r="R13" s="35">
        <f>COUNTIFS(Tableau1[Probability],$Q13,Tableau1[Impact],R$11)</f>
        <v>0</v>
      </c>
      <c r="S13" s="36">
        <f>COUNTIFS(Tableau1[Probability],$Q13,Tableau1[Impact],S$11)</f>
        <v>0</v>
      </c>
      <c r="T13" s="37">
        <f>COUNTIFS(Tableau1[Probability],$Q13,Tableau1[Impact],T$11)</f>
        <v>0</v>
      </c>
      <c r="U13" s="38">
        <f>COUNTIFS(Tableau1[Probability],$Q13,Tableau1[Impact],U$11)</f>
        <v>0</v>
      </c>
      <c r="V13" s="39">
        <f>COUNTIFS(Tableau1[Probability],$Q13,Tableau1[Impact],V$11)</f>
        <v>0</v>
      </c>
    </row>
    <row r="14" spans="2:22" x14ac:dyDescent="0.4">
      <c r="P14" s="28"/>
      <c r="Q14" s="17" t="str">
        <v>Medium</v>
      </c>
      <c r="R14" s="35">
        <f>COUNTIFS(Tableau1[Probability],$Q14,Tableau1[Impact],R$11)</f>
        <v>0</v>
      </c>
      <c r="S14" s="36">
        <f>COUNTIFS(Tableau1[Probability],$Q14,Tableau1[Impact],S$11)</f>
        <v>0</v>
      </c>
      <c r="T14" s="36">
        <f>COUNTIFS(Tableau1[Probability],$Q14,Tableau1[Impact],T$11)</f>
        <v>0</v>
      </c>
      <c r="U14" s="37">
        <f>COUNTIFS(Tableau1[Probability],$Q14,Tableau1[Impact],U$11)</f>
        <v>0</v>
      </c>
      <c r="V14" s="39">
        <f>COUNTIFS(Tableau1[Probability],$Q14,Tableau1[Impact],V$11)</f>
        <v>1</v>
      </c>
    </row>
    <row r="15" spans="2:22" x14ac:dyDescent="0.4">
      <c r="P15" s="28"/>
      <c r="Q15" s="17" t="str">
        <v>Low</v>
      </c>
      <c r="R15" s="35">
        <f>COUNTIFS(Tableau1[Probability],$Q15,Tableau1[Impact],R$11)</f>
        <v>0</v>
      </c>
      <c r="S15" s="40">
        <f>COUNTIFS(Tableau1[Probability],$Q15,Tableau1[Impact],S$11)</f>
        <v>0</v>
      </c>
      <c r="T15" s="36">
        <f>COUNTIFS(Tableau1[Probability],$Q15,Tableau1[Impact],T$11)</f>
        <v>0</v>
      </c>
      <c r="U15" s="37">
        <f>COUNTIFS(Tableau1[Probability],$Q15,Tableau1[Impact],U$11)</f>
        <v>0</v>
      </c>
      <c r="V15" s="39">
        <f>COUNTIFS(Tableau1[Probability],$Q15,Tableau1[Impact],V$11)</f>
        <v>0</v>
      </c>
    </row>
    <row r="16" spans="2:22" ht="16.5" thickBot="1" x14ac:dyDescent="0.45">
      <c r="P16" s="29"/>
      <c r="Q16" s="18" t="str">
        <v>Very low</v>
      </c>
      <c r="R16" s="41">
        <f>COUNTIFS(Tableau1[Probability],$Q16,Tableau1[Impact],R$11)</f>
        <v>0</v>
      </c>
      <c r="S16" s="42">
        <f>COUNTIFS(Tableau1[Probability],$Q16,Tableau1[Impact],S$11)</f>
        <v>0</v>
      </c>
      <c r="T16" s="42">
        <f>COUNTIFS(Tableau1[Probability],$Q16,Tableau1[Impact],T$11)</f>
        <v>0</v>
      </c>
      <c r="U16" s="43">
        <f>COUNTIFS(Tableau1[Probability],$Q16,Tableau1[Impact],U$11)</f>
        <v>0</v>
      </c>
      <c r="V16" s="44">
        <f>COUNTIFS(Tableau1[Probability],$Q16,Tableau1[Impact],V$11)</f>
        <v>0</v>
      </c>
    </row>
    <row r="18" spans="16:22" ht="16.5" thickBot="1" x14ac:dyDescent="0.45">
      <c r="P18" s="58" t="s">
        <v>32</v>
      </c>
    </row>
    <row r="19" spans="16:22" ht="21.5" thickBot="1" x14ac:dyDescent="0.45">
      <c r="Q19" s="59" t="s">
        <v>7</v>
      </c>
      <c r="R19" s="19" t="str" cm="1">
        <f t="array" ref="R19:V19">TRANSPOSE(impacts)</f>
        <v>Very low</v>
      </c>
      <c r="S19" s="20" t="str">
        <v>Low</v>
      </c>
      <c r="T19" s="20" t="str">
        <v>Medium</v>
      </c>
      <c r="U19" s="20" t="str">
        <v>High</v>
      </c>
      <c r="V19" s="21" t="str">
        <v>Very high</v>
      </c>
    </row>
    <row r="20" spans="16:22" ht="16" customHeight="1" x14ac:dyDescent="0.4">
      <c r="P20" s="30" t="s">
        <v>21</v>
      </c>
      <c r="Q20" s="16" t="str" cm="1">
        <f t="array" ref="Q20:Q24">proba</f>
        <v>Very high</v>
      </c>
      <c r="R20" s="31">
        <f>COUNTIFS(Tableau1[Residual Probability],$Q20,Tableau1[Residual Impact],R$19)</f>
        <v>0</v>
      </c>
      <c r="S20" s="32">
        <f>COUNTIFS(Tableau1[Residual Probability],$Q20,Tableau1[Residual Impact],S$19)</f>
        <v>0</v>
      </c>
      <c r="T20" s="32">
        <f>COUNTIFS(Tableau1[Residual Probability],$Q20,Tableau1[Residual Impact],T$19)</f>
        <v>0</v>
      </c>
      <c r="U20" s="33">
        <f>COUNTIFS(Tableau1[Residual Probability],$Q20,Tableau1[Residual Impact],U$19)</f>
        <v>0</v>
      </c>
      <c r="V20" s="34">
        <f>COUNTIFS(Tableau1[Residual Probability],$Q20,Tableau1[Residual Impact],V$19)</f>
        <v>0</v>
      </c>
    </row>
    <row r="21" spans="16:22" x14ac:dyDescent="0.4">
      <c r="P21" s="28"/>
      <c r="Q21" s="17" t="str">
        <v>High</v>
      </c>
      <c r="R21" s="35">
        <f>COUNTIFS(Tableau1[Residual Probability],$Q21,Tableau1[Residual Impact],R$19)</f>
        <v>0</v>
      </c>
      <c r="S21" s="36">
        <f>COUNTIFS(Tableau1[Residual Probability],$Q21,Tableau1[Residual Impact],S$19)</f>
        <v>0</v>
      </c>
      <c r="T21" s="37">
        <f>COUNTIFS(Tableau1[Residual Probability],$Q21,Tableau1[Residual Impact],T$19)</f>
        <v>0</v>
      </c>
      <c r="U21" s="38">
        <f>COUNTIFS(Tableau1[Residual Probability],$Q21,Tableau1[Residual Impact],U$19)</f>
        <v>0</v>
      </c>
      <c r="V21" s="39">
        <f>COUNTIFS(Tableau1[Residual Probability],$Q21,Tableau1[Residual Impact],V$19)</f>
        <v>0</v>
      </c>
    </row>
    <row r="22" spans="16:22" x14ac:dyDescent="0.4">
      <c r="P22" s="28"/>
      <c r="Q22" s="17" t="str">
        <v>Medium</v>
      </c>
      <c r="R22" s="35">
        <f>COUNTIFS(Tableau1[Residual Probability],$Q22,Tableau1[Residual Impact],R$19)</f>
        <v>0</v>
      </c>
      <c r="S22" s="36">
        <f>COUNTIFS(Tableau1[Residual Probability],$Q22,Tableau1[Residual Impact],S$19)</f>
        <v>0</v>
      </c>
      <c r="T22" s="36">
        <f>COUNTIFS(Tableau1[Residual Probability],$Q22,Tableau1[Residual Impact],T$19)</f>
        <v>0</v>
      </c>
      <c r="U22" s="37">
        <f>COUNTIFS(Tableau1[Residual Probability],$Q22,Tableau1[Residual Impact],U$19)</f>
        <v>0</v>
      </c>
      <c r="V22" s="39">
        <f>COUNTIFS(Tableau1[Residual Probability],$Q22,Tableau1[Residual Impact],V$19)</f>
        <v>1</v>
      </c>
    </row>
    <row r="23" spans="16:22" x14ac:dyDescent="0.4">
      <c r="P23" s="28"/>
      <c r="Q23" s="17" t="str">
        <v>Low</v>
      </c>
      <c r="R23" s="35">
        <f>COUNTIFS(Tableau1[Residual Probability],$Q23,Tableau1[Residual Impact],R$19)</f>
        <v>0</v>
      </c>
      <c r="S23" s="40">
        <f>COUNTIFS(Tableau1[Residual Probability],$Q23,Tableau1[Residual Impact],S$19)</f>
        <v>0</v>
      </c>
      <c r="T23" s="36">
        <f>COUNTIFS(Tableau1[Residual Probability],$Q23,Tableau1[Residual Impact],T$19)</f>
        <v>0</v>
      </c>
      <c r="U23" s="37">
        <f>COUNTIFS(Tableau1[Residual Probability],$Q23,Tableau1[Residual Impact],U$19)</f>
        <v>0</v>
      </c>
      <c r="V23" s="39">
        <f>COUNTIFS(Tableau1[Residual Probability],$Q23,Tableau1[Residual Impact],V$19)</f>
        <v>0</v>
      </c>
    </row>
    <row r="24" spans="16:22" ht="16.5" thickBot="1" x14ac:dyDescent="0.45">
      <c r="P24" s="29"/>
      <c r="Q24" s="18" t="str">
        <v>Very low</v>
      </c>
      <c r="R24" s="41">
        <f>COUNTIFS(Tableau1[Residual Probability],$Q24,Tableau1[Residual Impact],R$19)</f>
        <v>0</v>
      </c>
      <c r="S24" s="42">
        <f>COUNTIFS(Tableau1[Residual Probability],$Q24,Tableau1[Residual Impact],S$19)</f>
        <v>0</v>
      </c>
      <c r="T24" s="42">
        <f>COUNTIFS(Tableau1[Residual Probability],$Q24,Tableau1[Residual Impact],T$19)</f>
        <v>1</v>
      </c>
      <c r="U24" s="43">
        <f>COUNTIFS(Tableau1[Residual Probability],$Q24,Tableau1[Residual Impact],U$19)</f>
        <v>0</v>
      </c>
      <c r="V24" s="44">
        <f>COUNTIFS(Tableau1[Residual Probability],$Q24,Tableau1[Residual Impact],V$19)</f>
        <v>0</v>
      </c>
    </row>
  </sheetData>
  <mergeCells count="6">
    <mergeCell ref="P20:P24"/>
    <mergeCell ref="P12:P16"/>
    <mergeCell ref="B1:N1"/>
    <mergeCell ref="G4:I4"/>
    <mergeCell ref="L4:N4"/>
    <mergeCell ref="P4:P8"/>
  </mergeCells>
  <conditionalFormatting sqref="I6:I10 N6:N10 R4:V8">
    <cfRule type="containsText" dxfId="75" priority="30" operator="containsText" text="Severe">
      <formula>NOT(ISERROR(SEARCH("Severe",I4)))</formula>
    </cfRule>
    <cfRule type="containsText" dxfId="74" priority="32" operator="containsText" text="Critical">
      <formula>NOT(ISERROR(SEARCH("Critical",I4)))</formula>
    </cfRule>
    <cfRule type="containsText" dxfId="73" priority="33" operator="containsText" text="Moderate">
      <formula>NOT(ISERROR(SEARCH("Moderate",I4)))</formula>
    </cfRule>
    <cfRule type="containsText" dxfId="72" priority="34" operator="containsText" text="Sustainable">
      <formula>NOT(ISERROR(SEARCH("Sustainable",I4)))</formula>
    </cfRule>
  </conditionalFormatting>
  <conditionalFormatting sqref="R12:V16">
    <cfRule type="expression" dxfId="71" priority="8">
      <formula>R4="Sustainable"</formula>
    </cfRule>
    <cfRule type="expression" dxfId="70" priority="6">
      <formula>R4="Severe"</formula>
    </cfRule>
    <cfRule type="expression" dxfId="69" priority="7">
      <formula>R4="Moderate"</formula>
    </cfRule>
    <cfRule type="expression" dxfId="68" priority="5">
      <formula>R4="Critical"</formula>
    </cfRule>
  </conditionalFormatting>
  <conditionalFormatting sqref="R20:V24">
    <cfRule type="expression" dxfId="67" priority="4">
      <formula>R4="Sustainable"</formula>
    </cfRule>
    <cfRule type="expression" dxfId="66" priority="3">
      <formula>R4="Moderate"</formula>
    </cfRule>
    <cfRule type="expression" dxfId="65" priority="2">
      <formula>R4="Severe"</formula>
    </cfRule>
    <cfRule type="expression" dxfId="64" priority="1">
      <formula>R4="Critical"</formula>
    </cfRule>
  </conditionalFormatting>
  <dataValidations count="2">
    <dataValidation type="list" allowBlank="1" showInputMessage="1" showErrorMessage="1" sqref="G6:G10 L6:L10" xr:uid="{08F066A0-E3FC-46D5-965E-5A3C759DA1A1}">
      <formula1>proba</formula1>
    </dataValidation>
    <dataValidation type="list" allowBlank="1" showInputMessage="1" showErrorMessage="1" sqref="H6:H10 M6:M10" xr:uid="{11419E8C-82FD-496D-A10D-EA7EE1781D6D}">
      <formula1>impacts</formula1>
    </dataValidation>
  </dataValidations>
  <pageMargins left="0.7" right="0.7" top="0.75" bottom="0.75" header="0.3" footer="0.3"/>
  <headerFooter>
    <oddFooter>&amp;L_x000D_&amp;1#&amp;"Calibri"&amp;10&amp;K008000 Interne SNCF Réseau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A56C6-4D41-48D0-BE50-7E9916C96407}">
  <dimension ref="B1:V24"/>
  <sheetViews>
    <sheetView showGridLines="0" zoomScale="118" workbookViewId="0">
      <selection activeCell="I24" sqref="I24"/>
    </sheetView>
  </sheetViews>
  <sheetFormatPr baseColWidth="10" defaultRowHeight="16" x14ac:dyDescent="0.4"/>
  <cols>
    <col min="1" max="1" width="2" customWidth="1"/>
    <col min="2" max="2" width="8.9140625" bestFit="1" customWidth="1"/>
    <col min="3" max="3" width="10.4140625" bestFit="1" customWidth="1"/>
    <col min="4" max="4" width="7.08203125" bestFit="1" customWidth="1"/>
    <col min="5" max="5" width="13.1640625" bestFit="1" customWidth="1"/>
    <col min="6" max="6" width="13.25" bestFit="1" customWidth="1"/>
    <col min="7" max="7" width="9.83203125" bestFit="1" customWidth="1"/>
    <col min="8" max="8" width="7.75" bestFit="1" customWidth="1"/>
    <col min="9" max="10" width="9.5" bestFit="1" customWidth="1"/>
    <col min="11" max="11" width="15.1640625" bestFit="1" customWidth="1"/>
    <col min="12" max="12" width="9.83203125" bestFit="1" customWidth="1"/>
    <col min="13" max="13" width="8.08203125" bestFit="1" customWidth="1"/>
    <col min="14" max="14" width="9.58203125" bestFit="1" customWidth="1"/>
    <col min="16" max="16" width="4.33203125" bestFit="1" customWidth="1"/>
    <col min="17" max="17" width="8.25" bestFit="1" customWidth="1"/>
    <col min="18" max="20" width="10.1640625" bestFit="1" customWidth="1"/>
    <col min="21" max="21" width="8.33203125" bestFit="1" customWidth="1"/>
    <col min="22" max="22" width="8.25" bestFit="1" customWidth="1"/>
  </cols>
  <sheetData>
    <row r="1" spans="2:22" ht="26.5" thickBot="1" x14ac:dyDescent="0.65">
      <c r="B1" s="25" t="s">
        <v>26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P1" s="57" t="s">
        <v>29</v>
      </c>
    </row>
    <row r="2" spans="2:22" ht="19" thickBot="1" x14ac:dyDescent="0.5">
      <c r="B2" s="1"/>
      <c r="C2" s="54" t="s">
        <v>0</v>
      </c>
      <c r="D2" s="2"/>
      <c r="E2" s="24"/>
      <c r="F2" s="1"/>
      <c r="G2" s="54" t="s">
        <v>1</v>
      </c>
      <c r="H2" s="2"/>
      <c r="I2" s="1"/>
      <c r="J2" s="54" t="s">
        <v>2</v>
      </c>
      <c r="K2" s="4">
        <v>45496</v>
      </c>
      <c r="L2" s="1"/>
      <c r="M2" s="1"/>
      <c r="N2" s="1"/>
      <c r="P2" s="58" t="s">
        <v>30</v>
      </c>
    </row>
    <row r="3" spans="2:22" ht="21.5" thickBot="1" x14ac:dyDescent="0.4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Q3" s="59" t="s">
        <v>7</v>
      </c>
      <c r="R3" s="19" t="str" cm="1">
        <f t="array" ref="R3:V3">TRANSPOSE(impacts)</f>
        <v>Very low</v>
      </c>
      <c r="S3" s="20" t="str">
        <v>Low</v>
      </c>
      <c r="T3" s="20" t="str">
        <v>Medium</v>
      </c>
      <c r="U3" s="20" t="str">
        <v>High</v>
      </c>
      <c r="V3" s="21" t="str">
        <v>Very high</v>
      </c>
    </row>
    <row r="4" spans="2:22" ht="35" customHeight="1" x14ac:dyDescent="0.4">
      <c r="B4" s="1"/>
      <c r="C4" s="1"/>
      <c r="D4" s="1"/>
      <c r="E4" s="1"/>
      <c r="F4" s="1"/>
      <c r="G4" s="26" t="s">
        <v>15</v>
      </c>
      <c r="H4" s="27"/>
      <c r="I4" s="27"/>
      <c r="J4" s="3"/>
      <c r="K4" s="3"/>
      <c r="L4" s="26" t="s">
        <v>14</v>
      </c>
      <c r="M4" s="26"/>
      <c r="N4" s="26"/>
      <c r="P4" s="30" t="s">
        <v>21</v>
      </c>
      <c r="Q4" s="16" t="str" cm="1">
        <f t="array" ref="Q4:Q8">proba</f>
        <v>Very high</v>
      </c>
      <c r="R4" s="5" t="s">
        <v>22</v>
      </c>
      <c r="S4" s="6" t="s">
        <v>24</v>
      </c>
      <c r="T4" s="6" t="s">
        <v>24</v>
      </c>
      <c r="U4" s="6" t="s">
        <v>25</v>
      </c>
      <c r="V4" s="7" t="s">
        <v>25</v>
      </c>
    </row>
    <row r="5" spans="2:22" ht="39" customHeight="1" x14ac:dyDescent="0.4">
      <c r="B5" s="47" t="s">
        <v>3</v>
      </c>
      <c r="C5" s="48" t="s">
        <v>4</v>
      </c>
      <c r="D5" s="48" t="s">
        <v>28</v>
      </c>
      <c r="E5" s="48" t="s">
        <v>27</v>
      </c>
      <c r="F5" s="48" t="s">
        <v>5</v>
      </c>
      <c r="G5" s="48" t="s">
        <v>6</v>
      </c>
      <c r="H5" s="48" t="s">
        <v>7</v>
      </c>
      <c r="I5" s="48" t="s">
        <v>8</v>
      </c>
      <c r="J5" s="48" t="s">
        <v>9</v>
      </c>
      <c r="K5" s="48" t="s">
        <v>10</v>
      </c>
      <c r="L5" s="48" t="s">
        <v>11</v>
      </c>
      <c r="M5" s="48" t="s">
        <v>12</v>
      </c>
      <c r="N5" s="49" t="s">
        <v>13</v>
      </c>
      <c r="P5" s="28"/>
      <c r="Q5" s="17" t="str">
        <v>High</v>
      </c>
      <c r="R5" s="8" t="s">
        <v>23</v>
      </c>
      <c r="S5" s="9" t="s">
        <v>22</v>
      </c>
      <c r="T5" s="9" t="s">
        <v>24</v>
      </c>
      <c r="U5" s="9" t="s">
        <v>25</v>
      </c>
      <c r="V5" s="10" t="s">
        <v>25</v>
      </c>
    </row>
    <row r="6" spans="2:22" x14ac:dyDescent="0.4">
      <c r="B6" s="45">
        <v>1</v>
      </c>
      <c r="C6" s="22"/>
      <c r="D6" s="23"/>
      <c r="E6" s="23"/>
      <c r="F6" s="22"/>
      <c r="G6" s="22" t="s">
        <v>18</v>
      </c>
      <c r="H6" s="22" t="s">
        <v>16</v>
      </c>
      <c r="I6" s="22" t="str">
        <f>IFERROR(INDEX(R$4:V$8,MATCH(G6,Q$4:Q$8,0),MATCH(H6,R$3:V$3,0)),"")</f>
        <v>Critical</v>
      </c>
      <c r="J6" s="22"/>
      <c r="K6" s="22"/>
      <c r="L6" s="22" t="s">
        <v>18</v>
      </c>
      <c r="M6" s="22" t="s">
        <v>16</v>
      </c>
      <c r="N6" s="46" t="str">
        <f>IFERROR(INDEX(R$4:V$8,MATCH(L6,Q$4:Q$8,0),MATCH(M6,R$3:V$3,0)),"")</f>
        <v>Critical</v>
      </c>
      <c r="P6" s="28"/>
      <c r="Q6" s="17" t="str">
        <v>Medium</v>
      </c>
      <c r="R6" s="8" t="s">
        <v>23</v>
      </c>
      <c r="S6" s="9" t="s">
        <v>22</v>
      </c>
      <c r="T6" s="9" t="s">
        <v>22</v>
      </c>
      <c r="U6" s="9" t="s">
        <v>24</v>
      </c>
      <c r="V6" s="10" t="s">
        <v>25</v>
      </c>
    </row>
    <row r="7" spans="2:22" x14ac:dyDescent="0.4">
      <c r="B7" s="45">
        <v>2</v>
      </c>
      <c r="C7" s="22"/>
      <c r="D7" s="23"/>
      <c r="E7" s="23"/>
      <c r="F7" s="22"/>
      <c r="G7" s="22"/>
      <c r="H7" s="22"/>
      <c r="I7" s="22" t="str">
        <f>IFERROR(INDEX(R$4:V$8,MATCH(G7,Q$4:Q$8,0),MATCH(H7,R$3:V$3,0)),"")</f>
        <v/>
      </c>
      <c r="J7" s="22"/>
      <c r="K7" s="22"/>
      <c r="L7" s="22" t="s">
        <v>20</v>
      </c>
      <c r="M7" s="22" t="s">
        <v>18</v>
      </c>
      <c r="N7" s="46" t="str">
        <f>IFERROR(INDEX(R$4:V$8,MATCH(L7,Q$4:Q$8,0),MATCH(M7,R$3:V$3,0)),"")</f>
        <v>Sustainable</v>
      </c>
      <c r="P7" s="28"/>
      <c r="Q7" s="17" t="str">
        <v>Low</v>
      </c>
      <c r="R7" s="8" t="s">
        <v>23</v>
      </c>
      <c r="S7" s="14" t="s">
        <v>23</v>
      </c>
      <c r="T7" s="9" t="s">
        <v>22</v>
      </c>
      <c r="U7" s="9" t="s">
        <v>24</v>
      </c>
      <c r="V7" s="10" t="s">
        <v>25</v>
      </c>
    </row>
    <row r="8" spans="2:22" ht="16.5" thickBot="1" x14ac:dyDescent="0.45">
      <c r="B8" s="45"/>
      <c r="C8" s="22"/>
      <c r="D8" s="23"/>
      <c r="E8" s="23"/>
      <c r="F8" s="22"/>
      <c r="G8" s="22"/>
      <c r="H8" s="22"/>
      <c r="I8" s="22" t="str">
        <f>IFERROR(INDEX(R$4:V$8,MATCH(G8,Q$4:Q$8,0),MATCH(H8,R$3:V$3,0)),"")</f>
        <v/>
      </c>
      <c r="J8" s="22"/>
      <c r="K8" s="22"/>
      <c r="L8" s="22"/>
      <c r="M8" s="22"/>
      <c r="N8" s="46" t="str">
        <f>IFERROR(INDEX(R$4:V$8,MATCH(L8,Q$4:Q$8,0),MATCH(M8,R$3:V$3,0)),"")</f>
        <v/>
      </c>
      <c r="P8" s="29"/>
      <c r="Q8" s="18" t="str">
        <v>Very low</v>
      </c>
      <c r="R8" s="11" t="s">
        <v>23</v>
      </c>
      <c r="S8" s="15" t="s">
        <v>23</v>
      </c>
      <c r="T8" s="15" t="s">
        <v>23</v>
      </c>
      <c r="U8" s="12" t="s">
        <v>22</v>
      </c>
      <c r="V8" s="13" t="s">
        <v>24</v>
      </c>
    </row>
    <row r="9" spans="2:22" x14ac:dyDescent="0.4">
      <c r="B9" s="45"/>
      <c r="C9" s="22"/>
      <c r="D9" s="23"/>
      <c r="E9" s="23"/>
      <c r="F9" s="22"/>
      <c r="G9" s="22"/>
      <c r="H9" s="22"/>
      <c r="I9" s="22" t="str">
        <f>IFERROR(INDEX(R$4:V$8,MATCH(G9,Q$4:Q$8,0),MATCH(H9,R$3:V$3,0)),"")</f>
        <v/>
      </c>
      <c r="J9" s="22"/>
      <c r="K9" s="22"/>
      <c r="L9" s="22"/>
      <c r="M9" s="22"/>
      <c r="N9" s="46" t="str">
        <f>IFERROR(INDEX(R$4:V$8,MATCH(L9,Q$4:Q$8,0),MATCH(M9,R$3:V$3,0)),"")</f>
        <v/>
      </c>
    </row>
    <row r="10" spans="2:22" ht="16.5" thickBot="1" x14ac:dyDescent="0.45">
      <c r="B10" s="50"/>
      <c r="C10" s="51"/>
      <c r="D10" s="52"/>
      <c r="E10" s="52"/>
      <c r="F10" s="51"/>
      <c r="G10" s="51"/>
      <c r="H10" s="51"/>
      <c r="I10" s="51" t="str">
        <f>IFERROR(INDEX(R$4:V$8,MATCH(G10,Q$4:Q$8,0),MATCH(H10,R$3:V$3,0)),"")</f>
        <v/>
      </c>
      <c r="J10" s="51"/>
      <c r="K10" s="51"/>
      <c r="L10" s="51"/>
      <c r="M10" s="51"/>
      <c r="N10" s="53" t="str">
        <f>IFERROR(INDEX(R$4:V$8,MATCH(L10,Q$4:Q$8,0),MATCH(M10,R$3:V$3,0)),"")</f>
        <v/>
      </c>
      <c r="P10" s="58" t="s">
        <v>31</v>
      </c>
    </row>
    <row r="11" spans="2:22" ht="21.5" thickBot="1" x14ac:dyDescent="0.45">
      <c r="Q11" s="59" t="s">
        <v>7</v>
      </c>
      <c r="R11" s="19" t="str" cm="1">
        <f t="array" ref="R11:V11">TRANSPOSE(impacts)</f>
        <v>Very low</v>
      </c>
      <c r="S11" s="20" t="str">
        <v>Low</v>
      </c>
      <c r="T11" s="20" t="str">
        <v>Medium</v>
      </c>
      <c r="U11" s="20" t="str">
        <v>High</v>
      </c>
      <c r="V11" s="21" t="str">
        <v>Very high</v>
      </c>
    </row>
    <row r="12" spans="2:22" x14ac:dyDescent="0.4">
      <c r="P12" s="30" t="s">
        <v>21</v>
      </c>
      <c r="Q12" s="16" t="str" cm="1">
        <f t="array" ref="Q12:Q16">proba</f>
        <v>Very high</v>
      </c>
      <c r="R12" s="31">
        <f>COUNTIFS(Tableau19[Probability],$Q12,Tableau19[Impact],R$11)</f>
        <v>0</v>
      </c>
      <c r="S12" s="32">
        <f>COUNTIFS(Tableau19[Probability],$Q12,Tableau19[Impact],S$11)</f>
        <v>0</v>
      </c>
      <c r="T12" s="32">
        <f>COUNTIFS(Tableau19[Probability],$Q12,Tableau19[Impact],T$11)</f>
        <v>0</v>
      </c>
      <c r="U12" s="33">
        <f>COUNTIFS(Tableau19[Probability],$Q12,Tableau19[Impact],U$11)</f>
        <v>0</v>
      </c>
      <c r="V12" s="34">
        <f>COUNTIFS(Tableau19[Probability],$Q12,Tableau19[Impact],V$11)</f>
        <v>0</v>
      </c>
    </row>
    <row r="13" spans="2:22" ht="16.5" customHeight="1" x14ac:dyDescent="0.4">
      <c r="P13" s="28"/>
      <c r="Q13" s="17" t="str">
        <v>High</v>
      </c>
      <c r="R13" s="35">
        <f>COUNTIFS(Tableau19[Probability],$Q13,Tableau19[Impact],R$11)</f>
        <v>0</v>
      </c>
      <c r="S13" s="36">
        <f>COUNTIFS(Tableau19[Probability],$Q13,Tableau19[Impact],S$11)</f>
        <v>0</v>
      </c>
      <c r="T13" s="37">
        <f>COUNTIFS(Tableau19[Probability],$Q13,Tableau19[Impact],T$11)</f>
        <v>0</v>
      </c>
      <c r="U13" s="38">
        <f>COUNTIFS(Tableau19[Probability],$Q13,Tableau19[Impact],U$11)</f>
        <v>0</v>
      </c>
      <c r="V13" s="39">
        <f>COUNTIFS(Tableau19[Probability],$Q13,Tableau19[Impact],V$11)</f>
        <v>0</v>
      </c>
    </row>
    <row r="14" spans="2:22" x14ac:dyDescent="0.4">
      <c r="P14" s="28"/>
      <c r="Q14" s="17" t="str">
        <v>Medium</v>
      </c>
      <c r="R14" s="35">
        <f>COUNTIFS(Tableau19[Probability],$Q14,Tableau19[Impact],R$11)</f>
        <v>0</v>
      </c>
      <c r="S14" s="36">
        <f>COUNTIFS(Tableau19[Probability],$Q14,Tableau19[Impact],S$11)</f>
        <v>0</v>
      </c>
      <c r="T14" s="36">
        <f>COUNTIFS(Tableau19[Probability],$Q14,Tableau19[Impact],T$11)</f>
        <v>0</v>
      </c>
      <c r="U14" s="37">
        <f>COUNTIFS(Tableau19[Probability],$Q14,Tableau19[Impact],U$11)</f>
        <v>0</v>
      </c>
      <c r="V14" s="39">
        <f>COUNTIFS(Tableau19[Probability],$Q14,Tableau19[Impact],V$11)</f>
        <v>1</v>
      </c>
    </row>
    <row r="15" spans="2:22" x14ac:dyDescent="0.4">
      <c r="P15" s="28"/>
      <c r="Q15" s="17" t="str">
        <v>Low</v>
      </c>
      <c r="R15" s="35">
        <f>COUNTIFS(Tableau19[Probability],$Q15,Tableau19[Impact],R$11)</f>
        <v>0</v>
      </c>
      <c r="S15" s="40">
        <f>COUNTIFS(Tableau19[Probability],$Q15,Tableau19[Impact],S$11)</f>
        <v>0</v>
      </c>
      <c r="T15" s="36">
        <f>COUNTIFS(Tableau19[Probability],$Q15,Tableau19[Impact],T$11)</f>
        <v>0</v>
      </c>
      <c r="U15" s="37">
        <f>COUNTIFS(Tableau19[Probability],$Q15,Tableau19[Impact],U$11)</f>
        <v>0</v>
      </c>
      <c r="V15" s="39">
        <f>COUNTIFS(Tableau19[Probability],$Q15,Tableau19[Impact],V$11)</f>
        <v>0</v>
      </c>
    </row>
    <row r="16" spans="2:22" ht="16.5" thickBot="1" x14ac:dyDescent="0.45">
      <c r="P16" s="29"/>
      <c r="Q16" s="18" t="str">
        <v>Very low</v>
      </c>
      <c r="R16" s="41">
        <f>COUNTIFS(Tableau19[Probability],$Q16,Tableau19[Impact],R$11)</f>
        <v>0</v>
      </c>
      <c r="S16" s="42">
        <f>COUNTIFS(Tableau19[Probability],$Q16,Tableau19[Impact],S$11)</f>
        <v>0</v>
      </c>
      <c r="T16" s="42">
        <f>COUNTIFS(Tableau19[Probability],$Q16,Tableau19[Impact],T$11)</f>
        <v>0</v>
      </c>
      <c r="U16" s="43">
        <f>COUNTIFS(Tableau19[Probability],$Q16,Tableau19[Impact],U$11)</f>
        <v>0</v>
      </c>
      <c r="V16" s="44">
        <f>COUNTIFS(Tableau19[Probability],$Q16,Tableau19[Impact],V$11)</f>
        <v>0</v>
      </c>
    </row>
    <row r="18" spans="16:22" ht="16.5" thickBot="1" x14ac:dyDescent="0.45">
      <c r="P18" s="58" t="s">
        <v>32</v>
      </c>
    </row>
    <row r="19" spans="16:22" ht="21.5" thickBot="1" x14ac:dyDescent="0.45">
      <c r="Q19" s="59" t="s">
        <v>7</v>
      </c>
      <c r="R19" s="19" t="str" cm="1">
        <f t="array" ref="R19:V19">TRANSPOSE(impacts)</f>
        <v>Very low</v>
      </c>
      <c r="S19" s="20" t="str">
        <v>Low</v>
      </c>
      <c r="T19" s="20" t="str">
        <v>Medium</v>
      </c>
      <c r="U19" s="20" t="str">
        <v>High</v>
      </c>
      <c r="V19" s="21" t="str">
        <v>Very high</v>
      </c>
    </row>
    <row r="20" spans="16:22" ht="16" customHeight="1" x14ac:dyDescent="0.4">
      <c r="P20" s="30" t="s">
        <v>21</v>
      </c>
      <c r="Q20" s="16" t="str" cm="1">
        <f t="array" ref="Q20:Q24">proba</f>
        <v>Very high</v>
      </c>
      <c r="R20" s="31">
        <f>COUNTIFS(Tableau19[Residual Probability],$Q20,Tableau19[Residual Impact],R$19)</f>
        <v>0</v>
      </c>
      <c r="S20" s="32">
        <f>COUNTIFS(Tableau19[Residual Probability],$Q20,Tableau19[Residual Impact],S$19)</f>
        <v>0</v>
      </c>
      <c r="T20" s="32">
        <f>COUNTIFS(Tableau19[Residual Probability],$Q20,Tableau19[Residual Impact],T$19)</f>
        <v>0</v>
      </c>
      <c r="U20" s="33">
        <f>COUNTIFS(Tableau19[Residual Probability],$Q20,Tableau19[Residual Impact],U$19)</f>
        <v>0</v>
      </c>
      <c r="V20" s="34">
        <f>COUNTIFS(Tableau19[Residual Probability],$Q20,Tableau19[Residual Impact],V$19)</f>
        <v>0</v>
      </c>
    </row>
    <row r="21" spans="16:22" x14ac:dyDescent="0.4">
      <c r="P21" s="28"/>
      <c r="Q21" s="17" t="str">
        <v>High</v>
      </c>
      <c r="R21" s="35">
        <f>COUNTIFS(Tableau19[Residual Probability],$Q21,Tableau19[Residual Impact],R$19)</f>
        <v>0</v>
      </c>
      <c r="S21" s="36">
        <f>COUNTIFS(Tableau19[Residual Probability],$Q21,Tableau19[Residual Impact],S$19)</f>
        <v>0</v>
      </c>
      <c r="T21" s="37">
        <f>COUNTIFS(Tableau19[Residual Probability],$Q21,Tableau19[Residual Impact],T$19)</f>
        <v>0</v>
      </c>
      <c r="U21" s="38">
        <f>COUNTIFS(Tableau19[Residual Probability],$Q21,Tableau19[Residual Impact],U$19)</f>
        <v>0</v>
      </c>
      <c r="V21" s="39">
        <f>COUNTIFS(Tableau19[Residual Probability],$Q21,Tableau19[Residual Impact],V$19)</f>
        <v>0</v>
      </c>
    </row>
    <row r="22" spans="16:22" x14ac:dyDescent="0.4">
      <c r="P22" s="28"/>
      <c r="Q22" s="17" t="str">
        <v>Medium</v>
      </c>
      <c r="R22" s="35">
        <f>COUNTIFS(Tableau19[Residual Probability],$Q22,Tableau19[Residual Impact],R$19)</f>
        <v>0</v>
      </c>
      <c r="S22" s="36">
        <f>COUNTIFS(Tableau19[Residual Probability],$Q22,Tableau19[Residual Impact],S$19)</f>
        <v>0</v>
      </c>
      <c r="T22" s="36">
        <f>COUNTIFS(Tableau19[Residual Probability],$Q22,Tableau19[Residual Impact],T$19)</f>
        <v>0</v>
      </c>
      <c r="U22" s="37">
        <f>COUNTIFS(Tableau19[Residual Probability],$Q22,Tableau19[Residual Impact],U$19)</f>
        <v>0</v>
      </c>
      <c r="V22" s="39">
        <f>COUNTIFS(Tableau19[Residual Probability],$Q22,Tableau19[Residual Impact],V$19)</f>
        <v>1</v>
      </c>
    </row>
    <row r="23" spans="16:22" x14ac:dyDescent="0.4">
      <c r="P23" s="28"/>
      <c r="Q23" s="17" t="str">
        <v>Low</v>
      </c>
      <c r="R23" s="35">
        <f>COUNTIFS(Tableau19[Residual Probability],$Q23,Tableau19[Residual Impact],R$19)</f>
        <v>0</v>
      </c>
      <c r="S23" s="40">
        <f>COUNTIFS(Tableau19[Residual Probability],$Q23,Tableau19[Residual Impact],S$19)</f>
        <v>0</v>
      </c>
      <c r="T23" s="36">
        <f>COUNTIFS(Tableau19[Residual Probability],$Q23,Tableau19[Residual Impact],T$19)</f>
        <v>0</v>
      </c>
      <c r="U23" s="37">
        <f>COUNTIFS(Tableau19[Residual Probability],$Q23,Tableau19[Residual Impact],U$19)</f>
        <v>0</v>
      </c>
      <c r="V23" s="39">
        <f>COUNTIFS(Tableau19[Residual Probability],$Q23,Tableau19[Residual Impact],V$19)</f>
        <v>0</v>
      </c>
    </row>
    <row r="24" spans="16:22" ht="16.5" thickBot="1" x14ac:dyDescent="0.45">
      <c r="P24" s="29"/>
      <c r="Q24" s="18" t="str">
        <v>Very low</v>
      </c>
      <c r="R24" s="41">
        <f>COUNTIFS(Tableau19[Residual Probability],$Q24,Tableau19[Residual Impact],R$19)</f>
        <v>0</v>
      </c>
      <c r="S24" s="42">
        <f>COUNTIFS(Tableau19[Residual Probability],$Q24,Tableau19[Residual Impact],S$19)</f>
        <v>0</v>
      </c>
      <c r="T24" s="42">
        <f>COUNTIFS(Tableau19[Residual Probability],$Q24,Tableau19[Residual Impact],T$19)</f>
        <v>1</v>
      </c>
      <c r="U24" s="43">
        <f>COUNTIFS(Tableau19[Residual Probability],$Q24,Tableau19[Residual Impact],U$19)</f>
        <v>0</v>
      </c>
      <c r="V24" s="44">
        <f>COUNTIFS(Tableau19[Residual Probability],$Q24,Tableau19[Residual Impact],V$19)</f>
        <v>0</v>
      </c>
    </row>
  </sheetData>
  <mergeCells count="6">
    <mergeCell ref="B1:N1"/>
    <mergeCell ref="G4:I4"/>
    <mergeCell ref="L4:N4"/>
    <mergeCell ref="P4:P8"/>
    <mergeCell ref="P12:P16"/>
    <mergeCell ref="P20:P24"/>
  </mergeCells>
  <conditionalFormatting sqref="I6:I10 N6:N10 R4:V8">
    <cfRule type="containsText" dxfId="63" priority="9" operator="containsText" text="Severe">
      <formula>NOT(ISERROR(SEARCH("Severe",I4)))</formula>
    </cfRule>
    <cfRule type="containsText" dxfId="62" priority="10" operator="containsText" text="Critical">
      <formula>NOT(ISERROR(SEARCH("Critical",I4)))</formula>
    </cfRule>
    <cfRule type="containsText" dxfId="61" priority="11" operator="containsText" text="Moderate">
      <formula>NOT(ISERROR(SEARCH("Moderate",I4)))</formula>
    </cfRule>
    <cfRule type="containsText" dxfId="60" priority="12" operator="containsText" text="Sustainable">
      <formula>NOT(ISERROR(SEARCH("Sustainable",I4)))</formula>
    </cfRule>
  </conditionalFormatting>
  <conditionalFormatting sqref="R12:V16">
    <cfRule type="expression" dxfId="56" priority="5">
      <formula>R4="Critical"</formula>
    </cfRule>
    <cfRule type="expression" dxfId="58" priority="6">
      <formula>R4="Severe"</formula>
    </cfRule>
    <cfRule type="expression" dxfId="57" priority="7">
      <formula>R4="Moderate"</formula>
    </cfRule>
    <cfRule type="expression" dxfId="59" priority="8">
      <formula>R4="Sustainable"</formula>
    </cfRule>
  </conditionalFormatting>
  <conditionalFormatting sqref="R20:V24">
    <cfRule type="expression" dxfId="52" priority="1">
      <formula>R4="Critical"</formula>
    </cfRule>
    <cfRule type="expression" dxfId="53" priority="2">
      <formula>R4="Severe"</formula>
    </cfRule>
    <cfRule type="expression" dxfId="54" priority="3">
      <formula>R4="Moderate"</formula>
    </cfRule>
    <cfRule type="expression" dxfId="55" priority="4">
      <formula>R4="Sustainable"</formula>
    </cfRule>
  </conditionalFormatting>
  <dataValidations count="2">
    <dataValidation type="list" allowBlank="1" showInputMessage="1" showErrorMessage="1" sqref="H6:H10 M6:M10" xr:uid="{35B09174-F403-4909-BBD9-F48DA73F5CA7}">
      <formula1>impacts</formula1>
    </dataValidation>
    <dataValidation type="list" allowBlank="1" showInputMessage="1" showErrorMessage="1" sqref="G6:G10 L6:L10" xr:uid="{25D7E72E-6279-47C5-9F88-823EF0B92F7E}">
      <formula1>proba</formula1>
    </dataValidation>
  </dataValidations>
  <pageMargins left="0.7" right="0.7" top="0.75" bottom="0.75" header="0.3" footer="0.3"/>
  <headerFooter>
    <oddFooter>&amp;L_x000D_&amp;1#&amp;"Calibri"&amp;10&amp;K008000 Interne SNCF Réseau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8DDE8-AA86-46E5-BE20-F0F932B77778}">
  <dimension ref="B1:V24"/>
  <sheetViews>
    <sheetView showGridLines="0" zoomScale="118" workbookViewId="0">
      <selection activeCell="I24" sqref="I24"/>
    </sheetView>
  </sheetViews>
  <sheetFormatPr baseColWidth="10" defaultRowHeight="16" x14ac:dyDescent="0.4"/>
  <cols>
    <col min="1" max="1" width="2" customWidth="1"/>
    <col min="2" max="2" width="8.9140625" bestFit="1" customWidth="1"/>
    <col min="3" max="3" width="10.4140625" bestFit="1" customWidth="1"/>
    <col min="4" max="4" width="7.08203125" bestFit="1" customWidth="1"/>
    <col min="5" max="5" width="13.1640625" bestFit="1" customWidth="1"/>
    <col min="6" max="6" width="13.25" bestFit="1" customWidth="1"/>
    <col min="7" max="7" width="9.83203125" bestFit="1" customWidth="1"/>
    <col min="8" max="8" width="7.75" bestFit="1" customWidth="1"/>
    <col min="9" max="10" width="9.5" bestFit="1" customWidth="1"/>
    <col min="11" max="11" width="15.1640625" bestFit="1" customWidth="1"/>
    <col min="12" max="12" width="9.83203125" bestFit="1" customWidth="1"/>
    <col min="13" max="13" width="8.08203125" bestFit="1" customWidth="1"/>
    <col min="14" max="14" width="9.58203125" bestFit="1" customWidth="1"/>
    <col min="16" max="16" width="4.33203125" bestFit="1" customWidth="1"/>
    <col min="17" max="17" width="8.25" bestFit="1" customWidth="1"/>
    <col min="18" max="20" width="10.1640625" bestFit="1" customWidth="1"/>
    <col min="21" max="21" width="8.33203125" bestFit="1" customWidth="1"/>
    <col min="22" max="22" width="8.25" bestFit="1" customWidth="1"/>
  </cols>
  <sheetData>
    <row r="1" spans="2:22" ht="26.5" thickBot="1" x14ac:dyDescent="0.65">
      <c r="B1" s="25" t="s">
        <v>26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P1" s="57" t="s">
        <v>29</v>
      </c>
    </row>
    <row r="2" spans="2:22" ht="19" thickBot="1" x14ac:dyDescent="0.5">
      <c r="B2" s="1"/>
      <c r="C2" s="54" t="s">
        <v>0</v>
      </c>
      <c r="D2" s="2"/>
      <c r="E2" s="24"/>
      <c r="F2" s="1"/>
      <c r="G2" s="54" t="s">
        <v>1</v>
      </c>
      <c r="H2" s="2"/>
      <c r="I2" s="1"/>
      <c r="J2" s="54" t="s">
        <v>2</v>
      </c>
      <c r="K2" s="4">
        <v>45496</v>
      </c>
      <c r="L2" s="1"/>
      <c r="M2" s="1"/>
      <c r="N2" s="1"/>
      <c r="P2" s="58" t="s">
        <v>30</v>
      </c>
    </row>
    <row r="3" spans="2:22" ht="21.5" thickBot="1" x14ac:dyDescent="0.4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Q3" s="59" t="s">
        <v>7</v>
      </c>
      <c r="R3" s="19" t="str" cm="1">
        <f t="array" ref="R3:V3">TRANSPOSE(impacts)</f>
        <v>Very low</v>
      </c>
      <c r="S3" s="20" t="str">
        <v>Low</v>
      </c>
      <c r="T3" s="20" t="str">
        <v>Medium</v>
      </c>
      <c r="U3" s="20" t="str">
        <v>High</v>
      </c>
      <c r="V3" s="21" t="str">
        <v>Very high</v>
      </c>
    </row>
    <row r="4" spans="2:22" ht="35" customHeight="1" x14ac:dyDescent="0.4">
      <c r="B4" s="1"/>
      <c r="C4" s="1"/>
      <c r="D4" s="1"/>
      <c r="E4" s="1"/>
      <c r="F4" s="1"/>
      <c r="G4" s="26" t="s">
        <v>15</v>
      </c>
      <c r="H4" s="27"/>
      <c r="I4" s="27"/>
      <c r="J4" s="3"/>
      <c r="K4" s="3"/>
      <c r="L4" s="26" t="s">
        <v>14</v>
      </c>
      <c r="M4" s="26"/>
      <c r="N4" s="26"/>
      <c r="P4" s="30" t="s">
        <v>21</v>
      </c>
      <c r="Q4" s="16" t="str" cm="1">
        <f t="array" ref="Q4:Q8">proba</f>
        <v>Very high</v>
      </c>
      <c r="R4" s="5" t="s">
        <v>22</v>
      </c>
      <c r="S4" s="6" t="s">
        <v>24</v>
      </c>
      <c r="T4" s="6" t="s">
        <v>24</v>
      </c>
      <c r="U4" s="6" t="s">
        <v>25</v>
      </c>
      <c r="V4" s="7" t="s">
        <v>25</v>
      </c>
    </row>
    <row r="5" spans="2:22" ht="39" customHeight="1" x14ac:dyDescent="0.4">
      <c r="B5" s="47" t="s">
        <v>3</v>
      </c>
      <c r="C5" s="48" t="s">
        <v>4</v>
      </c>
      <c r="D5" s="48" t="s">
        <v>28</v>
      </c>
      <c r="E5" s="48" t="s">
        <v>27</v>
      </c>
      <c r="F5" s="48" t="s">
        <v>5</v>
      </c>
      <c r="G5" s="48" t="s">
        <v>6</v>
      </c>
      <c r="H5" s="48" t="s">
        <v>7</v>
      </c>
      <c r="I5" s="48" t="s">
        <v>8</v>
      </c>
      <c r="J5" s="48" t="s">
        <v>9</v>
      </c>
      <c r="K5" s="48" t="s">
        <v>10</v>
      </c>
      <c r="L5" s="48" t="s">
        <v>11</v>
      </c>
      <c r="M5" s="48" t="s">
        <v>12</v>
      </c>
      <c r="N5" s="49" t="s">
        <v>13</v>
      </c>
      <c r="P5" s="28"/>
      <c r="Q5" s="17" t="str">
        <v>High</v>
      </c>
      <c r="R5" s="8" t="s">
        <v>23</v>
      </c>
      <c r="S5" s="9" t="s">
        <v>22</v>
      </c>
      <c r="T5" s="9" t="s">
        <v>24</v>
      </c>
      <c r="U5" s="9" t="s">
        <v>25</v>
      </c>
      <c r="V5" s="10" t="s">
        <v>25</v>
      </c>
    </row>
    <row r="6" spans="2:22" x14ac:dyDescent="0.4">
      <c r="B6" s="45">
        <v>1</v>
      </c>
      <c r="C6" s="22"/>
      <c r="D6" s="23"/>
      <c r="E6" s="23"/>
      <c r="F6" s="22"/>
      <c r="G6" s="22" t="s">
        <v>18</v>
      </c>
      <c r="H6" s="22" t="s">
        <v>16</v>
      </c>
      <c r="I6" s="22" t="str">
        <f>IFERROR(INDEX(R$4:V$8,MATCH(G6,Q$4:Q$8,0),MATCH(H6,R$3:V$3,0)),"")</f>
        <v>Critical</v>
      </c>
      <c r="J6" s="22"/>
      <c r="K6" s="22"/>
      <c r="L6" s="22" t="s">
        <v>18</v>
      </c>
      <c r="M6" s="22" t="s">
        <v>16</v>
      </c>
      <c r="N6" s="46" t="str">
        <f>IFERROR(INDEX(R$4:V$8,MATCH(L6,Q$4:Q$8,0),MATCH(M6,R$3:V$3,0)),"")</f>
        <v>Critical</v>
      </c>
      <c r="P6" s="28"/>
      <c r="Q6" s="17" t="str">
        <v>Medium</v>
      </c>
      <c r="R6" s="8" t="s">
        <v>23</v>
      </c>
      <c r="S6" s="9" t="s">
        <v>22</v>
      </c>
      <c r="T6" s="9" t="s">
        <v>22</v>
      </c>
      <c r="U6" s="9" t="s">
        <v>24</v>
      </c>
      <c r="V6" s="10" t="s">
        <v>25</v>
      </c>
    </row>
    <row r="7" spans="2:22" x14ac:dyDescent="0.4">
      <c r="B7" s="45">
        <v>2</v>
      </c>
      <c r="C7" s="22"/>
      <c r="D7" s="23"/>
      <c r="E7" s="23"/>
      <c r="F7" s="22"/>
      <c r="G7" s="22"/>
      <c r="H7" s="22"/>
      <c r="I7" s="22" t="str">
        <f>IFERROR(INDEX(R$4:V$8,MATCH(G7,Q$4:Q$8,0),MATCH(H7,R$3:V$3,0)),"")</f>
        <v/>
      </c>
      <c r="J7" s="22"/>
      <c r="K7" s="22"/>
      <c r="L7" s="22" t="s">
        <v>20</v>
      </c>
      <c r="M7" s="22" t="s">
        <v>18</v>
      </c>
      <c r="N7" s="46" t="str">
        <f>IFERROR(INDEX(R$4:V$8,MATCH(L7,Q$4:Q$8,0),MATCH(M7,R$3:V$3,0)),"")</f>
        <v>Sustainable</v>
      </c>
      <c r="P7" s="28"/>
      <c r="Q7" s="17" t="str">
        <v>Low</v>
      </c>
      <c r="R7" s="8" t="s">
        <v>23</v>
      </c>
      <c r="S7" s="14" t="s">
        <v>23</v>
      </c>
      <c r="T7" s="9" t="s">
        <v>22</v>
      </c>
      <c r="U7" s="9" t="s">
        <v>24</v>
      </c>
      <c r="V7" s="10" t="s">
        <v>25</v>
      </c>
    </row>
    <row r="8" spans="2:22" ht="16.5" thickBot="1" x14ac:dyDescent="0.45">
      <c r="B8" s="45"/>
      <c r="C8" s="22"/>
      <c r="D8" s="23"/>
      <c r="E8" s="23"/>
      <c r="F8" s="22"/>
      <c r="G8" s="22"/>
      <c r="H8" s="22"/>
      <c r="I8" s="22" t="str">
        <f>IFERROR(INDEX(R$4:V$8,MATCH(G8,Q$4:Q$8,0),MATCH(H8,R$3:V$3,0)),"")</f>
        <v/>
      </c>
      <c r="J8" s="22"/>
      <c r="K8" s="22"/>
      <c r="L8" s="22"/>
      <c r="M8" s="22"/>
      <c r="N8" s="46" t="str">
        <f>IFERROR(INDEX(R$4:V$8,MATCH(L8,Q$4:Q$8,0),MATCH(M8,R$3:V$3,0)),"")</f>
        <v/>
      </c>
      <c r="P8" s="29"/>
      <c r="Q8" s="18" t="str">
        <v>Very low</v>
      </c>
      <c r="R8" s="11" t="s">
        <v>23</v>
      </c>
      <c r="S8" s="15" t="s">
        <v>23</v>
      </c>
      <c r="T8" s="15" t="s">
        <v>23</v>
      </c>
      <c r="U8" s="12" t="s">
        <v>22</v>
      </c>
      <c r="V8" s="13" t="s">
        <v>24</v>
      </c>
    </row>
    <row r="9" spans="2:22" x14ac:dyDescent="0.4">
      <c r="B9" s="45"/>
      <c r="C9" s="22"/>
      <c r="D9" s="23"/>
      <c r="E9" s="23"/>
      <c r="F9" s="22"/>
      <c r="G9" s="22"/>
      <c r="H9" s="22"/>
      <c r="I9" s="22" t="str">
        <f>IFERROR(INDEX(R$4:V$8,MATCH(G9,Q$4:Q$8,0),MATCH(H9,R$3:V$3,0)),"")</f>
        <v/>
      </c>
      <c r="J9" s="22"/>
      <c r="K9" s="22"/>
      <c r="L9" s="22"/>
      <c r="M9" s="22"/>
      <c r="N9" s="46" t="str">
        <f>IFERROR(INDEX(R$4:V$8,MATCH(L9,Q$4:Q$8,0),MATCH(M9,R$3:V$3,0)),"")</f>
        <v/>
      </c>
    </row>
    <row r="10" spans="2:22" ht="16.5" thickBot="1" x14ac:dyDescent="0.45">
      <c r="B10" s="50"/>
      <c r="C10" s="51"/>
      <c r="D10" s="52"/>
      <c r="E10" s="52"/>
      <c r="F10" s="51"/>
      <c r="G10" s="51"/>
      <c r="H10" s="51"/>
      <c r="I10" s="51" t="str">
        <f>IFERROR(INDEX(R$4:V$8,MATCH(G10,Q$4:Q$8,0),MATCH(H10,R$3:V$3,0)),"")</f>
        <v/>
      </c>
      <c r="J10" s="51"/>
      <c r="K10" s="51"/>
      <c r="L10" s="51"/>
      <c r="M10" s="51"/>
      <c r="N10" s="53" t="str">
        <f>IFERROR(INDEX(R$4:V$8,MATCH(L10,Q$4:Q$8,0),MATCH(M10,R$3:V$3,0)),"")</f>
        <v/>
      </c>
      <c r="P10" s="58" t="s">
        <v>31</v>
      </c>
    </row>
    <row r="11" spans="2:22" ht="21.5" thickBot="1" x14ac:dyDescent="0.45">
      <c r="Q11" s="59" t="s">
        <v>7</v>
      </c>
      <c r="R11" s="19" t="str" cm="1">
        <f t="array" ref="R11:V11">TRANSPOSE(impacts)</f>
        <v>Very low</v>
      </c>
      <c r="S11" s="20" t="str">
        <v>Low</v>
      </c>
      <c r="T11" s="20" t="str">
        <v>Medium</v>
      </c>
      <c r="U11" s="20" t="str">
        <v>High</v>
      </c>
      <c r="V11" s="21" t="str">
        <v>Very high</v>
      </c>
    </row>
    <row r="12" spans="2:22" x14ac:dyDescent="0.4">
      <c r="P12" s="30" t="s">
        <v>21</v>
      </c>
      <c r="Q12" s="16" t="str" cm="1">
        <f t="array" ref="Q12:Q16">proba</f>
        <v>Very high</v>
      </c>
      <c r="R12" s="31">
        <f>COUNTIFS(Tableau110[Probability],$Q12,Tableau110[Impact],R$11)</f>
        <v>0</v>
      </c>
      <c r="S12" s="32">
        <f>COUNTIFS(Tableau110[Probability],$Q12,Tableau110[Impact],S$11)</f>
        <v>0</v>
      </c>
      <c r="T12" s="32">
        <f>COUNTIFS(Tableau110[Probability],$Q12,Tableau110[Impact],T$11)</f>
        <v>0</v>
      </c>
      <c r="U12" s="33">
        <f>COUNTIFS(Tableau110[Probability],$Q12,Tableau110[Impact],U$11)</f>
        <v>0</v>
      </c>
      <c r="V12" s="34">
        <f>COUNTIFS(Tableau110[Probability],$Q12,Tableau110[Impact],V$11)</f>
        <v>0</v>
      </c>
    </row>
    <row r="13" spans="2:22" ht="16.5" customHeight="1" x14ac:dyDescent="0.4">
      <c r="P13" s="28"/>
      <c r="Q13" s="17" t="str">
        <v>High</v>
      </c>
      <c r="R13" s="35">
        <f>COUNTIFS(Tableau110[Probability],$Q13,Tableau110[Impact],R$11)</f>
        <v>0</v>
      </c>
      <c r="S13" s="36">
        <f>COUNTIFS(Tableau110[Probability],$Q13,Tableau110[Impact],S$11)</f>
        <v>0</v>
      </c>
      <c r="T13" s="37">
        <f>COUNTIFS(Tableau110[Probability],$Q13,Tableau110[Impact],T$11)</f>
        <v>0</v>
      </c>
      <c r="U13" s="38">
        <f>COUNTIFS(Tableau110[Probability],$Q13,Tableau110[Impact],U$11)</f>
        <v>0</v>
      </c>
      <c r="V13" s="39">
        <f>COUNTIFS(Tableau110[Probability],$Q13,Tableau110[Impact],V$11)</f>
        <v>0</v>
      </c>
    </row>
    <row r="14" spans="2:22" x14ac:dyDescent="0.4">
      <c r="P14" s="28"/>
      <c r="Q14" s="17" t="str">
        <v>Medium</v>
      </c>
      <c r="R14" s="35">
        <f>COUNTIFS(Tableau110[Probability],$Q14,Tableau110[Impact],R$11)</f>
        <v>0</v>
      </c>
      <c r="S14" s="36">
        <f>COUNTIFS(Tableau110[Probability],$Q14,Tableau110[Impact],S$11)</f>
        <v>0</v>
      </c>
      <c r="T14" s="36">
        <f>COUNTIFS(Tableau110[Probability],$Q14,Tableau110[Impact],T$11)</f>
        <v>0</v>
      </c>
      <c r="U14" s="37">
        <f>COUNTIFS(Tableau110[Probability],$Q14,Tableau110[Impact],U$11)</f>
        <v>0</v>
      </c>
      <c r="V14" s="39">
        <f>COUNTIFS(Tableau110[Probability],$Q14,Tableau110[Impact],V$11)</f>
        <v>1</v>
      </c>
    </row>
    <row r="15" spans="2:22" x14ac:dyDescent="0.4">
      <c r="P15" s="28"/>
      <c r="Q15" s="17" t="str">
        <v>Low</v>
      </c>
      <c r="R15" s="35">
        <f>COUNTIFS(Tableau110[Probability],$Q15,Tableau110[Impact],R$11)</f>
        <v>0</v>
      </c>
      <c r="S15" s="40">
        <f>COUNTIFS(Tableau110[Probability],$Q15,Tableau110[Impact],S$11)</f>
        <v>0</v>
      </c>
      <c r="T15" s="36">
        <f>COUNTIFS(Tableau110[Probability],$Q15,Tableau110[Impact],T$11)</f>
        <v>0</v>
      </c>
      <c r="U15" s="37">
        <f>COUNTIFS(Tableau110[Probability],$Q15,Tableau110[Impact],U$11)</f>
        <v>0</v>
      </c>
      <c r="V15" s="39">
        <f>COUNTIFS(Tableau110[Probability],$Q15,Tableau110[Impact],V$11)</f>
        <v>0</v>
      </c>
    </row>
    <row r="16" spans="2:22" ht="16.5" thickBot="1" x14ac:dyDescent="0.45">
      <c r="P16" s="29"/>
      <c r="Q16" s="18" t="str">
        <v>Very low</v>
      </c>
      <c r="R16" s="41">
        <f>COUNTIFS(Tableau110[Probability],$Q16,Tableau110[Impact],R$11)</f>
        <v>0</v>
      </c>
      <c r="S16" s="42">
        <f>COUNTIFS(Tableau110[Probability],$Q16,Tableau110[Impact],S$11)</f>
        <v>0</v>
      </c>
      <c r="T16" s="42">
        <f>COUNTIFS(Tableau110[Probability],$Q16,Tableau110[Impact],T$11)</f>
        <v>0</v>
      </c>
      <c r="U16" s="43">
        <f>COUNTIFS(Tableau110[Probability],$Q16,Tableau110[Impact],U$11)</f>
        <v>0</v>
      </c>
      <c r="V16" s="44">
        <f>COUNTIFS(Tableau110[Probability],$Q16,Tableau110[Impact],V$11)</f>
        <v>0</v>
      </c>
    </row>
    <row r="18" spans="16:22" ht="16.5" thickBot="1" x14ac:dyDescent="0.45">
      <c r="P18" s="58" t="s">
        <v>32</v>
      </c>
    </row>
    <row r="19" spans="16:22" ht="21.5" thickBot="1" x14ac:dyDescent="0.45">
      <c r="Q19" s="59" t="s">
        <v>7</v>
      </c>
      <c r="R19" s="19" t="str" cm="1">
        <f t="array" ref="R19:V19">TRANSPOSE(impacts)</f>
        <v>Very low</v>
      </c>
      <c r="S19" s="20" t="str">
        <v>Low</v>
      </c>
      <c r="T19" s="20" t="str">
        <v>Medium</v>
      </c>
      <c r="U19" s="20" t="str">
        <v>High</v>
      </c>
      <c r="V19" s="21" t="str">
        <v>Very high</v>
      </c>
    </row>
    <row r="20" spans="16:22" ht="16" customHeight="1" x14ac:dyDescent="0.4">
      <c r="P20" s="30" t="s">
        <v>21</v>
      </c>
      <c r="Q20" s="16" t="str" cm="1">
        <f t="array" ref="Q20:Q24">proba</f>
        <v>Very high</v>
      </c>
      <c r="R20" s="31">
        <f>COUNTIFS(Tableau110[Residual Probability],$Q20,Tableau110[Residual Impact],R$19)</f>
        <v>0</v>
      </c>
      <c r="S20" s="32">
        <f>COUNTIFS(Tableau110[Residual Probability],$Q20,Tableau110[Residual Impact],S$19)</f>
        <v>0</v>
      </c>
      <c r="T20" s="32">
        <f>COUNTIFS(Tableau110[Residual Probability],$Q20,Tableau110[Residual Impact],T$19)</f>
        <v>0</v>
      </c>
      <c r="U20" s="33">
        <f>COUNTIFS(Tableau110[Residual Probability],$Q20,Tableau110[Residual Impact],U$19)</f>
        <v>0</v>
      </c>
      <c r="V20" s="34">
        <f>COUNTIFS(Tableau110[Residual Probability],$Q20,Tableau110[Residual Impact],V$19)</f>
        <v>0</v>
      </c>
    </row>
    <row r="21" spans="16:22" x14ac:dyDescent="0.4">
      <c r="P21" s="28"/>
      <c r="Q21" s="17" t="str">
        <v>High</v>
      </c>
      <c r="R21" s="35">
        <f>COUNTIFS(Tableau110[Residual Probability],$Q21,Tableau110[Residual Impact],R$19)</f>
        <v>0</v>
      </c>
      <c r="S21" s="36">
        <f>COUNTIFS(Tableau110[Residual Probability],$Q21,Tableau110[Residual Impact],S$19)</f>
        <v>0</v>
      </c>
      <c r="T21" s="37">
        <f>COUNTIFS(Tableau110[Residual Probability],$Q21,Tableau110[Residual Impact],T$19)</f>
        <v>0</v>
      </c>
      <c r="U21" s="38">
        <f>COUNTIFS(Tableau110[Residual Probability],$Q21,Tableau110[Residual Impact],U$19)</f>
        <v>0</v>
      </c>
      <c r="V21" s="39">
        <f>COUNTIFS(Tableau110[Residual Probability],$Q21,Tableau110[Residual Impact],V$19)</f>
        <v>0</v>
      </c>
    </row>
    <row r="22" spans="16:22" x14ac:dyDescent="0.4">
      <c r="P22" s="28"/>
      <c r="Q22" s="17" t="str">
        <v>Medium</v>
      </c>
      <c r="R22" s="35">
        <f>COUNTIFS(Tableau110[Residual Probability],$Q22,Tableau110[Residual Impact],R$19)</f>
        <v>0</v>
      </c>
      <c r="S22" s="36">
        <f>COUNTIFS(Tableau110[Residual Probability],$Q22,Tableau110[Residual Impact],S$19)</f>
        <v>0</v>
      </c>
      <c r="T22" s="36">
        <f>COUNTIFS(Tableau110[Residual Probability],$Q22,Tableau110[Residual Impact],T$19)</f>
        <v>0</v>
      </c>
      <c r="U22" s="37">
        <f>COUNTIFS(Tableau110[Residual Probability],$Q22,Tableau110[Residual Impact],U$19)</f>
        <v>0</v>
      </c>
      <c r="V22" s="39">
        <f>COUNTIFS(Tableau110[Residual Probability],$Q22,Tableau110[Residual Impact],V$19)</f>
        <v>1</v>
      </c>
    </row>
    <row r="23" spans="16:22" x14ac:dyDescent="0.4">
      <c r="P23" s="28"/>
      <c r="Q23" s="17" t="str">
        <v>Low</v>
      </c>
      <c r="R23" s="35">
        <f>COUNTIFS(Tableau110[Residual Probability],$Q23,Tableau110[Residual Impact],R$19)</f>
        <v>0</v>
      </c>
      <c r="S23" s="40">
        <f>COUNTIFS(Tableau110[Residual Probability],$Q23,Tableau110[Residual Impact],S$19)</f>
        <v>0</v>
      </c>
      <c r="T23" s="36">
        <f>COUNTIFS(Tableau110[Residual Probability],$Q23,Tableau110[Residual Impact],T$19)</f>
        <v>0</v>
      </c>
      <c r="U23" s="37">
        <f>COUNTIFS(Tableau110[Residual Probability],$Q23,Tableau110[Residual Impact],U$19)</f>
        <v>0</v>
      </c>
      <c r="V23" s="39">
        <f>COUNTIFS(Tableau110[Residual Probability],$Q23,Tableau110[Residual Impact],V$19)</f>
        <v>0</v>
      </c>
    </row>
    <row r="24" spans="16:22" ht="16.5" thickBot="1" x14ac:dyDescent="0.45">
      <c r="P24" s="29"/>
      <c r="Q24" s="18" t="str">
        <v>Very low</v>
      </c>
      <c r="R24" s="41">
        <f>COUNTIFS(Tableau110[Residual Probability],$Q24,Tableau110[Residual Impact],R$19)</f>
        <v>0</v>
      </c>
      <c r="S24" s="42">
        <f>COUNTIFS(Tableau110[Residual Probability],$Q24,Tableau110[Residual Impact],S$19)</f>
        <v>0</v>
      </c>
      <c r="T24" s="42">
        <f>COUNTIFS(Tableau110[Residual Probability],$Q24,Tableau110[Residual Impact],T$19)</f>
        <v>1</v>
      </c>
      <c r="U24" s="43">
        <f>COUNTIFS(Tableau110[Residual Probability],$Q24,Tableau110[Residual Impact],U$19)</f>
        <v>0</v>
      </c>
      <c r="V24" s="44">
        <f>COUNTIFS(Tableau110[Residual Probability],$Q24,Tableau110[Residual Impact],V$19)</f>
        <v>0</v>
      </c>
    </row>
  </sheetData>
  <mergeCells count="6">
    <mergeCell ref="B1:N1"/>
    <mergeCell ref="G4:I4"/>
    <mergeCell ref="L4:N4"/>
    <mergeCell ref="P4:P8"/>
    <mergeCell ref="P12:P16"/>
    <mergeCell ref="P20:P24"/>
  </mergeCells>
  <conditionalFormatting sqref="I6:I10 N6:N10 R4:V8">
    <cfRule type="containsText" dxfId="33" priority="9" operator="containsText" text="Severe">
      <formula>NOT(ISERROR(SEARCH("Severe",I4)))</formula>
    </cfRule>
    <cfRule type="containsText" dxfId="32" priority="10" operator="containsText" text="Critical">
      <formula>NOT(ISERROR(SEARCH("Critical",I4)))</formula>
    </cfRule>
    <cfRule type="containsText" dxfId="31" priority="11" operator="containsText" text="Moderate">
      <formula>NOT(ISERROR(SEARCH("Moderate",I4)))</formula>
    </cfRule>
    <cfRule type="containsText" dxfId="30" priority="12" operator="containsText" text="Sustainable">
      <formula>NOT(ISERROR(SEARCH("Sustainable",I4)))</formula>
    </cfRule>
  </conditionalFormatting>
  <conditionalFormatting sqref="R12:V16">
    <cfRule type="expression" dxfId="26" priority="5">
      <formula>R4="Critical"</formula>
    </cfRule>
    <cfRule type="expression" dxfId="28" priority="6">
      <formula>R4="Severe"</formula>
    </cfRule>
    <cfRule type="expression" dxfId="27" priority="7">
      <formula>R4="Moderate"</formula>
    </cfRule>
    <cfRule type="expression" dxfId="29" priority="8">
      <formula>R4="Sustainable"</formula>
    </cfRule>
  </conditionalFormatting>
  <conditionalFormatting sqref="R20:V24">
    <cfRule type="expression" dxfId="22" priority="1">
      <formula>R4="Critical"</formula>
    </cfRule>
    <cfRule type="expression" dxfId="23" priority="2">
      <formula>R4="Severe"</formula>
    </cfRule>
    <cfRule type="expression" dxfId="24" priority="3">
      <formula>R4="Moderate"</formula>
    </cfRule>
    <cfRule type="expression" dxfId="25" priority="4">
      <formula>R4="Sustainable"</formula>
    </cfRule>
  </conditionalFormatting>
  <dataValidations count="2">
    <dataValidation type="list" allowBlank="1" showInputMessage="1" showErrorMessage="1" sqref="H6:H10 M6:M10" xr:uid="{0915B4F6-47CD-430B-986D-7D200AE7C6FD}">
      <formula1>impacts</formula1>
    </dataValidation>
    <dataValidation type="list" allowBlank="1" showInputMessage="1" showErrorMessage="1" sqref="G6:G10 L6:L10" xr:uid="{08B68BCD-DC08-46EC-914E-61D4ADCCFB1B}">
      <formula1>proba</formula1>
    </dataValidation>
  </dataValidations>
  <pageMargins left="0.7" right="0.7" top="0.75" bottom="0.75" header="0.3" footer="0.3"/>
  <headerFooter>
    <oddFooter>&amp;L_x000D_&amp;1#&amp;"Calibri"&amp;10&amp;K008000 Interne SNCF Réseau</oddFooter>
  </headerFooter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9CB95-DC45-4DEA-96C5-D363152CA044}">
  <sheetPr>
    <tabColor theme="9"/>
  </sheetPr>
  <dimension ref="B1:H17"/>
  <sheetViews>
    <sheetView showGridLines="0" zoomScale="118" workbookViewId="0"/>
  </sheetViews>
  <sheetFormatPr baseColWidth="10" defaultRowHeight="16" x14ac:dyDescent="0.4"/>
  <cols>
    <col min="1" max="1" width="2" customWidth="1"/>
    <col min="2" max="2" width="4.33203125" bestFit="1" customWidth="1"/>
    <col min="3" max="3" width="8.25" bestFit="1" customWidth="1"/>
    <col min="4" max="6" width="10.1640625" bestFit="1" customWidth="1"/>
    <col min="7" max="7" width="8.33203125" bestFit="1" customWidth="1"/>
    <col min="8" max="8" width="8.25" bestFit="1" customWidth="1"/>
  </cols>
  <sheetData>
    <row r="1" spans="2:8" ht="21" x14ac:dyDescent="0.5">
      <c r="B1" s="57" t="s">
        <v>36</v>
      </c>
    </row>
    <row r="3" spans="2:8" ht="16.5" thickBot="1" x14ac:dyDescent="0.45">
      <c r="B3" s="58" t="s">
        <v>31</v>
      </c>
    </row>
    <row r="4" spans="2:8" ht="21.5" thickBot="1" x14ac:dyDescent="0.45">
      <c r="B4" s="55" t="s">
        <v>7</v>
      </c>
      <c r="C4" s="56"/>
      <c r="D4" s="19" t="str" cm="1">
        <f t="array" ref="D4:H4">TRANSPOSE(impacts)</f>
        <v>Very low</v>
      </c>
      <c r="E4" s="20" t="str">
        <v>Low</v>
      </c>
      <c r="F4" s="20" t="str">
        <v>Medium</v>
      </c>
      <c r="G4" s="20" t="str">
        <v>High</v>
      </c>
      <c r="H4" s="21" t="str">
        <v>Very high</v>
      </c>
    </row>
    <row r="5" spans="2:8" x14ac:dyDescent="0.4">
      <c r="B5" s="30" t="s">
        <v>21</v>
      </c>
      <c r="C5" s="16" t="str" cm="1">
        <f t="array" ref="C5:C9">proba</f>
        <v>Very high</v>
      </c>
      <c r="D5" s="31">
        <f>SUM('Risk 1'!R12+'Risk 2'!R12+'Risk 3'!R12)</f>
        <v>0</v>
      </c>
      <c r="E5" s="32">
        <f>SUM('Risk 1'!S12+'Risk 2'!S12+'Risk 3'!S12)</f>
        <v>0</v>
      </c>
      <c r="F5" s="32">
        <f>SUM('Risk 1'!T12+'Risk 2'!T12+'Risk 3'!T12)</f>
        <v>0</v>
      </c>
      <c r="G5" s="33">
        <f>SUM('Risk 1'!U12+'Risk 2'!U12+'Risk 3'!U12)</f>
        <v>0</v>
      </c>
      <c r="H5" s="34">
        <f>SUM('Risk 1'!V12+'Risk 2'!V12+'Risk 3'!V12)</f>
        <v>0</v>
      </c>
    </row>
    <row r="6" spans="2:8" ht="16.5" customHeight="1" x14ac:dyDescent="0.4">
      <c r="B6" s="28"/>
      <c r="C6" s="17" t="str">
        <v>High</v>
      </c>
      <c r="D6" s="35">
        <f>SUM('Risk 1'!R13+'Risk 2'!R13+'Risk 3'!R13)</f>
        <v>0</v>
      </c>
      <c r="E6" s="36">
        <f>SUM('Risk 1'!S13+'Risk 2'!S13+'Risk 3'!S13)</f>
        <v>0</v>
      </c>
      <c r="F6" s="37">
        <f>SUM('Risk 1'!T13+'Risk 2'!T13+'Risk 3'!T13)</f>
        <v>0</v>
      </c>
      <c r="G6" s="38">
        <f>SUM('Risk 1'!U13+'Risk 2'!U13+'Risk 3'!U13)</f>
        <v>0</v>
      </c>
      <c r="H6" s="39">
        <f>SUM('Risk 1'!V13+'Risk 2'!V13+'Risk 3'!V13)</f>
        <v>0</v>
      </c>
    </row>
    <row r="7" spans="2:8" x14ac:dyDescent="0.4">
      <c r="B7" s="28"/>
      <c r="C7" s="17" t="str">
        <v>Medium</v>
      </c>
      <c r="D7" s="35">
        <f>SUM('Risk 1'!R14+'Risk 2'!R14+'Risk 3'!R14)</f>
        <v>0</v>
      </c>
      <c r="E7" s="36">
        <f>SUM('Risk 1'!S14+'Risk 2'!S14+'Risk 3'!S14)</f>
        <v>0</v>
      </c>
      <c r="F7" s="36">
        <f>SUM('Risk 1'!T14+'Risk 2'!T14+'Risk 3'!T14)</f>
        <v>0</v>
      </c>
      <c r="G7" s="37">
        <f>SUM('Risk 1'!U14+'Risk 2'!U14+'Risk 3'!U14)</f>
        <v>0</v>
      </c>
      <c r="H7" s="39">
        <f>SUM('Risk 1'!V14+'Risk 2'!V14+'Risk 3'!V14)</f>
        <v>3</v>
      </c>
    </row>
    <row r="8" spans="2:8" x14ac:dyDescent="0.4">
      <c r="B8" s="28"/>
      <c r="C8" s="17" t="str">
        <v>Low</v>
      </c>
      <c r="D8" s="35">
        <f>SUM('Risk 1'!R15+'Risk 2'!R15+'Risk 3'!R15)</f>
        <v>0</v>
      </c>
      <c r="E8" s="40">
        <f>SUM('Risk 1'!S15+'Risk 2'!S15+'Risk 3'!S15)</f>
        <v>0</v>
      </c>
      <c r="F8" s="36">
        <f>SUM('Risk 1'!T15+'Risk 2'!T15+'Risk 3'!T15)</f>
        <v>0</v>
      </c>
      <c r="G8" s="37">
        <f>SUM('Risk 1'!U15+'Risk 2'!U15+'Risk 3'!U15)</f>
        <v>0</v>
      </c>
      <c r="H8" s="39">
        <f>SUM('Risk 1'!V15+'Risk 2'!V15+'Risk 3'!V15)</f>
        <v>0</v>
      </c>
    </row>
    <row r="9" spans="2:8" ht="16.5" thickBot="1" x14ac:dyDescent="0.45">
      <c r="B9" s="29"/>
      <c r="C9" s="18" t="str">
        <v>Very low</v>
      </c>
      <c r="D9" s="41">
        <f>SUM('Risk 1'!R16+'Risk 2'!R16+'Risk 3'!R16)</f>
        <v>0</v>
      </c>
      <c r="E9" s="42">
        <f>SUM('Risk 1'!S16+'Risk 2'!S16+'Risk 3'!S16)</f>
        <v>0</v>
      </c>
      <c r="F9" s="42">
        <f>SUM('Risk 1'!T16+'Risk 2'!T16+'Risk 3'!T16)</f>
        <v>0</v>
      </c>
      <c r="G9" s="43">
        <f>SUM('Risk 1'!U16+'Risk 2'!U16+'Risk 3'!U16)</f>
        <v>0</v>
      </c>
      <c r="H9" s="44">
        <f>SUM('Risk 1'!V16+'Risk 2'!V16+'Risk 3'!V16)</f>
        <v>0</v>
      </c>
    </row>
    <row r="11" spans="2:8" ht="16.5" thickBot="1" x14ac:dyDescent="0.45">
      <c r="B11" s="58" t="s">
        <v>32</v>
      </c>
    </row>
    <row r="12" spans="2:8" ht="21.5" thickBot="1" x14ac:dyDescent="0.45">
      <c r="B12" s="55" t="s">
        <v>7</v>
      </c>
      <c r="C12" s="56"/>
      <c r="D12" s="19" t="str" cm="1">
        <f t="array" ref="D12:H12">TRANSPOSE(impacts)</f>
        <v>Very low</v>
      </c>
      <c r="E12" s="20" t="str">
        <v>Low</v>
      </c>
      <c r="F12" s="20" t="str">
        <v>Medium</v>
      </c>
      <c r="G12" s="20" t="str">
        <v>High</v>
      </c>
      <c r="H12" s="21" t="str">
        <v>Very high</v>
      </c>
    </row>
    <row r="13" spans="2:8" ht="16" customHeight="1" x14ac:dyDescent="0.4">
      <c r="B13" s="30" t="s">
        <v>21</v>
      </c>
      <c r="C13" s="16" t="str" cm="1">
        <f t="array" ref="C13:C17">proba</f>
        <v>Very high</v>
      </c>
      <c r="D13" s="31">
        <f>SUM('Risk 1'!R20+'Risk 2'!R20+'Risk 3'!R20)</f>
        <v>0</v>
      </c>
      <c r="E13" s="32">
        <f>SUM('Risk 1'!S20+'Risk 2'!S20+'Risk 3'!S20)</f>
        <v>0</v>
      </c>
      <c r="F13" s="32">
        <f>SUM('Risk 1'!T20+'Risk 2'!T20+'Risk 3'!T20)</f>
        <v>0</v>
      </c>
      <c r="G13" s="33">
        <f>SUM('Risk 1'!U20+'Risk 2'!U20+'Risk 3'!U20)</f>
        <v>0</v>
      </c>
      <c r="H13" s="34">
        <f>SUM('Risk 1'!V20+'Risk 2'!V20+'Risk 3'!V20)</f>
        <v>0</v>
      </c>
    </row>
    <row r="14" spans="2:8" x14ac:dyDescent="0.4">
      <c r="B14" s="28"/>
      <c r="C14" s="17" t="str">
        <v>High</v>
      </c>
      <c r="D14" s="35">
        <f>SUM('Risk 1'!R21+'Risk 2'!R21+'Risk 3'!R21)</f>
        <v>0</v>
      </c>
      <c r="E14" s="36">
        <f>SUM('Risk 1'!S21+'Risk 2'!S21+'Risk 3'!S21)</f>
        <v>0</v>
      </c>
      <c r="F14" s="37">
        <f>SUM('Risk 1'!T21+'Risk 2'!T21+'Risk 3'!T21)</f>
        <v>0</v>
      </c>
      <c r="G14" s="38">
        <f>SUM('Risk 1'!U21+'Risk 2'!U21+'Risk 3'!U21)</f>
        <v>0</v>
      </c>
      <c r="H14" s="39">
        <f>SUM('Risk 1'!V21+'Risk 2'!V21+'Risk 3'!V21)</f>
        <v>0</v>
      </c>
    </row>
    <row r="15" spans="2:8" x14ac:dyDescent="0.4">
      <c r="B15" s="28"/>
      <c r="C15" s="17" t="str">
        <v>Medium</v>
      </c>
      <c r="D15" s="35">
        <f>SUM('Risk 1'!R22+'Risk 2'!R22+'Risk 3'!R22)</f>
        <v>0</v>
      </c>
      <c r="E15" s="36">
        <f>SUM('Risk 1'!S22+'Risk 2'!S22+'Risk 3'!S22)</f>
        <v>0</v>
      </c>
      <c r="F15" s="36">
        <f>SUM('Risk 1'!T22+'Risk 2'!T22+'Risk 3'!T22)</f>
        <v>0</v>
      </c>
      <c r="G15" s="37">
        <f>SUM('Risk 1'!U22+'Risk 2'!U22+'Risk 3'!U22)</f>
        <v>0</v>
      </c>
      <c r="H15" s="39">
        <f>SUM('Risk 1'!V22+'Risk 2'!V22+'Risk 3'!V22)</f>
        <v>3</v>
      </c>
    </row>
    <row r="16" spans="2:8" x14ac:dyDescent="0.4">
      <c r="B16" s="28"/>
      <c r="C16" s="17" t="str">
        <v>Low</v>
      </c>
      <c r="D16" s="35">
        <f>SUM('Risk 1'!R23+'Risk 2'!R23+'Risk 3'!R23)</f>
        <v>0</v>
      </c>
      <c r="E16" s="40">
        <f>SUM('Risk 1'!S23+'Risk 2'!S23+'Risk 3'!S23)</f>
        <v>0</v>
      </c>
      <c r="F16" s="36">
        <f>SUM('Risk 1'!T23+'Risk 2'!T23+'Risk 3'!T23)</f>
        <v>0</v>
      </c>
      <c r="G16" s="37">
        <f>SUM('Risk 1'!U23+'Risk 2'!U23+'Risk 3'!U23)</f>
        <v>0</v>
      </c>
      <c r="H16" s="39">
        <f>SUM('Risk 1'!V23+'Risk 2'!V23+'Risk 3'!V23)</f>
        <v>0</v>
      </c>
    </row>
    <row r="17" spans="2:8" ht="16.5" thickBot="1" x14ac:dyDescent="0.45">
      <c r="B17" s="29"/>
      <c r="C17" s="18" t="str">
        <v>Very low</v>
      </c>
      <c r="D17" s="41">
        <f>SUM('Risk 1'!R24+'Risk 2'!R24+'Risk 3'!R24)</f>
        <v>0</v>
      </c>
      <c r="E17" s="42">
        <f>SUM('Risk 1'!S24+'Risk 2'!S24+'Risk 3'!S24)</f>
        <v>0</v>
      </c>
      <c r="F17" s="42">
        <f>SUM('Risk 1'!T24+'Risk 2'!T24+'Risk 3'!T24)</f>
        <v>3</v>
      </c>
      <c r="G17" s="43">
        <f>SUM('Risk 1'!U24+'Risk 2'!U24+'Risk 3'!U24)</f>
        <v>0</v>
      </c>
      <c r="H17" s="44">
        <f>SUM('Risk 1'!V24+'Risk 2'!V24+'Risk 3'!V24)</f>
        <v>0</v>
      </c>
    </row>
  </sheetData>
  <mergeCells count="4">
    <mergeCell ref="B5:B9"/>
    <mergeCell ref="B12:C12"/>
    <mergeCell ref="B13:B17"/>
    <mergeCell ref="B4:C4"/>
  </mergeCells>
  <conditionalFormatting sqref="D5:H9">
    <cfRule type="containsText" dxfId="87" priority="13" operator="containsText" text="Severe">
      <formula>NOT(ISERROR(SEARCH("Severe",D5)))</formula>
    </cfRule>
    <cfRule type="containsText" dxfId="86" priority="14" operator="containsText" text="Critical">
      <formula>NOT(ISERROR(SEARCH("Critical",D5)))</formula>
    </cfRule>
    <cfRule type="containsText" dxfId="85" priority="15" operator="containsText" text="Moderate">
      <formula>NOT(ISERROR(SEARCH("Moderate",D5)))</formula>
    </cfRule>
    <cfRule type="containsText" dxfId="84" priority="16" operator="containsText" text="Sustainable">
      <formula>NOT(ISERROR(SEARCH("Sustainable",D5)))</formula>
    </cfRule>
  </conditionalFormatting>
  <conditionalFormatting sqref="D13:H17">
    <cfRule type="containsText" dxfId="3" priority="1" operator="containsText" text="Severe">
      <formula>NOT(ISERROR(SEARCH("Severe",D13)))</formula>
    </cfRule>
    <cfRule type="containsText" dxfId="2" priority="2" operator="containsText" text="Critical">
      <formula>NOT(ISERROR(SEARCH("Critical",D13)))</formula>
    </cfRule>
    <cfRule type="containsText" dxfId="1" priority="3" operator="containsText" text="Moderate">
      <formula>NOT(ISERROR(SEARCH("Moderate",D13)))</formula>
    </cfRule>
    <cfRule type="containsText" dxfId="0" priority="4" operator="containsText" text="Sustainable">
      <formula>NOT(ISERROR(SEARCH("Sustainable",D13)))</formula>
    </cfRule>
  </conditionalFormatting>
  <pageMargins left="0.7" right="0.7" top="0.75" bottom="0.75" header="0.3" footer="0.3"/>
  <headerFooter>
    <oddFooter>&amp;L_x000D_&amp;1#&amp;"Calibri"&amp;10&amp;K008000 Interne SNCF Réseau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24779-CE2E-42F2-AFD8-DF7D8156BAB4}">
  <sheetPr>
    <tabColor theme="1"/>
  </sheetPr>
  <dimension ref="A1:B6"/>
  <sheetViews>
    <sheetView showGridLines="0" workbookViewId="0">
      <selection activeCell="B1" sqref="B1"/>
    </sheetView>
  </sheetViews>
  <sheetFormatPr baseColWidth="10" defaultRowHeight="16" x14ac:dyDescent="0.4"/>
  <cols>
    <col min="1" max="1" width="12.5" customWidth="1"/>
  </cols>
  <sheetData>
    <row r="1" spans="1:2" x14ac:dyDescent="0.4">
      <c r="A1" t="s">
        <v>35</v>
      </c>
      <c r="B1" t="s">
        <v>7</v>
      </c>
    </row>
    <row r="2" spans="1:2" x14ac:dyDescent="0.4">
      <c r="A2" t="s">
        <v>33</v>
      </c>
      <c r="B2" t="s">
        <v>34</v>
      </c>
    </row>
    <row r="3" spans="1:2" x14ac:dyDescent="0.4">
      <c r="A3" t="s">
        <v>17</v>
      </c>
      <c r="B3" t="s">
        <v>19</v>
      </c>
    </row>
    <row r="4" spans="1:2" x14ac:dyDescent="0.4">
      <c r="A4" t="s">
        <v>18</v>
      </c>
      <c r="B4" t="s">
        <v>18</v>
      </c>
    </row>
    <row r="5" spans="1:2" x14ac:dyDescent="0.4">
      <c r="A5" t="s">
        <v>19</v>
      </c>
      <c r="B5" t="s">
        <v>17</v>
      </c>
    </row>
    <row r="6" spans="1:2" x14ac:dyDescent="0.4">
      <c r="A6" t="s">
        <v>34</v>
      </c>
      <c r="B6" t="s">
        <v>33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Risk 1</vt:lpstr>
      <vt:lpstr>Risk 2</vt:lpstr>
      <vt:lpstr>Risk 3</vt:lpstr>
      <vt:lpstr>Summary</vt:lpstr>
      <vt:lpstr>Validations</vt:lpstr>
      <vt:lpstr>'Risk 2'!impacts</vt:lpstr>
      <vt:lpstr>'Risk 3'!impacts</vt:lpstr>
      <vt:lpstr>Summary!impacts</vt:lpstr>
      <vt:lpstr>impacts</vt:lpstr>
      <vt:lpstr>'Risk 2'!master</vt:lpstr>
      <vt:lpstr>'Risk 3'!master</vt:lpstr>
      <vt:lpstr>master</vt:lpstr>
      <vt:lpstr>'Risk 2'!proba</vt:lpstr>
      <vt:lpstr>'Risk 3'!proba</vt:lpstr>
      <vt:lpstr>Summary!proba</vt:lpstr>
      <vt:lpstr>proba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Anil Maguru</dc:creator>
  <cp:lastModifiedBy>Christian CROCHE</cp:lastModifiedBy>
  <dcterms:created xsi:type="dcterms:W3CDTF">2024-07-23T13:55:09Z</dcterms:created>
  <dcterms:modified xsi:type="dcterms:W3CDTF">2024-07-23T17:54:18Z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2024-07-23T17:00:54Z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e14c83b0-5d77-48d3-ae2c-77262da38f97</vt:lpwstr>
  </property>
  <property fmtid="{D5CDD505-2E9C-101B-9397-08002B2CF9AE}" pid="8" name="MSIP_Label_67cce88e-ba6c-4072-9a4d-8f9e28d4554f_ContentBits">
    <vt:lpwstr>2</vt:lpwstr>
  </property>
</Properties>
</file>