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330" yWindow="3630" windowWidth="9285" windowHeight="7275"/>
  </bookViews>
  <sheets>
    <sheet name="REC 2017" sheetId="8" r:id="rId1"/>
  </sheets>
  <calcPr calcId="125725"/>
</workbook>
</file>

<file path=xl/calcChain.xml><?xml version="1.0" encoding="utf-8"?>
<calcChain xmlns="http://schemas.openxmlformats.org/spreadsheetml/2006/main">
  <c r="M7" i="8"/>
  <c r="F8"/>
  <c r="M8"/>
  <c r="F9"/>
  <c r="M9"/>
  <c r="F10"/>
  <c r="M10"/>
  <c r="F11"/>
  <c r="M11"/>
  <c r="F12"/>
  <c r="M12"/>
  <c r="F13"/>
  <c r="M13"/>
  <c r="M14"/>
  <c r="M15"/>
  <c r="M16"/>
  <c r="F17"/>
  <c r="M17"/>
  <c r="F18"/>
  <c r="M18"/>
  <c r="F19"/>
  <c r="M19"/>
  <c r="F20"/>
  <c r="M20"/>
  <c r="F21"/>
  <c r="M21"/>
  <c r="M22"/>
  <c r="M23"/>
  <c r="M24"/>
  <c r="M25"/>
  <c r="F26"/>
  <c r="M26"/>
  <c r="F27"/>
  <c r="M27"/>
  <c r="F28"/>
  <c r="M28"/>
  <c r="F29"/>
  <c r="M29"/>
  <c r="F30"/>
  <c r="M30"/>
  <c r="M31"/>
  <c r="M32"/>
  <c r="M33"/>
  <c r="F34"/>
  <c r="M34"/>
  <c r="F35"/>
  <c r="M35"/>
  <c r="F36"/>
  <c r="M36"/>
  <c r="F37"/>
  <c r="M37"/>
  <c r="E38"/>
  <c r="F38"/>
  <c r="G38"/>
  <c r="H38"/>
  <c r="I38"/>
  <c r="J38"/>
  <c r="L38"/>
  <c r="E40"/>
  <c r="F40"/>
  <c r="G40"/>
  <c r="H40"/>
  <c r="I40"/>
  <c r="J40"/>
  <c r="K40"/>
  <c r="L40"/>
  <c r="M40"/>
  <c r="N40"/>
  <c r="B38" l="1"/>
  <c r="M38"/>
</calcChain>
</file>

<file path=xl/comments1.xml><?xml version="1.0" encoding="utf-8"?>
<comments xmlns="http://schemas.openxmlformats.org/spreadsheetml/2006/main">
  <authors>
    <author>Auteur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JOUR DE L'AN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<sst xmlns="http://schemas.openxmlformats.org/spreadsheetml/2006/main" count="72" uniqueCount="24">
  <si>
    <t>V</t>
  </si>
  <si>
    <t>L</t>
  </si>
  <si>
    <t>M</t>
  </si>
  <si>
    <t>D</t>
  </si>
  <si>
    <t>S</t>
  </si>
  <si>
    <t>J</t>
  </si>
  <si>
    <t>N</t>
  </si>
  <si>
    <t>120R</t>
  </si>
  <si>
    <t>RCT</t>
  </si>
  <si>
    <t>RJF</t>
  </si>
  <si>
    <t>HPC</t>
  </si>
  <si>
    <t>RHD</t>
  </si>
  <si>
    <t>HSR</t>
  </si>
  <si>
    <t>HDV</t>
  </si>
  <si>
    <t>CP</t>
  </si>
  <si>
    <t>P</t>
  </si>
  <si>
    <t>HDF</t>
  </si>
  <si>
    <t>HRT</t>
  </si>
  <si>
    <t>RC</t>
  </si>
  <si>
    <t>POS (H)</t>
  </si>
  <si>
    <t>REC (H)</t>
  </si>
  <si>
    <t>p</t>
  </si>
  <si>
    <t>voici les motifs qui sont en forme conditionnelle</t>
  </si>
  <si>
    <t>j'aimerais que les cellules s'additionnent dans la cellule bleue</t>
  </si>
</sst>
</file>

<file path=xl/styles.xml><?xml version="1.0" encoding="utf-8"?>
<styleSheet xmlns="http://schemas.openxmlformats.org/spreadsheetml/2006/main">
  <numFmts count="1">
    <numFmt numFmtId="164" formatCode="dd"/>
  </numFmts>
  <fonts count="17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color rgb="FF000000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28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28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auto="1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darkHorizontal">
        <fgColor rgb="FFFF0000"/>
        <bgColor theme="0"/>
      </patternFill>
    </fill>
    <fill>
      <patternFill patternType="darkHorizontal">
        <fgColor rgb="FFFF0000"/>
        <bgColor rgb="FFFFFF00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2" fillId="0" borderId="0"/>
  </cellStyleXfs>
  <cellXfs count="55">
    <xf numFmtId="0" fontId="0" fillId="0" borderId="0" xfId="0"/>
    <xf numFmtId="0" fontId="3" fillId="2" borderId="4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4" fillId="5" borderId="4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9" borderId="0" xfId="0" applyFill="1" applyBorder="1"/>
    <xf numFmtId="0" fontId="5" fillId="9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11" fillId="9" borderId="0" xfId="0" applyFont="1" applyFill="1" applyBorder="1" applyAlignment="1">
      <alignment vertical="center"/>
    </xf>
    <xf numFmtId="0" fontId="14" fillId="9" borderId="0" xfId="0" applyFont="1" applyFill="1" applyAlignment="1">
      <alignment vertical="center"/>
    </xf>
    <xf numFmtId="164" fontId="3" fillId="4" borderId="7" xfId="0" applyNumberFormat="1" applyFont="1" applyFill="1" applyBorder="1" applyAlignment="1" applyProtection="1">
      <alignment horizontal="center" vertical="center"/>
      <protection hidden="1"/>
    </xf>
    <xf numFmtId="164" fontId="3" fillId="2" borderId="7" xfId="0" applyNumberFormat="1" applyFont="1" applyFill="1" applyBorder="1" applyAlignment="1" applyProtection="1">
      <alignment horizontal="center" vertical="center"/>
      <protection hidden="1"/>
    </xf>
    <xf numFmtId="164" fontId="3" fillId="10" borderId="7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/>
    <xf numFmtId="2" fontId="2" fillId="5" borderId="4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3" fillId="13" borderId="4" xfId="0" applyFont="1" applyFill="1" applyBorder="1" applyAlignment="1" applyProtection="1">
      <alignment horizontal="center" vertical="center"/>
      <protection hidden="1"/>
    </xf>
    <xf numFmtId="0" fontId="6" fillId="8" borderId="22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6" fillId="11" borderId="22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22" fontId="14" fillId="9" borderId="0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  <protection hidden="1"/>
    </xf>
    <xf numFmtId="0" fontId="3" fillId="7" borderId="19" xfId="0" applyFont="1" applyFill="1" applyBorder="1" applyAlignment="1" applyProtection="1">
      <alignment horizontal="center" vertical="center"/>
      <protection hidden="1"/>
    </xf>
    <xf numFmtId="0" fontId="3" fillId="7" borderId="20" xfId="0" applyFont="1" applyFill="1" applyBorder="1" applyAlignment="1" applyProtection="1">
      <alignment horizontal="center" vertical="center"/>
      <protection hidden="1"/>
    </xf>
    <xf numFmtId="0" fontId="3" fillId="7" borderId="15" xfId="0" applyFont="1" applyFill="1" applyBorder="1" applyAlignment="1" applyProtection="1">
      <alignment horizontal="center" vertical="center"/>
      <protection hidden="1"/>
    </xf>
    <xf numFmtId="0" fontId="3" fillId="7" borderId="12" xfId="0" applyFont="1" applyFill="1" applyBorder="1" applyAlignment="1" applyProtection="1">
      <alignment horizontal="center" vertical="center"/>
      <protection hidden="1"/>
    </xf>
    <xf numFmtId="0" fontId="3" fillId="7" borderId="13" xfId="0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>
      <alignment horizontal="center"/>
    </xf>
    <xf numFmtId="0" fontId="15" fillId="0" borderId="0" xfId="0" applyFont="1"/>
  </cellXfs>
  <cellStyles count="3">
    <cellStyle name="Normal" xfId="0" builtinId="0"/>
    <cellStyle name="Normal 2" xfId="1"/>
    <cellStyle name="Normal 3" xfId="2"/>
  </cellStyles>
  <dxfs count="32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9" defaultPivotStyle="PivotStyleLight16"/>
  <colors>
    <mruColors>
      <color rgb="FFDF7D8B"/>
      <color rgb="FFDB3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201931</xdr:colOff>
      <xdr:row>2</xdr:row>
      <xdr:rowOff>213359</xdr:rowOff>
    </xdr:from>
    <xdr:ext cx="45719" cy="45719"/>
    <xdr:sp macro="" textlink="">
      <xdr:nvSpPr>
        <xdr:cNvPr id="2" name="Rectangle 1"/>
        <xdr:cNvSpPr/>
      </xdr:nvSpPr>
      <xdr:spPr>
        <a:xfrm flipH="1">
          <a:off x="1725931" y="575309"/>
          <a:ext cx="45719" cy="45719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3" name="Rectangle 2"/>
        <xdr:cNvSpPr/>
      </xdr:nvSpPr>
      <xdr:spPr>
        <a:xfrm>
          <a:off x="52577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4" name="Rectangle 3"/>
        <xdr:cNvSpPr/>
      </xdr:nvSpPr>
      <xdr:spPr>
        <a:xfrm>
          <a:off x="63245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2</xdr:col>
      <xdr:colOff>201931</xdr:colOff>
      <xdr:row>2</xdr:row>
      <xdr:rowOff>213359</xdr:rowOff>
    </xdr:from>
    <xdr:ext cx="45719" cy="45719"/>
    <xdr:sp macro="" textlink="">
      <xdr:nvSpPr>
        <xdr:cNvPr id="5" name="Rectangle 4"/>
        <xdr:cNvSpPr/>
      </xdr:nvSpPr>
      <xdr:spPr>
        <a:xfrm flipH="1">
          <a:off x="1725931" y="575309"/>
          <a:ext cx="45719" cy="45719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6" name="Rectangle 5"/>
        <xdr:cNvSpPr/>
      </xdr:nvSpPr>
      <xdr:spPr>
        <a:xfrm>
          <a:off x="52577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213359</xdr:rowOff>
    </xdr:from>
    <xdr:ext cx="45719" cy="45719"/>
    <xdr:sp macro="" textlink="">
      <xdr:nvSpPr>
        <xdr:cNvPr id="7" name="Rectangle 6"/>
        <xdr:cNvSpPr/>
      </xdr:nvSpPr>
      <xdr:spPr>
        <a:xfrm flipH="1">
          <a:off x="65733931" y="575309"/>
          <a:ext cx="45719" cy="45719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8" name="Rectangle 7"/>
        <xdr:cNvSpPr/>
      </xdr:nvSpPr>
      <xdr:spPr>
        <a:xfrm>
          <a:off x="63245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2</xdr:col>
      <xdr:colOff>201931</xdr:colOff>
      <xdr:row>2</xdr:row>
      <xdr:rowOff>213359</xdr:rowOff>
    </xdr:from>
    <xdr:ext cx="45719" cy="45719"/>
    <xdr:sp macro="" textlink="">
      <xdr:nvSpPr>
        <xdr:cNvPr id="9" name="Rectangle 8"/>
        <xdr:cNvSpPr/>
      </xdr:nvSpPr>
      <xdr:spPr>
        <a:xfrm flipH="1">
          <a:off x="1725931" y="575309"/>
          <a:ext cx="45719" cy="45719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10" name="Rectangle 9"/>
        <xdr:cNvSpPr/>
      </xdr:nvSpPr>
      <xdr:spPr>
        <a:xfrm>
          <a:off x="52577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213359</xdr:rowOff>
    </xdr:from>
    <xdr:ext cx="45719" cy="45719"/>
    <xdr:sp macro="" textlink="">
      <xdr:nvSpPr>
        <xdr:cNvPr id="11" name="Rectangle 10"/>
        <xdr:cNvSpPr/>
      </xdr:nvSpPr>
      <xdr:spPr>
        <a:xfrm flipH="1">
          <a:off x="65733931" y="575309"/>
          <a:ext cx="45719" cy="45719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1">
                <a:lumMod val="75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12" name="Rectangle 11"/>
        <xdr:cNvSpPr/>
      </xdr:nvSpPr>
      <xdr:spPr>
        <a:xfrm>
          <a:off x="63245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15</xdr:col>
      <xdr:colOff>0</xdr:colOff>
      <xdr:row>2</xdr:row>
      <xdr:rowOff>238124</xdr:rowOff>
    </xdr:from>
    <xdr:ext cx="45719" cy="45719"/>
    <xdr:sp macro="" textlink="">
      <xdr:nvSpPr>
        <xdr:cNvPr id="14" name="Rectangle 13"/>
        <xdr:cNvSpPr/>
      </xdr:nvSpPr>
      <xdr:spPr>
        <a:xfrm>
          <a:off x="64007995" y="571499"/>
          <a:ext cx="45719" cy="45719"/>
        </a:xfrm>
        <a:prstGeom prst="rect">
          <a:avLst/>
        </a:prstGeom>
        <a:noFill/>
        <a:scene3d>
          <a:camera prst="orthographicFront"/>
          <a:lightRig rig="threePt" dir="t"/>
        </a:scene3d>
        <a:sp3d extrusionH="76200">
          <a:extrusionClr>
            <a:schemeClr val="tx2">
              <a:lumMod val="40000"/>
              <a:lumOff val="60000"/>
            </a:schemeClr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endParaRPr lang="fr-FR" sz="5400" b="1" cap="none" spc="0">
            <a:ln/>
            <a:solidFill>
              <a:schemeClr val="tx2">
                <a:lumMod val="60000"/>
                <a:lumOff val="40000"/>
              </a:schemeClr>
            </a:solidFill>
            <a:effectLst>
              <a:outerShdw blurRad="50800" dist="38100" dir="16200000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5</xdr:col>
      <xdr:colOff>270772</xdr:colOff>
      <xdr:row>1</xdr:row>
      <xdr:rowOff>538981</xdr:rowOff>
    </xdr:from>
    <xdr:ext cx="1228991" cy="468013"/>
    <xdr:sp macro="" textlink="">
      <xdr:nvSpPr>
        <xdr:cNvPr id="15" name="Rectangle 14"/>
        <xdr:cNvSpPr/>
      </xdr:nvSpPr>
      <xdr:spPr>
        <a:xfrm>
          <a:off x="4080772" y="377056"/>
          <a:ext cx="1228991" cy="468013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chemeClr val="bg1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JANVIER</a:t>
          </a:r>
        </a:p>
      </xdr:txBody>
    </xdr:sp>
    <xdr:clientData/>
  </xdr:oneCellAnchor>
  <xdr:oneCellAnchor>
    <xdr:from>
      <xdr:col>15</xdr:col>
      <xdr:colOff>364619</xdr:colOff>
      <xdr:row>41</xdr:row>
      <xdr:rowOff>281807</xdr:rowOff>
    </xdr:from>
    <xdr:ext cx="184730" cy="468013"/>
    <xdr:sp macro="" textlink="">
      <xdr:nvSpPr>
        <xdr:cNvPr id="22" name="Rectangle 21"/>
        <xdr:cNvSpPr/>
      </xdr:nvSpPr>
      <xdr:spPr>
        <a:xfrm>
          <a:off x="4869384" y="8618983"/>
          <a:ext cx="184730" cy="468013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endParaRPr lang="fr-F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oneCellAnchor>
    <xdr:from>
      <xdr:col>15</xdr:col>
      <xdr:colOff>749436</xdr:colOff>
      <xdr:row>41</xdr:row>
      <xdr:rowOff>281807</xdr:rowOff>
    </xdr:from>
    <xdr:ext cx="184730" cy="468013"/>
    <xdr:sp macro="" textlink="">
      <xdr:nvSpPr>
        <xdr:cNvPr id="23" name="Rectangle 22"/>
        <xdr:cNvSpPr/>
      </xdr:nvSpPr>
      <xdr:spPr>
        <a:xfrm>
          <a:off x="5254201" y="8618983"/>
          <a:ext cx="184730" cy="468013"/>
        </a:xfrm>
        <a:prstGeom prst="rect">
          <a:avLst/>
        </a:prstGeom>
        <a:noFill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endParaRPr lang="fr-F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>
    <xdr:from>
      <xdr:col>3</xdr:col>
      <xdr:colOff>100853</xdr:colOff>
      <xdr:row>18</xdr:row>
      <xdr:rowOff>123264</xdr:rowOff>
    </xdr:from>
    <xdr:to>
      <xdr:col>16</xdr:col>
      <xdr:colOff>0</xdr:colOff>
      <xdr:row>23</xdr:row>
      <xdr:rowOff>100852</xdr:rowOff>
    </xdr:to>
    <xdr:cxnSp macro="">
      <xdr:nvCxnSpPr>
        <xdr:cNvPr id="21" name="Connecteur droit avec flèche 20"/>
        <xdr:cNvCxnSpPr/>
      </xdr:nvCxnSpPr>
      <xdr:spPr>
        <a:xfrm flipV="1">
          <a:off x="705971" y="4067735"/>
          <a:ext cx="4560794" cy="9300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134470</xdr:colOff>
      <xdr:row>10</xdr:row>
      <xdr:rowOff>123264</xdr:rowOff>
    </xdr:from>
    <xdr:to>
      <xdr:col>16</xdr:col>
      <xdr:colOff>22411</xdr:colOff>
      <xdr:row>18</xdr:row>
      <xdr:rowOff>100853</xdr:rowOff>
    </xdr:to>
    <xdr:cxnSp macro="">
      <xdr:nvCxnSpPr>
        <xdr:cNvPr id="24" name="Connecteur droit avec flèche 23"/>
        <xdr:cNvCxnSpPr/>
      </xdr:nvCxnSpPr>
      <xdr:spPr>
        <a:xfrm>
          <a:off x="739588" y="2543735"/>
          <a:ext cx="4549588" cy="1501589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168088</xdr:colOff>
      <xdr:row>18</xdr:row>
      <xdr:rowOff>112058</xdr:rowOff>
    </xdr:from>
    <xdr:to>
      <xdr:col>16</xdr:col>
      <xdr:colOff>56030</xdr:colOff>
      <xdr:row>21</xdr:row>
      <xdr:rowOff>78441</xdr:rowOff>
    </xdr:to>
    <xdr:cxnSp macro="">
      <xdr:nvCxnSpPr>
        <xdr:cNvPr id="25" name="Connecteur droit avec flèche 24"/>
        <xdr:cNvCxnSpPr/>
      </xdr:nvCxnSpPr>
      <xdr:spPr>
        <a:xfrm flipV="1">
          <a:off x="773206" y="4056529"/>
          <a:ext cx="4549589" cy="53788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134470</xdr:colOff>
      <xdr:row>8</xdr:row>
      <xdr:rowOff>100853</xdr:rowOff>
    </xdr:from>
    <xdr:to>
      <xdr:col>16</xdr:col>
      <xdr:colOff>0</xdr:colOff>
      <xdr:row>18</xdr:row>
      <xdr:rowOff>112058</xdr:rowOff>
    </xdr:to>
    <xdr:cxnSp macro="">
      <xdr:nvCxnSpPr>
        <xdr:cNvPr id="29" name="Connecteur droit avec flèche 28"/>
        <xdr:cNvCxnSpPr/>
      </xdr:nvCxnSpPr>
      <xdr:spPr>
        <a:xfrm>
          <a:off x="739588" y="2140324"/>
          <a:ext cx="4527177" cy="191620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25</xdr:row>
      <xdr:rowOff>145676</xdr:rowOff>
    </xdr:from>
    <xdr:to>
      <xdr:col>16</xdr:col>
      <xdr:colOff>627529</xdr:colOff>
      <xdr:row>40</xdr:row>
      <xdr:rowOff>11206</xdr:rowOff>
    </xdr:to>
    <xdr:cxnSp macro="">
      <xdr:nvCxnSpPr>
        <xdr:cNvPr id="32" name="Connecteur droit avec flèche 31"/>
        <xdr:cNvCxnSpPr/>
      </xdr:nvCxnSpPr>
      <xdr:spPr>
        <a:xfrm flipV="1">
          <a:off x="347382" y="5490882"/>
          <a:ext cx="5546912" cy="27230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R42"/>
  <sheetViews>
    <sheetView showZeros="0" tabSelected="1" topLeftCell="A7" zoomScale="85" zoomScaleNormal="85" workbookViewId="0">
      <selection activeCell="S34" sqref="S34"/>
    </sheetView>
  </sheetViews>
  <sheetFormatPr baseColWidth="10" defaultRowHeight="15"/>
  <cols>
    <col min="1" max="1" width="2.28515625" customWidth="1"/>
    <col min="2" max="4" width="3.42578125" customWidth="1"/>
    <col min="5" max="7" width="5.28515625" customWidth="1"/>
    <col min="8" max="8" width="5.85546875" customWidth="1"/>
    <col min="9" max="12" width="5.28515625" customWidth="1"/>
    <col min="13" max="14" width="5.42578125" customWidth="1"/>
    <col min="15" max="15" width="2" customWidth="1"/>
  </cols>
  <sheetData>
    <row r="1" spans="1:15" ht="24.75" customHeight="1">
      <c r="A1" s="15"/>
      <c r="B1" s="41"/>
      <c r="C1" s="41"/>
      <c r="D1" s="41"/>
      <c r="E1" s="41"/>
      <c r="F1" s="41"/>
      <c r="G1" s="41"/>
      <c r="H1" s="41"/>
      <c r="I1" s="16"/>
      <c r="J1" s="16"/>
      <c r="K1" s="15"/>
      <c r="L1" s="15"/>
      <c r="M1" s="15"/>
      <c r="N1" s="15"/>
      <c r="O1" s="15"/>
    </row>
    <row r="2" spans="1:15" ht="47.25" customHeight="1">
      <c r="A2" s="15"/>
      <c r="B2" s="41"/>
      <c r="C2" s="41"/>
      <c r="D2" s="41"/>
      <c r="E2" s="41"/>
      <c r="F2" s="41"/>
      <c r="G2" s="41"/>
      <c r="H2" s="41"/>
      <c r="I2" s="16"/>
      <c r="J2" s="16"/>
      <c r="K2" s="15"/>
      <c r="L2" s="15"/>
      <c r="M2" s="15"/>
      <c r="N2" s="15"/>
      <c r="O2" s="15"/>
    </row>
    <row r="3" spans="1:15" ht="0.75" customHeight="1" thickBot="1">
      <c r="A3" s="11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7" customHeight="1" thickBot="1">
      <c r="A4" s="11"/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6"/>
      <c r="O4" s="12"/>
    </row>
    <row r="5" spans="1:15" ht="15" customHeight="1">
      <c r="A5" s="20"/>
      <c r="B5" s="47"/>
      <c r="C5" s="48"/>
      <c r="D5" s="49"/>
      <c r="E5" s="14" t="s">
        <v>13</v>
      </c>
      <c r="F5" s="14" t="s">
        <v>17</v>
      </c>
      <c r="G5" s="14" t="s">
        <v>8</v>
      </c>
      <c r="H5" s="14" t="s">
        <v>12</v>
      </c>
      <c r="I5" s="14" t="s">
        <v>9</v>
      </c>
      <c r="J5" s="14" t="s">
        <v>16</v>
      </c>
      <c r="K5" s="14" t="s">
        <v>18</v>
      </c>
      <c r="L5" s="14" t="s">
        <v>11</v>
      </c>
      <c r="M5" s="14" t="s">
        <v>10</v>
      </c>
      <c r="N5" s="13" t="s">
        <v>14</v>
      </c>
      <c r="O5" s="20"/>
    </row>
    <row r="6" spans="1:15" ht="15" customHeight="1">
      <c r="A6" s="20"/>
      <c r="B6" s="50"/>
      <c r="C6" s="51"/>
      <c r="D6" s="52"/>
      <c r="E6" s="1" t="s">
        <v>7</v>
      </c>
      <c r="F6" s="1">
        <v>400</v>
      </c>
      <c r="G6" s="1">
        <v>405</v>
      </c>
      <c r="H6" s="1">
        <v>430</v>
      </c>
      <c r="I6" s="1">
        <v>440</v>
      </c>
      <c r="J6" s="1">
        <v>445</v>
      </c>
      <c r="K6" s="1">
        <v>450</v>
      </c>
      <c r="L6" s="1">
        <v>455</v>
      </c>
      <c r="M6" s="1">
        <v>460</v>
      </c>
      <c r="N6" s="2">
        <v>510</v>
      </c>
      <c r="O6" s="20"/>
    </row>
    <row r="7" spans="1:15">
      <c r="A7" s="20"/>
      <c r="B7" s="17">
        <v>42736</v>
      </c>
      <c r="C7" s="7" t="s">
        <v>3</v>
      </c>
      <c r="D7" s="24"/>
      <c r="E7" s="5"/>
      <c r="F7" s="5"/>
      <c r="G7" s="5"/>
      <c r="H7" s="5"/>
      <c r="I7" s="5"/>
      <c r="J7" s="5"/>
      <c r="K7" s="5"/>
      <c r="L7" s="5">
        <v>8</v>
      </c>
      <c r="M7" s="5">
        <f>IF(SUMPRODUCT(N(ISNUMBER(FIND({"M";"S";"N"},D7))))&gt;0,5,)</f>
        <v>0</v>
      </c>
      <c r="N7" s="6"/>
      <c r="O7" s="20"/>
    </row>
    <row r="8" spans="1:15">
      <c r="A8" s="20"/>
      <c r="B8" s="18">
        <v>42737</v>
      </c>
      <c r="C8" s="3" t="s">
        <v>1</v>
      </c>
      <c r="D8" s="23" t="s">
        <v>2</v>
      </c>
      <c r="E8" s="3"/>
      <c r="F8" s="21">
        <f t="shared" ref="F8:F13" si="0">IF(E8="P",0,0.0343)*IF(G8="P",0,1)*IF(H8="P",0,1)*IF(I8="P",0,1)*IF(J8="P",0,1)*IF(K8="P",0,1)*IF(L8="P",0,1)*IF(N8="P",0,1)</f>
        <v>3.4299999999999997E-2</v>
      </c>
      <c r="G8" s="3"/>
      <c r="H8" s="3"/>
      <c r="I8" s="8"/>
      <c r="J8" s="10"/>
      <c r="K8" s="3"/>
      <c r="L8" s="3"/>
      <c r="M8" s="3">
        <f t="shared" ref="M8:M12" si="1">IF(E8="P",0,5)*IF(G8="P",0,1)*IF(H8="P",0,1)*IF(I8="P",0,1)*IF(J8="P",0,1)*IF(K8="P",0,1)*IF(L8="P",0,1)*IF(N8="P",0,1)</f>
        <v>5</v>
      </c>
      <c r="N8" s="4"/>
      <c r="O8" s="20"/>
    </row>
    <row r="9" spans="1:15">
      <c r="A9" s="20"/>
      <c r="B9" s="18">
        <v>42738</v>
      </c>
      <c r="C9" s="3" t="s">
        <v>2</v>
      </c>
      <c r="D9" s="23" t="s">
        <v>2</v>
      </c>
      <c r="E9" s="3"/>
      <c r="F9" s="21">
        <f t="shared" si="0"/>
        <v>0</v>
      </c>
      <c r="G9" s="3"/>
      <c r="H9" s="3"/>
      <c r="I9" s="10" t="s">
        <v>15</v>
      </c>
      <c r="J9" s="10"/>
      <c r="K9" s="3"/>
      <c r="L9" s="3"/>
      <c r="M9" s="3">
        <f t="shared" si="1"/>
        <v>0</v>
      </c>
      <c r="N9" s="4"/>
      <c r="O9" s="20"/>
    </row>
    <row r="10" spans="1:15">
      <c r="A10" s="20"/>
      <c r="B10" s="18">
        <v>42739</v>
      </c>
      <c r="C10" s="3" t="s">
        <v>2</v>
      </c>
      <c r="D10" s="23" t="s">
        <v>4</v>
      </c>
      <c r="E10" s="3"/>
      <c r="F10" s="21">
        <f t="shared" si="0"/>
        <v>3.4299999999999997E-2</v>
      </c>
      <c r="G10" s="10"/>
      <c r="H10" s="3"/>
      <c r="I10" s="3"/>
      <c r="J10" s="3"/>
      <c r="K10" s="3"/>
      <c r="L10" s="3"/>
      <c r="M10" s="3">
        <f t="shared" si="1"/>
        <v>5</v>
      </c>
      <c r="N10" s="4"/>
      <c r="O10" s="20"/>
    </row>
    <row r="11" spans="1:15">
      <c r="A11" s="20"/>
      <c r="B11" s="18">
        <v>42740</v>
      </c>
      <c r="C11" s="3" t="s">
        <v>5</v>
      </c>
      <c r="D11" s="23" t="s">
        <v>4</v>
      </c>
      <c r="E11" s="10" t="s">
        <v>15</v>
      </c>
      <c r="F11" s="21">
        <f t="shared" si="0"/>
        <v>0</v>
      </c>
      <c r="G11" s="3"/>
      <c r="H11" s="3"/>
      <c r="I11" s="3"/>
      <c r="J11" s="3"/>
      <c r="K11" s="3"/>
      <c r="L11" s="3"/>
      <c r="M11" s="3">
        <f t="shared" si="1"/>
        <v>0</v>
      </c>
      <c r="N11" s="4"/>
      <c r="O11" s="20"/>
    </row>
    <row r="12" spans="1:15">
      <c r="A12" s="20"/>
      <c r="B12" s="18">
        <v>42741</v>
      </c>
      <c r="C12" s="3" t="s">
        <v>0</v>
      </c>
      <c r="D12" s="23" t="s">
        <v>6</v>
      </c>
      <c r="E12" s="3"/>
      <c r="F12" s="21">
        <f t="shared" si="0"/>
        <v>3.4299999999999997E-2</v>
      </c>
      <c r="G12" s="3"/>
      <c r="H12" s="3"/>
      <c r="I12" s="3"/>
      <c r="J12" s="3"/>
      <c r="K12" s="3"/>
      <c r="L12" s="3"/>
      <c r="M12" s="3">
        <f t="shared" si="1"/>
        <v>5</v>
      </c>
      <c r="N12" s="4"/>
      <c r="O12" s="20"/>
    </row>
    <row r="13" spans="1:15">
      <c r="A13" s="20"/>
      <c r="B13" s="18">
        <v>42742</v>
      </c>
      <c r="C13" s="3" t="s">
        <v>4</v>
      </c>
      <c r="D13" s="23"/>
      <c r="E13" s="3"/>
      <c r="F13" s="3">
        <f t="shared" si="0"/>
        <v>3.4299999999999997E-2</v>
      </c>
      <c r="G13" s="3"/>
      <c r="H13" s="3"/>
      <c r="I13" s="3"/>
      <c r="J13" s="3"/>
      <c r="K13" s="3"/>
      <c r="L13" s="3"/>
      <c r="M13" s="3">
        <f>IF(SUMPRODUCT(N(ISNUMBER(FIND({"M";"S";"N"},D13))))&gt;0,5,)</f>
        <v>0</v>
      </c>
      <c r="N13" s="4"/>
      <c r="O13" s="20"/>
    </row>
    <row r="14" spans="1:15">
      <c r="A14" s="20"/>
      <c r="B14" s="19">
        <v>42743</v>
      </c>
      <c r="C14" s="5" t="s">
        <v>3</v>
      </c>
      <c r="D14" s="24" t="s">
        <v>2</v>
      </c>
      <c r="E14" s="5">
        <v>4</v>
      </c>
      <c r="F14" s="5">
        <v>0.03</v>
      </c>
      <c r="G14" s="5">
        <v>16</v>
      </c>
      <c r="H14" s="5"/>
      <c r="I14" s="5"/>
      <c r="J14" s="5"/>
      <c r="K14" s="5"/>
      <c r="L14" s="5"/>
      <c r="M14" s="5">
        <f>IF(SUMPRODUCT(N(ISNUMBER(FIND({"M";"S";"N"},D14))))&gt;0,5,)</f>
        <v>5</v>
      </c>
      <c r="N14" s="6"/>
      <c r="O14" s="20"/>
    </row>
    <row r="15" spans="1:15">
      <c r="A15" s="20"/>
      <c r="B15" s="18">
        <v>42744</v>
      </c>
      <c r="C15" s="3" t="s">
        <v>1</v>
      </c>
      <c r="D15" s="23"/>
      <c r="E15" s="3"/>
      <c r="F15" s="3"/>
      <c r="G15" s="3"/>
      <c r="H15" s="3"/>
      <c r="I15" s="3"/>
      <c r="J15" s="3"/>
      <c r="K15" s="3"/>
      <c r="L15" s="3"/>
      <c r="M15" s="3">
        <f>IF(SUMPRODUCT(N(ISNUMBER(FIND({"M";"S";"N"},D15))))&gt;0,5,)</f>
        <v>0</v>
      </c>
      <c r="N15" s="4"/>
      <c r="O15" s="20"/>
    </row>
    <row r="16" spans="1:15">
      <c r="A16" s="20"/>
      <c r="B16" s="18">
        <v>42745</v>
      </c>
      <c r="C16" s="3" t="s">
        <v>2</v>
      </c>
      <c r="D16" s="23"/>
      <c r="E16" s="3"/>
      <c r="F16" s="3"/>
      <c r="G16" s="3"/>
      <c r="H16" s="3"/>
      <c r="I16" s="3"/>
      <c r="J16" s="3"/>
      <c r="K16" s="3"/>
      <c r="L16" s="3"/>
      <c r="M16" s="22">
        <f>IF(SUMPRODUCT(N(ISNUMBER(FIND({"M";"S";"N"},D16))))&gt;0,5,)</f>
        <v>0</v>
      </c>
      <c r="N16" s="4"/>
      <c r="O16" s="20"/>
    </row>
    <row r="17" spans="1:18">
      <c r="A17" s="20"/>
      <c r="B17" s="18">
        <v>42746</v>
      </c>
      <c r="C17" s="3" t="s">
        <v>2</v>
      </c>
      <c r="D17" s="23" t="s">
        <v>2</v>
      </c>
      <c r="E17" s="3"/>
      <c r="F17" s="21">
        <f t="shared" ref="F17:F21" si="2">IF(E17="P",0,0.0343)*IF(G17="P",0,1)*IF(H17="P",0,1)*IF(I17="P",0,1)*IF(J17="P",0,1)*IF(K17="P",0,1)*IF(L17="P",0,1)*IF(N17="P",0,1)</f>
        <v>3.4299999999999997E-2</v>
      </c>
      <c r="G17" s="3"/>
      <c r="H17" s="3"/>
      <c r="I17" s="3"/>
      <c r="J17" s="3"/>
      <c r="K17" s="3"/>
      <c r="L17" s="3"/>
      <c r="M17" s="3">
        <f t="shared" ref="M17:M21" si="3">IF(E17="P",0,5)*IF(G17="P",0,1)*IF(H17="P",0,1)*IF(I17="P",0,1)*IF(J17="P",0,1)*IF(K17="P",0,1)*IF(L17="P",0,1)*IF(N17="P",0,1)</f>
        <v>5</v>
      </c>
      <c r="N17" s="4"/>
      <c r="O17" s="20"/>
    </row>
    <row r="18" spans="1:18">
      <c r="A18" s="20"/>
      <c r="B18" s="18">
        <v>42747</v>
      </c>
      <c r="C18" s="3" t="s">
        <v>5</v>
      </c>
      <c r="D18" s="23" t="s">
        <v>2</v>
      </c>
      <c r="E18" s="3"/>
      <c r="F18" s="21">
        <f t="shared" si="2"/>
        <v>3.4299999999999997E-2</v>
      </c>
      <c r="G18" s="3"/>
      <c r="H18" s="3"/>
      <c r="I18" s="3"/>
      <c r="J18" s="3"/>
      <c r="K18" s="3"/>
      <c r="L18" s="3"/>
      <c r="M18" s="3">
        <f t="shared" si="3"/>
        <v>5</v>
      </c>
      <c r="N18" s="4"/>
      <c r="O18" s="20"/>
    </row>
    <row r="19" spans="1:18" ht="20.25">
      <c r="A19" s="20"/>
      <c r="B19" s="18">
        <v>42748</v>
      </c>
      <c r="C19" s="3" t="s">
        <v>0</v>
      </c>
      <c r="D19" s="23" t="s">
        <v>4</v>
      </c>
      <c r="E19" s="3"/>
      <c r="F19" s="21">
        <f t="shared" si="2"/>
        <v>3.4299999999999997E-2</v>
      </c>
      <c r="G19" s="3"/>
      <c r="H19" s="3"/>
      <c r="I19" s="3"/>
      <c r="J19" s="3"/>
      <c r="K19" s="3"/>
      <c r="L19" s="3"/>
      <c r="M19" s="3">
        <f t="shared" si="3"/>
        <v>5</v>
      </c>
      <c r="N19" s="4"/>
      <c r="O19" s="20"/>
      <c r="Q19" s="53" t="s">
        <v>22</v>
      </c>
    </row>
    <row r="20" spans="1:18">
      <c r="A20" s="20"/>
      <c r="B20" s="18">
        <v>42749</v>
      </c>
      <c r="C20" s="3" t="s">
        <v>4</v>
      </c>
      <c r="D20" s="23" t="s">
        <v>6</v>
      </c>
      <c r="E20" s="3"/>
      <c r="F20" s="21">
        <f t="shared" si="2"/>
        <v>3.4299999999999997E-2</v>
      </c>
      <c r="G20" s="3"/>
      <c r="H20" s="3"/>
      <c r="I20" s="3"/>
      <c r="J20" s="3"/>
      <c r="K20" s="3"/>
      <c r="L20" s="3"/>
      <c r="M20" s="3">
        <f t="shared" si="3"/>
        <v>5</v>
      </c>
      <c r="N20" s="4"/>
      <c r="O20" s="20"/>
    </row>
    <row r="21" spans="1:18">
      <c r="A21" s="20"/>
      <c r="B21" s="19">
        <v>42750</v>
      </c>
      <c r="C21" s="5" t="s">
        <v>3</v>
      </c>
      <c r="D21" s="24" t="s">
        <v>6</v>
      </c>
      <c r="E21" s="5"/>
      <c r="F21" s="5">
        <f t="shared" si="2"/>
        <v>3.4299999999999997E-2</v>
      </c>
      <c r="G21" s="5"/>
      <c r="H21" s="5"/>
      <c r="I21" s="5"/>
      <c r="J21" s="5"/>
      <c r="K21" s="5"/>
      <c r="L21" s="5"/>
      <c r="M21" s="5">
        <f t="shared" si="3"/>
        <v>5</v>
      </c>
      <c r="N21" s="6"/>
      <c r="O21" s="20"/>
    </row>
    <row r="22" spans="1:18">
      <c r="A22" s="20"/>
      <c r="B22" s="18">
        <v>42751</v>
      </c>
      <c r="C22" s="3" t="s">
        <v>1</v>
      </c>
      <c r="D22" s="23"/>
      <c r="E22" s="3"/>
      <c r="F22" s="3"/>
      <c r="G22" s="3"/>
      <c r="H22" s="3" t="s">
        <v>21</v>
      </c>
      <c r="I22" s="3"/>
      <c r="J22" s="3"/>
      <c r="K22" s="3"/>
      <c r="L22" s="3"/>
      <c r="M22" s="22">
        <f>IF(SUMPRODUCT(N(ISNUMBER(FIND({"M";"S";"N"},D22))))&gt;0,5,)</f>
        <v>0</v>
      </c>
      <c r="N22" s="4"/>
      <c r="O22" s="20"/>
    </row>
    <row r="23" spans="1:18">
      <c r="A23" s="20"/>
      <c r="B23" s="18">
        <v>42752</v>
      </c>
      <c r="C23" s="3" t="s">
        <v>2</v>
      </c>
      <c r="D23" s="23"/>
      <c r="E23" s="3"/>
      <c r="F23" s="3"/>
      <c r="G23" s="3"/>
      <c r="H23" s="3"/>
      <c r="I23" s="3"/>
      <c r="J23" s="3"/>
      <c r="K23" s="3"/>
      <c r="L23" s="3"/>
      <c r="M23" s="3">
        <f>IF(SUMPRODUCT(N(ISNUMBER(FIND({"M";"S";"N"},D23))))&gt;0,5,)</f>
        <v>0</v>
      </c>
      <c r="N23" s="4"/>
      <c r="O23" s="20"/>
    </row>
    <row r="24" spans="1:18">
      <c r="A24" s="20"/>
      <c r="B24" s="18">
        <v>42753</v>
      </c>
      <c r="C24" s="3" t="s">
        <v>2</v>
      </c>
      <c r="D24" s="23"/>
      <c r="E24" s="3"/>
      <c r="F24" s="3"/>
      <c r="G24" s="3"/>
      <c r="H24" s="3"/>
      <c r="I24" s="3" t="s">
        <v>21</v>
      </c>
      <c r="J24" s="3"/>
      <c r="K24" s="3"/>
      <c r="L24" s="3"/>
      <c r="M24" s="3">
        <f>IF(SUMPRODUCT(N(ISNUMBER(FIND({"M";"S";"N"},D24))))&gt;0,5,)</f>
        <v>0</v>
      </c>
      <c r="N24" s="4"/>
      <c r="O24" s="20"/>
    </row>
    <row r="25" spans="1:18">
      <c r="A25" s="20"/>
      <c r="B25" s="18">
        <v>42754</v>
      </c>
      <c r="C25" s="3" t="s">
        <v>5</v>
      </c>
      <c r="D25" s="23"/>
      <c r="E25" s="3"/>
      <c r="F25" s="3"/>
      <c r="G25" s="3"/>
      <c r="H25" s="3"/>
      <c r="I25" s="3"/>
      <c r="J25" s="3"/>
      <c r="K25" s="3"/>
      <c r="L25" s="3"/>
      <c r="M25" s="22">
        <f>IF(SUMPRODUCT(N(ISNUMBER(FIND({"M";"S";"N"},D25))))&gt;0,5,)</f>
        <v>0</v>
      </c>
      <c r="N25" s="4"/>
      <c r="O25" s="20"/>
    </row>
    <row r="26" spans="1:18" ht="18">
      <c r="A26" s="20"/>
      <c r="B26" s="18">
        <v>42755</v>
      </c>
      <c r="C26" s="3" t="s">
        <v>0</v>
      </c>
      <c r="D26" s="23" t="s">
        <v>2</v>
      </c>
      <c r="E26" s="3"/>
      <c r="F26" s="21">
        <f t="shared" ref="F26:F30" si="4">IF(E26="P",0,0.0343)*IF(G26="P",0,1)*IF(H26="P",0,1)*IF(I26="P",0,1)*IF(J26="P",0,1)*IF(K26="P",0,1)*IF(L26="P",0,1)*IF(N26="P",0,1)</f>
        <v>3.4299999999999997E-2</v>
      </c>
      <c r="G26" s="3"/>
      <c r="H26" s="3"/>
      <c r="I26" s="3"/>
      <c r="J26" s="3"/>
      <c r="K26" s="3"/>
      <c r="L26" s="3"/>
      <c r="M26" s="3">
        <f t="shared" ref="M26:M30" si="5">IF(E26="P",0,5)*IF(G26="P",0,1)*IF(H26="P",0,1)*IF(I26="P",0,1)*IF(J26="P",0,1)*IF(K26="P",0,1)*IF(L26="P",0,1)*IF(N26="P",0,1)</f>
        <v>5</v>
      </c>
      <c r="N26" s="4"/>
      <c r="O26" s="20"/>
      <c r="R26" s="54" t="s">
        <v>23</v>
      </c>
    </row>
    <row r="27" spans="1:18">
      <c r="A27" s="20"/>
      <c r="B27" s="18">
        <v>42756</v>
      </c>
      <c r="C27" s="3" t="s">
        <v>4</v>
      </c>
      <c r="D27" s="23" t="s">
        <v>4</v>
      </c>
      <c r="E27" s="3"/>
      <c r="F27" s="21">
        <f t="shared" si="4"/>
        <v>3.4299999999999997E-2</v>
      </c>
      <c r="G27" s="10"/>
      <c r="H27" s="3"/>
      <c r="I27" s="3"/>
      <c r="J27" s="3"/>
      <c r="K27" s="3"/>
      <c r="L27" s="3"/>
      <c r="M27" s="3">
        <f t="shared" si="5"/>
        <v>5</v>
      </c>
      <c r="N27" s="4"/>
      <c r="O27" s="20"/>
    </row>
    <row r="28" spans="1:18">
      <c r="A28" s="20"/>
      <c r="B28" s="19">
        <v>42757</v>
      </c>
      <c r="C28" s="5" t="s">
        <v>3</v>
      </c>
      <c r="D28" s="24" t="s">
        <v>4</v>
      </c>
      <c r="E28" s="5"/>
      <c r="F28" s="5">
        <f t="shared" si="4"/>
        <v>3.4299999999999997E-2</v>
      </c>
      <c r="G28" s="5"/>
      <c r="H28" s="5"/>
      <c r="I28" s="5"/>
      <c r="J28" s="5"/>
      <c r="K28" s="5"/>
      <c r="L28" s="5"/>
      <c r="M28" s="5">
        <f t="shared" si="5"/>
        <v>5</v>
      </c>
      <c r="N28" s="6"/>
      <c r="O28" s="20"/>
    </row>
    <row r="29" spans="1:18">
      <c r="A29" s="20"/>
      <c r="B29" s="18">
        <v>42758</v>
      </c>
      <c r="C29" s="3" t="s">
        <v>1</v>
      </c>
      <c r="D29" s="23" t="s">
        <v>6</v>
      </c>
      <c r="E29" s="3"/>
      <c r="F29" s="21">
        <f t="shared" si="4"/>
        <v>3.4299999999999997E-2</v>
      </c>
      <c r="G29" s="3"/>
      <c r="H29" s="3"/>
      <c r="I29" s="3"/>
      <c r="J29" s="3"/>
      <c r="K29" s="3"/>
      <c r="L29" s="3"/>
      <c r="M29" s="3">
        <f t="shared" si="5"/>
        <v>5</v>
      </c>
      <c r="N29" s="4"/>
      <c r="O29" s="20"/>
    </row>
    <row r="30" spans="1:18">
      <c r="A30" s="20"/>
      <c r="B30" s="18">
        <v>42759</v>
      </c>
      <c r="C30" s="3" t="s">
        <v>2</v>
      </c>
      <c r="D30" s="23" t="s">
        <v>6</v>
      </c>
      <c r="E30" s="3"/>
      <c r="F30" s="21">
        <f t="shared" si="4"/>
        <v>3.4299999999999997E-2</v>
      </c>
      <c r="G30" s="3"/>
      <c r="H30" s="3"/>
      <c r="I30" s="3"/>
      <c r="J30" s="3"/>
      <c r="K30" s="3"/>
      <c r="L30" s="3"/>
      <c r="M30" s="3">
        <f t="shared" si="5"/>
        <v>5</v>
      </c>
      <c r="N30" s="4"/>
      <c r="O30" s="20"/>
    </row>
    <row r="31" spans="1:18">
      <c r="A31" s="20"/>
      <c r="B31" s="18">
        <v>42760</v>
      </c>
      <c r="C31" s="3" t="s">
        <v>2</v>
      </c>
      <c r="D31" s="23" t="s">
        <v>6</v>
      </c>
      <c r="E31" s="3">
        <v>4</v>
      </c>
      <c r="F31" s="3"/>
      <c r="G31" s="3"/>
      <c r="H31" s="3"/>
      <c r="I31" s="3"/>
      <c r="J31" s="3"/>
      <c r="K31" s="3"/>
      <c r="L31" s="3"/>
      <c r="M31" s="22">
        <f>IF(SUMPRODUCT(N(ISNUMBER(FIND({"M";"S";"N"},D31))))&gt;0,5,)</f>
        <v>5</v>
      </c>
      <c r="N31" s="4"/>
      <c r="O31" s="20"/>
    </row>
    <row r="32" spans="1:18">
      <c r="A32" s="20"/>
      <c r="B32" s="18">
        <v>42761</v>
      </c>
      <c r="C32" s="3" t="s">
        <v>5</v>
      </c>
      <c r="D32" s="23" t="s">
        <v>6</v>
      </c>
      <c r="E32" s="3"/>
      <c r="F32" s="3"/>
      <c r="G32" s="3"/>
      <c r="H32" s="3"/>
      <c r="I32" s="3"/>
      <c r="J32" s="3"/>
      <c r="K32" s="3"/>
      <c r="L32" s="3"/>
      <c r="M32" s="3">
        <f>IF(SUMPRODUCT(N(ISNUMBER(FIND({"M";"S";"N"},D32))))&gt;0,5,)</f>
        <v>5</v>
      </c>
      <c r="N32" s="4"/>
      <c r="O32" s="20"/>
    </row>
    <row r="33" spans="1:15">
      <c r="A33" s="20"/>
      <c r="B33" s="18">
        <v>42762</v>
      </c>
      <c r="C33" s="3" t="s">
        <v>0</v>
      </c>
      <c r="D33" s="23"/>
      <c r="E33" s="3"/>
      <c r="F33" s="3"/>
      <c r="G33" s="3"/>
      <c r="H33" s="3"/>
      <c r="I33" s="3"/>
      <c r="J33" s="3"/>
      <c r="K33" s="3"/>
      <c r="L33" s="3"/>
      <c r="M33" s="22">
        <f>IF(SUMPRODUCT(N(ISNUMBER(FIND({"M";"S";"N"},D33))))&gt;0,5,)</f>
        <v>0</v>
      </c>
      <c r="N33" s="4"/>
      <c r="O33" s="20"/>
    </row>
    <row r="34" spans="1:15">
      <c r="A34" s="20"/>
      <c r="B34" s="18">
        <v>42763</v>
      </c>
      <c r="C34" s="3" t="s">
        <v>4</v>
      </c>
      <c r="D34" s="23" t="s">
        <v>2</v>
      </c>
      <c r="E34" s="3"/>
      <c r="F34" s="21">
        <f t="shared" ref="F34:F37" si="6">IF(E34="P",0,0.0343)*IF(G34="P",0,1)*IF(H34="P",0,1)*IF(I34="P",0,1)*IF(J34="P",0,1)*IF(K34="P",0,1)*IF(L34="P",0,1)*IF(N34="P",0,1)</f>
        <v>3.4299999999999997E-2</v>
      </c>
      <c r="G34" s="3"/>
      <c r="H34" s="3"/>
      <c r="I34" s="3"/>
      <c r="J34" s="3"/>
      <c r="K34" s="3"/>
      <c r="L34" s="3"/>
      <c r="M34" s="3">
        <f t="shared" ref="M34:M37" si="7">IF(E34="P",0,5)*IF(G34="P",0,1)*IF(H34="P",0,1)*IF(I34="P",0,1)*IF(J34="P",0,1)*IF(K34="P",0,1)*IF(L34="P",0,1)*IF(N34="P",0,1)</f>
        <v>5</v>
      </c>
      <c r="N34" s="4"/>
      <c r="O34" s="20"/>
    </row>
    <row r="35" spans="1:15">
      <c r="A35" s="20"/>
      <c r="B35" s="19">
        <v>42764</v>
      </c>
      <c r="C35" s="5" t="s">
        <v>3</v>
      </c>
      <c r="D35" s="24" t="s">
        <v>2</v>
      </c>
      <c r="E35" s="5"/>
      <c r="F35" s="5">
        <f t="shared" si="6"/>
        <v>3.4299999999999997E-2</v>
      </c>
      <c r="G35" s="5"/>
      <c r="H35" s="5"/>
      <c r="I35" s="5"/>
      <c r="J35" s="5"/>
      <c r="K35" s="5"/>
      <c r="L35" s="5"/>
      <c r="M35" s="5">
        <f t="shared" si="7"/>
        <v>5</v>
      </c>
      <c r="N35" s="6"/>
      <c r="O35" s="20"/>
    </row>
    <row r="36" spans="1:15">
      <c r="A36" s="20"/>
      <c r="B36" s="18">
        <v>42765</v>
      </c>
      <c r="C36" s="3" t="s">
        <v>1</v>
      </c>
      <c r="D36" s="23" t="s">
        <v>4</v>
      </c>
      <c r="E36" s="3"/>
      <c r="F36" s="21">
        <f t="shared" si="6"/>
        <v>3.4299999999999997E-2</v>
      </c>
      <c r="G36" s="3"/>
      <c r="H36" s="3"/>
      <c r="I36" s="3"/>
      <c r="J36" s="3"/>
      <c r="K36" s="3"/>
      <c r="L36" s="3"/>
      <c r="M36" s="3">
        <f t="shared" si="7"/>
        <v>5</v>
      </c>
      <c r="N36" s="9"/>
      <c r="O36" s="20"/>
    </row>
    <row r="37" spans="1:15">
      <c r="A37" s="20"/>
      <c r="B37" s="18">
        <v>42766</v>
      </c>
      <c r="C37" s="3" t="s">
        <v>2</v>
      </c>
      <c r="D37" s="23" t="s">
        <v>4</v>
      </c>
      <c r="E37" s="3"/>
      <c r="F37" s="21">
        <f t="shared" si="6"/>
        <v>3.4299999999999997E-2</v>
      </c>
      <c r="G37" s="3"/>
      <c r="H37" s="3"/>
      <c r="I37" s="3"/>
      <c r="J37" s="3"/>
      <c r="K37" s="3"/>
      <c r="L37" s="3"/>
      <c r="M37" s="3">
        <f t="shared" si="7"/>
        <v>5</v>
      </c>
      <c r="N37" s="4"/>
      <c r="O37" s="20"/>
    </row>
    <row r="38" spans="1:15">
      <c r="A38" s="20"/>
      <c r="B38" s="25">
        <f>SUM(M7:M37)/5</f>
        <v>20</v>
      </c>
      <c r="C38" s="29" t="s">
        <v>19</v>
      </c>
      <c r="D38" s="30"/>
      <c r="E38" s="35">
        <f>SUM(E7:E37)</f>
        <v>8</v>
      </c>
      <c r="F38" s="35">
        <f t="shared" ref="F38" si="8">SUM(F10:F37)</f>
        <v>0.61309999999999998</v>
      </c>
      <c r="G38" s="35">
        <f>SUM(G7:G37)</f>
        <v>16</v>
      </c>
      <c r="H38" s="35">
        <f>SUM(H7:H37)</f>
        <v>0</v>
      </c>
      <c r="I38" s="35">
        <f>SUM(I7:I37)</f>
        <v>0</v>
      </c>
      <c r="J38" s="35">
        <f>SUM(J7:J37)</f>
        <v>0</v>
      </c>
      <c r="K38" s="35">
        <v>4.63</v>
      </c>
      <c r="L38" s="35">
        <f>SUM(L7:L37)</f>
        <v>8</v>
      </c>
      <c r="M38" s="35">
        <f>SUM(M7:M37)/60</f>
        <v>1.6666666666666667</v>
      </c>
      <c r="N38" s="42">
        <v>2.5</v>
      </c>
      <c r="O38" s="20"/>
    </row>
    <row r="39" spans="1:15">
      <c r="A39" s="20"/>
      <c r="B39" s="26"/>
      <c r="C39" s="31"/>
      <c r="D39" s="32"/>
      <c r="E39" s="36"/>
      <c r="F39" s="36"/>
      <c r="G39" s="36"/>
      <c r="H39" s="36"/>
      <c r="I39" s="36"/>
      <c r="J39" s="36"/>
      <c r="K39" s="36"/>
      <c r="L39" s="36"/>
      <c r="M39" s="36"/>
      <c r="N39" s="43"/>
      <c r="O39" s="20"/>
    </row>
    <row r="40" spans="1:15">
      <c r="A40" s="20"/>
      <c r="B40" s="27"/>
      <c r="C40" s="29" t="s">
        <v>20</v>
      </c>
      <c r="D40" s="30"/>
      <c r="E40" s="37">
        <f t="shared" ref="E40:M40" si="9">IF(E7="P",8,0)+IF(E8="P",8,0)+IF(E9="P",8,0)+IF(E10="P",8,0)+IF(E11="P",8,0)+IF(E12="P",8,0)+IF(E13="P",8,0)+IF(E14="P",8,0)+IF(E15="P",8,0)+IF(E16="P",8,0)+IF(E17="P",8,0)+IF(E18="P",8,0)+IF(E19="P",8,0)+IF(E20="P",8,0)+IF(E21="P",8,0)+IF(E22="P",8,0)+IF(E23="P",8,0)+IF(E24="P",8,0)+IF(E25="P",8,0)+IF(E26="P",8,0)+IF(E27="P",8,0)+IF(E28="P",8,0)+IF(E29="P",8,0)+IF(E30="P",8,0)+IF(E31="P",8,0)+IF(E32="P",8,0)+IF(E33="P",8,0)+IF(E34="P",8,0)+IF(E35="P",8,0)+IF(E36="P",8,0)+IF(E37="P",8,0)</f>
        <v>8</v>
      </c>
      <c r="F40" s="37">
        <f t="shared" si="9"/>
        <v>0</v>
      </c>
      <c r="G40" s="37">
        <f t="shared" si="9"/>
        <v>0</v>
      </c>
      <c r="H40" s="37">
        <f t="shared" si="9"/>
        <v>8</v>
      </c>
      <c r="I40" s="37">
        <f t="shared" si="9"/>
        <v>16</v>
      </c>
      <c r="J40" s="37">
        <f t="shared" si="9"/>
        <v>0</v>
      </c>
      <c r="K40" s="37">
        <f t="shared" si="9"/>
        <v>0</v>
      </c>
      <c r="L40" s="37">
        <f t="shared" si="9"/>
        <v>0</v>
      </c>
      <c r="M40" s="37">
        <f t="shared" si="9"/>
        <v>0</v>
      </c>
      <c r="N40" s="39">
        <f>IF(N7="P",1,0)+IF(N8="P",1,0)+IF(N9="P",1,0)+IF(N10="P",1,0)+IF(N11="P",1,0)+IF(N12="P",1,0)+IF(N13="P",1,0)+IF(N14="P",1,0)+IF(N15="P",1,0)+IF(N16="P",1,0)+IF(N17="P",1,0)+IF(N18="P",1,0)+IF(N19="P",1,0)+IF(N20="P",1,0)+IF(N21="P",1,0)+IF(N22="P",1,0)+IF(N23="P",1,0)+IF(N24="P",1,0)+IF(N25="P",1,0)+IF(N26="P",1,0)+IF(N27="P",1,0)+IF(N28="P",1,0)+IF(N29="P",1,0)+IF(N30="P",1,0)+IF(N31="P",1,0)+IF(N32="P",1,0)+IF(N33="P",1,0)+IF(N34="P",1,0)+IF(N35="P",1,0)+IF(N36="P",1,0)+IF(N37="P",1,0)</f>
        <v>0</v>
      </c>
      <c r="O40" s="20"/>
    </row>
    <row r="41" spans="1:15" ht="15.75" thickBot="1">
      <c r="A41" s="20"/>
      <c r="B41" s="28"/>
      <c r="C41" s="33"/>
      <c r="D41" s="34"/>
      <c r="E41" s="38"/>
      <c r="F41" s="38"/>
      <c r="G41" s="38"/>
      <c r="H41" s="38"/>
      <c r="I41" s="38"/>
      <c r="J41" s="38"/>
      <c r="K41" s="38"/>
      <c r="L41" s="38"/>
      <c r="M41" s="38"/>
      <c r="N41" s="40"/>
      <c r="O41" s="20"/>
    </row>
    <row r="42" spans="1:15" ht="27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</row>
  </sheetData>
  <mergeCells count="27">
    <mergeCell ref="M40:M41"/>
    <mergeCell ref="N40:N41"/>
    <mergeCell ref="I40:I41"/>
    <mergeCell ref="K40:K41"/>
    <mergeCell ref="B1:H2"/>
    <mergeCell ref="I38:I39"/>
    <mergeCell ref="L38:L39"/>
    <mergeCell ref="M38:M39"/>
    <mergeCell ref="N38:N39"/>
    <mergeCell ref="B4:N4"/>
    <mergeCell ref="B5:D6"/>
    <mergeCell ref="E38:E39"/>
    <mergeCell ref="F38:F39"/>
    <mergeCell ref="G38:G39"/>
    <mergeCell ref="H38:H39"/>
    <mergeCell ref="K38:K39"/>
    <mergeCell ref="L40:L41"/>
    <mergeCell ref="E40:E41"/>
    <mergeCell ref="F40:F41"/>
    <mergeCell ref="G40:G41"/>
    <mergeCell ref="H40:H41"/>
    <mergeCell ref="J40:J41"/>
    <mergeCell ref="B38:B39"/>
    <mergeCell ref="B40:B41"/>
    <mergeCell ref="C38:D39"/>
    <mergeCell ref="C40:D41"/>
    <mergeCell ref="J38:J39"/>
  </mergeCells>
  <conditionalFormatting sqref="B7:B37">
    <cfRule type="timePeriod" dxfId="31" priority="51" timePeriod="today">
      <formula>FLOOR(B7,1)=TODAY()</formula>
    </cfRule>
  </conditionalFormatting>
  <conditionalFormatting sqref="D8">
    <cfRule type="expression" dxfId="30" priority="34">
      <formula>$E$8+$F$8+$G$8+$H$8+$I$8+$J$8+$K$8+$L$8+$M$8+$N$8&lt;&gt;"p"</formula>
    </cfRule>
  </conditionalFormatting>
  <conditionalFormatting sqref="D9">
    <cfRule type="expression" dxfId="29" priority="32">
      <formula>$E$9+$F$9+$G$9+$H$9+$I$9+$J$9+$K$9+$L$9+$M$9+$N$9&lt;&gt;"p"</formula>
    </cfRule>
  </conditionalFormatting>
  <conditionalFormatting sqref="D7">
    <cfRule type="expression" dxfId="28" priority="31">
      <formula>$E$7+$F$7+$G$7+$H$7+$I$7+$J$7+$K$7+$L$7+$M$7+$N$7&lt;&gt;"p"</formula>
    </cfRule>
  </conditionalFormatting>
  <conditionalFormatting sqref="D10">
    <cfRule type="expression" dxfId="27" priority="30">
      <formula>$E$10+$F$10+$G$10+$H$10+$I$10+$J$10+$K$10+$L$10+$M$10+$N$10&lt;&gt;"p"</formula>
    </cfRule>
  </conditionalFormatting>
  <conditionalFormatting sqref="D11">
    <cfRule type="expression" dxfId="26" priority="29">
      <formula>$E$11+$F$11+$G$11+$H$11+$I$11+$J$11+$K$10+$L$11+$M$11+$N$11&lt;&gt;"p"</formula>
    </cfRule>
  </conditionalFormatting>
  <conditionalFormatting sqref="D12">
    <cfRule type="expression" dxfId="25" priority="28">
      <formula>$E$12+$F$12+$G$12+$H$12+$I$12+$J$12+$K$12+$L$12+$M$12+$N$12&lt;&gt;"p"</formula>
    </cfRule>
  </conditionalFormatting>
  <conditionalFormatting sqref="D13">
    <cfRule type="expression" dxfId="24" priority="27">
      <formula>$E$13+$F$13+$G$13+$H$13+$I$13+$J$13+$K$13+$L$13+$M$13+$N$13&lt;&gt;"p"</formula>
    </cfRule>
  </conditionalFormatting>
  <conditionalFormatting sqref="D14">
    <cfRule type="expression" dxfId="23" priority="26">
      <formula>$E$14+$F$14+$G$14+$H$14+$I$14+$J$14+$K$14+$L$14+$M$14+$N$14&lt;&gt;"p"</formula>
    </cfRule>
  </conditionalFormatting>
  <conditionalFormatting sqref="D15">
    <cfRule type="expression" dxfId="22" priority="25">
      <formula>$E$15+$F$15+$G$15+$H$15+$I$15+$J$15+$K$15+$L$15+$M$15+$N$15&lt;&gt;"p"</formula>
    </cfRule>
  </conditionalFormatting>
  <conditionalFormatting sqref="D16">
    <cfRule type="expression" dxfId="21" priority="24">
      <formula>$E$16+$F$16+$G$16+$H$16+$I$16+$J$16+$K$16+$L$16+$M$16+$N$16&lt;&gt;"p"</formula>
    </cfRule>
  </conditionalFormatting>
  <conditionalFormatting sqref="D17">
    <cfRule type="expression" dxfId="20" priority="23">
      <formula>$E$17+$F$17+$G$17+$H$17+$I$17+$J$17+$K$17+$L$17+$M$17+$N$17&lt;&gt;"p"</formula>
    </cfRule>
  </conditionalFormatting>
  <conditionalFormatting sqref="D18">
    <cfRule type="expression" dxfId="19" priority="22">
      <formula>$E$18+$F$18+$G$18+$H$18+$I$18+$J$18+$K$18+$L18+$M$18+$N$18&lt;&gt;"p"</formula>
    </cfRule>
  </conditionalFormatting>
  <conditionalFormatting sqref="D20">
    <cfRule type="expression" dxfId="18" priority="21">
      <formula>$E$20+$F$20+$G$20+$H$20+$I$20+$J$20+$K$20+$L20+$M$20+$N$20&lt;&gt;"p"</formula>
    </cfRule>
  </conditionalFormatting>
  <conditionalFormatting sqref="D19">
    <cfRule type="expression" dxfId="17" priority="20">
      <formula>$E$19+$F$19+$G$19+$H$19+$I$19+$J$19+$K$19+$L$19+$M$19+$N$19&lt;&gt;"p"</formula>
    </cfRule>
  </conditionalFormatting>
  <conditionalFormatting sqref="D21">
    <cfRule type="expression" dxfId="16" priority="19">
      <formula>$E$21+$F$21+$G$21+$H$21+$I$21+$J$21+$K$21+$L$21+$M$21+$N$21&lt;&gt;"p"</formula>
    </cfRule>
  </conditionalFormatting>
  <conditionalFormatting sqref="D22">
    <cfRule type="expression" dxfId="15" priority="18">
      <formula>$E$22+$F$22+$G$22+$H$22+$I$22+$J$22+$K$22+$L$22+$M$22+$N$22&lt;&gt;"p"</formula>
    </cfRule>
  </conditionalFormatting>
  <conditionalFormatting sqref="D23">
    <cfRule type="expression" dxfId="14" priority="17">
      <formula>$E$23+$F$23+$G$23+$H$23+$I$23+$J$23+$K$23+$L$23+$M$23+$N$23&lt;&gt;"p"</formula>
    </cfRule>
  </conditionalFormatting>
  <conditionalFormatting sqref="D24">
    <cfRule type="expression" dxfId="13" priority="16">
      <formula>$E$24+$F$24+$G$24+$H$24+$I$24+$J$24+$K$24+$L$24+$M$24+$N$24&lt;&gt;"p"</formula>
    </cfRule>
  </conditionalFormatting>
  <conditionalFormatting sqref="D25">
    <cfRule type="expression" dxfId="12" priority="14">
      <formula>$E$25+$F$25+$G$25+$H$25+$I$25+$J$25+$K$25+$L$25+$M$25+$N$25&lt;&gt;"p"</formula>
    </cfRule>
  </conditionalFormatting>
  <conditionalFormatting sqref="D26">
    <cfRule type="expression" dxfId="11" priority="13">
      <formula>$E$26+$F$26+$G$26+$H$26+$I$26+$J$26+$K$26+$L$26+$M$26+$N$26&lt;&gt;"p"</formula>
    </cfRule>
  </conditionalFormatting>
  <conditionalFormatting sqref="D27">
    <cfRule type="expression" dxfId="10" priority="12">
      <formula>$E$27+$F$27+$G$27+$H$27+$I$27+$J$27+$K$27+$L$27+$M$27+$N$27&lt;&gt;"p"</formula>
    </cfRule>
  </conditionalFormatting>
  <conditionalFormatting sqref="D28">
    <cfRule type="expression" dxfId="9" priority="11">
      <formula>$E$28+$F$28+$G$28+$H$28+$I$28+$J$28+$K$28+$L$28+$M$28+$N$28&lt;&gt;"p"</formula>
    </cfRule>
  </conditionalFormatting>
  <conditionalFormatting sqref="D29">
    <cfRule type="expression" dxfId="8" priority="10">
      <formula>$E$29+$F$29+$G$29+$H$29+$I$29+$J$29+$K$29+$L$29+$M$29+$N$29&lt;&gt;"p"</formula>
    </cfRule>
  </conditionalFormatting>
  <conditionalFormatting sqref="D30">
    <cfRule type="expression" dxfId="7" priority="9">
      <formula>$E$30+$F$30+$G$30+$H$30+$I$30+$J$30+$K$30+$L$30+$M$30+$N$30&lt;&gt;"p"</formula>
    </cfRule>
  </conditionalFormatting>
  <conditionalFormatting sqref="D31">
    <cfRule type="expression" dxfId="6" priority="8">
      <formula>$E$31+$F$31+$G$31+$H$31+$I$31+$J$31+$K$31+$L$31+$M$31+$N$31&lt;&gt;"p"</formula>
    </cfRule>
  </conditionalFormatting>
  <conditionalFormatting sqref="D32">
    <cfRule type="expression" dxfId="5" priority="7">
      <formula>$E$32+$F$32+$G$32+$H$32+$I$32+$J$32+$K$32+$L$32+$M$32+$N$32&lt;&gt;"p"</formula>
    </cfRule>
  </conditionalFormatting>
  <conditionalFormatting sqref="D33">
    <cfRule type="expression" dxfId="4" priority="6">
      <formula>$E$33+$F$33+$G$33+$H$33+$I$33+$J$33+$K$33+$L$33+$M$33+$N$33&lt;&gt;"p"</formula>
    </cfRule>
  </conditionalFormatting>
  <conditionalFormatting sqref="D34">
    <cfRule type="expression" dxfId="3" priority="5">
      <formula>$E$34+$F$34+$G$34+$H$34+$I$34+$J$34+$K$34+$L$34+$M$34+$N$34&lt;&gt;"p"</formula>
    </cfRule>
  </conditionalFormatting>
  <conditionalFormatting sqref="D35">
    <cfRule type="expression" dxfId="2" priority="4">
      <formula>$E$35+$F$35+$G$35+$H$35+$I$35+$J$35+$K$35+$L$35+$M$35+$N$35&lt;&gt;"p"</formula>
    </cfRule>
  </conditionalFormatting>
  <conditionalFormatting sqref="D36">
    <cfRule type="expression" dxfId="1" priority="3">
      <formula>$E$36+$F$36+$G$36+$H$36+$I$36+$J$36+$K$36+$L$36+$M$36+$N$36&lt;&gt;"p"</formula>
    </cfRule>
  </conditionalFormatting>
  <conditionalFormatting sqref="D37">
    <cfRule type="expression" dxfId="0" priority="2">
      <formula>$E$37+$F$37+$G$37+$H$37+$I$37+$J$37+$K$37+$L$37+$M$37+$N$37&lt;&gt;"p"</formula>
    </cfRule>
  </conditionalFormatting>
  <pageMargins left="0.7" right="0.7" top="0.75" bottom="0.75" header="0.3" footer="0.3"/>
  <pageSetup paperSize="9" orientation="portrait" r:id="rId1"/>
  <ignoredErrors>
    <ignoredError sqref="G38" formulaRange="1"/>
    <ignoredError sqref="F38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 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2017-04-25T11:41:52Z</dcterms:modified>
</cp:coreProperties>
</file>