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Projets\Indicateurs\"/>
    </mc:Choice>
  </mc:AlternateContent>
  <bookViews>
    <workbookView xWindow="0" yWindow="0" windowWidth="25200" windowHeight="11385"/>
  </bookViews>
  <sheets>
    <sheet name="Feuil1" sheetId="1" r:id="rId1"/>
  </sheets>
  <externalReferences>
    <externalReference r:id="rId2"/>
  </externalReferences>
  <definedNames>
    <definedName name="_xlnm.Print_Titles" localSheetId="0">Feuil1!$1:$5</definedName>
    <definedName name="_xlnm.Print_Area" localSheetId="0">Feuil1!$A$1:$R$373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70" i="1" l="1"/>
  <c r="N370" i="1"/>
  <c r="L370" i="1"/>
  <c r="J370" i="1"/>
  <c r="H370" i="1"/>
  <c r="F370" i="1"/>
  <c r="P368" i="1"/>
  <c r="N368" i="1"/>
  <c r="L368" i="1"/>
  <c r="J368" i="1"/>
  <c r="H368" i="1"/>
  <c r="F368" i="1"/>
  <c r="P324" i="1"/>
  <c r="N324" i="1"/>
  <c r="L324" i="1"/>
  <c r="J324" i="1"/>
  <c r="H324" i="1"/>
  <c r="F324" i="1"/>
  <c r="P322" i="1"/>
  <c r="N322" i="1"/>
  <c r="L322" i="1"/>
  <c r="J322" i="1"/>
  <c r="H322" i="1"/>
  <c r="F322" i="1"/>
  <c r="P321" i="1"/>
  <c r="N321" i="1"/>
  <c r="L321" i="1"/>
  <c r="J321" i="1"/>
  <c r="H321" i="1"/>
  <c r="F321" i="1"/>
  <c r="P320" i="1"/>
  <c r="N320" i="1"/>
  <c r="L320" i="1"/>
  <c r="J320" i="1"/>
  <c r="H320" i="1"/>
  <c r="F320" i="1"/>
  <c r="P278" i="1"/>
  <c r="N278" i="1"/>
  <c r="L278" i="1"/>
  <c r="J278" i="1"/>
  <c r="H278" i="1"/>
  <c r="F278" i="1"/>
  <c r="P276" i="1"/>
  <c r="N276" i="1"/>
  <c r="L276" i="1"/>
  <c r="J276" i="1"/>
  <c r="H276" i="1"/>
  <c r="F276" i="1"/>
  <c r="P233" i="1"/>
  <c r="N233" i="1"/>
  <c r="L233" i="1"/>
  <c r="J233" i="1"/>
  <c r="H233" i="1"/>
  <c r="F233" i="1"/>
  <c r="P232" i="1"/>
  <c r="N232" i="1"/>
  <c r="L232" i="1"/>
  <c r="J232" i="1"/>
  <c r="H232" i="1"/>
  <c r="F232" i="1"/>
  <c r="P231" i="1"/>
  <c r="N231" i="1"/>
  <c r="L231" i="1"/>
  <c r="J231" i="1"/>
  <c r="H231" i="1"/>
  <c r="F231" i="1"/>
  <c r="P230" i="1"/>
  <c r="N230" i="1"/>
  <c r="L230" i="1"/>
  <c r="J230" i="1"/>
  <c r="H230" i="1"/>
  <c r="F230" i="1"/>
  <c r="P229" i="1"/>
  <c r="N229" i="1"/>
  <c r="L229" i="1"/>
  <c r="J229" i="1"/>
  <c r="H229" i="1"/>
  <c r="F229" i="1"/>
  <c r="P228" i="1"/>
  <c r="N228" i="1"/>
  <c r="L228" i="1"/>
  <c r="J228" i="1"/>
  <c r="H228" i="1"/>
  <c r="F228" i="1"/>
  <c r="P187" i="1"/>
  <c r="N187" i="1"/>
  <c r="L187" i="1"/>
  <c r="J187" i="1"/>
  <c r="H187" i="1"/>
  <c r="F187" i="1"/>
  <c r="P186" i="1"/>
  <c r="N186" i="1"/>
  <c r="L186" i="1"/>
  <c r="J186" i="1"/>
  <c r="H186" i="1"/>
  <c r="F186" i="1"/>
  <c r="P185" i="1"/>
  <c r="N185" i="1"/>
  <c r="L185" i="1"/>
  <c r="J185" i="1"/>
  <c r="H185" i="1"/>
  <c r="F185" i="1"/>
  <c r="P184" i="1"/>
  <c r="N184" i="1"/>
  <c r="L184" i="1"/>
  <c r="J184" i="1"/>
  <c r="H184" i="1"/>
  <c r="F184" i="1"/>
  <c r="P183" i="1"/>
  <c r="N183" i="1"/>
  <c r="L183" i="1"/>
  <c r="J183" i="1"/>
  <c r="H183" i="1"/>
  <c r="F183" i="1"/>
  <c r="P141" i="1"/>
  <c r="N141" i="1"/>
  <c r="L141" i="1"/>
  <c r="J141" i="1"/>
  <c r="H141" i="1"/>
  <c r="F141" i="1"/>
  <c r="P140" i="1"/>
  <c r="N140" i="1"/>
  <c r="L140" i="1"/>
  <c r="J140" i="1"/>
  <c r="H140" i="1"/>
  <c r="F140" i="1"/>
  <c r="P139" i="1"/>
  <c r="N139" i="1"/>
  <c r="L139" i="1"/>
  <c r="J139" i="1"/>
  <c r="H139" i="1"/>
  <c r="F139" i="1"/>
  <c r="P138" i="1"/>
  <c r="N138" i="1"/>
  <c r="L138" i="1"/>
  <c r="J138" i="1"/>
  <c r="H138" i="1"/>
  <c r="F138" i="1"/>
  <c r="P137" i="1"/>
  <c r="N137" i="1"/>
  <c r="L137" i="1"/>
  <c r="J137" i="1"/>
  <c r="H137" i="1"/>
  <c r="F137" i="1"/>
  <c r="P136" i="1"/>
  <c r="N136" i="1"/>
  <c r="L136" i="1"/>
  <c r="J136" i="1"/>
  <c r="H136" i="1"/>
  <c r="F136" i="1"/>
  <c r="N95" i="1"/>
  <c r="N91" i="1"/>
  <c r="N49" i="1"/>
  <c r="N47" i="1"/>
  <c r="N45" i="1"/>
  <c r="J182" i="1" l="1"/>
  <c r="J274" i="1" l="1"/>
  <c r="J366" i="1"/>
  <c r="N182" i="1"/>
  <c r="F182" i="1"/>
  <c r="H182" i="1"/>
  <c r="P182" i="1"/>
  <c r="L182" i="1"/>
  <c r="P274" i="1" l="1"/>
  <c r="P366" i="1"/>
  <c r="F274" i="1"/>
  <c r="F366" i="1"/>
  <c r="L274" i="1"/>
  <c r="L366" i="1"/>
  <c r="H274" i="1"/>
  <c r="H366" i="1"/>
  <c r="N274" i="1"/>
  <c r="N366" i="1"/>
</calcChain>
</file>

<file path=xl/sharedStrings.xml><?xml version="1.0" encoding="utf-8"?>
<sst xmlns="http://schemas.openxmlformats.org/spreadsheetml/2006/main" count="36" uniqueCount="18">
  <si>
    <t>Description</t>
  </si>
  <si>
    <t>Machine</t>
  </si>
  <si>
    <t>Durée</t>
  </si>
  <si>
    <t>Semaine</t>
  </si>
  <si>
    <t>zzzzzzzzzzzzzzzzzzz</t>
  </si>
  <si>
    <t>eeeeeeeeeeeeeeeeeeeeeeeeeeeeeeee</t>
  </si>
  <si>
    <t>aaaaaaaaaaaaaaaaaaa</t>
  </si>
  <si>
    <t>Mach1</t>
  </si>
  <si>
    <t>Mach2</t>
  </si>
  <si>
    <t>Mach3</t>
  </si>
  <si>
    <t>rrrrrrrrrrrrrrrrrrrrrrrrrrrrrrrrrrrr</t>
  </si>
  <si>
    <t>tttttttttttttttt</t>
  </si>
  <si>
    <t>yyyyyyyyyyyyyyyyyy</t>
  </si>
  <si>
    <t>Mach4</t>
  </si>
  <si>
    <t>Mach5</t>
  </si>
  <si>
    <t>Mach6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</si>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</sst>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49" fontId="3" fillId="4" borderId="7" xfId="0" applyNumberFormat="1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49" fontId="3" fillId="4" borderId="8" xfId="0" applyNumberFormat="1" applyFont="1" applyFill="1" applyBorder="1" applyAlignment="1">
      <alignment horizontal="center" vertical="center"/>
    </xf>
    <xf numFmtId="4" fontId="3" fillId="4" borderId="8" xfId="0" applyNumberFormat="1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49" fontId="3" fillId="5" borderId="10" xfId="0" applyNumberFormat="1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49" fontId="3" fillId="5" borderId="11" xfId="0" applyNumberFormat="1" applyFont="1" applyFill="1" applyBorder="1" applyAlignment="1">
      <alignment horizontal="center" vertical="center"/>
    </xf>
    <xf numFmtId="4" fontId="3" fillId="5" borderId="11" xfId="0" applyNumberFormat="1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49" fontId="3" fillId="4" borderId="10" xfId="0" applyNumberFormat="1" applyFont="1" applyFill="1" applyBorder="1" applyAlignment="1">
      <alignment horizontal="center" vertical="center"/>
    </xf>
    <xf numFmtId="49" fontId="3" fillId="4" borderId="11" xfId="0" applyNumberFormat="1" applyFont="1" applyFill="1" applyBorder="1" applyAlignment="1">
      <alignment horizontal="center" vertical="center"/>
    </xf>
    <xf numFmtId="4" fontId="3" fillId="4" borderId="11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0" fontId="4" fillId="5" borderId="23" xfId="0" applyFont="1" applyFill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17" xfId="0" applyFont="1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/>
    </xf>
    <xf numFmtId="0" fontId="4" fillId="4" borderId="23" xfId="0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4" fillId="4" borderId="27" xfId="0" applyFon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5" borderId="30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v>Objectif réalisé</c:v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F9796596-3B9F-4456-B053-E2FFB80ED0C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C487A318-2CBB-436C-ABF5-BC71A4325EF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24472D67-35E6-4AB0-9D49-1A9DAB44185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D0ACE43C-90E7-45FE-9CE3-47ECE577251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FF6136C4-F77E-4B90-8A58-275F969CD17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664CBAB2-8C5D-451A-A866-FDDB61AA78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[1]Info!$A$8:$A$13</c:f>
              <c:numCache>
                <c:formatCode>General</c:formatCode>
                <c:ptCount val="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</c:numCache>
            </c:numRef>
          </c:cat>
          <c:val>
            <c:numRef>
              <c:f>[1]Info!$C$8:$C$13</c:f>
              <c:numCache>
                <c:formatCode>General</c:formatCode>
                <c:ptCount val="6"/>
                <c:pt idx="0">
                  <c:v>3</c:v>
                </c:pt>
                <c:pt idx="1">
                  <c:v>3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  <c:pt idx="5">
                  <c:v>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[1]Info!$C$8:$C$13</c15:f>
                <c15:dlblRangeCache>
                  <c:ptCount val="6"/>
                  <c:pt idx="0">
                    <c:v>3</c:v>
                  </c:pt>
                  <c:pt idx="1">
                    <c:v>3</c:v>
                  </c:pt>
                  <c:pt idx="3">
                    <c:v>4</c:v>
                  </c:pt>
                  <c:pt idx="5">
                    <c:v>2</c:v>
                  </c:pt>
                </c15:dlblRangeCache>
              </c15:datalabelsRange>
            </c:ext>
          </c:extLst>
        </c:ser>
        <c:ser>
          <c:idx val="2"/>
          <c:order val="2"/>
          <c:tx>
            <c:v>Objectif dépassé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F96140EE-6547-4F34-8BF3-47D835238B3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97A9A51F-B3B5-4EF4-B0EF-3957B3D07B4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E650E09F-2EC8-4065-970F-03B1BCF157E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61D25F84-231B-4110-A710-05CE241A05D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416BAA2B-86A5-4313-BBC3-D728813120B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AA7EB12A-FB83-4714-88F4-11BE24FB67A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[1]Info!$A$8:$A$13</c:f>
              <c:numCache>
                <c:formatCode>General</c:formatCode>
                <c:ptCount val="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</c:numCache>
            </c:numRef>
          </c:cat>
          <c:val>
            <c:numRef>
              <c:f>[1]Info!$D$8:$D$13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7</c:v>
                </c:pt>
                <c:pt idx="3">
                  <c:v>0</c:v>
                </c:pt>
                <c:pt idx="4">
                  <c:v>6</c:v>
                </c:pt>
                <c:pt idx="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[1]Info!$D$8:$D$13</c15:f>
                <c15:dlblRangeCache>
                  <c:ptCount val="6"/>
                  <c:pt idx="2">
                    <c:v>7</c:v>
                  </c:pt>
                  <c:pt idx="4">
                    <c:v>6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6"/>
        <c:overlap val="100"/>
        <c:axId val="439582608"/>
        <c:axId val="439583000"/>
      </c:barChart>
      <c:barChart>
        <c:barDir val="col"/>
        <c:grouping val="clustered"/>
        <c:varyColors val="0"/>
        <c:ser>
          <c:idx val="1"/>
          <c:order val="1"/>
          <c:tx>
            <c:v>Tendance 6 semaines</c:v>
          </c:tx>
          <c:spPr>
            <a:noFill/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rgbClr val="0070C0"/>
                </a:solidFill>
                <a:prstDash val="lgDash"/>
                <a:tailEnd type="arrow"/>
              </a:ln>
              <a:effectLst/>
            </c:spPr>
            <c:trendlineType val="linear"/>
            <c:dispRSqr val="0"/>
            <c:dispEq val="0"/>
          </c:trendline>
          <c:val>
            <c:numRef>
              <c:f>[1]Info!$B$8:$B$13</c:f>
              <c:numCache>
                <c:formatCode>General</c:formatCode>
                <c:ptCount val="6"/>
                <c:pt idx="0">
                  <c:v>3</c:v>
                </c:pt>
                <c:pt idx="1">
                  <c:v>3</c:v>
                </c:pt>
                <c:pt idx="2">
                  <c:v>7</c:v>
                </c:pt>
                <c:pt idx="3">
                  <c:v>4</c:v>
                </c:pt>
                <c:pt idx="4">
                  <c:v>6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34"/>
        <c:axId val="439583784"/>
        <c:axId val="439583392"/>
      </c:barChart>
      <c:lineChart>
        <c:grouping val="standard"/>
        <c:varyColors val="0"/>
        <c:ser>
          <c:idx val="3"/>
          <c:order val="3"/>
          <c:tx>
            <c:v>Objectif</c:v>
          </c:tx>
          <c:spPr>
            <a:ln w="762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[1]Info!$E$8:$E$13</c:f>
              <c:numCache>
                <c:formatCode>General</c:formatCode>
                <c:ptCount val="6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9582608"/>
        <c:axId val="439583000"/>
      </c:lineChart>
      <c:catAx>
        <c:axId val="43958260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aseline="0"/>
                  <a:t>Semaine </a:t>
                </a:r>
              </a:p>
            </c:rich>
          </c:tx>
          <c:layout>
            <c:manualLayout>
              <c:xMode val="edge"/>
              <c:yMode val="edge"/>
              <c:x val="0.48086339245926785"/>
              <c:y val="0.8084065238029262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solidFill>
            <a:schemeClr val="bg1"/>
          </a:solidFill>
          <a:ln w="222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583000"/>
        <c:crosses val="autoZero"/>
        <c:auto val="1"/>
        <c:lblAlgn val="ctr"/>
        <c:lblOffset val="100"/>
        <c:noMultiLvlLbl val="0"/>
      </c:catAx>
      <c:valAx>
        <c:axId val="439583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582608"/>
        <c:crosses val="autoZero"/>
        <c:crossBetween val="between"/>
      </c:valAx>
      <c:valAx>
        <c:axId val="439583392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439583784"/>
        <c:crosses val="max"/>
        <c:crossBetween val="between"/>
      </c:valAx>
      <c:catAx>
        <c:axId val="439583784"/>
        <c:scaling>
          <c:orientation val="minMax"/>
        </c:scaling>
        <c:delete val="1"/>
        <c:axPos val="b"/>
        <c:majorTickMark val="out"/>
        <c:minorTickMark val="none"/>
        <c:tickLblPos val="nextTo"/>
        <c:crossAx val="43958339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762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v>Objectif réalisé</c:v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B86CBF0A-A112-4751-A6E0-2C69C08C0FB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9DE8BBCC-3BCB-4067-BCD1-66E176C8263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D9A11471-CF97-42C8-9B63-98F4A99C000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9BE75747-64DA-4668-87FB-62B7A2EA15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54F69F53-2028-4F8C-981B-0EF2579F7D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ABC3C6BD-7D3C-4115-ACF5-8C5CC36D530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[1]Info!$A$15:$A$20</c:f>
              <c:numCache>
                <c:formatCode>General</c:formatCode>
                <c:ptCount val="6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</c:numCache>
            </c:numRef>
          </c:cat>
          <c:val>
            <c:numRef>
              <c:f>[1]Info!$C$15:$C$20</c:f>
              <c:numCache>
                <c:formatCode>General</c:formatCode>
                <c:ptCount val="6"/>
                <c:pt idx="0">
                  <c:v>2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[1]Info!$C$15:$C$20</c15:f>
                <c15:dlblRangeCache>
                  <c:ptCount val="6"/>
                  <c:pt idx="0">
                    <c:v>2</c:v>
                  </c:pt>
                  <c:pt idx="2">
                    <c:v>3</c:v>
                  </c:pt>
                  <c:pt idx="4">
                    <c:v>2</c:v>
                  </c:pt>
                </c15:dlblRangeCache>
              </c15:datalabelsRange>
            </c:ext>
          </c:extLst>
        </c:ser>
        <c:ser>
          <c:idx val="2"/>
          <c:order val="2"/>
          <c:tx>
            <c:v>Objectif dépassé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2274C86C-BFB3-4DA4-911F-ABC64CD7888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8FBB70AD-7ECC-47DD-B322-D4BF73DB065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CCB143C8-3736-49A3-B432-ED846A37763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32C5A352-BAA5-412E-95D2-0053ED79674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4895CCF1-C060-4B9D-A9A2-8BF66CB7B04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C3E1698B-C5F3-45C7-9398-E0D8F35932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[1]Info!$A$15:$A$20</c:f>
              <c:numCache>
                <c:formatCode>General</c:formatCode>
                <c:ptCount val="6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</c:numCache>
            </c:numRef>
          </c:cat>
          <c:val>
            <c:numRef>
              <c:f>[1]Info!$D$15:$D$20</c:f>
              <c:numCache>
                <c:formatCode>General</c:formatCode>
                <c:ptCount val="6"/>
                <c:pt idx="0">
                  <c:v>0</c:v>
                </c:pt>
                <c:pt idx="1">
                  <c:v>8</c:v>
                </c:pt>
                <c:pt idx="2">
                  <c:v>0</c:v>
                </c:pt>
                <c:pt idx="3">
                  <c:v>8</c:v>
                </c:pt>
                <c:pt idx="4">
                  <c:v>0</c:v>
                </c:pt>
                <c:pt idx="5">
                  <c:v>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[1]Info!$D$15:$D$20</c15:f>
                <c15:dlblRangeCache>
                  <c:ptCount val="6"/>
                  <c:pt idx="1">
                    <c:v>8</c:v>
                  </c:pt>
                  <c:pt idx="3">
                    <c:v>8</c:v>
                  </c:pt>
                  <c:pt idx="5">
                    <c:v>8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6"/>
        <c:overlap val="100"/>
        <c:axId val="439584568"/>
        <c:axId val="439584960"/>
      </c:barChart>
      <c:barChart>
        <c:barDir val="col"/>
        <c:grouping val="clustered"/>
        <c:varyColors val="0"/>
        <c:ser>
          <c:idx val="1"/>
          <c:order val="1"/>
          <c:tx>
            <c:v>Tendance 6 semaines</c:v>
          </c:tx>
          <c:spPr>
            <a:noFill/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rgbClr val="0070C0"/>
                </a:solidFill>
                <a:prstDash val="lgDash"/>
                <a:tailEnd type="arrow"/>
              </a:ln>
              <a:effectLst/>
            </c:spPr>
            <c:trendlineType val="linear"/>
            <c:dispRSqr val="0"/>
            <c:dispEq val="0"/>
          </c:trendline>
          <c:val>
            <c:numRef>
              <c:f>[1]Info!$B$15:$B$20</c:f>
              <c:numCache>
                <c:formatCode>General</c:formatCode>
                <c:ptCount val="6"/>
                <c:pt idx="0">
                  <c:v>2</c:v>
                </c:pt>
                <c:pt idx="1">
                  <c:v>8</c:v>
                </c:pt>
                <c:pt idx="2">
                  <c:v>3</c:v>
                </c:pt>
                <c:pt idx="3">
                  <c:v>8</c:v>
                </c:pt>
                <c:pt idx="4">
                  <c:v>2</c:v>
                </c:pt>
                <c:pt idx="5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14"/>
        <c:axId val="439585744"/>
        <c:axId val="439585352"/>
      </c:barChart>
      <c:lineChart>
        <c:grouping val="standard"/>
        <c:varyColors val="0"/>
        <c:ser>
          <c:idx val="3"/>
          <c:order val="3"/>
          <c:tx>
            <c:v>Objectif</c:v>
          </c:tx>
          <c:spPr>
            <a:ln w="762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[1]Info!$E$15:$E$20</c:f>
              <c:numCache>
                <c:formatCode>General</c:formatCode>
                <c:ptCount val="6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9584568"/>
        <c:axId val="439584960"/>
      </c:lineChart>
      <c:catAx>
        <c:axId val="43958456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aseline="0"/>
                  <a:t>Semaine</a:t>
                </a:r>
              </a:p>
            </c:rich>
          </c:tx>
          <c:layout>
            <c:manualLayout>
              <c:xMode val="edge"/>
              <c:yMode val="edge"/>
              <c:x val="0.49502730158730157"/>
              <c:y val="0.81665895061728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584960"/>
        <c:crosses val="autoZero"/>
        <c:auto val="1"/>
        <c:lblAlgn val="ctr"/>
        <c:lblOffset val="100"/>
        <c:noMultiLvlLbl val="0"/>
      </c:catAx>
      <c:valAx>
        <c:axId val="439584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584568"/>
        <c:crosses val="autoZero"/>
        <c:crossBetween val="between"/>
      </c:valAx>
      <c:valAx>
        <c:axId val="439585352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439585744"/>
        <c:crosses val="max"/>
        <c:crossBetween val="between"/>
      </c:valAx>
      <c:catAx>
        <c:axId val="439585744"/>
        <c:scaling>
          <c:orientation val="minMax"/>
        </c:scaling>
        <c:delete val="1"/>
        <c:axPos val="b"/>
        <c:majorTickMark val="out"/>
        <c:minorTickMark val="none"/>
        <c:tickLblPos val="nextTo"/>
        <c:crossAx val="439585352"/>
        <c:crosses val="autoZero"/>
        <c:auto val="1"/>
        <c:lblAlgn val="ctr"/>
        <c:lblOffset val="100"/>
        <c:noMultiLvlLbl val="0"/>
      </c:catAx>
      <c:spPr>
        <a:noFill/>
        <a:ln>
          <a:solidFill>
            <a:schemeClr val="bg1"/>
          </a:solidFill>
        </a:ln>
        <a:effectLst/>
      </c:spPr>
    </c:plotArea>
    <c:legend>
      <c:legendPos val="b"/>
      <c:legendEntry>
        <c:idx val="2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762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1"/>
          <c:order val="1"/>
          <c:tx>
            <c:v>Objectif réalisé</c:v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8D374758-436B-49FC-9577-AB9D13EDD76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4C9D4D00-2381-4507-8E4D-9D272D5AF0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03DBDF94-5CCE-4F49-9DA8-0DA1B90AFB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5DA80B13-89A9-48BE-AA81-32DE1D00D0F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B1FCB1C9-F05A-4A4C-97B9-81BAC141CDD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50139A7D-27B2-490C-AA9E-453D6194F00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[1]pet!$F$1:$F$6</c:f>
              <c:numCache>
                <c:formatCode>General</c:formatCode>
                <c:ptCount val="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</c:numCache>
            </c:numRef>
          </c:cat>
          <c:val>
            <c:numRef>
              <c:f>[1]pet!$H$1:$H$6</c:f>
              <c:numCache>
                <c:formatCode>0%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0.90909090909090906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[1]pet!$H$1:$H$6</c15:f>
                <c15:dlblRangeCache>
                  <c:ptCount val="6"/>
                  <c:pt idx="0">
                    <c:v>100%</c:v>
                  </c:pt>
                  <c:pt idx="2">
                    <c:v>91%</c:v>
                  </c:pt>
                  <c:pt idx="4">
                    <c:v>100%</c:v>
                  </c:pt>
                </c15:dlblRangeCache>
              </c15:datalabelsRange>
            </c:ext>
          </c:extLst>
        </c:ser>
        <c:ser>
          <c:idx val="2"/>
          <c:order val="2"/>
          <c:tx>
            <c:v>Objectif non atteint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5E7C0D8C-5CB1-491F-B3CE-6B97505F604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CD915CBC-EFC0-4EE7-B3DC-4DF79E89725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4B06634A-FFD4-464A-B6A1-41BC6A9703B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E5180804-8DB3-4E9A-AEDF-F4329746A4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ADDA6618-2254-4C71-82EF-1CDF6B325B8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2E45A52E-F908-45D6-8E12-68D19E77B08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[1]pet!$F$1:$F$6</c:f>
              <c:numCache>
                <c:formatCode>General</c:formatCode>
                <c:ptCount val="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</c:numCache>
            </c:numRef>
          </c:cat>
          <c:val>
            <c:numRef>
              <c:f>[1]pet!$I$1:$I$6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0.89189189189189189</c:v>
                </c:pt>
                <c:pt idx="4">
                  <c:v>0</c:v>
                </c:pt>
                <c:pt idx="5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[1]pet!$I$1:$I$6</c15:f>
                <c15:dlblRangeCache>
                  <c:ptCount val="6"/>
                  <c:pt idx="1">
                    <c:v>0%</c:v>
                  </c:pt>
                  <c:pt idx="3">
                    <c:v>89%</c:v>
                  </c:pt>
                  <c:pt idx="5">
                    <c:v>50%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6"/>
        <c:overlap val="100"/>
        <c:axId val="567833752"/>
        <c:axId val="567834144"/>
      </c:barChart>
      <c:barChart>
        <c:barDir val="col"/>
        <c:grouping val="clustered"/>
        <c:varyColors val="0"/>
        <c:ser>
          <c:idx val="3"/>
          <c:order val="3"/>
          <c:tx>
            <c:v>Tendance 6 semaines</c:v>
          </c:tx>
          <c:spPr>
            <a:noFill/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rgbClr val="0070C0"/>
                </a:solidFill>
                <a:prstDash val="dash"/>
                <a:tailEnd type="arrow"/>
              </a:ln>
              <a:effectLst/>
            </c:spPr>
            <c:trendlineType val="linear"/>
            <c:dispRSqr val="0"/>
            <c:dispEq val="0"/>
          </c:trendline>
          <c:cat>
            <c:numRef>
              <c:f>[1]pet!$F$1:$F$6</c:f>
              <c:numCache>
                <c:formatCode>General</c:formatCode>
                <c:ptCount val="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</c:numCache>
            </c:numRef>
          </c:cat>
          <c:val>
            <c:numRef>
              <c:f>[1]pet!$G$1:$G$6</c:f>
              <c:numCache>
                <c:formatCode>0%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0.90909090909090906</c:v>
                </c:pt>
                <c:pt idx="3">
                  <c:v>0.89189189189189189</c:v>
                </c:pt>
                <c:pt idx="4">
                  <c:v>1</c:v>
                </c:pt>
                <c:pt idx="5">
                  <c:v>0.5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91"/>
        <c:axId val="567834928"/>
        <c:axId val="567834536"/>
      </c:barChart>
      <c:lineChart>
        <c:grouping val="standard"/>
        <c:varyColors val="0"/>
        <c:ser>
          <c:idx val="0"/>
          <c:order val="0"/>
          <c:tx>
            <c:v>Objectif</c:v>
          </c:tx>
          <c:spPr>
            <a:ln w="762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numRef>
              <c:f>[1]pet!$F$1:$F$6</c:f>
              <c:numCache>
                <c:formatCode>General</c:formatCode>
                <c:ptCount val="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</c:numCache>
            </c:numRef>
          </c:cat>
          <c:val>
            <c:numRef>
              <c:f>[1]pet!$J$1:$J$6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7833752"/>
        <c:axId val="567834144"/>
      </c:lineChart>
      <c:catAx>
        <c:axId val="56783375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aseline="0"/>
                  <a:t>Semaine</a:t>
                </a:r>
              </a:p>
            </c:rich>
          </c:tx>
          <c:layout>
            <c:manualLayout>
              <c:xMode val="edge"/>
              <c:yMode val="edge"/>
              <c:x val="0.47798936507936507"/>
              <c:y val="0.809827143719806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834144"/>
        <c:crosses val="autoZero"/>
        <c:auto val="1"/>
        <c:lblAlgn val="ctr"/>
        <c:lblOffset val="100"/>
        <c:noMultiLvlLbl val="0"/>
      </c:catAx>
      <c:valAx>
        <c:axId val="56783414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833752"/>
        <c:crosses val="autoZero"/>
        <c:crossBetween val="between"/>
      </c:valAx>
      <c:valAx>
        <c:axId val="567834536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567834928"/>
        <c:crosses val="max"/>
        <c:crossBetween val="between"/>
      </c:valAx>
      <c:catAx>
        <c:axId val="5678349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678345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ayout>
        <c:manualLayout>
          <c:xMode val="edge"/>
          <c:yMode val="edge"/>
          <c:x val="4.6874412820186249E-2"/>
          <c:y val="0.89767761406230118"/>
          <c:w val="0.89999996980243246"/>
          <c:h val="6.47567502338069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762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1"/>
          <c:order val="1"/>
          <c:tx>
            <c:v>Objectif réalisé</c:v>
          </c:tx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60823BC6-BFF7-488A-8A68-9E159FF4E0E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62B5D275-5DC2-47A0-8A54-F01BC6E3FF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B8378440-8BC3-4FE9-9B7F-7CB397F9A24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695D51F2-CF5E-4AE7-AC7A-82E71A29676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A69F20FD-10BC-4A9F-B84C-1148EE28FD2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71B0ECE6-3515-487C-9C22-B77A533B178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[1]pet!$O$1:$O$6</c:f>
              <c:numCache>
                <c:formatCode>0%</c:formatCode>
                <c:ptCount val="6"/>
                <c:pt idx="0">
                  <c:v>0.94545454545454544</c:v>
                </c:pt>
                <c:pt idx="1">
                  <c:v>0</c:v>
                </c:pt>
                <c:pt idx="2">
                  <c:v>0.91428571428571426</c:v>
                </c:pt>
                <c:pt idx="3">
                  <c:v>0</c:v>
                </c:pt>
                <c:pt idx="4">
                  <c:v>0.93023255813953487</c:v>
                </c:pt>
                <c:pt idx="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[1]pet!$O$1:$O$6</c15:f>
                <c15:dlblRangeCache>
                  <c:ptCount val="6"/>
                  <c:pt idx="0">
                    <c:v>95%</c:v>
                  </c:pt>
                  <c:pt idx="2">
                    <c:v>91%</c:v>
                  </c:pt>
                  <c:pt idx="4">
                    <c:v>93%</c:v>
                  </c:pt>
                </c15:dlblRangeCache>
              </c15:datalabelsRange>
            </c:ext>
          </c:extLst>
        </c:ser>
        <c:ser>
          <c:idx val="2"/>
          <c:order val="2"/>
          <c:tx>
            <c:v>Objectif non atteint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62FF9316-AD6A-4960-A68C-B3CB35C95B0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409566FA-A7D5-4C2D-BFD6-FA5543312F5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2F842BE5-9291-437C-83EB-9BB3927A09F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EDD7CFD2-FDAA-4309-8226-608F225D73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4CDA1F85-3868-4A50-BF41-B9E2866D911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501B6A96-890B-4A3A-8098-F9513517003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[1]pet!$P$1:$P$6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0.8545454545454545</c:v>
                </c:pt>
                <c:pt idx="4">
                  <c:v>0</c:v>
                </c:pt>
                <c:pt idx="5">
                  <c:v>0.62222222222222223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[1]pet!$P$1:$P$6</c15:f>
                <c15:dlblRangeCache>
                  <c:ptCount val="6"/>
                  <c:pt idx="1">
                    <c:v>0%</c:v>
                  </c:pt>
                  <c:pt idx="3">
                    <c:v>85%</c:v>
                  </c:pt>
                  <c:pt idx="5">
                    <c:v>62%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6"/>
        <c:overlap val="100"/>
        <c:axId val="567835712"/>
        <c:axId val="567836104"/>
      </c:barChart>
      <c:barChart>
        <c:barDir val="col"/>
        <c:grouping val="clustered"/>
        <c:varyColors val="0"/>
        <c:ser>
          <c:idx val="3"/>
          <c:order val="3"/>
          <c:tx>
            <c:v>Tendance 6 semaines</c:v>
          </c:tx>
          <c:spPr>
            <a:noFill/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rgbClr val="0070C0"/>
                </a:solidFill>
                <a:prstDash val="dash"/>
                <a:tailEnd type="arrow"/>
              </a:ln>
              <a:effectLst/>
            </c:spPr>
            <c:trendlineType val="linear"/>
            <c:dispRSqr val="0"/>
            <c:dispEq val="0"/>
          </c:trendline>
          <c:val>
            <c:numRef>
              <c:f>[1]pet!$N$1:$N$6</c:f>
              <c:numCache>
                <c:formatCode>0%</c:formatCode>
                <c:ptCount val="6"/>
                <c:pt idx="0">
                  <c:v>0.94545454545454544</c:v>
                </c:pt>
                <c:pt idx="1">
                  <c:v>0</c:v>
                </c:pt>
                <c:pt idx="2">
                  <c:v>0.91428571428571426</c:v>
                </c:pt>
                <c:pt idx="3">
                  <c:v>0.8545454545454545</c:v>
                </c:pt>
                <c:pt idx="4">
                  <c:v>0.93023255813953487</c:v>
                </c:pt>
                <c:pt idx="5">
                  <c:v>0.62222222222222223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41"/>
        <c:axId val="567836888"/>
        <c:axId val="567836496"/>
      </c:barChart>
      <c:lineChart>
        <c:grouping val="standard"/>
        <c:varyColors val="0"/>
        <c:ser>
          <c:idx val="0"/>
          <c:order val="0"/>
          <c:tx>
            <c:v>Objectif</c:v>
          </c:tx>
          <c:spPr>
            <a:ln w="762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numRef>
              <c:f>[1]pet!$F$1:$F$6</c:f>
              <c:numCache>
                <c:formatCode>General</c:formatCode>
                <c:ptCount val="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</c:numCache>
            </c:numRef>
          </c:cat>
          <c:val>
            <c:numRef>
              <c:f>[1]pet!$J$1:$J$6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7835712"/>
        <c:axId val="567836104"/>
      </c:lineChart>
      <c:catAx>
        <c:axId val="5678357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aseline="0"/>
                  <a:t>Semaine</a:t>
                </a:r>
              </a:p>
            </c:rich>
          </c:tx>
          <c:layout>
            <c:manualLayout>
              <c:xMode val="edge"/>
              <c:yMode val="edge"/>
              <c:x val="0.47493315550451703"/>
              <c:y val="0.8015590312627314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3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836104"/>
        <c:crosses val="autoZero"/>
        <c:auto val="1"/>
        <c:lblAlgn val="ctr"/>
        <c:lblOffset val="100"/>
        <c:noMultiLvlLbl val="0"/>
      </c:catAx>
      <c:valAx>
        <c:axId val="567836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835712"/>
        <c:crosses val="autoZero"/>
        <c:crossBetween val="between"/>
      </c:valAx>
      <c:valAx>
        <c:axId val="567836496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567836888"/>
        <c:crosses val="max"/>
        <c:crossBetween val="between"/>
      </c:valAx>
      <c:catAx>
        <c:axId val="567836888"/>
        <c:scaling>
          <c:orientation val="minMax"/>
        </c:scaling>
        <c:delete val="1"/>
        <c:axPos val="b"/>
        <c:majorTickMark val="out"/>
        <c:minorTickMark val="none"/>
        <c:tickLblPos val="nextTo"/>
        <c:crossAx val="56783649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ayout>
        <c:manualLayout>
          <c:xMode val="edge"/>
          <c:yMode val="edge"/>
          <c:x val="5.0000027203891538E-2"/>
          <c:y val="0.89579574391966643"/>
          <c:w val="0.89999994559221697"/>
          <c:h val="6.450959481993084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762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5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000" baseline="0"/>
              <a:t>PM03 réalisés / donnés L28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50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Objectif réalisé</c:v>
          </c:tx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081386BF-D2DC-416A-B4B5-70570EA95CA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F41E6F24-89F1-4A36-B575-3C0642F08E6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330D4D74-E510-44AC-B417-7218C0F91ED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C1667BE3-2DAD-4A4B-901F-DE0C2E4A6EF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6C703211-ED8E-425D-9FE4-0ED00E657AA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8345FEE8-2058-46A1-8669-A275A75A3C8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'[1]PM verre'!$B$5:$B$10</c:f>
              <c:numCache>
                <c:formatCode>General</c:formatCode>
                <c:ptCount val="6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</c:numCache>
            </c:numRef>
          </c:cat>
          <c:val>
            <c:numRef>
              <c:f>'[1]PM verre'!$M$5:$M$10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0.9</c:v>
                </c:pt>
                <c:pt idx="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'[1]PM verre'!$M$5:$M$10</c15:f>
                <c15:dlblRangeCache>
                  <c:ptCount val="6"/>
                  <c:pt idx="4">
                    <c:v>90%</c:v>
                  </c:pt>
                </c15:dlblRangeCache>
              </c15:datalabelsRange>
            </c:ext>
          </c:extLst>
        </c:ser>
        <c:ser>
          <c:idx val="1"/>
          <c:order val="1"/>
          <c:tx>
            <c:v>Objectif non atteint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CE0CF469-398C-4BB0-A481-08EDD0723F0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0DFAAC37-E174-49DD-88D4-1F4A7A7D62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B54F43E4-0499-4491-97B0-E8A1073801E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D1018E6B-A4FA-448C-83BB-04171C1EEE3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964E9BE7-077B-40B0-A632-FF310A92B0D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037C6FE4-FDBB-48CD-A0F5-4B73F7E12B8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'[1]PM verre'!$B$5:$B$10</c:f>
              <c:numCache>
                <c:formatCode>General</c:formatCode>
                <c:ptCount val="6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</c:numCache>
            </c:numRef>
          </c:cat>
          <c:val>
            <c:numRef>
              <c:f>'[1]PM verre'!$N$5:$N$10</c:f>
              <c:numCache>
                <c:formatCode>0%</c:formatCode>
                <c:ptCount val="6"/>
                <c:pt idx="0">
                  <c:v>0.79</c:v>
                </c:pt>
                <c:pt idx="1">
                  <c:v>0.76</c:v>
                </c:pt>
                <c:pt idx="2">
                  <c:v>0.82</c:v>
                </c:pt>
                <c:pt idx="3">
                  <c:v>0.74</c:v>
                </c:pt>
                <c:pt idx="4">
                  <c:v>0</c:v>
                </c:pt>
                <c:pt idx="5">
                  <c:v>0.78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'[1]PM verre'!$N$5:$N$10</c15:f>
                <c15:dlblRangeCache>
                  <c:ptCount val="6"/>
                  <c:pt idx="0">
                    <c:v>79%</c:v>
                  </c:pt>
                  <c:pt idx="1">
                    <c:v>76%</c:v>
                  </c:pt>
                  <c:pt idx="2">
                    <c:v>82%</c:v>
                  </c:pt>
                  <c:pt idx="3">
                    <c:v>74%</c:v>
                  </c:pt>
                  <c:pt idx="5">
                    <c:v>78%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6"/>
        <c:overlap val="100"/>
        <c:axId val="564896568"/>
        <c:axId val="564896960"/>
      </c:barChart>
      <c:barChart>
        <c:barDir val="col"/>
        <c:grouping val="clustered"/>
        <c:varyColors val="0"/>
        <c:ser>
          <c:idx val="2"/>
          <c:order val="2"/>
          <c:tx>
            <c:v>Tendance 6 semaines</c:v>
          </c:tx>
          <c:spPr>
            <a:noFill/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rgbClr val="0070C0"/>
                </a:solidFill>
                <a:prstDash val="lgDash"/>
                <a:tailEnd type="arrow"/>
              </a:ln>
              <a:effectLst/>
            </c:spPr>
            <c:trendlineType val="linear"/>
            <c:dispRSqr val="0"/>
            <c:dispEq val="0"/>
          </c:trendline>
          <c:val>
            <c:numRef>
              <c:f>'[1]PM verre'!$L$5:$L$10</c:f>
              <c:numCache>
                <c:formatCode>0%</c:formatCode>
                <c:ptCount val="6"/>
                <c:pt idx="0">
                  <c:v>0.79</c:v>
                </c:pt>
                <c:pt idx="1">
                  <c:v>0.76</c:v>
                </c:pt>
                <c:pt idx="2">
                  <c:v>0.82</c:v>
                </c:pt>
                <c:pt idx="3">
                  <c:v>0.74</c:v>
                </c:pt>
                <c:pt idx="4">
                  <c:v>0.9</c:v>
                </c:pt>
                <c:pt idx="5">
                  <c:v>0.78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564897744"/>
        <c:axId val="564897352"/>
      </c:barChart>
      <c:lineChart>
        <c:grouping val="standard"/>
        <c:varyColors val="0"/>
        <c:ser>
          <c:idx val="3"/>
          <c:order val="3"/>
          <c:tx>
            <c:v>Objectif</c:v>
          </c:tx>
          <c:spPr>
            <a:ln w="762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'[1]PM verre'!$J$5:$J$10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4896568"/>
        <c:axId val="564896960"/>
      </c:lineChart>
      <c:catAx>
        <c:axId val="56489656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aseline="0"/>
                  <a:t>Semaine</a:t>
                </a:r>
              </a:p>
            </c:rich>
          </c:tx>
          <c:layout>
            <c:manualLayout>
              <c:xMode val="edge"/>
              <c:yMode val="edge"/>
              <c:x val="0.48259769841269839"/>
              <c:y val="0.8338445048309178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896960"/>
        <c:crosses val="autoZero"/>
        <c:auto val="1"/>
        <c:lblAlgn val="ctr"/>
        <c:lblOffset val="100"/>
        <c:noMultiLvlLbl val="0"/>
      </c:catAx>
      <c:valAx>
        <c:axId val="564896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896568"/>
        <c:crosses val="autoZero"/>
        <c:crossBetween val="between"/>
      </c:valAx>
      <c:valAx>
        <c:axId val="564897352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564897744"/>
        <c:crosses val="max"/>
        <c:crossBetween val="between"/>
      </c:valAx>
      <c:catAx>
        <c:axId val="564897744"/>
        <c:scaling>
          <c:orientation val="minMax"/>
        </c:scaling>
        <c:delete val="1"/>
        <c:axPos val="b"/>
        <c:majorTickMark val="out"/>
        <c:minorTickMark val="none"/>
        <c:tickLblPos val="nextTo"/>
        <c:crossAx val="5648973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ayout>
        <c:manualLayout>
          <c:xMode val="edge"/>
          <c:yMode val="edge"/>
          <c:x val="3.0864761904761905E-2"/>
          <c:y val="0.89221316425120778"/>
          <c:w val="0.9262641766320997"/>
          <c:h val="0.107116092995169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762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v>Objectif réalisé</c:v>
          </c:tx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64641D12-A89B-4247-9B64-6F5156C3A7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C3E81DD1-2E52-48A8-883B-63B240DE3ED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0ED38A52-63BF-4AF1-A83F-3AB729B1B37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5F05F66B-D2C0-4EAC-BBFF-C61BDAEBED2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4AB40676-A6C4-4BBC-A2CA-32C998279D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D856C42C-E5CA-4FDF-9CB5-F411138258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'[1]PM verre'!$B$5:$B$10</c:f>
              <c:numCache>
                <c:formatCode>General</c:formatCode>
                <c:ptCount val="6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</c:numCache>
            </c:numRef>
          </c:cat>
          <c:val>
            <c:numRef>
              <c:f>'[1]PM verre'!$P$5:$P$10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0.9</c:v>
                </c:pt>
                <c:pt idx="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'[1]PM verre'!$P$5:$P$10</c15:f>
                <c15:dlblRangeCache>
                  <c:ptCount val="6"/>
                  <c:pt idx="4">
                    <c:v>90%</c:v>
                  </c:pt>
                </c15:dlblRangeCache>
              </c15:datalabelsRange>
            </c:ext>
          </c:extLst>
        </c:ser>
        <c:ser>
          <c:idx val="1"/>
          <c:order val="1"/>
          <c:tx>
            <c:v>Objectif non atteint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303504EC-404C-4978-BFDA-126C077AB63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8BBBF0DD-5A96-4729-B0B4-6DCD930D06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8C62D6AB-6B04-409B-B111-CE77F4C8A05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636363F9-DF46-45D8-AE74-48B2E3CDA03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3336EA32-AF0D-4A1C-8ECE-B32BCBEA583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C4BB4DE7-3937-4FF9-BAEB-1DC6ECDFBEE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'[1]PM verre'!$B$5:$B$10</c:f>
              <c:numCache>
                <c:formatCode>General</c:formatCode>
                <c:ptCount val="6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</c:numCache>
            </c:numRef>
          </c:cat>
          <c:val>
            <c:numRef>
              <c:f>'[1]PM verre'!$Q$5:$Q$10</c:f>
              <c:numCache>
                <c:formatCode>0%</c:formatCode>
                <c:ptCount val="6"/>
                <c:pt idx="0">
                  <c:v>0.76</c:v>
                </c:pt>
                <c:pt idx="1">
                  <c:v>0.79</c:v>
                </c:pt>
                <c:pt idx="2">
                  <c:v>0.61</c:v>
                </c:pt>
                <c:pt idx="3">
                  <c:v>0.74</c:v>
                </c:pt>
                <c:pt idx="4">
                  <c:v>0</c:v>
                </c:pt>
                <c:pt idx="5">
                  <c:v>0.57999999999999996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'[1]PM verre'!$Q$5:$Q$10</c15:f>
                <c15:dlblRangeCache>
                  <c:ptCount val="6"/>
                  <c:pt idx="0">
                    <c:v>76%</c:v>
                  </c:pt>
                  <c:pt idx="1">
                    <c:v>79%</c:v>
                  </c:pt>
                  <c:pt idx="2">
                    <c:v>61%</c:v>
                  </c:pt>
                  <c:pt idx="3">
                    <c:v>74%</c:v>
                  </c:pt>
                  <c:pt idx="5">
                    <c:v>58%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6"/>
        <c:overlap val="100"/>
        <c:axId val="564898528"/>
        <c:axId val="564898920"/>
      </c:barChart>
      <c:barChart>
        <c:barDir val="col"/>
        <c:grouping val="clustered"/>
        <c:varyColors val="0"/>
        <c:ser>
          <c:idx val="2"/>
          <c:order val="2"/>
          <c:tx>
            <c:v>Tendance 6 semaines</c:v>
          </c:tx>
          <c:spPr>
            <a:noFill/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rgbClr val="0070C0"/>
                </a:solidFill>
                <a:prstDash val="lgDash"/>
                <a:tailEnd type="arrow"/>
              </a:ln>
              <a:effectLst/>
            </c:spPr>
            <c:trendlineType val="linear"/>
            <c:dispRSqr val="0"/>
            <c:dispEq val="0"/>
          </c:trendline>
          <c:val>
            <c:numRef>
              <c:f>'[1]PM verre'!$O$5:$O$10</c:f>
              <c:numCache>
                <c:formatCode>0%</c:formatCode>
                <c:ptCount val="6"/>
                <c:pt idx="0">
                  <c:v>0.76</c:v>
                </c:pt>
                <c:pt idx="1">
                  <c:v>0.79</c:v>
                </c:pt>
                <c:pt idx="2">
                  <c:v>0.61</c:v>
                </c:pt>
                <c:pt idx="3">
                  <c:v>0.74</c:v>
                </c:pt>
                <c:pt idx="4">
                  <c:v>0.9</c:v>
                </c:pt>
                <c:pt idx="5">
                  <c:v>0.57999999999999996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564899704"/>
        <c:axId val="564899312"/>
      </c:barChart>
      <c:lineChart>
        <c:grouping val="standard"/>
        <c:varyColors val="0"/>
        <c:ser>
          <c:idx val="3"/>
          <c:order val="3"/>
          <c:tx>
            <c:v>Objectif</c:v>
          </c:tx>
          <c:spPr>
            <a:ln w="762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'[1]PM verre'!$J$5:$J$10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4898528"/>
        <c:axId val="564898920"/>
      </c:lineChart>
      <c:catAx>
        <c:axId val="56489852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aseline="0"/>
                  <a:t>Semaine</a:t>
                </a:r>
              </a:p>
            </c:rich>
          </c:tx>
          <c:layout>
            <c:manualLayout>
              <c:xMode val="edge"/>
              <c:yMode val="edge"/>
              <c:x val="0.49244603174603174"/>
              <c:y val="0.7860597826086956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898920"/>
        <c:crosses val="autoZero"/>
        <c:auto val="1"/>
        <c:lblAlgn val="ctr"/>
        <c:lblOffset val="100"/>
        <c:noMultiLvlLbl val="0"/>
      </c:catAx>
      <c:valAx>
        <c:axId val="564898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898528"/>
        <c:crosses val="autoZero"/>
        <c:crossBetween val="between"/>
      </c:valAx>
      <c:valAx>
        <c:axId val="564899312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564899704"/>
        <c:crosses val="max"/>
        <c:crossBetween val="between"/>
      </c:valAx>
      <c:catAx>
        <c:axId val="564899704"/>
        <c:scaling>
          <c:orientation val="minMax"/>
        </c:scaling>
        <c:delete val="1"/>
        <c:axPos val="b"/>
        <c:majorTickMark val="out"/>
        <c:minorTickMark val="none"/>
        <c:tickLblPos val="nextTo"/>
        <c:crossAx val="56489931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762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v>Objectif réalisé</c:v>
          </c:tx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invertIfNegative val="0"/>
          <c:cat>
            <c:numRef>
              <c:f>'[1]PM verre'!$B$5:$B$10</c:f>
              <c:numCache>
                <c:formatCode>General</c:formatCode>
                <c:ptCount val="6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</c:numCache>
            </c:numRef>
          </c:cat>
          <c:val>
            <c:numRef>
              <c:f>'[1]PM verre'!$S$5:$S$10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v>Objectif non atteint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F8AE6064-2464-4B9E-8768-380E3C25CF1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5B493769-DEA0-42C7-BED5-BA5F0AB3143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04B411D1-5673-4DD1-8E1E-AECB370967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3D3C1227-E4FF-4509-A17A-ECF49ABCC1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58F560EE-EDD6-4E0E-9D9A-2DD1C6FF875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94C4A02B-07B1-4B99-BCCF-9CBD60BBEA2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'[1]PM verre'!$B$5:$B$10</c:f>
              <c:numCache>
                <c:formatCode>General</c:formatCode>
                <c:ptCount val="6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</c:numCache>
            </c:numRef>
          </c:cat>
          <c:val>
            <c:numRef>
              <c:f>'[1]PM verre'!$T$5:$T$10</c:f>
              <c:numCache>
                <c:formatCode>0%</c:formatCode>
                <c:ptCount val="6"/>
                <c:pt idx="0">
                  <c:v>0.69</c:v>
                </c:pt>
                <c:pt idx="1">
                  <c:v>0.69</c:v>
                </c:pt>
                <c:pt idx="2">
                  <c:v>0.76</c:v>
                </c:pt>
                <c:pt idx="3">
                  <c:v>0.63</c:v>
                </c:pt>
                <c:pt idx="4">
                  <c:v>0.87</c:v>
                </c:pt>
                <c:pt idx="5">
                  <c:v>0.79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'[1]PM verre'!$T$5:$T$10</c15:f>
                <c15:dlblRangeCache>
                  <c:ptCount val="6"/>
                  <c:pt idx="0">
                    <c:v>69%</c:v>
                  </c:pt>
                  <c:pt idx="1">
                    <c:v>69%</c:v>
                  </c:pt>
                  <c:pt idx="2">
                    <c:v>76%</c:v>
                  </c:pt>
                  <c:pt idx="3">
                    <c:v>63%</c:v>
                  </c:pt>
                  <c:pt idx="4">
                    <c:v>87%</c:v>
                  </c:pt>
                  <c:pt idx="5">
                    <c:v>79%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6"/>
        <c:overlap val="100"/>
        <c:axId val="438248688"/>
        <c:axId val="438249080"/>
      </c:barChart>
      <c:barChart>
        <c:barDir val="col"/>
        <c:grouping val="clustered"/>
        <c:varyColors val="0"/>
        <c:ser>
          <c:idx val="2"/>
          <c:order val="2"/>
          <c:tx>
            <c:v>Tendance 6 semaines</c:v>
          </c:tx>
          <c:spPr>
            <a:noFill/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rgbClr val="0070C0"/>
                </a:solidFill>
                <a:prstDash val="lgDash"/>
                <a:tailEnd type="arrow"/>
              </a:ln>
              <a:effectLst/>
            </c:spPr>
            <c:trendlineType val="linear"/>
            <c:dispRSqr val="0"/>
            <c:dispEq val="0"/>
          </c:trendline>
          <c:val>
            <c:numRef>
              <c:f>'[1]PM verre'!$R$5:$R$10</c:f>
              <c:numCache>
                <c:formatCode>0%</c:formatCode>
                <c:ptCount val="6"/>
                <c:pt idx="0">
                  <c:v>0.69</c:v>
                </c:pt>
                <c:pt idx="1">
                  <c:v>0.69</c:v>
                </c:pt>
                <c:pt idx="2">
                  <c:v>0.76</c:v>
                </c:pt>
                <c:pt idx="3">
                  <c:v>0.63</c:v>
                </c:pt>
                <c:pt idx="4">
                  <c:v>0.87</c:v>
                </c:pt>
                <c:pt idx="5">
                  <c:v>0.79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438249864"/>
        <c:axId val="438249472"/>
      </c:barChart>
      <c:lineChart>
        <c:grouping val="standard"/>
        <c:varyColors val="0"/>
        <c:ser>
          <c:idx val="3"/>
          <c:order val="3"/>
          <c:tx>
            <c:v>Objectif</c:v>
          </c:tx>
          <c:spPr>
            <a:ln w="762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'[1]PM verre'!$J$5:$J$10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8248688"/>
        <c:axId val="438249080"/>
      </c:lineChart>
      <c:catAx>
        <c:axId val="4382486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aseline="0"/>
                  <a:t>Semaine</a:t>
                </a:r>
              </a:p>
            </c:rich>
          </c:tx>
          <c:layout>
            <c:manualLayout>
              <c:xMode val="edge"/>
              <c:yMode val="edge"/>
              <c:x val="0.46654317460317463"/>
              <c:y val="0.7696644021739131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249080"/>
        <c:crosses val="autoZero"/>
        <c:auto val="1"/>
        <c:lblAlgn val="ctr"/>
        <c:lblOffset val="100"/>
        <c:noMultiLvlLbl val="0"/>
      </c:catAx>
      <c:valAx>
        <c:axId val="438249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248688"/>
        <c:crosses val="autoZero"/>
        <c:crossBetween val="between"/>
      </c:valAx>
      <c:valAx>
        <c:axId val="438249472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438249864"/>
        <c:crosses val="max"/>
        <c:crossBetween val="between"/>
      </c:valAx>
      <c:catAx>
        <c:axId val="438249864"/>
        <c:scaling>
          <c:orientation val="minMax"/>
        </c:scaling>
        <c:delete val="1"/>
        <c:axPos val="b"/>
        <c:majorTickMark val="out"/>
        <c:minorTickMark val="none"/>
        <c:tickLblPos val="nextTo"/>
        <c:crossAx val="4382494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ayout>
        <c:manualLayout>
          <c:xMode val="edge"/>
          <c:yMode val="edge"/>
          <c:x val="4.6037919202781288E-2"/>
          <c:y val="0.83740163514043497"/>
          <c:w val="0.91638563999913014"/>
          <c:h val="0.1457401273116722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762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v>Objectif réalisé</c:v>
          </c:tx>
          <c:spPr>
            <a:solidFill>
              <a:srgbClr val="00B050"/>
            </a:solidFill>
            <a:ln>
              <a:solidFill>
                <a:srgbClr val="00B050"/>
              </a:solidFill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5863C030-E906-4FA9-B9F3-6A9A7BB6450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45634956-B9FA-4E89-8B55-5169EC5D52D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099284FE-D21E-432F-B96A-D7369DE6802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91399591-EE59-46F5-80B6-643DDFAA792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9732E1A1-FA60-4A9B-9685-923F9C1B348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65D8F807-B8FB-4D8E-A6C4-31E4BC3F8A8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[1]pet!$F$1:$F$6</c:f>
              <c:numCache>
                <c:formatCode>General</c:formatCode>
                <c:ptCount val="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</c:numCache>
            </c:numRef>
          </c:cat>
          <c:val>
            <c:numRef>
              <c:f>[1]pet!$S$1:$S$6</c:f>
              <c:numCache>
                <c:formatCode>0%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0.90909090909090906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[1]pet!$S$1:$S$7</c15:f>
                <c15:dlblRangeCache>
                  <c:ptCount val="7"/>
                  <c:pt idx="0">
                    <c:v>100%</c:v>
                  </c:pt>
                  <c:pt idx="2">
                    <c:v>91%</c:v>
                  </c:pt>
                  <c:pt idx="4">
                    <c:v>100%</c:v>
                  </c:pt>
                </c15:dlblRangeCache>
              </c15:datalabelsRange>
            </c:ext>
          </c:extLst>
        </c:ser>
        <c:ser>
          <c:idx val="1"/>
          <c:order val="1"/>
          <c:tx>
            <c:v>Objectif non atteint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4A21B74D-AAC0-4893-90A3-BDE8289A117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58CDC95D-C470-4747-A058-4B5F2E923B2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3BDE7954-24CE-4086-83F2-83B727824F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E8EEB82C-FB10-48CD-82B4-65014103105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F179F666-15A2-4463-8678-07230AE852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ADDAF9EA-9918-41EB-8B8E-6F62F93647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5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[1]pet!$F$1:$F$6</c:f>
              <c:numCache>
                <c:formatCode>General</c:formatCode>
                <c:ptCount val="6"/>
                <c:pt idx="0">
                  <c:v>15</c:v>
                </c:pt>
                <c:pt idx="1">
                  <c:v>16</c:v>
                </c:pt>
                <c:pt idx="2">
                  <c:v>17</c:v>
                </c:pt>
                <c:pt idx="3">
                  <c:v>18</c:v>
                </c:pt>
                <c:pt idx="4">
                  <c:v>19</c:v>
                </c:pt>
                <c:pt idx="5">
                  <c:v>20</c:v>
                </c:pt>
              </c:numCache>
            </c:numRef>
          </c:cat>
          <c:val>
            <c:numRef>
              <c:f>[1]pet!$T$1:$T$6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0.89189189189189189</c:v>
                </c:pt>
                <c:pt idx="4">
                  <c:v>0</c:v>
                </c:pt>
                <c:pt idx="5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[1]pet!$T$1:$T$6</c15:f>
                <c15:dlblRangeCache>
                  <c:ptCount val="6"/>
                  <c:pt idx="1">
                    <c:v>0%</c:v>
                  </c:pt>
                  <c:pt idx="3">
                    <c:v>89%</c:v>
                  </c:pt>
                  <c:pt idx="5">
                    <c:v>50%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6"/>
        <c:overlap val="100"/>
        <c:axId val="567396936"/>
        <c:axId val="567397328"/>
      </c:barChart>
      <c:barChart>
        <c:barDir val="col"/>
        <c:grouping val="clustered"/>
        <c:varyColors val="0"/>
        <c:ser>
          <c:idx val="2"/>
          <c:order val="2"/>
          <c:tx>
            <c:v>Tendance 6 semaines</c:v>
          </c:tx>
          <c:spPr>
            <a:noFill/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rgbClr val="0070C0"/>
                </a:solidFill>
                <a:prstDash val="lgDash"/>
                <a:tailEnd type="arrow"/>
              </a:ln>
              <a:effectLst/>
            </c:spPr>
            <c:trendlineType val="linear"/>
            <c:dispRSqr val="0"/>
            <c:dispEq val="0"/>
          </c:trendline>
          <c:val>
            <c:numRef>
              <c:f>[1]pet!$R$1:$R$6</c:f>
              <c:numCache>
                <c:formatCode>0%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0.90909090909090906</c:v>
                </c:pt>
                <c:pt idx="3">
                  <c:v>0.89189189189189189</c:v>
                </c:pt>
                <c:pt idx="4">
                  <c:v>1</c:v>
                </c:pt>
                <c:pt idx="5">
                  <c:v>0.5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567398112"/>
        <c:axId val="567397720"/>
      </c:barChart>
      <c:lineChart>
        <c:grouping val="standard"/>
        <c:varyColors val="0"/>
        <c:ser>
          <c:idx val="3"/>
          <c:order val="3"/>
          <c:tx>
            <c:v>Objectif</c:v>
          </c:tx>
          <c:spPr>
            <a:ln w="762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[1]pet!$J$1:$J$6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7396936"/>
        <c:axId val="567397328"/>
      </c:lineChart>
      <c:catAx>
        <c:axId val="56739693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 baseline="0"/>
                  <a:t>Semaine</a:t>
                </a:r>
              </a:p>
            </c:rich>
          </c:tx>
          <c:layout>
            <c:manualLayout>
              <c:xMode val="edge"/>
              <c:yMode val="edge"/>
              <c:x val="0.49808531746031748"/>
              <c:y val="0.7801628925120772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397328"/>
        <c:crosses val="autoZero"/>
        <c:auto val="1"/>
        <c:lblAlgn val="ctr"/>
        <c:lblOffset val="100"/>
        <c:noMultiLvlLbl val="0"/>
      </c:catAx>
      <c:valAx>
        <c:axId val="567397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396936"/>
        <c:crosses val="autoZero"/>
        <c:crossBetween val="between"/>
      </c:valAx>
      <c:valAx>
        <c:axId val="567397720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567398112"/>
        <c:crosses val="max"/>
        <c:crossBetween val="between"/>
      </c:valAx>
      <c:catAx>
        <c:axId val="567398112"/>
        <c:scaling>
          <c:orientation val="minMax"/>
        </c:scaling>
        <c:delete val="1"/>
        <c:axPos val="b"/>
        <c:majorTickMark val="out"/>
        <c:minorTickMark val="none"/>
        <c:tickLblPos val="nextTo"/>
        <c:crossAx val="56739772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ayout>
        <c:manualLayout>
          <c:xMode val="edge"/>
          <c:yMode val="edge"/>
          <c:x val="2.9026904761904761E-2"/>
          <c:y val="0.88382744565217386"/>
          <c:w val="0.93001536214518499"/>
          <c:h val="0.1155303442028985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762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517524</xdr:colOff>
      <xdr:row>7</xdr:row>
      <xdr:rowOff>57150</xdr:rowOff>
    </xdr:from>
    <xdr:to>
      <xdr:col>17</xdr:col>
      <xdr:colOff>163524</xdr:colOff>
      <xdr:row>41</xdr:row>
      <xdr:rowOff>60150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525464</xdr:colOff>
      <xdr:row>53</xdr:row>
      <xdr:rowOff>33341</xdr:rowOff>
    </xdr:from>
    <xdr:to>
      <xdr:col>17</xdr:col>
      <xdr:colOff>171464</xdr:colOff>
      <xdr:row>87</xdr:row>
      <xdr:rowOff>36341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496886</xdr:colOff>
      <xdr:row>237</xdr:row>
      <xdr:rowOff>79376</xdr:rowOff>
    </xdr:from>
    <xdr:to>
      <xdr:col>17</xdr:col>
      <xdr:colOff>142886</xdr:colOff>
      <xdr:row>272</xdr:row>
      <xdr:rowOff>35876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477837</xdr:colOff>
      <xdr:row>329</xdr:row>
      <xdr:rowOff>65090</xdr:rowOff>
    </xdr:from>
    <xdr:to>
      <xdr:col>17</xdr:col>
      <xdr:colOff>123837</xdr:colOff>
      <xdr:row>364</xdr:row>
      <xdr:rowOff>21590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484187</xdr:colOff>
      <xdr:row>99</xdr:row>
      <xdr:rowOff>95250</xdr:rowOff>
    </xdr:from>
    <xdr:to>
      <xdr:col>17</xdr:col>
      <xdr:colOff>130187</xdr:colOff>
      <xdr:row>134</xdr:row>
      <xdr:rowOff>51750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498475</xdr:colOff>
      <xdr:row>191</xdr:row>
      <xdr:rowOff>44451</xdr:rowOff>
    </xdr:from>
    <xdr:to>
      <xdr:col>17</xdr:col>
      <xdr:colOff>144475</xdr:colOff>
      <xdr:row>226</xdr:row>
      <xdr:rowOff>951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438150</xdr:colOff>
      <xdr:row>283</xdr:row>
      <xdr:rowOff>80965</xdr:rowOff>
    </xdr:from>
    <xdr:to>
      <xdr:col>17</xdr:col>
      <xdr:colOff>84150</xdr:colOff>
      <xdr:row>318</xdr:row>
      <xdr:rowOff>37465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446085</xdr:colOff>
      <xdr:row>145</xdr:row>
      <xdr:rowOff>41278</xdr:rowOff>
    </xdr:from>
    <xdr:to>
      <xdr:col>17</xdr:col>
      <xdr:colOff>92085</xdr:colOff>
      <xdr:row>179</xdr:row>
      <xdr:rowOff>188278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4</xdr:col>
      <xdr:colOff>171450</xdr:colOff>
      <xdr:row>0</xdr:row>
      <xdr:rowOff>0</xdr:rowOff>
    </xdr:from>
    <xdr:to>
      <xdr:col>13</xdr:col>
      <xdr:colOff>647699</xdr:colOff>
      <xdr:row>4</xdr:row>
      <xdr:rowOff>166687</xdr:rowOff>
    </xdr:to>
    <xdr:sp macro="" textlink="">
      <xdr:nvSpPr>
        <xdr:cNvPr id="10" name="ZoneTexte 9"/>
        <xdr:cNvSpPr txBox="1"/>
      </xdr:nvSpPr>
      <xdr:spPr>
        <a:xfrm>
          <a:off x="3219450" y="0"/>
          <a:ext cx="7334249" cy="928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aseline="0"/>
            <a:t>Indicateurs </a:t>
          </a:r>
          <a:endParaRPr lang="fr-FR" sz="4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Graphique%20dans%20Microsoft%20PowerPoin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Nb et durée 101-102 Hebdo PET"/>
      <sheetName val="Info"/>
      <sheetName val="PM verre"/>
      <sheetName val="pet"/>
      <sheetName val="Graph TPM"/>
      <sheetName val="Graph VP"/>
      <sheetName val="Feuil2"/>
      <sheetName val="Graph MWG PET"/>
      <sheetName val="Graph PET"/>
      <sheetName val="Nb et durée 101-102 L27-28"/>
      <sheetName val="MTBF L28 et L30"/>
      <sheetName val="Graphiques"/>
      <sheetName val="Graphe Nb de pannes"/>
      <sheetName val="Eviolution machine au mois"/>
      <sheetName val="Encartonneuse bielette"/>
      <sheetName val="Evolution MTBF au mois"/>
      <sheetName val="TOP 3 S-1"/>
    </sheetNames>
    <sheetDataSet>
      <sheetData sheetId="0">
        <row r="4">
          <cell r="U4">
            <v>0.62</v>
          </cell>
        </row>
        <row r="5">
          <cell r="U5">
            <v>0.25</v>
          </cell>
        </row>
        <row r="6">
          <cell r="U6">
            <v>0</v>
          </cell>
        </row>
        <row r="11">
          <cell r="U11">
            <v>0.1</v>
          </cell>
        </row>
        <row r="13">
          <cell r="U13">
            <v>0</v>
          </cell>
        </row>
      </sheetData>
      <sheetData sheetId="1"/>
      <sheetData sheetId="2">
        <row r="8">
          <cell r="A8">
            <v>15</v>
          </cell>
          <cell r="B8">
            <v>3</v>
          </cell>
          <cell r="C8">
            <v>3</v>
          </cell>
          <cell r="D8" t="str">
            <v/>
          </cell>
          <cell r="E8">
            <v>4</v>
          </cell>
        </row>
        <row r="9">
          <cell r="A9">
            <v>16</v>
          </cell>
          <cell r="B9">
            <v>3</v>
          </cell>
          <cell r="C9">
            <v>3</v>
          </cell>
          <cell r="D9" t="str">
            <v/>
          </cell>
          <cell r="E9">
            <v>4</v>
          </cell>
        </row>
        <row r="10">
          <cell r="A10">
            <v>17</v>
          </cell>
          <cell r="B10">
            <v>7</v>
          </cell>
          <cell r="C10" t="str">
            <v/>
          </cell>
          <cell r="D10">
            <v>7</v>
          </cell>
          <cell r="E10">
            <v>4</v>
          </cell>
        </row>
        <row r="11">
          <cell r="A11">
            <v>18</v>
          </cell>
          <cell r="B11">
            <v>4</v>
          </cell>
          <cell r="C11">
            <v>4</v>
          </cell>
          <cell r="D11" t="str">
            <v/>
          </cell>
          <cell r="E11">
            <v>4</v>
          </cell>
        </row>
        <row r="12">
          <cell r="A12">
            <v>19</v>
          </cell>
          <cell r="B12">
            <v>6</v>
          </cell>
          <cell r="C12" t="str">
            <v/>
          </cell>
          <cell r="D12">
            <v>6</v>
          </cell>
          <cell r="E12">
            <v>4</v>
          </cell>
        </row>
        <row r="13">
          <cell r="A13">
            <v>20</v>
          </cell>
          <cell r="B13">
            <v>2</v>
          </cell>
          <cell r="C13">
            <v>2</v>
          </cell>
          <cell r="D13" t="str">
            <v/>
          </cell>
          <cell r="E13">
            <v>4</v>
          </cell>
        </row>
        <row r="15">
          <cell r="A15">
            <v>14</v>
          </cell>
          <cell r="B15">
            <v>2</v>
          </cell>
          <cell r="C15">
            <v>2</v>
          </cell>
          <cell r="D15" t="str">
            <v/>
          </cell>
          <cell r="E15">
            <v>4</v>
          </cell>
        </row>
        <row r="16">
          <cell r="A16">
            <v>15</v>
          </cell>
          <cell r="B16">
            <v>8</v>
          </cell>
          <cell r="C16" t="str">
            <v/>
          </cell>
          <cell r="D16">
            <v>8</v>
          </cell>
          <cell r="E16">
            <v>4</v>
          </cell>
        </row>
        <row r="17">
          <cell r="A17">
            <v>16</v>
          </cell>
          <cell r="B17">
            <v>3</v>
          </cell>
          <cell r="C17">
            <v>3</v>
          </cell>
          <cell r="D17" t="str">
            <v/>
          </cell>
          <cell r="E17">
            <v>4</v>
          </cell>
        </row>
        <row r="18">
          <cell r="A18">
            <v>17</v>
          </cell>
          <cell r="B18">
            <v>8</v>
          </cell>
          <cell r="C18" t="str">
            <v/>
          </cell>
          <cell r="D18">
            <v>8</v>
          </cell>
          <cell r="E18">
            <v>4</v>
          </cell>
        </row>
        <row r="19">
          <cell r="A19">
            <v>18</v>
          </cell>
          <cell r="B19">
            <v>2</v>
          </cell>
          <cell r="C19">
            <v>2</v>
          </cell>
          <cell r="D19" t="str">
            <v/>
          </cell>
          <cell r="E19">
            <v>4</v>
          </cell>
        </row>
        <row r="20">
          <cell r="A20">
            <v>19</v>
          </cell>
          <cell r="B20">
            <v>8</v>
          </cell>
          <cell r="C20" t="str">
            <v/>
          </cell>
          <cell r="D20">
            <v>8</v>
          </cell>
          <cell r="E20">
            <v>4</v>
          </cell>
        </row>
      </sheetData>
      <sheetData sheetId="3">
        <row r="5">
          <cell r="B5">
            <v>14</v>
          </cell>
          <cell r="C5">
            <v>29</v>
          </cell>
          <cell r="D5">
            <v>28</v>
          </cell>
          <cell r="E5">
            <v>22</v>
          </cell>
          <cell r="G5">
            <v>17</v>
          </cell>
          <cell r="H5">
            <v>9</v>
          </cell>
          <cell r="J5">
            <v>0.9</v>
          </cell>
          <cell r="L5">
            <v>0.79</v>
          </cell>
          <cell r="M5" t="str">
            <v/>
          </cell>
          <cell r="N5">
            <v>0.79</v>
          </cell>
          <cell r="O5">
            <v>0.76</v>
          </cell>
          <cell r="P5" t="str">
            <v/>
          </cell>
          <cell r="Q5">
            <v>0.76</v>
          </cell>
          <cell r="R5">
            <v>0.69</v>
          </cell>
          <cell r="S5" t="str">
            <v/>
          </cell>
          <cell r="T5">
            <v>0.69</v>
          </cell>
        </row>
        <row r="6">
          <cell r="B6">
            <v>15</v>
          </cell>
          <cell r="C6">
            <v>24</v>
          </cell>
          <cell r="D6">
            <v>25</v>
          </cell>
          <cell r="E6">
            <v>19</v>
          </cell>
          <cell r="G6">
            <v>11</v>
          </cell>
          <cell r="H6">
            <v>6</v>
          </cell>
          <cell r="J6">
            <v>0.9</v>
          </cell>
          <cell r="L6">
            <v>0.76</v>
          </cell>
          <cell r="M6" t="str">
            <v/>
          </cell>
          <cell r="N6">
            <v>0.76</v>
          </cell>
          <cell r="O6">
            <v>0.79</v>
          </cell>
          <cell r="P6" t="str">
            <v/>
          </cell>
          <cell r="Q6">
            <v>0.79</v>
          </cell>
          <cell r="R6">
            <v>0.69</v>
          </cell>
          <cell r="S6" t="str">
            <v/>
          </cell>
          <cell r="T6">
            <v>0.69</v>
          </cell>
        </row>
        <row r="7">
          <cell r="B7">
            <v>16</v>
          </cell>
          <cell r="C7">
            <v>23</v>
          </cell>
          <cell r="D7">
            <v>17</v>
          </cell>
          <cell r="E7">
            <v>14</v>
          </cell>
          <cell r="G7">
            <v>4</v>
          </cell>
          <cell r="H7">
            <v>2</v>
          </cell>
          <cell r="J7">
            <v>0.9</v>
          </cell>
          <cell r="L7">
            <v>0.82</v>
          </cell>
          <cell r="M7" t="str">
            <v/>
          </cell>
          <cell r="N7">
            <v>0.82</v>
          </cell>
          <cell r="O7">
            <v>0.61</v>
          </cell>
          <cell r="P7" t="str">
            <v/>
          </cell>
          <cell r="Q7">
            <v>0.61</v>
          </cell>
          <cell r="R7">
            <v>0.76</v>
          </cell>
          <cell r="S7" t="str">
            <v/>
          </cell>
          <cell r="T7">
            <v>0.76</v>
          </cell>
        </row>
        <row r="8">
          <cell r="B8">
            <v>17</v>
          </cell>
          <cell r="C8">
            <v>23</v>
          </cell>
          <cell r="D8">
            <v>23</v>
          </cell>
          <cell r="E8">
            <v>17</v>
          </cell>
          <cell r="G8">
            <v>12</v>
          </cell>
          <cell r="H8">
            <v>5</v>
          </cell>
          <cell r="J8">
            <v>0.9</v>
          </cell>
          <cell r="L8">
            <v>0.74</v>
          </cell>
          <cell r="M8" t="str">
            <v/>
          </cell>
          <cell r="N8">
            <v>0.74</v>
          </cell>
          <cell r="O8">
            <v>0.74</v>
          </cell>
          <cell r="P8" t="str">
            <v/>
          </cell>
          <cell r="Q8">
            <v>0.74</v>
          </cell>
          <cell r="R8">
            <v>0.63</v>
          </cell>
          <cell r="S8" t="str">
            <v/>
          </cell>
          <cell r="T8">
            <v>0.63</v>
          </cell>
        </row>
        <row r="9">
          <cell r="B9">
            <v>18</v>
          </cell>
          <cell r="C9">
            <v>29</v>
          </cell>
          <cell r="D9">
            <v>29</v>
          </cell>
          <cell r="E9">
            <v>26</v>
          </cell>
          <cell r="G9">
            <v>9</v>
          </cell>
          <cell r="H9">
            <v>7</v>
          </cell>
          <cell r="J9">
            <v>0.9</v>
          </cell>
          <cell r="L9">
            <v>0.9</v>
          </cell>
          <cell r="M9">
            <v>0.9</v>
          </cell>
          <cell r="N9" t="str">
            <v/>
          </cell>
          <cell r="O9">
            <v>0.9</v>
          </cell>
          <cell r="P9">
            <v>0.9</v>
          </cell>
          <cell r="Q9" t="str">
            <v/>
          </cell>
          <cell r="R9">
            <v>0.87</v>
          </cell>
          <cell r="S9" t="str">
            <v/>
          </cell>
          <cell r="T9">
            <v>0.87</v>
          </cell>
        </row>
        <row r="10">
          <cell r="B10">
            <v>19</v>
          </cell>
          <cell r="C10">
            <v>31</v>
          </cell>
          <cell r="D10">
            <v>23</v>
          </cell>
          <cell r="E10">
            <v>18</v>
          </cell>
          <cell r="G10">
            <v>1</v>
          </cell>
          <cell r="H10">
            <v>1</v>
          </cell>
          <cell r="J10">
            <v>0.9</v>
          </cell>
          <cell r="L10">
            <v>0.78</v>
          </cell>
          <cell r="M10" t="str">
            <v/>
          </cell>
          <cell r="N10">
            <v>0.78</v>
          </cell>
          <cell r="O10">
            <v>0.57999999999999996</v>
          </cell>
          <cell r="P10" t="str">
            <v/>
          </cell>
          <cell r="Q10">
            <v>0.57999999999999996</v>
          </cell>
          <cell r="R10">
            <v>0.79</v>
          </cell>
          <cell r="S10" t="str">
            <v/>
          </cell>
          <cell r="T10">
            <v>0.79</v>
          </cell>
        </row>
      </sheetData>
      <sheetData sheetId="4">
        <row r="1">
          <cell r="F1">
            <v>15</v>
          </cell>
          <cell r="G1">
            <v>1</v>
          </cell>
          <cell r="H1">
            <v>1</v>
          </cell>
          <cell r="I1" t="str">
            <v/>
          </cell>
          <cell r="J1">
            <v>0.9</v>
          </cell>
          <cell r="N1">
            <v>0.94545454545454544</v>
          </cell>
          <cell r="O1">
            <v>0.94545454545454544</v>
          </cell>
          <cell r="P1" t="str">
            <v/>
          </cell>
          <cell r="R1">
            <v>1</v>
          </cell>
          <cell r="S1">
            <v>1</v>
          </cell>
          <cell r="T1" t="str">
            <v/>
          </cell>
        </row>
        <row r="2">
          <cell r="D2">
            <v>35</v>
          </cell>
          <cell r="F2">
            <v>16</v>
          </cell>
          <cell r="G2">
            <v>0</v>
          </cell>
          <cell r="H2" t="str">
            <v/>
          </cell>
          <cell r="I2">
            <v>0</v>
          </cell>
          <cell r="J2">
            <v>0.9</v>
          </cell>
          <cell r="N2">
            <v>0</v>
          </cell>
          <cell r="O2" t="str">
            <v/>
          </cell>
          <cell r="P2">
            <v>0</v>
          </cell>
          <cell r="R2">
            <v>0</v>
          </cell>
          <cell r="S2" t="str">
            <v/>
          </cell>
          <cell r="T2">
            <v>0</v>
          </cell>
        </row>
        <row r="3">
          <cell r="D3">
            <v>35</v>
          </cell>
          <cell r="F3">
            <v>17</v>
          </cell>
          <cell r="G3">
            <v>0.90909090909090906</v>
          </cell>
          <cell r="H3">
            <v>0.90909090909090906</v>
          </cell>
          <cell r="I3" t="str">
            <v/>
          </cell>
          <cell r="J3">
            <v>0.9</v>
          </cell>
          <cell r="N3">
            <v>0.91428571428571426</v>
          </cell>
          <cell r="O3">
            <v>0.91428571428571426</v>
          </cell>
          <cell r="P3" t="str">
            <v/>
          </cell>
          <cell r="R3">
            <v>0.90909090909090906</v>
          </cell>
          <cell r="S3">
            <v>0.90909090909090906</v>
          </cell>
          <cell r="T3" t="str">
            <v/>
          </cell>
        </row>
        <row r="4">
          <cell r="C4">
            <v>35</v>
          </cell>
          <cell r="F4">
            <v>18</v>
          </cell>
          <cell r="G4">
            <v>0.89189189189189189</v>
          </cell>
          <cell r="H4" t="str">
            <v/>
          </cell>
          <cell r="I4">
            <v>0.89189189189189189</v>
          </cell>
          <cell r="J4">
            <v>0.9</v>
          </cell>
          <cell r="N4">
            <v>0.8545454545454545</v>
          </cell>
          <cell r="O4" t="str">
            <v/>
          </cell>
          <cell r="P4">
            <v>0.8545454545454545</v>
          </cell>
          <cell r="R4">
            <v>0.89189189189189189</v>
          </cell>
          <cell r="S4" t="str">
            <v/>
          </cell>
          <cell r="T4">
            <v>0.89189189189189189</v>
          </cell>
        </row>
        <row r="5">
          <cell r="F5">
            <v>19</v>
          </cell>
          <cell r="G5">
            <v>1</v>
          </cell>
          <cell r="H5">
            <v>1</v>
          </cell>
          <cell r="I5" t="str">
            <v/>
          </cell>
          <cell r="J5">
            <v>0.9</v>
          </cell>
          <cell r="N5">
            <v>0.93023255813953487</v>
          </cell>
          <cell r="O5">
            <v>0.93023255813953487</v>
          </cell>
          <cell r="P5" t="str">
            <v/>
          </cell>
          <cell r="R5">
            <v>1</v>
          </cell>
          <cell r="S5">
            <v>1</v>
          </cell>
          <cell r="T5" t="str">
            <v/>
          </cell>
        </row>
        <row r="6">
          <cell r="C6">
            <v>17</v>
          </cell>
          <cell r="F6">
            <v>20</v>
          </cell>
          <cell r="G6">
            <v>0.5</v>
          </cell>
          <cell r="H6" t="str">
            <v/>
          </cell>
          <cell r="I6">
            <v>0.5</v>
          </cell>
          <cell r="J6">
            <v>0.9</v>
          </cell>
          <cell r="N6">
            <v>0.62222222222222223</v>
          </cell>
          <cell r="O6" t="str">
            <v/>
          </cell>
          <cell r="P6">
            <v>0.62222222222222223</v>
          </cell>
          <cell r="R6">
            <v>0.5</v>
          </cell>
          <cell r="S6" t="str">
            <v/>
          </cell>
          <cell r="T6">
            <v>0.5</v>
          </cell>
        </row>
        <row r="7">
          <cell r="C7">
            <v>20</v>
          </cell>
        </row>
        <row r="14">
          <cell r="D14">
            <v>0</v>
          </cell>
        </row>
        <row r="15">
          <cell r="D15">
            <v>0</v>
          </cell>
        </row>
        <row r="16">
          <cell r="C16">
            <v>0</v>
          </cell>
        </row>
        <row r="18">
          <cell r="C18">
            <v>0</v>
          </cell>
        </row>
        <row r="19">
          <cell r="C19">
            <v>0</v>
          </cell>
        </row>
        <row r="26">
          <cell r="D26">
            <v>33</v>
          </cell>
        </row>
        <row r="27">
          <cell r="D27">
            <v>30</v>
          </cell>
        </row>
        <row r="28">
          <cell r="C28">
            <v>33</v>
          </cell>
        </row>
        <row r="30">
          <cell r="C30">
            <v>2</v>
          </cell>
        </row>
        <row r="31">
          <cell r="C31">
            <v>2</v>
          </cell>
        </row>
        <row r="38">
          <cell r="D38">
            <v>37</v>
          </cell>
        </row>
        <row r="39">
          <cell r="D39">
            <v>33</v>
          </cell>
        </row>
        <row r="40">
          <cell r="C40">
            <v>37</v>
          </cell>
        </row>
        <row r="42">
          <cell r="C42">
            <v>14</v>
          </cell>
        </row>
        <row r="43">
          <cell r="C43">
            <v>18</v>
          </cell>
        </row>
        <row r="50">
          <cell r="D50">
            <v>32</v>
          </cell>
        </row>
        <row r="51">
          <cell r="D51">
            <v>32</v>
          </cell>
        </row>
        <row r="52">
          <cell r="C52">
            <v>32</v>
          </cell>
        </row>
        <row r="54">
          <cell r="C54">
            <v>8</v>
          </cell>
        </row>
        <row r="55">
          <cell r="C55">
            <v>11</v>
          </cell>
        </row>
        <row r="62">
          <cell r="D62">
            <v>28</v>
          </cell>
        </row>
        <row r="63">
          <cell r="D63">
            <v>14</v>
          </cell>
        </row>
        <row r="64">
          <cell r="C64">
            <v>28</v>
          </cell>
        </row>
        <row r="66">
          <cell r="C66">
            <v>14</v>
          </cell>
        </row>
        <row r="67">
          <cell r="C67">
            <v>17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2:R371"/>
  <sheetViews>
    <sheetView tabSelected="1" zoomScale="60" zoomScaleNormal="60" workbookViewId="0">
      <selection activeCell="H376" sqref="H376"/>
    </sheetView>
  </sheetViews>
  <sheetFormatPr baseColWidth="10" defaultRowHeight="15" x14ac:dyDescent="0.25"/>
  <cols>
    <col min="1" max="18" width="11.42578125" style="1"/>
  </cols>
  <sheetData>
    <row r="42" spans="4:15" ht="15.75" thickBot="1" x14ac:dyDescent="0.3"/>
    <row r="43" spans="4:15" x14ac:dyDescent="0.25">
      <c r="D43" s="2" t="s">
        <v>0</v>
      </c>
      <c r="E43" s="3"/>
      <c r="F43" s="3"/>
      <c r="G43" s="3"/>
      <c r="H43" s="3"/>
      <c r="I43" s="3"/>
      <c r="J43" s="3"/>
      <c r="K43" s="4" t="s">
        <v>1</v>
      </c>
      <c r="L43" s="4"/>
      <c r="M43" s="4"/>
      <c r="N43" s="4" t="s">
        <v>2</v>
      </c>
      <c r="O43" s="5"/>
    </row>
    <row r="44" spans="4:15" ht="15.75" thickBot="1" x14ac:dyDescent="0.3">
      <c r="D44" s="6"/>
      <c r="E44" s="7"/>
      <c r="F44" s="7"/>
      <c r="G44" s="7"/>
      <c r="H44" s="7"/>
      <c r="I44" s="7"/>
      <c r="J44" s="7"/>
      <c r="K44" s="8"/>
      <c r="L44" s="8"/>
      <c r="M44" s="8"/>
      <c r="N44" s="8"/>
      <c r="O44" s="9"/>
    </row>
    <row r="45" spans="4:15" x14ac:dyDescent="0.25">
      <c r="D45" s="10" t="s">
        <v>6</v>
      </c>
      <c r="E45" s="11"/>
      <c r="F45" s="11"/>
      <c r="G45" s="11"/>
      <c r="H45" s="11"/>
      <c r="I45" s="11"/>
      <c r="J45" s="11"/>
      <c r="K45" s="12" t="s">
        <v>7</v>
      </c>
      <c r="L45" s="11"/>
      <c r="M45" s="11"/>
      <c r="N45" s="13">
        <f>[1]BDD!U4</f>
        <v>0.62</v>
      </c>
      <c r="O45" s="14"/>
    </row>
    <row r="46" spans="4:15" x14ac:dyDescent="0.25">
      <c r="D46" s="15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7"/>
    </row>
    <row r="47" spans="4:15" x14ac:dyDescent="0.25">
      <c r="D47" s="18" t="s">
        <v>4</v>
      </c>
      <c r="E47" s="19"/>
      <c r="F47" s="19"/>
      <c r="G47" s="19"/>
      <c r="H47" s="19"/>
      <c r="I47" s="19"/>
      <c r="J47" s="19"/>
      <c r="K47" s="20" t="s">
        <v>8</v>
      </c>
      <c r="L47" s="19"/>
      <c r="M47" s="19"/>
      <c r="N47" s="21">
        <f>[1]BDD!U5</f>
        <v>0.25</v>
      </c>
      <c r="O47" s="22"/>
    </row>
    <row r="48" spans="4:15" x14ac:dyDescent="0.25">
      <c r="D48" s="23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22"/>
    </row>
    <row r="49" spans="4:15" x14ac:dyDescent="0.25">
      <c r="D49" s="24" t="s">
        <v>5</v>
      </c>
      <c r="E49" s="16"/>
      <c r="F49" s="16"/>
      <c r="G49" s="16"/>
      <c r="H49" s="16"/>
      <c r="I49" s="16"/>
      <c r="J49" s="16"/>
      <c r="K49" s="25" t="s">
        <v>9</v>
      </c>
      <c r="L49" s="16"/>
      <c r="M49" s="16"/>
      <c r="N49" s="26">
        <f>[1]BDD!U6</f>
        <v>0</v>
      </c>
      <c r="O49" s="17"/>
    </row>
    <row r="50" spans="4:15" ht="15.75" thickBot="1" x14ac:dyDescent="0.3">
      <c r="D50" s="27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9"/>
    </row>
    <row r="88" spans="4:15" ht="15.75" thickBot="1" x14ac:dyDescent="0.3"/>
    <row r="89" spans="4:15" x14ac:dyDescent="0.25">
      <c r="D89" s="2" t="s">
        <v>0</v>
      </c>
      <c r="E89" s="3"/>
      <c r="F89" s="3"/>
      <c r="G89" s="3"/>
      <c r="H89" s="3"/>
      <c r="I89" s="3"/>
      <c r="J89" s="3"/>
      <c r="K89" s="4" t="s">
        <v>1</v>
      </c>
      <c r="L89" s="4"/>
      <c r="M89" s="4"/>
      <c r="N89" s="4" t="s">
        <v>2</v>
      </c>
      <c r="O89" s="5"/>
    </row>
    <row r="90" spans="4:15" ht="15.75" thickBot="1" x14ac:dyDescent="0.3">
      <c r="D90" s="6"/>
      <c r="E90" s="7"/>
      <c r="F90" s="7"/>
      <c r="G90" s="7"/>
      <c r="H90" s="7"/>
      <c r="I90" s="7"/>
      <c r="J90" s="7"/>
      <c r="K90" s="8"/>
      <c r="L90" s="8"/>
      <c r="M90" s="8"/>
      <c r="N90" s="8"/>
      <c r="O90" s="9"/>
    </row>
    <row r="91" spans="4:15" x14ac:dyDescent="0.25">
      <c r="D91" s="10" t="s">
        <v>10</v>
      </c>
      <c r="E91" s="11"/>
      <c r="F91" s="11"/>
      <c r="G91" s="11"/>
      <c r="H91" s="11"/>
      <c r="I91" s="11"/>
      <c r="J91" s="11"/>
      <c r="K91" s="12" t="s">
        <v>13</v>
      </c>
      <c r="L91" s="11"/>
      <c r="M91" s="11"/>
      <c r="N91" s="13">
        <f>[1]BDD!U11</f>
        <v>0.1</v>
      </c>
      <c r="O91" s="14"/>
    </row>
    <row r="92" spans="4:15" x14ac:dyDescent="0.25">
      <c r="D92" s="15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7"/>
    </row>
    <row r="93" spans="4:15" x14ac:dyDescent="0.25">
      <c r="D93" s="18" t="s">
        <v>11</v>
      </c>
      <c r="E93" s="19"/>
      <c r="F93" s="19"/>
      <c r="G93" s="19"/>
      <c r="H93" s="19"/>
      <c r="I93" s="19"/>
      <c r="J93" s="19"/>
      <c r="K93" s="20" t="s">
        <v>14</v>
      </c>
      <c r="L93" s="19"/>
      <c r="M93" s="19"/>
      <c r="N93" s="21">
        <v>0</v>
      </c>
      <c r="O93" s="22"/>
    </row>
    <row r="94" spans="4:15" x14ac:dyDescent="0.25">
      <c r="D94" s="23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22"/>
    </row>
    <row r="95" spans="4:15" x14ac:dyDescent="0.25">
      <c r="D95" s="24" t="s">
        <v>12</v>
      </c>
      <c r="E95" s="16"/>
      <c r="F95" s="16"/>
      <c r="G95" s="16"/>
      <c r="H95" s="16"/>
      <c r="I95" s="16"/>
      <c r="J95" s="16"/>
      <c r="K95" s="25" t="s">
        <v>15</v>
      </c>
      <c r="L95" s="16"/>
      <c r="M95" s="16"/>
      <c r="N95" s="26">
        <f>[1]BDD!U13</f>
        <v>0</v>
      </c>
      <c r="O95" s="17"/>
    </row>
    <row r="96" spans="4:15" ht="15.75" thickBot="1" x14ac:dyDescent="0.3">
      <c r="D96" s="27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9"/>
    </row>
    <row r="135" spans="2:17" ht="15.75" thickBot="1" x14ac:dyDescent="0.3"/>
    <row r="136" spans="2:17" x14ac:dyDescent="0.25">
      <c r="B136" s="30" t="s">
        <v>3</v>
      </c>
      <c r="C136" s="31"/>
      <c r="D136" s="31"/>
      <c r="E136" s="32"/>
      <c r="F136" s="33">
        <f>'[1]PM verre'!B5</f>
        <v>14</v>
      </c>
      <c r="G136" s="34"/>
      <c r="H136" s="35">
        <f>'[1]PM verre'!B6</f>
        <v>15</v>
      </c>
      <c r="I136" s="34"/>
      <c r="J136" s="35">
        <f>'[1]PM verre'!B7</f>
        <v>16</v>
      </c>
      <c r="K136" s="34"/>
      <c r="L136" s="35">
        <f>'[1]PM verre'!B8</f>
        <v>17</v>
      </c>
      <c r="M136" s="34"/>
      <c r="N136" s="35">
        <f>'[1]PM verre'!B9</f>
        <v>18</v>
      </c>
      <c r="O136" s="34"/>
      <c r="P136" s="35">
        <f>'[1]PM verre'!B10</f>
        <v>19</v>
      </c>
      <c r="Q136" s="36"/>
    </row>
    <row r="137" spans="2:17" x14ac:dyDescent="0.25">
      <c r="B137" s="37"/>
      <c r="C137" s="38"/>
      <c r="D137" s="38"/>
      <c r="E137" s="39"/>
      <c r="F137" s="40" t="e">
        <f>'[1]PM verre'!#REF!</f>
        <v>#REF!</v>
      </c>
      <c r="G137" s="41"/>
      <c r="H137" s="42" t="e">
        <f>'[1]PM verre'!#REF!</f>
        <v>#REF!</v>
      </c>
      <c r="I137" s="41"/>
      <c r="J137" s="42" t="e">
        <f>'[1]PM verre'!#REF!</f>
        <v>#REF!</v>
      </c>
      <c r="K137" s="41"/>
      <c r="L137" s="42" t="e">
        <f>'[1]PM verre'!#REF!</f>
        <v>#REF!</v>
      </c>
      <c r="M137" s="41"/>
      <c r="N137" s="42" t="e">
        <f>'[1]PM verre'!#REF!</f>
        <v>#REF!</v>
      </c>
      <c r="O137" s="41"/>
      <c r="P137" s="42" t="e">
        <f>'[1]PM verre'!#REF!</f>
        <v>#REF!</v>
      </c>
      <c r="Q137" s="43"/>
    </row>
    <row r="138" spans="2:17" x14ac:dyDescent="0.25">
      <c r="B138" s="44" t="s">
        <v>16</v>
      </c>
      <c r="C138" s="45"/>
      <c r="D138" s="45"/>
      <c r="E138" s="46"/>
      <c r="F138" s="47">
        <f>'[1]PM verre'!E5</f>
        <v>22</v>
      </c>
      <c r="G138" s="48"/>
      <c r="H138" s="49">
        <f>'[1]PM verre'!E6</f>
        <v>19</v>
      </c>
      <c r="I138" s="48"/>
      <c r="J138" s="49">
        <f>'[1]PM verre'!E7</f>
        <v>14</v>
      </c>
      <c r="K138" s="48"/>
      <c r="L138" s="49">
        <f>'[1]PM verre'!E8</f>
        <v>17</v>
      </c>
      <c r="M138" s="48"/>
      <c r="N138" s="49">
        <f>'[1]PM verre'!E9</f>
        <v>26</v>
      </c>
      <c r="O138" s="48"/>
      <c r="P138" s="49">
        <f>'[1]PM verre'!E10</f>
        <v>18</v>
      </c>
      <c r="Q138" s="50"/>
    </row>
    <row r="139" spans="2:17" x14ac:dyDescent="0.25">
      <c r="B139" s="44"/>
      <c r="C139" s="45"/>
      <c r="D139" s="45"/>
      <c r="E139" s="46"/>
      <c r="F139" s="51" t="e">
        <f>'[1]PM verre'!#REF!</f>
        <v>#REF!</v>
      </c>
      <c r="G139" s="52"/>
      <c r="H139" s="53" t="e">
        <f>'[1]PM verre'!#REF!</f>
        <v>#REF!</v>
      </c>
      <c r="I139" s="52"/>
      <c r="J139" s="53" t="e">
        <f>'[1]PM verre'!#REF!</f>
        <v>#REF!</v>
      </c>
      <c r="K139" s="52"/>
      <c r="L139" s="53" t="e">
        <f>'[1]PM verre'!#REF!</f>
        <v>#REF!</v>
      </c>
      <c r="M139" s="52"/>
      <c r="N139" s="53" t="e">
        <f>'[1]PM verre'!#REF!</f>
        <v>#REF!</v>
      </c>
      <c r="O139" s="52"/>
      <c r="P139" s="53" t="e">
        <f>'[1]PM verre'!#REF!</f>
        <v>#REF!</v>
      </c>
      <c r="Q139" s="54"/>
    </row>
    <row r="140" spans="2:17" x14ac:dyDescent="0.25">
      <c r="B140" s="37" t="s">
        <v>17</v>
      </c>
      <c r="C140" s="38"/>
      <c r="D140" s="38"/>
      <c r="E140" s="39"/>
      <c r="F140" s="55">
        <f>'[1]PM verre'!D5</f>
        <v>28</v>
      </c>
      <c r="G140" s="56"/>
      <c r="H140" s="57">
        <f>'[1]PM verre'!D6</f>
        <v>25</v>
      </c>
      <c r="I140" s="56"/>
      <c r="J140" s="57">
        <f>'[1]PM verre'!D7</f>
        <v>17</v>
      </c>
      <c r="K140" s="56"/>
      <c r="L140" s="57">
        <f>'[1]PM verre'!D8</f>
        <v>23</v>
      </c>
      <c r="M140" s="56"/>
      <c r="N140" s="57">
        <f>'[1]PM verre'!D9</f>
        <v>29</v>
      </c>
      <c r="O140" s="56"/>
      <c r="P140" s="57">
        <f>'[1]PM verre'!D10</f>
        <v>23</v>
      </c>
      <c r="Q140" s="58"/>
    </row>
    <row r="141" spans="2:17" ht="15.75" thickBot="1" x14ac:dyDescent="0.3">
      <c r="B141" s="59"/>
      <c r="C141" s="60"/>
      <c r="D141" s="60"/>
      <c r="E141" s="61"/>
      <c r="F141" s="62" t="e">
        <f>'[1]PM verre'!#REF!</f>
        <v>#REF!</v>
      </c>
      <c r="G141" s="63"/>
      <c r="H141" s="64" t="e">
        <f>'[1]PM verre'!#REF!</f>
        <v>#REF!</v>
      </c>
      <c r="I141" s="63"/>
      <c r="J141" s="64" t="e">
        <f>'[1]PM verre'!#REF!</f>
        <v>#REF!</v>
      </c>
      <c r="K141" s="63"/>
      <c r="L141" s="64" t="e">
        <f>'[1]PM verre'!#REF!</f>
        <v>#REF!</v>
      </c>
      <c r="M141" s="63"/>
      <c r="N141" s="64" t="e">
        <f>'[1]PM verre'!#REF!</f>
        <v>#REF!</v>
      </c>
      <c r="O141" s="63"/>
      <c r="P141" s="64" t="e">
        <f>'[1]PM verre'!#REF!</f>
        <v>#REF!</v>
      </c>
      <c r="Q141" s="65"/>
    </row>
    <row r="181" spans="2:17" ht="15.75" thickBot="1" x14ac:dyDescent="0.3"/>
    <row r="182" spans="2:17" x14ac:dyDescent="0.25">
      <c r="B182" s="30" t="s">
        <v>3</v>
      </c>
      <c r="C182" s="31"/>
      <c r="D182" s="31"/>
      <c r="E182" s="32"/>
      <c r="F182" s="66">
        <f ca="1">[1]pet!F1</f>
        <v>15</v>
      </c>
      <c r="G182" s="31"/>
      <c r="H182" s="31">
        <f ca="1">[1]pet!F2</f>
        <v>16</v>
      </c>
      <c r="I182" s="31"/>
      <c r="J182" s="31">
        <f ca="1">[1]pet!F3</f>
        <v>17</v>
      </c>
      <c r="K182" s="31"/>
      <c r="L182" s="31">
        <f ca="1">[1]pet!F4</f>
        <v>18</v>
      </c>
      <c r="M182" s="31"/>
      <c r="N182" s="31">
        <f ca="1">[1]pet!F5</f>
        <v>19</v>
      </c>
      <c r="O182" s="31"/>
      <c r="P182" s="31">
        <f ca="1">[1]pet!F6</f>
        <v>20</v>
      </c>
      <c r="Q182" s="32"/>
    </row>
    <row r="183" spans="2:17" x14ac:dyDescent="0.25">
      <c r="B183" s="37"/>
      <c r="C183" s="38"/>
      <c r="D183" s="38"/>
      <c r="E183" s="39"/>
      <c r="F183" s="67" t="e">
        <f>'[1]PM verre'!#REF!</f>
        <v>#REF!</v>
      </c>
      <c r="G183" s="38"/>
      <c r="H183" s="38" t="e">
        <f>'[1]PM verre'!#REF!</f>
        <v>#REF!</v>
      </c>
      <c r="I183" s="38"/>
      <c r="J183" s="38" t="e">
        <f>'[1]PM verre'!#REF!</f>
        <v>#REF!</v>
      </c>
      <c r="K183" s="38"/>
      <c r="L183" s="38" t="e">
        <f>'[1]PM verre'!#REF!</f>
        <v>#REF!</v>
      </c>
      <c r="M183" s="38"/>
      <c r="N183" s="38" t="e">
        <f>'[1]PM verre'!#REF!</f>
        <v>#REF!</v>
      </c>
      <c r="O183" s="38"/>
      <c r="P183" s="38" t="e">
        <f>'[1]PM verre'!#REF!</f>
        <v>#REF!</v>
      </c>
      <c r="Q183" s="39"/>
    </row>
    <row r="184" spans="2:17" x14ac:dyDescent="0.25">
      <c r="B184" s="44" t="s">
        <v>16</v>
      </c>
      <c r="C184" s="45"/>
      <c r="D184" s="45"/>
      <c r="E184" s="46"/>
      <c r="F184" s="68">
        <f>[1]pet!D3</f>
        <v>35</v>
      </c>
      <c r="G184" s="45"/>
      <c r="H184" s="45">
        <f>[1]pet!D15</f>
        <v>0</v>
      </c>
      <c r="I184" s="45"/>
      <c r="J184" s="45">
        <f>[1]pet!D27</f>
        <v>30</v>
      </c>
      <c r="K184" s="45"/>
      <c r="L184" s="45">
        <f>[1]pet!D39</f>
        <v>33</v>
      </c>
      <c r="M184" s="45"/>
      <c r="N184" s="45">
        <f>[1]pet!D51</f>
        <v>32</v>
      </c>
      <c r="O184" s="45"/>
      <c r="P184" s="45">
        <f>[1]pet!D63</f>
        <v>14</v>
      </c>
      <c r="Q184" s="46"/>
    </row>
    <row r="185" spans="2:17" x14ac:dyDescent="0.25">
      <c r="B185" s="44"/>
      <c r="C185" s="45"/>
      <c r="D185" s="45"/>
      <c r="E185" s="46"/>
      <c r="F185" s="68" t="e">
        <f>'[1]PM verre'!#REF!</f>
        <v>#REF!</v>
      </c>
      <c r="G185" s="45"/>
      <c r="H185" s="45" t="e">
        <f>'[1]PM verre'!#REF!</f>
        <v>#REF!</v>
      </c>
      <c r="I185" s="45"/>
      <c r="J185" s="45" t="e">
        <f>'[1]PM verre'!#REF!</f>
        <v>#REF!</v>
      </c>
      <c r="K185" s="45"/>
      <c r="L185" s="45" t="e">
        <f>'[1]PM verre'!#REF!</f>
        <v>#REF!</v>
      </c>
      <c r="M185" s="45"/>
      <c r="N185" s="45" t="e">
        <f>'[1]PM verre'!#REF!</f>
        <v>#REF!</v>
      </c>
      <c r="O185" s="45"/>
      <c r="P185" s="45" t="e">
        <f>'[1]PM verre'!#REF!</f>
        <v>#REF!</v>
      </c>
      <c r="Q185" s="46"/>
    </row>
    <row r="186" spans="2:17" x14ac:dyDescent="0.25">
      <c r="B186" s="37" t="s">
        <v>17</v>
      </c>
      <c r="C186" s="38"/>
      <c r="D186" s="38"/>
      <c r="E186" s="39"/>
      <c r="F186" s="67">
        <f>[1]pet!D2</f>
        <v>35</v>
      </c>
      <c r="G186" s="38"/>
      <c r="H186" s="38">
        <f>[1]pet!D14</f>
        <v>0</v>
      </c>
      <c r="I186" s="38"/>
      <c r="J186" s="38">
        <f>[1]pet!D26</f>
        <v>33</v>
      </c>
      <c r="K186" s="38"/>
      <c r="L186" s="38">
        <f>[1]pet!D38</f>
        <v>37</v>
      </c>
      <c r="M186" s="38"/>
      <c r="N186" s="38">
        <f>[1]pet!D50</f>
        <v>32</v>
      </c>
      <c r="O186" s="38"/>
      <c r="P186" s="38">
        <f>[1]pet!D62</f>
        <v>28</v>
      </c>
      <c r="Q186" s="39"/>
    </row>
    <row r="187" spans="2:17" ht="15.75" thickBot="1" x14ac:dyDescent="0.3">
      <c r="B187" s="59"/>
      <c r="C187" s="60"/>
      <c r="D187" s="60"/>
      <c r="E187" s="61"/>
      <c r="F187" s="69" t="e">
        <f>'[1]PM verre'!#REF!</f>
        <v>#REF!</v>
      </c>
      <c r="G187" s="60"/>
      <c r="H187" s="60" t="e">
        <f>'[1]PM verre'!#REF!</f>
        <v>#REF!</v>
      </c>
      <c r="I187" s="60"/>
      <c r="J187" s="60" t="e">
        <f>'[1]PM verre'!#REF!</f>
        <v>#REF!</v>
      </c>
      <c r="K187" s="60"/>
      <c r="L187" s="60" t="e">
        <f>'[1]PM verre'!#REF!</f>
        <v>#REF!</v>
      </c>
      <c r="M187" s="60"/>
      <c r="N187" s="60" t="e">
        <f>'[1]PM verre'!#REF!</f>
        <v>#REF!</v>
      </c>
      <c r="O187" s="60"/>
      <c r="P187" s="60" t="e">
        <f>'[1]PM verre'!#REF!</f>
        <v>#REF!</v>
      </c>
      <c r="Q187" s="61"/>
    </row>
    <row r="227" spans="2:17" ht="15.75" thickBot="1" x14ac:dyDescent="0.3"/>
    <row r="228" spans="2:17" x14ac:dyDescent="0.25">
      <c r="B228" s="30" t="s">
        <v>3</v>
      </c>
      <c r="C228" s="31"/>
      <c r="D228" s="31"/>
      <c r="E228" s="32"/>
      <c r="F228" s="33">
        <f>'[1]PM verre'!B5</f>
        <v>14</v>
      </c>
      <c r="G228" s="34"/>
      <c r="H228" s="35">
        <f>'[1]PM verre'!B6</f>
        <v>15</v>
      </c>
      <c r="I228" s="34"/>
      <c r="J228" s="35">
        <f>'[1]PM verre'!B7</f>
        <v>16</v>
      </c>
      <c r="K228" s="34"/>
      <c r="L228" s="35">
        <f>'[1]PM verre'!B8</f>
        <v>17</v>
      </c>
      <c r="M228" s="34"/>
      <c r="N228" s="35">
        <f>'[1]PM verre'!B9</f>
        <v>18</v>
      </c>
      <c r="O228" s="34"/>
      <c r="P228" s="35">
        <f>'[1]PM verre'!B10</f>
        <v>19</v>
      </c>
      <c r="Q228" s="36"/>
    </row>
    <row r="229" spans="2:17" x14ac:dyDescent="0.25">
      <c r="B229" s="37"/>
      <c r="C229" s="38"/>
      <c r="D229" s="38"/>
      <c r="E229" s="39"/>
      <c r="F229" s="40" t="e">
        <f>'[1]PM verre'!#REF!</f>
        <v>#REF!</v>
      </c>
      <c r="G229" s="41"/>
      <c r="H229" s="42" t="e">
        <f>'[1]PM verre'!#REF!</f>
        <v>#REF!</v>
      </c>
      <c r="I229" s="41"/>
      <c r="J229" s="42" t="e">
        <f>'[1]PM verre'!#REF!</f>
        <v>#REF!</v>
      </c>
      <c r="K229" s="41"/>
      <c r="L229" s="42" t="e">
        <f>'[1]PM verre'!#REF!</f>
        <v>#REF!</v>
      </c>
      <c r="M229" s="41"/>
      <c r="N229" s="42" t="e">
        <f>'[1]PM verre'!#REF!</f>
        <v>#REF!</v>
      </c>
      <c r="O229" s="41"/>
      <c r="P229" s="42" t="e">
        <f>'[1]PM verre'!#REF!</f>
        <v>#REF!</v>
      </c>
      <c r="Q229" s="43"/>
    </row>
    <row r="230" spans="2:17" x14ac:dyDescent="0.25">
      <c r="B230" s="44" t="s">
        <v>16</v>
      </c>
      <c r="C230" s="45"/>
      <c r="D230" s="45"/>
      <c r="E230" s="46"/>
      <c r="F230" s="47">
        <f>F138</f>
        <v>22</v>
      </c>
      <c r="G230" s="48"/>
      <c r="H230" s="49">
        <f t="shared" ref="H230" si="0">H138</f>
        <v>19</v>
      </c>
      <c r="I230" s="48"/>
      <c r="J230" s="49">
        <f t="shared" ref="J230" si="1">J138</f>
        <v>14</v>
      </c>
      <c r="K230" s="48"/>
      <c r="L230" s="49">
        <f t="shared" ref="L230" si="2">L138</f>
        <v>17</v>
      </c>
      <c r="M230" s="48"/>
      <c r="N230" s="49">
        <f t="shared" ref="N230" si="3">N138</f>
        <v>26</v>
      </c>
      <c r="O230" s="48"/>
      <c r="P230" s="49">
        <f t="shared" ref="P230" si="4">P138</f>
        <v>18</v>
      </c>
      <c r="Q230" s="50"/>
    </row>
    <row r="231" spans="2:17" x14ac:dyDescent="0.25">
      <c r="B231" s="44"/>
      <c r="C231" s="45"/>
      <c r="D231" s="45"/>
      <c r="E231" s="46"/>
      <c r="F231" s="51" t="e">
        <f>'[1]PM verre'!#REF!</f>
        <v>#REF!</v>
      </c>
      <c r="G231" s="52"/>
      <c r="H231" s="53" t="e">
        <f>'[1]PM verre'!#REF!</f>
        <v>#REF!</v>
      </c>
      <c r="I231" s="52"/>
      <c r="J231" s="53" t="e">
        <f>'[1]PM verre'!#REF!</f>
        <v>#REF!</v>
      </c>
      <c r="K231" s="52"/>
      <c r="L231" s="53" t="e">
        <f>'[1]PM verre'!#REF!</f>
        <v>#REF!</v>
      </c>
      <c r="M231" s="52"/>
      <c r="N231" s="53" t="e">
        <f>'[1]PM verre'!#REF!</f>
        <v>#REF!</v>
      </c>
      <c r="O231" s="52"/>
      <c r="P231" s="53" t="e">
        <f>'[1]PM verre'!#REF!</f>
        <v>#REF!</v>
      </c>
      <c r="Q231" s="54"/>
    </row>
    <row r="232" spans="2:17" x14ac:dyDescent="0.25">
      <c r="B232" s="37" t="s">
        <v>17</v>
      </c>
      <c r="C232" s="38"/>
      <c r="D232" s="38"/>
      <c r="E232" s="39"/>
      <c r="F232" s="55">
        <f>'[1]PM verre'!C5</f>
        <v>29</v>
      </c>
      <c r="G232" s="56"/>
      <c r="H232" s="57">
        <f>'[1]PM verre'!C6</f>
        <v>24</v>
      </c>
      <c r="I232" s="56"/>
      <c r="J232" s="57">
        <f>'[1]PM verre'!C7</f>
        <v>23</v>
      </c>
      <c r="K232" s="56"/>
      <c r="L232" s="57">
        <f>'[1]PM verre'!C8</f>
        <v>23</v>
      </c>
      <c r="M232" s="56"/>
      <c r="N232" s="57">
        <f>'[1]PM verre'!C9</f>
        <v>29</v>
      </c>
      <c r="O232" s="56"/>
      <c r="P232" s="57">
        <f>'[1]PM verre'!C10</f>
        <v>31</v>
      </c>
      <c r="Q232" s="58"/>
    </row>
    <row r="233" spans="2:17" ht="15.75" thickBot="1" x14ac:dyDescent="0.3">
      <c r="B233" s="59"/>
      <c r="C233" s="60"/>
      <c r="D233" s="60"/>
      <c r="E233" s="61"/>
      <c r="F233" s="62" t="e">
        <f>'[1]PM verre'!#REF!</f>
        <v>#REF!</v>
      </c>
      <c r="G233" s="63"/>
      <c r="H233" s="64" t="e">
        <f>'[1]PM verre'!#REF!</f>
        <v>#REF!</v>
      </c>
      <c r="I233" s="63"/>
      <c r="J233" s="64" t="e">
        <f>'[1]PM verre'!#REF!</f>
        <v>#REF!</v>
      </c>
      <c r="K233" s="63"/>
      <c r="L233" s="64" t="e">
        <f>'[1]PM verre'!#REF!</f>
        <v>#REF!</v>
      </c>
      <c r="M233" s="63"/>
      <c r="N233" s="64" t="e">
        <f>'[1]PM verre'!#REF!</f>
        <v>#REF!</v>
      </c>
      <c r="O233" s="63"/>
      <c r="P233" s="64" t="e">
        <f>'[1]PM verre'!#REF!</f>
        <v>#REF!</v>
      </c>
      <c r="Q233" s="65"/>
    </row>
    <row r="273" spans="2:17" ht="15.75" thickBot="1" x14ac:dyDescent="0.3"/>
    <row r="274" spans="2:17" x14ac:dyDescent="0.25">
      <c r="B274" s="30" t="s">
        <v>3</v>
      </c>
      <c r="C274" s="31"/>
      <c r="D274" s="31"/>
      <c r="E274" s="32"/>
      <c r="F274" s="66">
        <f ca="1">F182</f>
        <v>15</v>
      </c>
      <c r="G274" s="31"/>
      <c r="H274" s="31">
        <f t="shared" ref="H274" ca="1" si="5">H182</f>
        <v>16</v>
      </c>
      <c r="I274" s="31"/>
      <c r="J274" s="31">
        <f t="shared" ref="J274" ca="1" si="6">J182</f>
        <v>17</v>
      </c>
      <c r="K274" s="31"/>
      <c r="L274" s="31">
        <f t="shared" ref="L274" ca="1" si="7">L182</f>
        <v>18</v>
      </c>
      <c r="M274" s="31"/>
      <c r="N274" s="31">
        <f t="shared" ref="N274" ca="1" si="8">N182</f>
        <v>19</v>
      </c>
      <c r="O274" s="31"/>
      <c r="P274" s="31">
        <f t="shared" ref="P274" ca="1" si="9">P182</f>
        <v>20</v>
      </c>
      <c r="Q274" s="32"/>
    </row>
    <row r="275" spans="2:17" x14ac:dyDescent="0.25">
      <c r="B275" s="37"/>
      <c r="C275" s="38"/>
      <c r="D275" s="38"/>
      <c r="E275" s="39"/>
      <c r="F275" s="67"/>
      <c r="G275" s="38"/>
      <c r="H275" s="38"/>
      <c r="I275" s="38"/>
      <c r="J275" s="38"/>
      <c r="K275" s="38"/>
      <c r="L275" s="38"/>
      <c r="M275" s="38"/>
      <c r="N275" s="38"/>
      <c r="O275" s="38"/>
      <c r="P275" s="38"/>
      <c r="Q275" s="39"/>
    </row>
    <row r="276" spans="2:17" x14ac:dyDescent="0.25">
      <c r="B276" s="44" t="s">
        <v>16</v>
      </c>
      <c r="C276" s="45"/>
      <c r="D276" s="45"/>
      <c r="E276" s="46"/>
      <c r="F276" s="68">
        <f>F184</f>
        <v>35</v>
      </c>
      <c r="G276" s="45"/>
      <c r="H276" s="45">
        <f t="shared" ref="H276" si="10">H184</f>
        <v>0</v>
      </c>
      <c r="I276" s="45"/>
      <c r="J276" s="45">
        <f t="shared" ref="J276" si="11">J184</f>
        <v>30</v>
      </c>
      <c r="K276" s="45"/>
      <c r="L276" s="45">
        <f t="shared" ref="L276" si="12">L184</f>
        <v>33</v>
      </c>
      <c r="M276" s="45"/>
      <c r="N276" s="45">
        <f t="shared" ref="N276" si="13">N184</f>
        <v>32</v>
      </c>
      <c r="O276" s="45"/>
      <c r="P276" s="45">
        <f t="shared" ref="P276" si="14">P184</f>
        <v>14</v>
      </c>
      <c r="Q276" s="46"/>
    </row>
    <row r="277" spans="2:17" x14ac:dyDescent="0.25">
      <c r="B277" s="44"/>
      <c r="C277" s="45"/>
      <c r="D277" s="45"/>
      <c r="E277" s="46"/>
      <c r="F277" s="68"/>
      <c r="G277" s="45"/>
      <c r="H277" s="45"/>
      <c r="I277" s="45"/>
      <c r="J277" s="45"/>
      <c r="K277" s="45"/>
      <c r="L277" s="45"/>
      <c r="M277" s="45"/>
      <c r="N277" s="45"/>
      <c r="O277" s="45"/>
      <c r="P277" s="45"/>
      <c r="Q277" s="46"/>
    </row>
    <row r="278" spans="2:17" x14ac:dyDescent="0.25">
      <c r="B278" s="37" t="s">
        <v>17</v>
      </c>
      <c r="C278" s="38"/>
      <c r="D278" s="38"/>
      <c r="E278" s="39"/>
      <c r="F278" s="67">
        <f>[1]pet!C4</f>
        <v>35</v>
      </c>
      <c r="G278" s="38"/>
      <c r="H278" s="38">
        <f>[1]pet!C16</f>
        <v>0</v>
      </c>
      <c r="I278" s="38"/>
      <c r="J278" s="38">
        <f>[1]pet!C28</f>
        <v>33</v>
      </c>
      <c r="K278" s="38"/>
      <c r="L278" s="38">
        <f>[1]pet!C40</f>
        <v>37</v>
      </c>
      <c r="M278" s="38"/>
      <c r="N278" s="38">
        <f>[1]pet!C52</f>
        <v>32</v>
      </c>
      <c r="O278" s="38"/>
      <c r="P278" s="38">
        <f>[1]pet!C64</f>
        <v>28</v>
      </c>
      <c r="Q278" s="39"/>
    </row>
    <row r="279" spans="2:17" ht="15.75" thickBot="1" x14ac:dyDescent="0.3">
      <c r="B279" s="59"/>
      <c r="C279" s="60"/>
      <c r="D279" s="60"/>
      <c r="E279" s="61"/>
      <c r="F279" s="69"/>
      <c r="G279" s="60"/>
      <c r="H279" s="60"/>
      <c r="I279" s="60"/>
      <c r="J279" s="60"/>
      <c r="K279" s="60"/>
      <c r="L279" s="60"/>
      <c r="M279" s="60"/>
      <c r="N279" s="60"/>
      <c r="O279" s="60"/>
      <c r="P279" s="60"/>
      <c r="Q279" s="61"/>
    </row>
    <row r="319" spans="2:17" ht="15.75" thickBot="1" x14ac:dyDescent="0.3"/>
    <row r="320" spans="2:17" x14ac:dyDescent="0.25">
      <c r="B320" s="30" t="s">
        <v>3</v>
      </c>
      <c r="C320" s="31"/>
      <c r="D320" s="31"/>
      <c r="E320" s="32"/>
      <c r="F320" s="33">
        <f>'[1]PM verre'!B5</f>
        <v>14</v>
      </c>
      <c r="G320" s="34"/>
      <c r="H320" s="35">
        <f>'[1]PM verre'!B6</f>
        <v>15</v>
      </c>
      <c r="I320" s="34"/>
      <c r="J320" s="35">
        <f>'[1]PM verre'!B7</f>
        <v>16</v>
      </c>
      <c r="K320" s="34"/>
      <c r="L320" s="35">
        <f>'[1]PM verre'!B8</f>
        <v>17</v>
      </c>
      <c r="M320" s="34"/>
      <c r="N320" s="35">
        <f>'[1]PM verre'!B9</f>
        <v>18</v>
      </c>
      <c r="O320" s="34"/>
      <c r="P320" s="35">
        <f>'[1]PM verre'!B10</f>
        <v>19</v>
      </c>
      <c r="Q320" s="36"/>
    </row>
    <row r="321" spans="2:17" x14ac:dyDescent="0.25">
      <c r="B321" s="37"/>
      <c r="C321" s="38"/>
      <c r="D321" s="38"/>
      <c r="E321" s="39"/>
      <c r="F321" s="40" t="e">
        <f>'[1]PM verre'!#REF!</f>
        <v>#REF!</v>
      </c>
      <c r="G321" s="41"/>
      <c r="H321" s="42" t="e">
        <f>'[1]PM verre'!#REF!</f>
        <v>#REF!</v>
      </c>
      <c r="I321" s="41"/>
      <c r="J321" s="42" t="e">
        <f>'[1]PM verre'!#REF!</f>
        <v>#REF!</v>
      </c>
      <c r="K321" s="41"/>
      <c r="L321" s="42" t="e">
        <f>'[1]PM verre'!#REF!</f>
        <v>#REF!</v>
      </c>
      <c r="M321" s="41"/>
      <c r="N321" s="42" t="e">
        <f>'[1]PM verre'!#REF!</f>
        <v>#REF!</v>
      </c>
      <c r="O321" s="41"/>
      <c r="P321" s="42" t="e">
        <f>'[1]PM verre'!#REF!</f>
        <v>#REF!</v>
      </c>
      <c r="Q321" s="43"/>
    </row>
    <row r="322" spans="2:17" x14ac:dyDescent="0.25">
      <c r="B322" s="44" t="s">
        <v>16</v>
      </c>
      <c r="C322" s="45"/>
      <c r="D322" s="45"/>
      <c r="E322" s="46"/>
      <c r="F322" s="68">
        <f>'[1]PM verre'!$E5+'[1]PM verre'!$H5</f>
        <v>31</v>
      </c>
      <c r="G322" s="45"/>
      <c r="H322" s="45">
        <f>'[1]PM verre'!$E6+'[1]PM verre'!$H6</f>
        <v>25</v>
      </c>
      <c r="I322" s="45"/>
      <c r="J322" s="45">
        <f>'[1]PM verre'!$E7+'[1]PM verre'!$H7</f>
        <v>16</v>
      </c>
      <c r="K322" s="45"/>
      <c r="L322" s="45">
        <f>'[1]PM verre'!$E8+'[1]PM verre'!$H8</f>
        <v>22</v>
      </c>
      <c r="M322" s="45"/>
      <c r="N322" s="45">
        <f>'[1]PM verre'!$E9+'[1]PM verre'!$H9</f>
        <v>33</v>
      </c>
      <c r="O322" s="45"/>
      <c r="P322" s="45">
        <f>'[1]PM verre'!$E10+'[1]PM verre'!$H10</f>
        <v>19</v>
      </c>
      <c r="Q322" s="46"/>
    </row>
    <row r="323" spans="2:17" x14ac:dyDescent="0.25">
      <c r="B323" s="44"/>
      <c r="C323" s="45"/>
      <c r="D323" s="45"/>
      <c r="E323" s="46"/>
      <c r="F323" s="68"/>
      <c r="G323" s="45"/>
      <c r="H323" s="45"/>
      <c r="I323" s="45"/>
      <c r="J323" s="45"/>
      <c r="K323" s="45"/>
      <c r="L323" s="45"/>
      <c r="M323" s="45"/>
      <c r="N323" s="45"/>
      <c r="O323" s="45"/>
      <c r="P323" s="45"/>
      <c r="Q323" s="46"/>
    </row>
    <row r="324" spans="2:17" x14ac:dyDescent="0.25">
      <c r="B324" s="37" t="s">
        <v>17</v>
      </c>
      <c r="C324" s="38"/>
      <c r="D324" s="38"/>
      <c r="E324" s="39"/>
      <c r="F324" s="67">
        <f>'[1]PM verre'!$D5+'[1]PM verre'!$G5</f>
        <v>45</v>
      </c>
      <c r="G324" s="38"/>
      <c r="H324" s="38">
        <f>'[1]PM verre'!$D6+'[1]PM verre'!$G6</f>
        <v>36</v>
      </c>
      <c r="I324" s="38"/>
      <c r="J324" s="38">
        <f>'[1]PM verre'!$D7+'[1]PM verre'!$G7</f>
        <v>21</v>
      </c>
      <c r="K324" s="38"/>
      <c r="L324" s="38">
        <f>'[1]PM verre'!D8+'[1]PM verre'!$G8</f>
        <v>35</v>
      </c>
      <c r="M324" s="38"/>
      <c r="N324" s="38">
        <f>'[1]PM verre'!$D9+'[1]PM verre'!$G9</f>
        <v>38</v>
      </c>
      <c r="O324" s="38"/>
      <c r="P324" s="38">
        <f>'[1]PM verre'!$D10+'[1]PM verre'!$G10</f>
        <v>24</v>
      </c>
      <c r="Q324" s="39"/>
    </row>
    <row r="325" spans="2:17" ht="15.75" thickBot="1" x14ac:dyDescent="0.3">
      <c r="B325" s="59"/>
      <c r="C325" s="60"/>
      <c r="D325" s="60"/>
      <c r="E325" s="61"/>
      <c r="F325" s="69"/>
      <c r="G325" s="60"/>
      <c r="H325" s="60"/>
      <c r="I325" s="60"/>
      <c r="J325" s="60"/>
      <c r="K325" s="60"/>
      <c r="L325" s="60"/>
      <c r="M325" s="60"/>
      <c r="N325" s="60"/>
      <c r="O325" s="60"/>
      <c r="P325" s="60"/>
      <c r="Q325" s="61"/>
    </row>
    <row r="365" spans="2:17" ht="15.75" thickBot="1" x14ac:dyDescent="0.3"/>
    <row r="366" spans="2:17" x14ac:dyDescent="0.25">
      <c r="B366" s="30" t="s">
        <v>3</v>
      </c>
      <c r="C366" s="31"/>
      <c r="D366" s="31"/>
      <c r="E366" s="32"/>
      <c r="F366" s="66">
        <f ca="1">F182</f>
        <v>15</v>
      </c>
      <c r="G366" s="31"/>
      <c r="H366" s="31">
        <f t="shared" ref="H366" ca="1" si="15">H182</f>
        <v>16</v>
      </c>
      <c r="I366" s="31"/>
      <c r="J366" s="31">
        <f t="shared" ref="J366" ca="1" si="16">J182</f>
        <v>17</v>
      </c>
      <c r="K366" s="31"/>
      <c r="L366" s="31">
        <f t="shared" ref="L366" ca="1" si="17">L182</f>
        <v>18</v>
      </c>
      <c r="M366" s="31"/>
      <c r="N366" s="31">
        <f t="shared" ref="N366" ca="1" si="18">N182</f>
        <v>19</v>
      </c>
      <c r="O366" s="31"/>
      <c r="P366" s="31">
        <f t="shared" ref="P366" ca="1" si="19">P182</f>
        <v>20</v>
      </c>
      <c r="Q366" s="32"/>
    </row>
    <row r="367" spans="2:17" x14ac:dyDescent="0.25">
      <c r="B367" s="37"/>
      <c r="C367" s="38"/>
      <c r="D367" s="38"/>
      <c r="E367" s="39"/>
      <c r="F367" s="67"/>
      <c r="G367" s="38"/>
      <c r="H367" s="38"/>
      <c r="I367" s="38"/>
      <c r="J367" s="38"/>
      <c r="K367" s="38"/>
      <c r="L367" s="38"/>
      <c r="M367" s="38"/>
      <c r="N367" s="38"/>
      <c r="O367" s="38"/>
      <c r="P367" s="38"/>
      <c r="Q367" s="39"/>
    </row>
    <row r="368" spans="2:17" x14ac:dyDescent="0.25">
      <c r="B368" s="44" t="s">
        <v>16</v>
      </c>
      <c r="C368" s="45"/>
      <c r="D368" s="45"/>
      <c r="E368" s="46"/>
      <c r="F368" s="68">
        <f>[1]pet!D3+[1]pet!C6</f>
        <v>52</v>
      </c>
      <c r="G368" s="45"/>
      <c r="H368" s="45">
        <f>[1]pet!D15+[1]pet!C18</f>
        <v>0</v>
      </c>
      <c r="I368" s="45"/>
      <c r="J368" s="45">
        <f>[1]pet!D27+[1]pet!C30</f>
        <v>32</v>
      </c>
      <c r="K368" s="45"/>
      <c r="L368" s="45">
        <f>[1]pet!D39+[1]pet!C42</f>
        <v>47</v>
      </c>
      <c r="M368" s="45"/>
      <c r="N368" s="45">
        <f>[1]pet!D51+[1]pet!C54</f>
        <v>40</v>
      </c>
      <c r="O368" s="45"/>
      <c r="P368" s="45">
        <f>[1]pet!D63+[1]pet!C66</f>
        <v>28</v>
      </c>
      <c r="Q368" s="46"/>
    </row>
    <row r="369" spans="2:17" x14ac:dyDescent="0.25">
      <c r="B369" s="44"/>
      <c r="C369" s="45"/>
      <c r="D369" s="45"/>
      <c r="E369" s="46"/>
      <c r="F369" s="68"/>
      <c r="G369" s="45"/>
      <c r="H369" s="45"/>
      <c r="I369" s="45"/>
      <c r="J369" s="45"/>
      <c r="K369" s="45"/>
      <c r="L369" s="45"/>
      <c r="M369" s="45"/>
      <c r="N369" s="45"/>
      <c r="O369" s="45"/>
      <c r="P369" s="45"/>
      <c r="Q369" s="46"/>
    </row>
    <row r="370" spans="2:17" x14ac:dyDescent="0.25">
      <c r="B370" s="37" t="s">
        <v>17</v>
      </c>
      <c r="C370" s="38"/>
      <c r="D370" s="38"/>
      <c r="E370" s="39"/>
      <c r="F370" s="67">
        <f>[1]pet!C7+[1]pet!C4</f>
        <v>55</v>
      </c>
      <c r="G370" s="38"/>
      <c r="H370" s="38">
        <f>[1]pet!C19+[1]pet!C16</f>
        <v>0</v>
      </c>
      <c r="I370" s="38"/>
      <c r="J370" s="38">
        <f>[1]pet!C28+[1]pet!C31</f>
        <v>35</v>
      </c>
      <c r="K370" s="38"/>
      <c r="L370" s="38">
        <f>[1]pet!C43+[1]pet!C40</f>
        <v>55</v>
      </c>
      <c r="M370" s="38"/>
      <c r="N370" s="38">
        <f>[1]pet!C55+[1]pet!C52</f>
        <v>43</v>
      </c>
      <c r="O370" s="38"/>
      <c r="P370" s="38">
        <f>[1]pet!C67+[1]pet!C64</f>
        <v>45</v>
      </c>
      <c r="Q370" s="39"/>
    </row>
    <row r="371" spans="2:17" ht="15.75" thickBot="1" x14ac:dyDescent="0.3">
      <c r="B371" s="59"/>
      <c r="C371" s="60"/>
      <c r="D371" s="60"/>
      <c r="E371" s="61"/>
      <c r="F371" s="69"/>
      <c r="G371" s="60"/>
      <c r="H371" s="60"/>
      <c r="I371" s="60"/>
      <c r="J371" s="60"/>
      <c r="K371" s="60"/>
      <c r="L371" s="60"/>
      <c r="M371" s="60"/>
      <c r="N371" s="60"/>
      <c r="O371" s="60"/>
      <c r="P371" s="60"/>
      <c r="Q371" s="61"/>
    </row>
  </sheetData>
  <mergeCells count="150">
    <mergeCell ref="P368:Q369"/>
    <mergeCell ref="B370:E371"/>
    <mergeCell ref="F370:G371"/>
    <mergeCell ref="H370:I371"/>
    <mergeCell ref="J370:K371"/>
    <mergeCell ref="L370:M371"/>
    <mergeCell ref="N370:O371"/>
    <mergeCell ref="P370:Q371"/>
    <mergeCell ref="B368:E369"/>
    <mergeCell ref="F368:G369"/>
    <mergeCell ref="H368:I369"/>
    <mergeCell ref="J368:K369"/>
    <mergeCell ref="L368:M369"/>
    <mergeCell ref="N368:O369"/>
    <mergeCell ref="P324:Q325"/>
    <mergeCell ref="B366:E367"/>
    <mergeCell ref="F366:G367"/>
    <mergeCell ref="H366:I367"/>
    <mergeCell ref="J366:K367"/>
    <mergeCell ref="L366:M367"/>
    <mergeCell ref="N366:O367"/>
    <mergeCell ref="P366:Q367"/>
    <mergeCell ref="B324:E325"/>
    <mergeCell ref="F324:G325"/>
    <mergeCell ref="H324:I325"/>
    <mergeCell ref="J324:K325"/>
    <mergeCell ref="L324:M325"/>
    <mergeCell ref="N324:O325"/>
    <mergeCell ref="P320:Q321"/>
    <mergeCell ref="B322:E323"/>
    <mergeCell ref="F322:G323"/>
    <mergeCell ref="H322:I323"/>
    <mergeCell ref="J322:K323"/>
    <mergeCell ref="L322:M323"/>
    <mergeCell ref="N322:O323"/>
    <mergeCell ref="P322:Q323"/>
    <mergeCell ref="B320:E321"/>
    <mergeCell ref="F320:G321"/>
    <mergeCell ref="H320:I321"/>
    <mergeCell ref="J320:K321"/>
    <mergeCell ref="L320:M321"/>
    <mergeCell ref="N320:O321"/>
    <mergeCell ref="P276:Q277"/>
    <mergeCell ref="B278:E279"/>
    <mergeCell ref="F278:G279"/>
    <mergeCell ref="H278:I279"/>
    <mergeCell ref="J278:K279"/>
    <mergeCell ref="L278:M279"/>
    <mergeCell ref="N278:O279"/>
    <mergeCell ref="P278:Q279"/>
    <mergeCell ref="B276:E277"/>
    <mergeCell ref="F276:G277"/>
    <mergeCell ref="H276:I277"/>
    <mergeCell ref="J276:K277"/>
    <mergeCell ref="L276:M277"/>
    <mergeCell ref="N276:O277"/>
    <mergeCell ref="P232:Q233"/>
    <mergeCell ref="B274:E275"/>
    <mergeCell ref="F274:G275"/>
    <mergeCell ref="H274:I275"/>
    <mergeCell ref="J274:K275"/>
    <mergeCell ref="L274:M275"/>
    <mergeCell ref="N274:O275"/>
    <mergeCell ref="P274:Q275"/>
    <mergeCell ref="B232:E233"/>
    <mergeCell ref="F232:G233"/>
    <mergeCell ref="H232:I233"/>
    <mergeCell ref="J232:K233"/>
    <mergeCell ref="L232:M233"/>
    <mergeCell ref="N232:O233"/>
    <mergeCell ref="P228:Q229"/>
    <mergeCell ref="B230:E231"/>
    <mergeCell ref="F230:G231"/>
    <mergeCell ref="H230:I231"/>
    <mergeCell ref="J230:K231"/>
    <mergeCell ref="L230:M231"/>
    <mergeCell ref="N230:O231"/>
    <mergeCell ref="P230:Q231"/>
    <mergeCell ref="B228:E229"/>
    <mergeCell ref="F228:G229"/>
    <mergeCell ref="H228:I229"/>
    <mergeCell ref="J228:K229"/>
    <mergeCell ref="L228:M229"/>
    <mergeCell ref="N228:O229"/>
    <mergeCell ref="P184:Q185"/>
    <mergeCell ref="B186:E187"/>
    <mergeCell ref="F186:G187"/>
    <mergeCell ref="H186:I187"/>
    <mergeCell ref="J186:K187"/>
    <mergeCell ref="L186:M187"/>
    <mergeCell ref="N186:O187"/>
    <mergeCell ref="P186:Q187"/>
    <mergeCell ref="B184:E185"/>
    <mergeCell ref="F184:G185"/>
    <mergeCell ref="H184:I185"/>
    <mergeCell ref="J184:K185"/>
    <mergeCell ref="L184:M185"/>
    <mergeCell ref="N184:O185"/>
    <mergeCell ref="P140:Q141"/>
    <mergeCell ref="B182:E183"/>
    <mergeCell ref="F182:G183"/>
    <mergeCell ref="H182:I183"/>
    <mergeCell ref="J182:K183"/>
    <mergeCell ref="L182:M183"/>
    <mergeCell ref="N182:O183"/>
    <mergeCell ref="P182:Q183"/>
    <mergeCell ref="B140:E141"/>
    <mergeCell ref="F140:G141"/>
    <mergeCell ref="H140:I141"/>
    <mergeCell ref="J140:K141"/>
    <mergeCell ref="L140:M141"/>
    <mergeCell ref="N140:O141"/>
    <mergeCell ref="P136:Q137"/>
    <mergeCell ref="B138:E139"/>
    <mergeCell ref="F138:G139"/>
    <mergeCell ref="H138:I139"/>
    <mergeCell ref="J138:K139"/>
    <mergeCell ref="L138:M139"/>
    <mergeCell ref="N138:O139"/>
    <mergeCell ref="P138:Q139"/>
    <mergeCell ref="B136:E137"/>
    <mergeCell ref="F136:G137"/>
    <mergeCell ref="H136:I137"/>
    <mergeCell ref="J136:K137"/>
    <mergeCell ref="L136:M137"/>
    <mergeCell ref="N136:O137"/>
    <mergeCell ref="D93:J94"/>
    <mergeCell ref="K93:M94"/>
    <mergeCell ref="N93:O94"/>
    <mergeCell ref="D95:J96"/>
    <mergeCell ref="K95:M96"/>
    <mergeCell ref="N95:O96"/>
    <mergeCell ref="D89:J90"/>
    <mergeCell ref="K89:M90"/>
    <mergeCell ref="N89:O90"/>
    <mergeCell ref="D91:J92"/>
    <mergeCell ref="K91:M92"/>
    <mergeCell ref="N91:O92"/>
    <mergeCell ref="D47:J48"/>
    <mergeCell ref="K47:M48"/>
    <mergeCell ref="N47:O48"/>
    <mergeCell ref="D49:J50"/>
    <mergeCell ref="K49:M50"/>
    <mergeCell ref="N49:O50"/>
    <mergeCell ref="D43:J44"/>
    <mergeCell ref="K43:M44"/>
    <mergeCell ref="N43:O44"/>
    <mergeCell ref="D45:J46"/>
    <mergeCell ref="K45:M46"/>
    <mergeCell ref="N45:O46"/>
  </mergeCells>
  <pageMargins left="0.70866141732283472" right="0.70866141732283472" top="0.74803149606299213" bottom="0.74803149606299213" header="0.31496062992125984" footer="0.31496062992125984"/>
  <pageSetup paperSize="7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Feuil1!Impression_des_titres</vt:lpstr>
      <vt:lpstr>Feuil1!Zone_d_impression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NWSancheTh</dc:creator>
  <cp:lastModifiedBy>NWSancheTh</cp:lastModifiedBy>
  <dcterms:created xsi:type="dcterms:W3CDTF">2017-05-23T10:08:39Z</dcterms:created>
  <dcterms:modified xsi:type="dcterms:W3CDTF">2017-05-23T10:19:00Z</dcterms:modified>
</cp:coreProperties>
</file>