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19440" windowHeight="11625" activeTab="1"/>
  </bookViews>
  <sheets>
    <sheet name="Fériés" sheetId="14" r:id="rId1"/>
    <sheet name="Recap" sheetId="15" r:id="rId2"/>
    <sheet name="Listes" sheetId="16" r:id="rId3"/>
    <sheet name="Janvier" sheetId="12" r:id="rId4"/>
    <sheet name="Février" sheetId="11" r:id="rId5"/>
    <sheet name="Mars" sheetId="1" r:id="rId6"/>
    <sheet name="Avril" sheetId="2" r:id="rId7"/>
    <sheet name="Mai" sheetId="3" r:id="rId8"/>
    <sheet name="Juin" sheetId="4" r:id="rId9"/>
    <sheet name="Juillet" sheetId="5" r:id="rId10"/>
    <sheet name="Août" sheetId="6" r:id="rId11"/>
    <sheet name="Septembre" sheetId="7" r:id="rId12"/>
    <sheet name="Octobre" sheetId="8" r:id="rId13"/>
    <sheet name="Novembre" sheetId="9" r:id="rId14"/>
    <sheet name="Décembre" sheetId="10" r:id="rId15"/>
  </sheets>
  <calcPr calcId="145621"/>
</workbook>
</file>

<file path=xl/calcChain.xml><?xml version="1.0" encoding="utf-8"?>
<calcChain xmlns="http://schemas.openxmlformats.org/spreadsheetml/2006/main">
  <c r="B2" i="16" l="1"/>
  <c r="B3" i="16"/>
  <c r="B11" i="16"/>
  <c r="B12" i="16"/>
  <c r="B9" i="16"/>
  <c r="B10" i="16"/>
  <c r="B8" i="16"/>
  <c r="B7" i="16"/>
  <c r="B6" i="16"/>
  <c r="B5" i="16"/>
  <c r="B4" i="16"/>
  <c r="B3" i="15"/>
  <c r="E13" i="14"/>
  <c r="E14" i="14" s="1"/>
  <c r="E6" i="14"/>
  <c r="E7" i="14"/>
  <c r="E8" i="14"/>
  <c r="E9" i="14"/>
  <c r="E10" i="14"/>
  <c r="E11" i="14"/>
  <c r="E12" i="14"/>
  <c r="E5" i="14"/>
  <c r="A8" i="12"/>
  <c r="E4" i="15" s="1"/>
  <c r="E17" i="14"/>
  <c r="E16" i="14"/>
  <c r="E15" i="14"/>
  <c r="O21" i="11"/>
  <c r="O21" i="1"/>
  <c r="O21" i="2"/>
  <c r="O21" i="3"/>
  <c r="O21" i="4"/>
  <c r="O21" i="5"/>
  <c r="O21" i="6"/>
  <c r="O21" i="7"/>
  <c r="O21" i="8"/>
  <c r="O21" i="9"/>
  <c r="O21" i="10"/>
  <c r="AF31" i="1"/>
  <c r="AE31" i="1"/>
  <c r="AD31" i="1"/>
  <c r="AC31" i="1"/>
  <c r="AB31" i="1"/>
  <c r="AA31" i="1"/>
  <c r="Z31" i="1"/>
  <c r="Y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F29" i="1"/>
  <c r="AE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F27" i="1"/>
  <c r="AE27" i="1"/>
  <c r="AD27" i="1"/>
  <c r="AC27" i="1"/>
  <c r="AB27" i="1"/>
  <c r="AA27" i="1"/>
  <c r="Z27" i="1"/>
  <c r="Y27" i="1"/>
  <c r="X27" i="1"/>
  <c r="V27" i="1"/>
  <c r="U27" i="1"/>
  <c r="T27" i="1"/>
  <c r="S27" i="1"/>
  <c r="R27" i="1"/>
  <c r="Q27" i="1"/>
  <c r="P27" i="1"/>
  <c r="O27" i="1"/>
  <c r="M27" i="1"/>
  <c r="J27" i="1"/>
  <c r="I27" i="1"/>
  <c r="H27" i="1"/>
  <c r="G27" i="1"/>
  <c r="F27" i="1"/>
  <c r="E27" i="1"/>
  <c r="D27" i="1"/>
  <c r="C27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E31" i="2"/>
  <c r="D31" i="2"/>
  <c r="B31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N29" i="2"/>
  <c r="M29" i="2"/>
  <c r="L29" i="2"/>
  <c r="K29" i="2"/>
  <c r="J29" i="2"/>
  <c r="I29" i="2"/>
  <c r="H29" i="2"/>
  <c r="E29" i="2"/>
  <c r="D29" i="2"/>
  <c r="B29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D27" i="2"/>
  <c r="B27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F31" i="3"/>
  <c r="AE31" i="3"/>
  <c r="AD31" i="3"/>
  <c r="AC31" i="3"/>
  <c r="AB31" i="3"/>
  <c r="AA31" i="3"/>
  <c r="Z31" i="3"/>
  <c r="X31" i="3"/>
  <c r="W31" i="3"/>
  <c r="V31" i="3"/>
  <c r="U31" i="3"/>
  <c r="T31" i="3"/>
  <c r="S31" i="3"/>
  <c r="R31" i="3"/>
  <c r="Q31" i="3"/>
  <c r="P31" i="3"/>
  <c r="O31" i="3"/>
  <c r="M31" i="3"/>
  <c r="L31" i="3"/>
  <c r="K31" i="3"/>
  <c r="J31" i="3"/>
  <c r="I31" i="3"/>
  <c r="H31" i="3"/>
  <c r="G31" i="3"/>
  <c r="AH31" i="3"/>
  <c r="AI31" i="3"/>
  <c r="F31" i="3"/>
  <c r="D31" i="3"/>
  <c r="C31" i="3"/>
  <c r="B31" i="3"/>
  <c r="AF29" i="3"/>
  <c r="AE29" i="3"/>
  <c r="AD29" i="3"/>
  <c r="AC29" i="3"/>
  <c r="AB29" i="3"/>
  <c r="AA29" i="3"/>
  <c r="Z29" i="3"/>
  <c r="W29" i="3"/>
  <c r="V29" i="3"/>
  <c r="U29" i="3"/>
  <c r="T29" i="3"/>
  <c r="S29" i="3"/>
  <c r="R29" i="3"/>
  <c r="Q29" i="3"/>
  <c r="P29" i="3"/>
  <c r="O29" i="3"/>
  <c r="M29" i="3"/>
  <c r="L29" i="3"/>
  <c r="K29" i="3"/>
  <c r="J29" i="3"/>
  <c r="I29" i="3"/>
  <c r="H29" i="3"/>
  <c r="G29" i="3"/>
  <c r="F29" i="3"/>
  <c r="E29" i="3"/>
  <c r="D29" i="3"/>
  <c r="C29" i="3"/>
  <c r="B29" i="3"/>
  <c r="AF27" i="3"/>
  <c r="AE27" i="3"/>
  <c r="AD27" i="3"/>
  <c r="AC27" i="3"/>
  <c r="AB27" i="3"/>
  <c r="AA27" i="3"/>
  <c r="Z27" i="3"/>
  <c r="X27" i="3"/>
  <c r="W27" i="3"/>
  <c r="V27" i="3"/>
  <c r="U27" i="3"/>
  <c r="T27" i="3"/>
  <c r="S27" i="3"/>
  <c r="R27" i="3"/>
  <c r="Q27" i="3"/>
  <c r="P27" i="3"/>
  <c r="M27" i="3"/>
  <c r="L27" i="3"/>
  <c r="K27" i="3"/>
  <c r="J27" i="3"/>
  <c r="I27" i="3"/>
  <c r="H27" i="3"/>
  <c r="G27" i="3"/>
  <c r="F27" i="3"/>
  <c r="E27" i="3"/>
  <c r="D27" i="3"/>
  <c r="C27" i="3"/>
  <c r="B27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N21" i="3"/>
  <c r="M21" i="3"/>
  <c r="L21" i="3"/>
  <c r="K21" i="3"/>
  <c r="J21" i="3"/>
  <c r="I21" i="3"/>
  <c r="H21" i="3"/>
  <c r="G21" i="3"/>
  <c r="F21" i="3"/>
  <c r="E21" i="3"/>
  <c r="D21" i="3"/>
  <c r="C21" i="3"/>
  <c r="AH21" i="3"/>
  <c r="AI21" i="3"/>
  <c r="B21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AH19" i="3"/>
  <c r="AI19" i="3"/>
  <c r="C19" i="3"/>
  <c r="B19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AH17" i="3"/>
  <c r="AI17" i="3"/>
  <c r="B17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AF13" i="3"/>
  <c r="AE13" i="3"/>
  <c r="AD13" i="3"/>
  <c r="AC13" i="3"/>
  <c r="AB13" i="3"/>
  <c r="AA13" i="3"/>
  <c r="AH13" i="3"/>
  <c r="AI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Q31" i="4"/>
  <c r="P31" i="4"/>
  <c r="O31" i="4"/>
  <c r="N31" i="4"/>
  <c r="M31" i="4"/>
  <c r="L31" i="4"/>
  <c r="J31" i="4"/>
  <c r="I31" i="4"/>
  <c r="H31" i="4"/>
  <c r="G31" i="4"/>
  <c r="F31" i="4"/>
  <c r="E31" i="4"/>
  <c r="D31" i="4"/>
  <c r="C31" i="4"/>
  <c r="B31" i="4"/>
  <c r="AH31" i="4"/>
  <c r="AI31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AH29" i="4"/>
  <c r="AI29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AH15" i="4"/>
  <c r="AI15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AF31" i="5"/>
  <c r="AE31" i="5"/>
  <c r="AD31" i="5"/>
  <c r="AC31" i="5"/>
  <c r="AA31" i="5"/>
  <c r="Z31" i="5"/>
  <c r="Y31" i="5"/>
  <c r="X31" i="5"/>
  <c r="W31" i="5"/>
  <c r="V31" i="5"/>
  <c r="U31" i="5"/>
  <c r="T31" i="5"/>
  <c r="S31" i="5"/>
  <c r="R31" i="5"/>
  <c r="Q31" i="5"/>
  <c r="P31" i="5"/>
  <c r="N31" i="5"/>
  <c r="M31" i="5"/>
  <c r="L31" i="5"/>
  <c r="K31" i="5"/>
  <c r="J31" i="5"/>
  <c r="I31" i="5"/>
  <c r="H31" i="5"/>
  <c r="G31" i="5"/>
  <c r="F31" i="5"/>
  <c r="E31" i="5"/>
  <c r="D31" i="5"/>
  <c r="C31" i="5"/>
  <c r="B31" i="5"/>
  <c r="AH31" i="5"/>
  <c r="AI31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N29" i="5"/>
  <c r="M29" i="5"/>
  <c r="L29" i="5"/>
  <c r="K29" i="5"/>
  <c r="J29" i="5"/>
  <c r="I29" i="5"/>
  <c r="H29" i="5"/>
  <c r="G29" i="5"/>
  <c r="F29" i="5"/>
  <c r="E29" i="5"/>
  <c r="D29" i="5"/>
  <c r="C29" i="5"/>
  <c r="B29" i="5"/>
  <c r="AF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N27" i="5"/>
  <c r="M27" i="5"/>
  <c r="L27" i="5"/>
  <c r="K27" i="5"/>
  <c r="J27" i="5"/>
  <c r="I27" i="5"/>
  <c r="H27" i="5"/>
  <c r="G27" i="5"/>
  <c r="F27" i="5"/>
  <c r="E27" i="5"/>
  <c r="D27" i="5"/>
  <c r="C27" i="5"/>
  <c r="B27" i="5"/>
  <c r="AH27" i="5"/>
  <c r="AI27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AH23" i="5" s="1"/>
  <c r="AI23" i="5" s="1"/>
  <c r="D23" i="5"/>
  <c r="C23" i="5"/>
  <c r="B23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N21" i="5"/>
  <c r="M21" i="5"/>
  <c r="L21" i="5"/>
  <c r="K21" i="5"/>
  <c r="J21" i="5"/>
  <c r="I21" i="5"/>
  <c r="H21" i="5"/>
  <c r="G21" i="5"/>
  <c r="F21" i="5"/>
  <c r="AH21" i="5"/>
  <c r="E21" i="5"/>
  <c r="D21" i="5"/>
  <c r="C21" i="5"/>
  <c r="B21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B19" i="5"/>
  <c r="AH19" i="5"/>
  <c r="AI19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C17" i="5"/>
  <c r="B17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D15" i="5"/>
  <c r="C15" i="5"/>
  <c r="AH15" i="5"/>
  <c r="AI15" i="5"/>
  <c r="B15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E13" i="5"/>
  <c r="D13" i="5"/>
  <c r="C13" i="5"/>
  <c r="B13" i="5"/>
  <c r="AH13" i="5"/>
  <c r="AI13" i="5"/>
  <c r="AF31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B31" i="6"/>
  <c r="AH31" i="6"/>
  <c r="AI31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B29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B27" i="6"/>
  <c r="AH27" i="6"/>
  <c r="AI27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AH23" i="6"/>
  <c r="AI23" i="6" s="1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AH19" i="6"/>
  <c r="AI19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AH17" i="6"/>
  <c r="AI17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AH13" i="6"/>
  <c r="AI13" i="6"/>
  <c r="AF31" i="7"/>
  <c r="AE31" i="7"/>
  <c r="AD31" i="7"/>
  <c r="AC31" i="7"/>
  <c r="AB31" i="7"/>
  <c r="AA31" i="7"/>
  <c r="Z31" i="7"/>
  <c r="Y31" i="7"/>
  <c r="X31" i="7"/>
  <c r="W31" i="7"/>
  <c r="V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AH31" i="7"/>
  <c r="AI31" i="7"/>
  <c r="F31" i="7"/>
  <c r="E31" i="7"/>
  <c r="D31" i="7"/>
  <c r="B31" i="7"/>
  <c r="AF29" i="7"/>
  <c r="AE29" i="7"/>
  <c r="AD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/>
  <c r="B29" i="7"/>
  <c r="AH29" i="7"/>
  <c r="AI29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27" i="7"/>
  <c r="AH27" i="7"/>
  <c r="AI27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B23" i="7"/>
  <c r="AH23" i="7" s="1"/>
  <c r="AI23" i="7" s="1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N21" i="7"/>
  <c r="M21" i="7"/>
  <c r="L21" i="7"/>
  <c r="K21" i="7"/>
  <c r="J21" i="7"/>
  <c r="I21" i="7"/>
  <c r="H21" i="7"/>
  <c r="G21" i="7"/>
  <c r="F21" i="7"/>
  <c r="E21" i="7"/>
  <c r="D21" i="7"/>
  <c r="C21" i="7"/>
  <c r="B21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H19" i="7"/>
  <c r="AI19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B13" i="7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AH31" i="8"/>
  <c r="AI31" i="8"/>
  <c r="C31" i="8"/>
  <c r="B31" i="8"/>
  <c r="AF29" i="8"/>
  <c r="AE29" i="8"/>
  <c r="AC29" i="8"/>
  <c r="AB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/>
  <c r="B29" i="8"/>
  <c r="AH29" i="8"/>
  <c r="AI29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AH27" i="8"/>
  <c r="AI27" i="8"/>
  <c r="D27" i="8"/>
  <c r="C27" i="8"/>
  <c r="B27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AH23" i="8"/>
  <c r="AI23" i="8" s="1"/>
  <c r="C23" i="8"/>
  <c r="B23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N21" i="8"/>
  <c r="M21" i="8"/>
  <c r="L21" i="8"/>
  <c r="K21" i="8"/>
  <c r="J21" i="8"/>
  <c r="I21" i="8"/>
  <c r="H21" i="8"/>
  <c r="G21" i="8"/>
  <c r="F21" i="8"/>
  <c r="E21" i="8"/>
  <c r="D21" i="8"/>
  <c r="C21" i="8"/>
  <c r="B21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D19" i="8"/>
  <c r="C19" i="8"/>
  <c r="B19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C17" i="8"/>
  <c r="AH17" i="8"/>
  <c r="AI17" i="8"/>
  <c r="B17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D15" i="8"/>
  <c r="C15" i="8"/>
  <c r="B15" i="8"/>
  <c r="AH15" i="8"/>
  <c r="AI15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B13" i="8"/>
  <c r="AH13" i="8"/>
  <c r="AI13" i="8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K31" i="9"/>
  <c r="J31" i="9"/>
  <c r="I31" i="9"/>
  <c r="H31" i="9"/>
  <c r="G31" i="9"/>
  <c r="F31" i="9"/>
  <c r="E31" i="9"/>
  <c r="D31" i="9"/>
  <c r="C31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K29" i="9"/>
  <c r="J29" i="9"/>
  <c r="I29" i="9"/>
  <c r="H29" i="9"/>
  <c r="G29" i="9"/>
  <c r="F29" i="9"/>
  <c r="E29" i="9"/>
  <c r="D29" i="9"/>
  <c r="C29" i="9"/>
  <c r="AH29" i="9"/>
  <c r="AI29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K27" i="9"/>
  <c r="J27" i="9"/>
  <c r="I27" i="9"/>
  <c r="H27" i="9"/>
  <c r="G27" i="9"/>
  <c r="F27" i="9"/>
  <c r="E27" i="9"/>
  <c r="D27" i="9"/>
  <c r="C27" i="9"/>
  <c r="AH27" i="9"/>
  <c r="AI27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B23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N21" i="9"/>
  <c r="M21" i="9"/>
  <c r="L21" i="9"/>
  <c r="K21" i="9"/>
  <c r="J21" i="9"/>
  <c r="I21" i="9"/>
  <c r="H21" i="9"/>
  <c r="G21" i="9"/>
  <c r="F21" i="9"/>
  <c r="E21" i="9"/>
  <c r="D21" i="9"/>
  <c r="C21" i="9"/>
  <c r="B21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AH19" i="9"/>
  <c r="AI19" i="9"/>
  <c r="C19" i="9"/>
  <c r="B19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B17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B15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C13" i="9"/>
  <c r="B13" i="9"/>
  <c r="AH13" i="9"/>
  <c r="AI13" i="9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AH31" i="10"/>
  <c r="AI31" i="10"/>
  <c r="D31" i="10"/>
  <c r="C31" i="10"/>
  <c r="B31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B29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B27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AH23" i="10" s="1"/>
  <c r="AI23" i="10" s="1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B21" i="10"/>
  <c r="AH21" i="10"/>
  <c r="AI21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B19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B17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B15" i="10"/>
  <c r="AH15" i="10"/>
  <c r="AI15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B13" i="10"/>
  <c r="AF31" i="11"/>
  <c r="AE31" i="11"/>
  <c r="AD31" i="11"/>
  <c r="AC31" i="11"/>
  <c r="AB31" i="11"/>
  <c r="AA31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C31" i="11"/>
  <c r="B31" i="11"/>
  <c r="AH31" i="11"/>
  <c r="AI31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C29" i="11"/>
  <c r="B29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Q27" i="11"/>
  <c r="P27" i="11"/>
  <c r="O27" i="11"/>
  <c r="N27" i="11"/>
  <c r="M27" i="11"/>
  <c r="L27" i="11"/>
  <c r="K27" i="11"/>
  <c r="J27" i="11"/>
  <c r="H27" i="11"/>
  <c r="G27" i="11"/>
  <c r="F27" i="11"/>
  <c r="E27" i="11"/>
  <c r="D27" i="11"/>
  <c r="C27" i="11"/>
  <c r="B27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C23" i="11"/>
  <c r="B23" i="11"/>
  <c r="AF21" i="11"/>
  <c r="AE21" i="11"/>
  <c r="AD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N21" i="11"/>
  <c r="M21" i="11"/>
  <c r="L21" i="11"/>
  <c r="K21" i="11"/>
  <c r="J21" i="11"/>
  <c r="I21" i="11"/>
  <c r="H21" i="11"/>
  <c r="G21" i="11"/>
  <c r="F21" i="11"/>
  <c r="E21" i="11"/>
  <c r="D21" i="11"/>
  <c r="C21" i="11"/>
  <c r="B21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C19" i="11"/>
  <c r="B19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AH17" i="11"/>
  <c r="AI17" i="11"/>
  <c r="G17" i="11"/>
  <c r="F17" i="11"/>
  <c r="E17" i="11"/>
  <c r="D17" i="11"/>
  <c r="C17" i="11"/>
  <c r="B17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C15" i="11"/>
  <c r="B15" i="11"/>
  <c r="AF13" i="11"/>
  <c r="AE13" i="11"/>
  <c r="AD13" i="11"/>
  <c r="AC13" i="11"/>
  <c r="AB13" i="11"/>
  <c r="Y13" i="11"/>
  <c r="X13" i="11"/>
  <c r="W13" i="11"/>
  <c r="V13" i="11"/>
  <c r="U13" i="11"/>
  <c r="Q13" i="11"/>
  <c r="P13" i="11"/>
  <c r="O13" i="11"/>
  <c r="N13" i="11"/>
  <c r="M13" i="11"/>
  <c r="L13" i="11"/>
  <c r="I13" i="11"/>
  <c r="H13" i="11"/>
  <c r="G13" i="11"/>
  <c r="F13" i="11"/>
  <c r="B13" i="11"/>
  <c r="AF31" i="12"/>
  <c r="AE31" i="12"/>
  <c r="AD31" i="12"/>
  <c r="AC31" i="12"/>
  <c r="AB31" i="12"/>
  <c r="AA31" i="12"/>
  <c r="Z31" i="12"/>
  <c r="Y31" i="12"/>
  <c r="X31" i="12"/>
  <c r="V31" i="12"/>
  <c r="U31" i="12"/>
  <c r="T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F31" i="12"/>
  <c r="E31" i="12"/>
  <c r="D31" i="12"/>
  <c r="C31" i="12"/>
  <c r="B31" i="12"/>
  <c r="AH31" i="12"/>
  <c r="AI31" i="12"/>
  <c r="AK31" i="12"/>
  <c r="AJ31" i="11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AF27" i="12"/>
  <c r="AE27" i="12"/>
  <c r="AD27" i="12"/>
  <c r="AC27" i="12"/>
  <c r="AB27" i="12"/>
  <c r="Z27" i="12"/>
  <c r="Y27" i="12"/>
  <c r="X27" i="12"/>
  <c r="W27" i="12"/>
  <c r="V27" i="12"/>
  <c r="U27" i="12"/>
  <c r="T27" i="12"/>
  <c r="R27" i="12"/>
  <c r="Q27" i="12"/>
  <c r="P27" i="12"/>
  <c r="O27" i="12"/>
  <c r="N27" i="12"/>
  <c r="M27" i="12"/>
  <c r="K27" i="12"/>
  <c r="J27" i="12"/>
  <c r="I27" i="12"/>
  <c r="H27" i="12"/>
  <c r="G27" i="12"/>
  <c r="F27" i="12"/>
  <c r="D27" i="12"/>
  <c r="C27" i="12"/>
  <c r="B27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AF21" i="12"/>
  <c r="AE21" i="12"/>
  <c r="AD21" i="12"/>
  <c r="AC21" i="12"/>
  <c r="AB21" i="12"/>
  <c r="AA21" i="12"/>
  <c r="Z21" i="12"/>
  <c r="Y21" i="12"/>
  <c r="X21" i="12"/>
  <c r="W21" i="12"/>
  <c r="V21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AH21" i="12"/>
  <c r="E21" i="12"/>
  <c r="D21" i="12"/>
  <c r="C21" i="12"/>
  <c r="B21" i="12"/>
  <c r="AF19" i="12"/>
  <c r="AE19" i="12"/>
  <c r="AD19" i="12"/>
  <c r="AC19" i="12"/>
  <c r="AB19" i="12"/>
  <c r="AA19" i="12"/>
  <c r="Z19" i="12"/>
  <c r="Y19" i="12"/>
  <c r="X19" i="12"/>
  <c r="W19" i="12"/>
  <c r="V19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B19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7" i="12"/>
  <c r="AH17" i="12"/>
  <c r="AI17" i="12"/>
  <c r="AK17" i="12"/>
  <c r="AJ17" i="11"/>
  <c r="AF15" i="12"/>
  <c r="AE15" i="12"/>
  <c r="AD15" i="12"/>
  <c r="AC15" i="12"/>
  <c r="AB15" i="12"/>
  <c r="AA15" i="12"/>
  <c r="Z15" i="12"/>
  <c r="Y15" i="12"/>
  <c r="X15" i="12"/>
  <c r="W15" i="12"/>
  <c r="V15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C15" i="12"/>
  <c r="B15" i="12"/>
  <c r="AF13" i="12"/>
  <c r="AE13" i="12"/>
  <c r="Y13" i="12"/>
  <c r="X13" i="12"/>
  <c r="V13" i="12"/>
  <c r="S13" i="12"/>
  <c r="R13" i="12"/>
  <c r="Q13" i="12"/>
  <c r="P13" i="12"/>
  <c r="O13" i="12"/>
  <c r="L13" i="12"/>
  <c r="K13" i="12"/>
  <c r="J13" i="12"/>
  <c r="H13" i="12"/>
  <c r="F13" i="12"/>
  <c r="D13" i="12"/>
  <c r="C13" i="12"/>
  <c r="B13" i="12"/>
  <c r="AG23" i="1"/>
  <c r="AG23" i="2"/>
  <c r="AG23" i="3"/>
  <c r="AG23" i="11"/>
  <c r="AG21" i="1"/>
  <c r="AG21" i="2"/>
  <c r="AH21" i="2"/>
  <c r="AI21" i="2"/>
  <c r="AG21" i="3"/>
  <c r="AG21" i="11"/>
  <c r="AG19" i="1"/>
  <c r="AH19" i="1"/>
  <c r="AI19" i="1"/>
  <c r="AG19" i="2"/>
  <c r="AG19" i="3"/>
  <c r="AG19" i="11"/>
  <c r="AG17" i="1"/>
  <c r="AG17" i="2"/>
  <c r="AG17" i="3"/>
  <c r="AG17" i="11"/>
  <c r="AG15" i="1"/>
  <c r="AH15" i="1"/>
  <c r="AI15" i="1"/>
  <c r="AG15" i="2"/>
  <c r="AG15" i="3"/>
  <c r="AG15" i="11"/>
  <c r="AG13" i="1"/>
  <c r="AH13" i="1"/>
  <c r="AI13" i="1"/>
  <c r="AG13" i="2"/>
  <c r="AH13" i="2"/>
  <c r="AI13" i="2"/>
  <c r="AG13" i="3"/>
  <c r="AH13" i="4"/>
  <c r="AI13" i="4"/>
  <c r="AG13" i="11"/>
  <c r="AG31" i="12"/>
  <c r="AG29" i="12"/>
  <c r="AG23" i="12"/>
  <c r="AG21" i="12"/>
  <c r="AG19" i="12"/>
  <c r="AH19" i="12"/>
  <c r="AI19" i="12"/>
  <c r="AK19" i="12"/>
  <c r="AJ19" i="11"/>
  <c r="AG17" i="12"/>
  <c r="AG31" i="1"/>
  <c r="AH31" i="1"/>
  <c r="AI31" i="1"/>
  <c r="AG29" i="1"/>
  <c r="AH29" i="1"/>
  <c r="AI29" i="1"/>
  <c r="AG27" i="1"/>
  <c r="AG31" i="2"/>
  <c r="AH31" i="2"/>
  <c r="AI31" i="2"/>
  <c r="AG29" i="2"/>
  <c r="AG27" i="2"/>
  <c r="AG31" i="3"/>
  <c r="AG29" i="3"/>
  <c r="AG27" i="3"/>
  <c r="AH27" i="3"/>
  <c r="AI27" i="3"/>
  <c r="AH29" i="6"/>
  <c r="AI29" i="6"/>
  <c r="AH31" i="9"/>
  <c r="AI31" i="9"/>
  <c r="AG31" i="11"/>
  <c r="AG29" i="11"/>
  <c r="AG27" i="11"/>
  <c r="AG27" i="12"/>
  <c r="AG15" i="12"/>
  <c r="A3" i="2"/>
  <c r="A2" i="2"/>
  <c r="A3" i="3"/>
  <c r="A2" i="3"/>
  <c r="A3" i="4"/>
  <c r="A2" i="4"/>
  <c r="A3" i="5"/>
  <c r="A2" i="5"/>
  <c r="A3" i="6"/>
  <c r="A2" i="6"/>
  <c r="A3" i="7"/>
  <c r="A2" i="7"/>
  <c r="A3" i="8"/>
  <c r="A2" i="8"/>
  <c r="A3" i="9"/>
  <c r="A2" i="9"/>
  <c r="A3" i="10"/>
  <c r="A2" i="10"/>
  <c r="A3" i="1"/>
  <c r="A2" i="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3" i="11"/>
  <c r="A2" i="11"/>
  <c r="A8" i="11"/>
  <c r="H4" i="15" s="1"/>
  <c r="B3" i="12"/>
  <c r="AG9" i="10"/>
  <c r="AG29" i="10"/>
  <c r="AG9" i="9"/>
  <c r="AG17" i="9"/>
  <c r="AG9" i="8"/>
  <c r="AG19" i="8"/>
  <c r="AG9" i="7"/>
  <c r="AG21" i="7"/>
  <c r="AG9" i="6"/>
  <c r="AG9" i="5"/>
  <c r="AG17" i="5"/>
  <c r="AG9" i="4"/>
  <c r="A8" i="1"/>
  <c r="A8" i="2"/>
  <c r="Q31" i="15" s="1"/>
  <c r="A8" i="3"/>
  <c r="U36" i="15" s="1"/>
  <c r="A8" i="4"/>
  <c r="V8" i="4" s="1"/>
  <c r="A8" i="5"/>
  <c r="AB14" i="15" s="1"/>
  <c r="A8" i="6"/>
  <c r="AE8" i="6" s="1"/>
  <c r="A8" i="7"/>
  <c r="AD8" i="7" s="1"/>
  <c r="A8" i="8"/>
  <c r="J8" i="8" s="1"/>
  <c r="A8" i="9"/>
  <c r="Q8" i="9" s="1"/>
  <c r="A8" i="10"/>
  <c r="AU2" i="15" s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C9" i="12"/>
  <c r="AG29" i="8"/>
  <c r="AG31" i="8"/>
  <c r="AG27" i="7"/>
  <c r="AH17" i="1"/>
  <c r="AI17" i="1"/>
  <c r="AG19" i="4"/>
  <c r="AG29" i="4"/>
  <c r="AG27" i="4"/>
  <c r="AG21" i="4"/>
  <c r="AG13" i="4"/>
  <c r="AG31" i="4"/>
  <c r="AG23" i="4"/>
  <c r="AG15" i="4"/>
  <c r="AG17" i="4"/>
  <c r="AG29" i="5"/>
  <c r="AG13" i="6"/>
  <c r="AG15" i="9"/>
  <c r="AG15" i="5"/>
  <c r="AG17" i="8"/>
  <c r="AG19" i="7"/>
  <c r="AG21" i="6"/>
  <c r="AG23" i="9"/>
  <c r="AG23" i="5"/>
  <c r="AG27" i="8"/>
  <c r="AG31" i="9"/>
  <c r="AG27" i="5"/>
  <c r="AG13" i="9"/>
  <c r="AG13" i="5"/>
  <c r="AG15" i="8"/>
  <c r="AG17" i="7"/>
  <c r="AG21" i="9"/>
  <c r="AG21" i="5"/>
  <c r="AG23" i="8"/>
  <c r="AG29" i="9"/>
  <c r="AG31" i="7"/>
  <c r="AG27" i="6"/>
  <c r="AG29" i="6"/>
  <c r="AG13" i="8"/>
  <c r="AG15" i="10"/>
  <c r="AG15" i="7"/>
  <c r="AG17" i="10"/>
  <c r="AG19" i="9"/>
  <c r="AG19" i="5"/>
  <c r="AG21" i="8"/>
  <c r="AG23" i="7"/>
  <c r="AG27" i="9"/>
  <c r="AG29" i="7"/>
  <c r="AG31" i="5"/>
  <c r="AG13" i="7"/>
  <c r="AG15" i="6"/>
  <c r="AH23" i="12"/>
  <c r="AI23" i="12"/>
  <c r="AK23" i="12" s="1"/>
  <c r="AJ23" i="11" s="1"/>
  <c r="AK23" i="11" s="1"/>
  <c r="AJ23" i="1" s="1"/>
  <c r="AK23" i="1" s="1"/>
  <c r="AJ23" i="2" s="1"/>
  <c r="AK23" i="2" s="1"/>
  <c r="AJ23" i="3" s="1"/>
  <c r="AK23" i="3" s="1"/>
  <c r="AJ23" i="4" s="1"/>
  <c r="AK23" i="4" s="1"/>
  <c r="AJ23" i="5" s="1"/>
  <c r="AK23" i="5" s="1"/>
  <c r="AJ23" i="6" s="1"/>
  <c r="AK23" i="6" s="1"/>
  <c r="AJ23" i="7" s="1"/>
  <c r="AK23" i="7" s="1"/>
  <c r="AJ23" i="8" s="1"/>
  <c r="AK23" i="8" s="1"/>
  <c r="AJ23" i="9" s="1"/>
  <c r="AK23" i="9" s="1"/>
  <c r="AJ23" i="10" s="1"/>
  <c r="AK23" i="10" s="1"/>
  <c r="AH13" i="12"/>
  <c r="AI13" i="12"/>
  <c r="AK13" i="12"/>
  <c r="AJ13" i="11"/>
  <c r="AH23" i="4"/>
  <c r="AI23" i="4"/>
  <c r="AH23" i="3"/>
  <c r="AI23" i="3" s="1"/>
  <c r="AH13" i="7"/>
  <c r="AI13" i="7"/>
  <c r="AH29" i="5"/>
  <c r="AI29" i="5"/>
  <c r="AH27" i="4"/>
  <c r="AI27" i="4"/>
  <c r="AH21" i="6"/>
  <c r="AI21" i="6" s="1"/>
  <c r="AH19" i="8"/>
  <c r="AI19" i="8"/>
  <c r="AH29" i="3"/>
  <c r="AI29" i="3"/>
  <c r="AH15" i="6"/>
  <c r="AI15" i="6"/>
  <c r="AH15" i="3"/>
  <c r="AI15" i="3"/>
  <c r="AH19" i="4"/>
  <c r="AH13" i="10"/>
  <c r="AI13" i="10"/>
  <c r="AH21" i="9"/>
  <c r="AI21" i="9"/>
  <c r="AH29" i="10"/>
  <c r="AI29" i="10"/>
  <c r="AH15" i="9"/>
  <c r="AI15" i="9"/>
  <c r="AH19" i="10"/>
  <c r="AI19" i="10"/>
  <c r="AH23" i="2"/>
  <c r="AI23" i="2"/>
  <c r="AH27" i="2"/>
  <c r="AI27" i="2"/>
  <c r="AH29" i="2"/>
  <c r="AI29" i="2"/>
  <c r="AH21" i="1"/>
  <c r="M37" i="15" s="1"/>
  <c r="AH27" i="1"/>
  <c r="AI27" i="1"/>
  <c r="AH13" i="11"/>
  <c r="AI13" i="11"/>
  <c r="AH19" i="11"/>
  <c r="AI19" i="11"/>
  <c r="AH21" i="11"/>
  <c r="AH23" i="11"/>
  <c r="AI23" i="11"/>
  <c r="AH21" i="7"/>
  <c r="AH23" i="9"/>
  <c r="AI23" i="9"/>
  <c r="AH17" i="9"/>
  <c r="AI17" i="9"/>
  <c r="AH17" i="5"/>
  <c r="AI17" i="5"/>
  <c r="AH17" i="4"/>
  <c r="AI17" i="4"/>
  <c r="AH17" i="2"/>
  <c r="AI17" i="2"/>
  <c r="AH21" i="8"/>
  <c r="AH23" i="1"/>
  <c r="AI23" i="1"/>
  <c r="AG23" i="10"/>
  <c r="AG21" i="10"/>
  <c r="AG31" i="10"/>
  <c r="AG13" i="10"/>
  <c r="AG27" i="10"/>
  <c r="AH27" i="12"/>
  <c r="AI27" i="12"/>
  <c r="AK27" i="12"/>
  <c r="AJ27" i="11"/>
  <c r="AH27" i="10"/>
  <c r="AI27" i="10"/>
  <c r="AH15" i="2"/>
  <c r="AI15" i="2"/>
  <c r="AH19" i="2"/>
  <c r="AI19" i="2"/>
  <c r="AH21" i="4"/>
  <c r="Y37" i="15" s="1"/>
  <c r="AI21" i="4"/>
  <c r="AH15" i="7"/>
  <c r="AI15" i="7"/>
  <c r="AH17" i="10"/>
  <c r="AI17" i="10"/>
  <c r="AH17" i="7"/>
  <c r="AI17" i="7"/>
  <c r="AI19" i="4"/>
  <c r="AG19" i="10"/>
  <c r="AG23" i="6"/>
  <c r="AG19" i="6"/>
  <c r="AG31" i="6"/>
  <c r="AG17" i="6"/>
  <c r="AH29" i="12"/>
  <c r="AI29" i="12"/>
  <c r="AK29" i="12"/>
  <c r="AJ29" i="11"/>
  <c r="AH15" i="12"/>
  <c r="AI15" i="12"/>
  <c r="AK15" i="12"/>
  <c r="AJ15" i="11"/>
  <c r="AH15" i="11"/>
  <c r="AI15" i="11"/>
  <c r="AK15" i="11"/>
  <c r="AJ15" i="1"/>
  <c r="AK15" i="1"/>
  <c r="AJ15" i="2"/>
  <c r="AK15" i="2"/>
  <c r="AJ15" i="3"/>
  <c r="AK15" i="3"/>
  <c r="AJ15" i="4"/>
  <c r="AK15" i="4"/>
  <c r="AJ15" i="5"/>
  <c r="AK15" i="5"/>
  <c r="AJ15" i="6"/>
  <c r="AK15" i="6"/>
  <c r="AJ15" i="7"/>
  <c r="AK15" i="7"/>
  <c r="AJ15" i="8"/>
  <c r="AK15" i="8"/>
  <c r="AJ15" i="9"/>
  <c r="AK15" i="9"/>
  <c r="AJ15" i="10"/>
  <c r="AK15" i="10"/>
  <c r="AH27" i="11"/>
  <c r="AI27" i="11"/>
  <c r="AH29" i="11"/>
  <c r="AI29" i="11"/>
  <c r="AK29" i="11"/>
  <c r="AJ29" i="1"/>
  <c r="AK29" i="1"/>
  <c r="AJ29" i="2"/>
  <c r="AK29" i="2"/>
  <c r="AJ29" i="3"/>
  <c r="AK29" i="3"/>
  <c r="AJ29" i="4"/>
  <c r="AK29" i="4"/>
  <c r="AJ29" i="5"/>
  <c r="AK29" i="5"/>
  <c r="AJ29" i="6"/>
  <c r="AK29" i="6"/>
  <c r="AJ29" i="7"/>
  <c r="AK29" i="7"/>
  <c r="AJ29" i="8"/>
  <c r="AK29" i="8"/>
  <c r="AJ29" i="9"/>
  <c r="AK29" i="9"/>
  <c r="AJ29" i="10"/>
  <c r="AK29" i="10"/>
  <c r="D9" i="12"/>
  <c r="AK13" i="11"/>
  <c r="AJ13" i="1"/>
  <c r="AK13" i="1"/>
  <c r="AJ13" i="2"/>
  <c r="AK13" i="2"/>
  <c r="AJ13" i="3"/>
  <c r="AK13" i="3"/>
  <c r="AJ13" i="4"/>
  <c r="AK13" i="4"/>
  <c r="AJ13" i="5"/>
  <c r="AK13" i="5"/>
  <c r="AJ13" i="6"/>
  <c r="AK13" i="6"/>
  <c r="AJ13" i="7"/>
  <c r="AK13" i="7"/>
  <c r="AJ13" i="8"/>
  <c r="AK13" i="8"/>
  <c r="AJ13" i="9"/>
  <c r="AK13" i="9"/>
  <c r="AJ13" i="10"/>
  <c r="AK13" i="10"/>
  <c r="AK27" i="11"/>
  <c r="AJ27" i="1"/>
  <c r="AK27" i="1"/>
  <c r="AJ27" i="2"/>
  <c r="AK27" i="2"/>
  <c r="AJ27" i="3"/>
  <c r="AK27" i="3"/>
  <c r="AJ27" i="4"/>
  <c r="AK27" i="4"/>
  <c r="AJ27" i="5"/>
  <c r="AK27" i="5"/>
  <c r="AJ27" i="6"/>
  <c r="AK27" i="6"/>
  <c r="AJ27" i="7"/>
  <c r="AK27" i="7"/>
  <c r="AJ27" i="8"/>
  <c r="AK27" i="8"/>
  <c r="AJ27" i="9"/>
  <c r="AK27" i="9"/>
  <c r="AJ27" i="10"/>
  <c r="AK27" i="10"/>
  <c r="AK19" i="11"/>
  <c r="AJ19" i="1"/>
  <c r="AK19" i="1"/>
  <c r="AJ19" i="2"/>
  <c r="AK19" i="2"/>
  <c r="AJ19" i="3"/>
  <c r="AK19" i="3"/>
  <c r="AJ19" i="4"/>
  <c r="AK19" i="4"/>
  <c r="AJ19" i="5"/>
  <c r="AK19" i="5"/>
  <c r="AJ19" i="6"/>
  <c r="AK19" i="6"/>
  <c r="AJ19" i="7"/>
  <c r="AK19" i="7"/>
  <c r="AJ19" i="8"/>
  <c r="AK19" i="8"/>
  <c r="AJ19" i="9"/>
  <c r="AK19" i="9"/>
  <c r="AJ19" i="10"/>
  <c r="AK19" i="10"/>
  <c r="AK31" i="11"/>
  <c r="AJ31" i="1"/>
  <c r="AK31" i="1"/>
  <c r="AJ31" i="2"/>
  <c r="AK31" i="2"/>
  <c r="AJ31" i="3"/>
  <c r="AK31" i="3"/>
  <c r="AJ31" i="4"/>
  <c r="AK31" i="4"/>
  <c r="AJ31" i="5"/>
  <c r="AK31" i="5"/>
  <c r="AJ31" i="6"/>
  <c r="AK31" i="6"/>
  <c r="AJ31" i="7"/>
  <c r="AK31" i="7"/>
  <c r="AJ31" i="8"/>
  <c r="AK31" i="8"/>
  <c r="AJ31" i="9"/>
  <c r="AK31" i="9"/>
  <c r="AJ31" i="10"/>
  <c r="AK31" i="10"/>
  <c r="AK17" i="11"/>
  <c r="AJ17" i="1"/>
  <c r="AK17" i="1"/>
  <c r="AJ17" i="2"/>
  <c r="AK17" i="2"/>
  <c r="AJ17" i="3"/>
  <c r="AK17" i="3"/>
  <c r="AJ17" i="4"/>
  <c r="AK17" i="4"/>
  <c r="AJ17" i="5"/>
  <c r="AK17" i="5"/>
  <c r="AJ17" i="6"/>
  <c r="AK17" i="6"/>
  <c r="AJ17" i="7"/>
  <c r="AK17" i="7"/>
  <c r="AJ17" i="8"/>
  <c r="AK17" i="8"/>
  <c r="AJ17" i="9"/>
  <c r="AK17" i="9"/>
  <c r="AJ17" i="10"/>
  <c r="AK17" i="10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F9" i="12"/>
  <c r="C15" i="14"/>
  <c r="D15" i="14"/>
  <c r="C17" i="14"/>
  <c r="D17" i="14"/>
  <c r="D16" i="14"/>
  <c r="C16" i="14"/>
  <c r="C13" i="14"/>
  <c r="D13" i="14"/>
  <c r="D8" i="12"/>
  <c r="A6" i="12"/>
  <c r="AA6" i="12" s="1"/>
  <c r="M8" i="12"/>
  <c r="T8" i="12"/>
  <c r="AC8" i="12"/>
  <c r="C2" i="15"/>
  <c r="Y8" i="12"/>
  <c r="Q8" i="12"/>
  <c r="K8" i="12"/>
  <c r="AA8" i="12"/>
  <c r="W8" i="12"/>
  <c r="O8" i="12"/>
  <c r="E8" i="12"/>
  <c r="C8" i="12"/>
  <c r="Y8" i="1"/>
  <c r="E8" i="1"/>
  <c r="AC8" i="1"/>
  <c r="U8" i="1"/>
  <c r="J8" i="1"/>
  <c r="L8" i="1"/>
  <c r="AE8" i="12"/>
  <c r="D8" i="1"/>
  <c r="AA8" i="1"/>
  <c r="X8" i="4"/>
  <c r="X8" i="1"/>
  <c r="W8" i="1"/>
  <c r="F8" i="1"/>
  <c r="V8" i="12"/>
  <c r="Z8" i="5"/>
  <c r="AC8" i="5"/>
  <c r="N8" i="5"/>
  <c r="AD8" i="5"/>
  <c r="S8" i="5"/>
  <c r="P8" i="5"/>
  <c r="I8" i="4"/>
  <c r="A6" i="4"/>
  <c r="AC6" i="4" s="1"/>
  <c r="AB8" i="4"/>
  <c r="K8" i="4"/>
  <c r="M8" i="4"/>
  <c r="Y8" i="4"/>
  <c r="AC8" i="4"/>
  <c r="T8" i="4"/>
  <c r="Z8" i="4"/>
  <c r="AA8" i="4"/>
  <c r="O8" i="8"/>
  <c r="Z8" i="8"/>
  <c r="E8" i="8"/>
  <c r="P8" i="8"/>
  <c r="F8" i="8"/>
  <c r="C8" i="1"/>
  <c r="T8" i="1"/>
  <c r="B8" i="1"/>
  <c r="O8" i="1"/>
  <c r="P8" i="1"/>
  <c r="AE8" i="1"/>
  <c r="I8" i="1"/>
  <c r="R8" i="1"/>
  <c r="K2" i="15"/>
  <c r="Q8" i="1"/>
  <c r="G8" i="1"/>
  <c r="AD8" i="1"/>
  <c r="S8" i="1"/>
  <c r="Z8" i="1"/>
  <c r="V8" i="1"/>
  <c r="M8" i="1"/>
  <c r="AF8" i="1"/>
  <c r="H8" i="12"/>
  <c r="X8" i="12"/>
  <c r="G8" i="12"/>
  <c r="P8" i="12"/>
  <c r="B8" i="12"/>
  <c r="J8" i="12"/>
  <c r="Z8" i="12"/>
  <c r="I8" i="12"/>
  <c r="R8" i="12"/>
  <c r="AF8" i="12"/>
  <c r="AD8" i="12"/>
  <c r="AB8" i="12"/>
  <c r="U8" i="12"/>
  <c r="S8" i="12"/>
  <c r="N8" i="12"/>
  <c r="L8" i="12"/>
  <c r="L5" i="15" l="1"/>
  <c r="L9" i="15"/>
  <c r="L13" i="15"/>
  <c r="L17" i="15"/>
  <c r="L21" i="15"/>
  <c r="L25" i="15"/>
  <c r="L29" i="15"/>
  <c r="L33" i="15"/>
  <c r="L6" i="15"/>
  <c r="L10" i="15"/>
  <c r="L7" i="15"/>
  <c r="L11" i="15"/>
  <c r="L15" i="15"/>
  <c r="L19" i="15"/>
  <c r="L23" i="15"/>
  <c r="L27" i="15"/>
  <c r="L31" i="15"/>
  <c r="L8" i="15"/>
  <c r="L12" i="15"/>
  <c r="L16" i="15"/>
  <c r="L20" i="15"/>
  <c r="L24" i="15"/>
  <c r="L28" i="15"/>
  <c r="L32" i="15"/>
  <c r="L14" i="15"/>
  <c r="L18" i="15"/>
  <c r="L22" i="15"/>
  <c r="L26" i="15"/>
  <c r="L30" i="15"/>
  <c r="L34" i="15"/>
  <c r="L4" i="15"/>
  <c r="M10" i="15"/>
  <c r="R6" i="4"/>
  <c r="D8" i="5"/>
  <c r="A6" i="1"/>
  <c r="N8" i="1"/>
  <c r="K16" i="15" s="1"/>
  <c r="K8" i="1"/>
  <c r="K13" i="15" s="1"/>
  <c r="G32" i="15"/>
  <c r="G33" i="15"/>
  <c r="G34" i="15"/>
  <c r="H7" i="15"/>
  <c r="H11" i="15"/>
  <c r="H15" i="15"/>
  <c r="H19" i="15"/>
  <c r="H23" i="15"/>
  <c r="H27" i="15"/>
  <c r="H31" i="15"/>
  <c r="H9" i="15"/>
  <c r="H17" i="15"/>
  <c r="H25" i="15"/>
  <c r="H33" i="15"/>
  <c r="H10" i="15"/>
  <c r="H18" i="15"/>
  <c r="H26" i="15"/>
  <c r="H34" i="15"/>
  <c r="H8" i="15"/>
  <c r="H12" i="15"/>
  <c r="H16" i="15"/>
  <c r="H20" i="15"/>
  <c r="H24" i="15"/>
  <c r="H28" i="15"/>
  <c r="H32" i="15"/>
  <c r="H5" i="15"/>
  <c r="H13" i="15"/>
  <c r="H21" i="15"/>
  <c r="H29" i="15"/>
  <c r="H6" i="15"/>
  <c r="H14" i="15"/>
  <c r="H22" i="15"/>
  <c r="H30" i="15"/>
  <c r="K6" i="15"/>
  <c r="AK37" i="15"/>
  <c r="I6" i="15"/>
  <c r="E10" i="15"/>
  <c r="E11" i="15"/>
  <c r="E19" i="15"/>
  <c r="E27" i="15"/>
  <c r="E35" i="15"/>
  <c r="E8" i="15"/>
  <c r="E12" i="15"/>
  <c r="E16" i="15"/>
  <c r="E20" i="15"/>
  <c r="E24" i="15"/>
  <c r="E28" i="15"/>
  <c r="E32" i="15"/>
  <c r="E36" i="15"/>
  <c r="E40" i="15"/>
  <c r="E5" i="15"/>
  <c r="E9" i="15"/>
  <c r="E13" i="15"/>
  <c r="E17" i="15"/>
  <c r="E21" i="15"/>
  <c r="E25" i="15"/>
  <c r="E29" i="15"/>
  <c r="E33" i="15"/>
  <c r="E37" i="15"/>
  <c r="E6" i="15"/>
  <c r="E14" i="15"/>
  <c r="E18" i="15"/>
  <c r="E22" i="15"/>
  <c r="E26" i="15"/>
  <c r="E30" i="15"/>
  <c r="E34" i="15"/>
  <c r="E38" i="15"/>
  <c r="E7" i="15"/>
  <c r="E15" i="15"/>
  <c r="E23" i="15"/>
  <c r="E31" i="15"/>
  <c r="E39" i="15"/>
  <c r="L6" i="4"/>
  <c r="L7" i="4" s="1"/>
  <c r="I37" i="15"/>
  <c r="K6" i="4"/>
  <c r="K7" i="4" s="1"/>
  <c r="Z6" i="4"/>
  <c r="Z7" i="4" s="1"/>
  <c r="H6" i="4"/>
  <c r="H7" i="4" s="1"/>
  <c r="X6" i="4"/>
  <c r="D19" i="15"/>
  <c r="D8" i="15"/>
  <c r="D12" i="15"/>
  <c r="D16" i="15"/>
  <c r="D20" i="15"/>
  <c r="D24" i="15"/>
  <c r="D28" i="15"/>
  <c r="D32" i="15"/>
  <c r="D36" i="15"/>
  <c r="D40" i="15"/>
  <c r="D5" i="15"/>
  <c r="D9" i="15"/>
  <c r="D13" i="15"/>
  <c r="D17" i="15"/>
  <c r="D21" i="15"/>
  <c r="D25" i="15"/>
  <c r="D29" i="15"/>
  <c r="D33" i="15"/>
  <c r="D37" i="15"/>
  <c r="D6" i="15"/>
  <c r="D10" i="15"/>
  <c r="D14" i="15"/>
  <c r="D18" i="15"/>
  <c r="D22" i="15"/>
  <c r="D26" i="15"/>
  <c r="D30" i="15"/>
  <c r="D34" i="15"/>
  <c r="D38" i="15"/>
  <c r="D7" i="15"/>
  <c r="D11" i="15"/>
  <c r="D15" i="15"/>
  <c r="D23" i="15"/>
  <c r="D27" i="15"/>
  <c r="D31" i="15"/>
  <c r="D39" i="15"/>
  <c r="N6" i="1"/>
  <c r="N7" i="1" s="1"/>
  <c r="B8" i="7"/>
  <c r="W8" i="7"/>
  <c r="F8" i="12"/>
  <c r="C8" i="15" s="1"/>
  <c r="D4" i="15"/>
  <c r="Y6" i="1"/>
  <c r="Y7" i="1" s="1"/>
  <c r="H6" i="1"/>
  <c r="H7" i="1" s="1"/>
  <c r="E8" i="3"/>
  <c r="AB8" i="7"/>
  <c r="G8" i="7"/>
  <c r="C8" i="7"/>
  <c r="A6" i="7"/>
  <c r="AE6" i="7" s="1"/>
  <c r="AE7" i="7" s="1"/>
  <c r="AE8" i="7"/>
  <c r="M8" i="7"/>
  <c r="I8" i="3"/>
  <c r="I8" i="11"/>
  <c r="G11" i="15" s="1"/>
  <c r="L8" i="7"/>
  <c r="P8" i="7"/>
  <c r="I8" i="7"/>
  <c r="E8" i="7"/>
  <c r="G8" i="3"/>
  <c r="D8" i="3"/>
  <c r="X8" i="7"/>
  <c r="K8" i="7"/>
  <c r="O8" i="11"/>
  <c r="G17" i="15" s="1"/>
  <c r="Q8" i="11"/>
  <c r="G19" i="15" s="1"/>
  <c r="K18" i="15"/>
  <c r="O8" i="7"/>
  <c r="S8" i="7"/>
  <c r="AC8" i="7"/>
  <c r="U8" i="7"/>
  <c r="Z8" i="7"/>
  <c r="X8" i="3"/>
  <c r="F8" i="3"/>
  <c r="Y8" i="7"/>
  <c r="T8" i="7"/>
  <c r="R8" i="7"/>
  <c r="J8" i="7"/>
  <c r="D8" i="7"/>
  <c r="P8" i="11"/>
  <c r="G18" i="15" s="1"/>
  <c r="X8" i="11"/>
  <c r="G26" i="15" s="1"/>
  <c r="AC8" i="11"/>
  <c r="G31" i="15" s="1"/>
  <c r="H8" i="7"/>
  <c r="AA8" i="7"/>
  <c r="V8" i="7"/>
  <c r="F8" i="7"/>
  <c r="AD8" i="3"/>
  <c r="H8" i="3"/>
  <c r="Q8" i="7"/>
  <c r="N8" i="7"/>
  <c r="Z8" i="11"/>
  <c r="G28" i="15" s="1"/>
  <c r="AA8" i="11"/>
  <c r="G29" i="15" s="1"/>
  <c r="AB8" i="11"/>
  <c r="G30" i="15" s="1"/>
  <c r="AD6" i="4"/>
  <c r="AD7" i="4" s="1"/>
  <c r="B6" i="4"/>
  <c r="B7" i="4" s="1"/>
  <c r="J8" i="9"/>
  <c r="C14" i="14"/>
  <c r="D14" i="14"/>
  <c r="R7" i="4"/>
  <c r="AC7" i="4"/>
  <c r="X7" i="4"/>
  <c r="K21" i="15"/>
  <c r="K27" i="15"/>
  <c r="C13" i="15"/>
  <c r="AA7" i="12"/>
  <c r="B8" i="11"/>
  <c r="G4" i="15" s="1"/>
  <c r="T8" i="11"/>
  <c r="G22" i="15" s="1"/>
  <c r="AB8" i="5"/>
  <c r="Y6" i="4"/>
  <c r="Y7" i="4" s="1"/>
  <c r="T6" i="4"/>
  <c r="T7" i="4" s="1"/>
  <c r="E8" i="5"/>
  <c r="T8" i="5"/>
  <c r="AA8" i="5"/>
  <c r="I8" i="5"/>
  <c r="M8" i="5"/>
  <c r="L8" i="5"/>
  <c r="O8" i="5"/>
  <c r="Q8" i="5"/>
  <c r="AB8" i="6"/>
  <c r="M6" i="4"/>
  <c r="M7" i="4" s="1"/>
  <c r="E6" i="4"/>
  <c r="E7" i="4" s="1"/>
  <c r="G6" i="4"/>
  <c r="G7" i="4" s="1"/>
  <c r="S6" i="4"/>
  <c r="S7" i="4" s="1"/>
  <c r="C6" i="4"/>
  <c r="C7" i="4" s="1"/>
  <c r="Q6" i="4"/>
  <c r="Q7" i="4" s="1"/>
  <c r="F6" i="4"/>
  <c r="F7" i="4" s="1"/>
  <c r="AE6" i="4"/>
  <c r="AE7" i="4" s="1"/>
  <c r="K5" i="15"/>
  <c r="C16" i="15"/>
  <c r="W6" i="1"/>
  <c r="W7" i="1" s="1"/>
  <c r="AD6" i="1"/>
  <c r="AD7" i="1" s="1"/>
  <c r="K8" i="5"/>
  <c r="G8" i="5"/>
  <c r="W8" i="5"/>
  <c r="U8" i="5"/>
  <c r="H8" i="5"/>
  <c r="C8" i="5"/>
  <c r="AB8" i="10"/>
  <c r="AU30" i="15" s="1"/>
  <c r="W8" i="10"/>
  <c r="AU25" i="15" s="1"/>
  <c r="Z8" i="2"/>
  <c r="N6" i="4"/>
  <c r="N7" i="4" s="1"/>
  <c r="O6" i="4"/>
  <c r="O7" i="4" s="1"/>
  <c r="AB6" i="4"/>
  <c r="AB7" i="4" s="1"/>
  <c r="D6" i="4"/>
  <c r="D7" i="4" s="1"/>
  <c r="W6" i="4"/>
  <c r="W7" i="4" s="1"/>
  <c r="J6" i="4"/>
  <c r="J7" i="4" s="1"/>
  <c r="P6" i="4"/>
  <c r="P7" i="4" s="1"/>
  <c r="I6" i="4"/>
  <c r="I7" i="4" s="1"/>
  <c r="AF6" i="4"/>
  <c r="AF7" i="4" s="1"/>
  <c r="U6" i="4"/>
  <c r="U7" i="4" s="1"/>
  <c r="V6" i="4"/>
  <c r="V7" i="4" s="1"/>
  <c r="AA6" i="4"/>
  <c r="AA7" i="4" s="1"/>
  <c r="C17" i="15"/>
  <c r="X6" i="1"/>
  <c r="X7" i="1" s="1"/>
  <c r="Y6" i="12"/>
  <c r="Y7" i="12" s="1"/>
  <c r="C20" i="15"/>
  <c r="A6" i="5"/>
  <c r="V6" i="5" s="1"/>
  <c r="V7" i="5" s="1"/>
  <c r="R8" i="5"/>
  <c r="Y8" i="5"/>
  <c r="J8" i="5"/>
  <c r="V8" i="5"/>
  <c r="AE8" i="5"/>
  <c r="AF8" i="5"/>
  <c r="X8" i="5"/>
  <c r="H8" i="1"/>
  <c r="K10" i="15" s="1"/>
  <c r="K25" i="15"/>
  <c r="E6" i="12"/>
  <c r="E7" i="12" s="1"/>
  <c r="C39" i="15"/>
  <c r="I6" i="12"/>
  <c r="I7" i="12" s="1"/>
  <c r="AF8" i="10"/>
  <c r="J8" i="10"/>
  <c r="AU12" i="15" s="1"/>
  <c r="U8" i="10"/>
  <c r="AU23" i="15" s="1"/>
  <c r="S8" i="2"/>
  <c r="AE8" i="2"/>
  <c r="Z6" i="12"/>
  <c r="Z7" i="12" s="1"/>
  <c r="C11" i="15"/>
  <c r="C24" i="15"/>
  <c r="S6" i="12"/>
  <c r="S7" i="12" s="1"/>
  <c r="V6" i="12"/>
  <c r="V7" i="12" s="1"/>
  <c r="D8" i="10"/>
  <c r="AU6" i="15" s="1"/>
  <c r="A6" i="2"/>
  <c r="F6" i="2" s="1"/>
  <c r="F7" i="2" s="1"/>
  <c r="H8" i="2"/>
  <c r="G8" i="2"/>
  <c r="Q6" i="12"/>
  <c r="Q7" i="12" s="1"/>
  <c r="H6" i="12"/>
  <c r="H7" i="12" s="1"/>
  <c r="C38" i="15"/>
  <c r="M8" i="10"/>
  <c r="AU15" i="15" s="1"/>
  <c r="Z8" i="10"/>
  <c r="AU28" i="15" s="1"/>
  <c r="M8" i="2"/>
  <c r="M8" i="6"/>
  <c r="F8" i="5"/>
  <c r="O8" i="9"/>
  <c r="X8" i="9"/>
  <c r="P8" i="9"/>
  <c r="U8" i="9"/>
  <c r="T8" i="9"/>
  <c r="Y8" i="9"/>
  <c r="K8" i="9"/>
  <c r="AD8" i="9"/>
  <c r="W8" i="9"/>
  <c r="F8" i="9"/>
  <c r="R8" i="9"/>
  <c r="AE8" i="9"/>
  <c r="I8" i="9"/>
  <c r="AB8" i="9"/>
  <c r="G8" i="9"/>
  <c r="L8" i="9"/>
  <c r="C22" i="15"/>
  <c r="K24" i="15"/>
  <c r="K4" i="15"/>
  <c r="K23" i="15"/>
  <c r="K28" i="15"/>
  <c r="K11" i="15"/>
  <c r="K9" i="15"/>
  <c r="AC6" i="12"/>
  <c r="AC7" i="12" s="1"/>
  <c r="C18" i="15"/>
  <c r="W6" i="12"/>
  <c r="W7" i="12" s="1"/>
  <c r="K6" i="12"/>
  <c r="K7" i="12" s="1"/>
  <c r="C30" i="15"/>
  <c r="X6" i="12"/>
  <c r="X7" i="12" s="1"/>
  <c r="C36" i="15"/>
  <c r="C29" i="15"/>
  <c r="U6" i="12"/>
  <c r="U7" i="12" s="1"/>
  <c r="T6" i="12"/>
  <c r="T7" i="12" s="1"/>
  <c r="C21" i="15"/>
  <c r="C34" i="15"/>
  <c r="C12" i="15"/>
  <c r="C9" i="15"/>
  <c r="V8" i="10"/>
  <c r="AU24" i="15" s="1"/>
  <c r="AA8" i="10"/>
  <c r="AU29" i="15" s="1"/>
  <c r="AC8" i="10"/>
  <c r="AU31" i="15" s="1"/>
  <c r="K8" i="10"/>
  <c r="AU13" i="15" s="1"/>
  <c r="AE8" i="10"/>
  <c r="AU33" i="15" s="1"/>
  <c r="F8" i="10"/>
  <c r="AU8" i="15" s="1"/>
  <c r="X8" i="10"/>
  <c r="AU26" i="15" s="1"/>
  <c r="N8" i="10"/>
  <c r="AU16" i="15" s="1"/>
  <c r="AD8" i="10"/>
  <c r="AU32" i="15" s="1"/>
  <c r="C8" i="2"/>
  <c r="L8" i="2"/>
  <c r="D8" i="2"/>
  <c r="O8" i="2"/>
  <c r="O2" i="15"/>
  <c r="W8" i="2"/>
  <c r="H8" i="6"/>
  <c r="O8" i="10"/>
  <c r="AU17" i="15" s="1"/>
  <c r="N8" i="2"/>
  <c r="AA8" i="2"/>
  <c r="K29" i="15"/>
  <c r="K12" i="15"/>
  <c r="K34" i="15"/>
  <c r="K22" i="15"/>
  <c r="K26" i="15"/>
  <c r="G6" i="12"/>
  <c r="G7" i="12" s="1"/>
  <c r="AB6" i="12"/>
  <c r="AB7" i="12" s="1"/>
  <c r="C28" i="15"/>
  <c r="D6" i="12"/>
  <c r="D7" i="12" s="1"/>
  <c r="AF6" i="12"/>
  <c r="AF7" i="12" s="1"/>
  <c r="C14" i="15"/>
  <c r="F6" i="12"/>
  <c r="F7" i="12" s="1"/>
  <c r="C31" i="15"/>
  <c r="C6" i="15"/>
  <c r="C37" i="15"/>
  <c r="M6" i="12"/>
  <c r="M7" i="12" s="1"/>
  <c r="B6" i="12"/>
  <c r="B7" i="12" s="1"/>
  <c r="P6" i="12"/>
  <c r="P7" i="12" s="1"/>
  <c r="C23" i="15"/>
  <c r="C4" i="15"/>
  <c r="C26" i="15"/>
  <c r="B8" i="10"/>
  <c r="AU4" i="15" s="1"/>
  <c r="G8" i="10"/>
  <c r="AU9" i="15" s="1"/>
  <c r="P8" i="10"/>
  <c r="AU18" i="15" s="1"/>
  <c r="A6" i="10"/>
  <c r="C33" i="15"/>
  <c r="R8" i="10"/>
  <c r="AU20" i="15" s="1"/>
  <c r="Y8" i="10"/>
  <c r="AU27" i="15" s="1"/>
  <c r="E8" i="2"/>
  <c r="U8" i="2"/>
  <c r="Q8" i="2"/>
  <c r="AB8" i="2"/>
  <c r="AC8" i="2"/>
  <c r="V8" i="2"/>
  <c r="K8" i="6"/>
  <c r="X8" i="2"/>
  <c r="A6" i="6"/>
  <c r="AB6" i="6" s="1"/>
  <c r="AB7" i="6" s="1"/>
  <c r="AE2" i="15"/>
  <c r="AD8" i="2"/>
  <c r="K7" i="15"/>
  <c r="K31" i="15"/>
  <c r="K19" i="15"/>
  <c r="K14" i="15"/>
  <c r="K33" i="15"/>
  <c r="O6" i="12"/>
  <c r="O7" i="12" s="1"/>
  <c r="AD6" i="12"/>
  <c r="AD7" i="12" s="1"/>
  <c r="C32" i="15"/>
  <c r="C6" i="12"/>
  <c r="C7" i="12" s="1"/>
  <c r="C10" i="15"/>
  <c r="N6" i="12"/>
  <c r="N7" i="12" s="1"/>
  <c r="C7" i="15"/>
  <c r="C19" i="15"/>
  <c r="C5" i="15"/>
  <c r="AE6" i="12"/>
  <c r="AE7" i="12" s="1"/>
  <c r="R6" i="12"/>
  <c r="R7" i="12" s="1"/>
  <c r="L6" i="12"/>
  <c r="L7" i="12" s="1"/>
  <c r="J6" i="12"/>
  <c r="J7" i="12" s="1"/>
  <c r="Q8" i="10"/>
  <c r="AU19" i="15" s="1"/>
  <c r="S8" i="10"/>
  <c r="AU21" i="15" s="1"/>
  <c r="C8" i="10"/>
  <c r="AU5" i="15" s="1"/>
  <c r="T8" i="10"/>
  <c r="AU22" i="15" s="1"/>
  <c r="E8" i="10"/>
  <c r="AU7" i="15" s="1"/>
  <c r="I8" i="10"/>
  <c r="AU11" i="15" s="1"/>
  <c r="F8" i="2"/>
  <c r="Y8" i="2"/>
  <c r="I8" i="2"/>
  <c r="R8" i="2"/>
  <c r="J8" i="2"/>
  <c r="K8" i="2"/>
  <c r="B8" i="2"/>
  <c r="T8" i="2"/>
  <c r="Q38" i="15"/>
  <c r="Q37" i="15"/>
  <c r="AG38" i="15"/>
  <c r="AS38" i="15"/>
  <c r="AS37" i="15"/>
  <c r="E8" i="9"/>
  <c r="G8" i="8"/>
  <c r="AN34" i="15"/>
  <c r="AN32" i="15"/>
  <c r="AN30" i="15"/>
  <c r="AN28" i="15"/>
  <c r="AN26" i="15"/>
  <c r="AN24" i="15"/>
  <c r="AN22" i="15"/>
  <c r="AN20" i="15"/>
  <c r="AN18" i="15"/>
  <c r="AN16" i="15"/>
  <c r="AN14" i="15"/>
  <c r="AN12" i="15"/>
  <c r="AN10" i="15"/>
  <c r="AN8" i="15"/>
  <c r="AN6" i="15"/>
  <c r="AN4" i="15"/>
  <c r="AO33" i="15"/>
  <c r="AO31" i="15"/>
  <c r="AO29" i="15"/>
  <c r="AO27" i="15"/>
  <c r="AO25" i="15"/>
  <c r="AO23" i="15"/>
  <c r="AO21" i="15"/>
  <c r="AO19" i="15"/>
  <c r="AO17" i="15"/>
  <c r="AO15" i="15"/>
  <c r="AO13" i="15"/>
  <c r="AO11" i="15"/>
  <c r="AO9" i="15"/>
  <c r="AO7" i="15"/>
  <c r="AO5" i="15"/>
  <c r="AO36" i="15"/>
  <c r="AN33" i="15"/>
  <c r="AN31" i="15"/>
  <c r="AN29" i="15"/>
  <c r="AN27" i="15"/>
  <c r="AN25" i="15"/>
  <c r="AN23" i="15"/>
  <c r="AN21" i="15"/>
  <c r="AN19" i="15"/>
  <c r="AN17" i="15"/>
  <c r="AN15" i="15"/>
  <c r="AN13" i="15"/>
  <c r="AN11" i="15"/>
  <c r="AN9" i="15"/>
  <c r="AN7" i="15"/>
  <c r="AN5" i="15"/>
  <c r="AO34" i="15"/>
  <c r="AO32" i="15"/>
  <c r="AO30" i="15"/>
  <c r="AO28" i="15"/>
  <c r="AO26" i="15"/>
  <c r="AO24" i="15"/>
  <c r="AO22" i="15"/>
  <c r="AO20" i="15"/>
  <c r="AO18" i="15"/>
  <c r="AO16" i="15"/>
  <c r="AO14" i="15"/>
  <c r="AO12" i="15"/>
  <c r="AO8" i="15"/>
  <c r="AO6" i="15"/>
  <c r="AO4" i="15"/>
  <c r="AO10" i="15"/>
  <c r="M8" i="8"/>
  <c r="N8" i="8"/>
  <c r="K8" i="8"/>
  <c r="AB8" i="8"/>
  <c r="Y8" i="8"/>
  <c r="AM2" i="15"/>
  <c r="AM17" i="15" s="1"/>
  <c r="D8" i="8"/>
  <c r="T8" i="8"/>
  <c r="I8" i="8"/>
  <c r="H8" i="8"/>
  <c r="V8" i="8"/>
  <c r="S8" i="8"/>
  <c r="AF8" i="8"/>
  <c r="X8" i="8"/>
  <c r="AM26" i="15" s="1"/>
  <c r="W8" i="8"/>
  <c r="U8" i="8"/>
  <c r="L8" i="8"/>
  <c r="B8" i="8"/>
  <c r="AD8" i="8"/>
  <c r="Q8" i="8"/>
  <c r="W2" i="15"/>
  <c r="W11" i="15" s="1"/>
  <c r="Y36" i="15"/>
  <c r="X33" i="15"/>
  <c r="X31" i="15"/>
  <c r="X29" i="15"/>
  <c r="X27" i="15"/>
  <c r="X25" i="15"/>
  <c r="X23" i="15"/>
  <c r="X21" i="15"/>
  <c r="X19" i="15"/>
  <c r="X17" i="15"/>
  <c r="X15" i="15"/>
  <c r="X13" i="15"/>
  <c r="X11" i="15"/>
  <c r="X9" i="15"/>
  <c r="X7" i="15"/>
  <c r="X5" i="15"/>
  <c r="Y34" i="15"/>
  <c r="Y32" i="15"/>
  <c r="Y30" i="15"/>
  <c r="Y28" i="15"/>
  <c r="Y26" i="15"/>
  <c r="Y24" i="15"/>
  <c r="Y22" i="15"/>
  <c r="Y20" i="15"/>
  <c r="Y18" i="15"/>
  <c r="Y16" i="15"/>
  <c r="Y14" i="15"/>
  <c r="Y12" i="15"/>
  <c r="Y10" i="15"/>
  <c r="Y8" i="15"/>
  <c r="Y6" i="15"/>
  <c r="Y4" i="15"/>
  <c r="X34" i="15"/>
  <c r="X30" i="15"/>
  <c r="X26" i="15"/>
  <c r="X22" i="15"/>
  <c r="X18" i="15"/>
  <c r="X14" i="15"/>
  <c r="X10" i="15"/>
  <c r="X6" i="15"/>
  <c r="O8" i="4"/>
  <c r="Q8" i="4"/>
  <c r="D8" i="4"/>
  <c r="C8" i="4"/>
  <c r="L8" i="4"/>
  <c r="U8" i="4"/>
  <c r="AE8" i="4"/>
  <c r="G8" i="4"/>
  <c r="Y33" i="15"/>
  <c r="Y29" i="15"/>
  <c r="Y25" i="15"/>
  <c r="Y21" i="15"/>
  <c r="Y17" i="15"/>
  <c r="Y13" i="15"/>
  <c r="Y9" i="15"/>
  <c r="Y5" i="15"/>
  <c r="F8" i="4"/>
  <c r="J8" i="4"/>
  <c r="R8" i="4"/>
  <c r="B8" i="4"/>
  <c r="E8" i="4"/>
  <c r="S8" i="4"/>
  <c r="N8" i="4"/>
  <c r="X32" i="15"/>
  <c r="X28" i="15"/>
  <c r="X24" i="15"/>
  <c r="X20" i="15"/>
  <c r="X16" i="15"/>
  <c r="X12" i="15"/>
  <c r="X8" i="15"/>
  <c r="X4" i="15"/>
  <c r="AD8" i="4"/>
  <c r="W8" i="4"/>
  <c r="P8" i="4"/>
  <c r="H8" i="4"/>
  <c r="Y31" i="15"/>
  <c r="Y27" i="15"/>
  <c r="Y23" i="15"/>
  <c r="Y19" i="15"/>
  <c r="Y15" i="15"/>
  <c r="Y11" i="15"/>
  <c r="Y7" i="15"/>
  <c r="AC8" i="8"/>
  <c r="A6" i="8"/>
  <c r="U6" i="8" s="1"/>
  <c r="U7" i="8" s="1"/>
  <c r="U37" i="15"/>
  <c r="H38" i="15"/>
  <c r="I33" i="15"/>
  <c r="I29" i="15"/>
  <c r="I22" i="15"/>
  <c r="I14" i="15"/>
  <c r="M30" i="15"/>
  <c r="M22" i="15"/>
  <c r="M14" i="15"/>
  <c r="M6" i="15"/>
  <c r="P7" i="15"/>
  <c r="P11" i="15"/>
  <c r="P15" i="15"/>
  <c r="P19" i="15"/>
  <c r="P23" i="15"/>
  <c r="P27" i="15"/>
  <c r="P31" i="15"/>
  <c r="Q36" i="15"/>
  <c r="T7" i="15"/>
  <c r="T11" i="15"/>
  <c r="T15" i="15"/>
  <c r="T19" i="15"/>
  <c r="T23" i="15"/>
  <c r="T27" i="15"/>
  <c r="T31" i="15"/>
  <c r="AB4" i="15"/>
  <c r="AB8" i="15"/>
  <c r="AB12" i="15"/>
  <c r="AC16" i="15"/>
  <c r="AI2" i="15"/>
  <c r="AK34" i="15"/>
  <c r="AK32" i="15"/>
  <c r="AK30" i="15"/>
  <c r="AK28" i="15"/>
  <c r="AK26" i="15"/>
  <c r="AK24" i="15"/>
  <c r="AK22" i="15"/>
  <c r="AK20" i="15"/>
  <c r="AK18" i="15"/>
  <c r="AK16" i="15"/>
  <c r="AK14" i="15"/>
  <c r="AK12" i="15"/>
  <c r="AK10" i="15"/>
  <c r="AK8" i="15"/>
  <c r="AK6" i="15"/>
  <c r="AK4" i="15"/>
  <c r="AJ34" i="15"/>
  <c r="AJ32" i="15"/>
  <c r="AJ30" i="15"/>
  <c r="AJ28" i="15"/>
  <c r="AJ26" i="15"/>
  <c r="AJ24" i="15"/>
  <c r="AJ22" i="15"/>
  <c r="AJ20" i="15"/>
  <c r="AJ18" i="15"/>
  <c r="AJ16" i="15"/>
  <c r="AJ14" i="15"/>
  <c r="AJ12" i="15"/>
  <c r="AJ10" i="15"/>
  <c r="AJ8" i="15"/>
  <c r="AJ6" i="15"/>
  <c r="AJ4" i="15"/>
  <c r="AK33" i="15"/>
  <c r="AK31" i="15"/>
  <c r="AK29" i="15"/>
  <c r="AK27" i="15"/>
  <c r="AK25" i="15"/>
  <c r="AK23" i="15"/>
  <c r="AK21" i="15"/>
  <c r="AK19" i="15"/>
  <c r="AK17" i="15"/>
  <c r="AK15" i="15"/>
  <c r="AK13" i="15"/>
  <c r="AK11" i="15"/>
  <c r="AK9" i="15"/>
  <c r="AK7" i="15"/>
  <c r="AK5" i="15"/>
  <c r="AK36" i="15"/>
  <c r="AJ33" i="15"/>
  <c r="AJ31" i="15"/>
  <c r="AJ29" i="15"/>
  <c r="AJ27" i="15"/>
  <c r="AJ25" i="15"/>
  <c r="AJ23" i="15"/>
  <c r="AJ21" i="15"/>
  <c r="AJ19" i="15"/>
  <c r="AJ17" i="15"/>
  <c r="AJ15" i="15"/>
  <c r="AJ13" i="15"/>
  <c r="AJ11" i="15"/>
  <c r="AJ9" i="15"/>
  <c r="AJ7" i="15"/>
  <c r="AJ5" i="15"/>
  <c r="U34" i="15"/>
  <c r="U32" i="15"/>
  <c r="U30" i="15"/>
  <c r="U28" i="15"/>
  <c r="U26" i="15"/>
  <c r="U24" i="15"/>
  <c r="U22" i="15"/>
  <c r="U20" i="15"/>
  <c r="U18" i="15"/>
  <c r="U16" i="15"/>
  <c r="U14" i="15"/>
  <c r="U12" i="15"/>
  <c r="U10" i="15"/>
  <c r="U8" i="15"/>
  <c r="U6" i="15"/>
  <c r="U4" i="15"/>
  <c r="T34" i="15"/>
  <c r="T32" i="15"/>
  <c r="T30" i="15"/>
  <c r="T28" i="15"/>
  <c r="T26" i="15"/>
  <c r="T24" i="15"/>
  <c r="T22" i="15"/>
  <c r="T20" i="15"/>
  <c r="T18" i="15"/>
  <c r="T16" i="15"/>
  <c r="T14" i="15"/>
  <c r="T12" i="15"/>
  <c r="T10" i="15"/>
  <c r="T8" i="15"/>
  <c r="T6" i="15"/>
  <c r="T4" i="15"/>
  <c r="A6" i="11"/>
  <c r="O6" i="11" s="1"/>
  <c r="O7" i="11" s="1"/>
  <c r="I7" i="15"/>
  <c r="I11" i="15"/>
  <c r="I15" i="15"/>
  <c r="I19" i="15"/>
  <c r="I23" i="15"/>
  <c r="I27" i="15"/>
  <c r="I8" i="15"/>
  <c r="I12" i="15"/>
  <c r="I16" i="15"/>
  <c r="I20" i="15"/>
  <c r="I24" i="15"/>
  <c r="AC37" i="15"/>
  <c r="H37" i="15"/>
  <c r="I4" i="15"/>
  <c r="I32" i="15"/>
  <c r="I28" i="15"/>
  <c r="I21" i="15"/>
  <c r="I13" i="15"/>
  <c r="I5" i="15"/>
  <c r="M29" i="15"/>
  <c r="M21" i="15"/>
  <c r="M13" i="15"/>
  <c r="M5" i="15"/>
  <c r="Q7" i="15"/>
  <c r="Q11" i="15"/>
  <c r="Q15" i="15"/>
  <c r="Q19" i="15"/>
  <c r="Q23" i="15"/>
  <c r="Q27" i="15"/>
  <c r="U7" i="15"/>
  <c r="U11" i="15"/>
  <c r="U15" i="15"/>
  <c r="U19" i="15"/>
  <c r="U23" i="15"/>
  <c r="U27" i="15"/>
  <c r="U31" i="15"/>
  <c r="AC4" i="15"/>
  <c r="AC8" i="15"/>
  <c r="AC12" i="15"/>
  <c r="D8" i="11"/>
  <c r="G6" i="15" s="1"/>
  <c r="H8" i="11"/>
  <c r="G10" i="15" s="1"/>
  <c r="N8" i="11"/>
  <c r="G16" i="15" s="1"/>
  <c r="C8" i="11"/>
  <c r="G5" i="15" s="1"/>
  <c r="AO37" i="15"/>
  <c r="L8" i="10"/>
  <c r="AU14" i="15" s="1"/>
  <c r="AW36" i="15"/>
  <c r="AV33" i="15"/>
  <c r="AV31" i="15"/>
  <c r="AV29" i="15"/>
  <c r="AV27" i="15"/>
  <c r="AV25" i="15"/>
  <c r="AV23" i="15"/>
  <c r="AV21" i="15"/>
  <c r="AV19" i="15"/>
  <c r="AV17" i="15"/>
  <c r="AV15" i="15"/>
  <c r="AV13" i="15"/>
  <c r="AV11" i="15"/>
  <c r="AV9" i="15"/>
  <c r="AV7" i="15"/>
  <c r="AV5" i="15"/>
  <c r="AW34" i="15"/>
  <c r="AW32" i="15"/>
  <c r="AW30" i="15"/>
  <c r="AW28" i="15"/>
  <c r="AW26" i="15"/>
  <c r="AW24" i="15"/>
  <c r="AW22" i="15"/>
  <c r="AW20" i="15"/>
  <c r="AW18" i="15"/>
  <c r="AW16" i="15"/>
  <c r="AW14" i="15"/>
  <c r="AW12" i="15"/>
  <c r="AW10" i="15"/>
  <c r="AW8" i="15"/>
  <c r="AW6" i="15"/>
  <c r="AW4" i="15"/>
  <c r="AV34" i="15"/>
  <c r="AV32" i="15"/>
  <c r="AV30" i="15"/>
  <c r="AV28" i="15"/>
  <c r="AV26" i="15"/>
  <c r="AV24" i="15"/>
  <c r="AV22" i="15"/>
  <c r="AV20" i="15"/>
  <c r="AV18" i="15"/>
  <c r="AV16" i="15"/>
  <c r="AV14" i="15"/>
  <c r="AV12" i="15"/>
  <c r="AV10" i="15"/>
  <c r="AV8" i="15"/>
  <c r="AV6" i="15"/>
  <c r="AV4" i="15"/>
  <c r="AW31" i="15"/>
  <c r="AW23" i="15"/>
  <c r="AW15" i="15"/>
  <c r="AW7" i="15"/>
  <c r="AW29" i="15"/>
  <c r="AW21" i="15"/>
  <c r="AW13" i="15"/>
  <c r="AW5" i="15"/>
  <c r="AW27" i="15"/>
  <c r="AW19" i="15"/>
  <c r="AW11" i="15"/>
  <c r="AW33" i="15"/>
  <c r="AW25" i="15"/>
  <c r="AW17" i="15"/>
  <c r="AW9" i="15"/>
  <c r="C8" i="6"/>
  <c r="AG34" i="15"/>
  <c r="AG32" i="15"/>
  <c r="AG30" i="15"/>
  <c r="AG28" i="15"/>
  <c r="AG26" i="15"/>
  <c r="AG24" i="15"/>
  <c r="AG22" i="15"/>
  <c r="AG20" i="15"/>
  <c r="AG18" i="15"/>
  <c r="AG16" i="15"/>
  <c r="AG14" i="15"/>
  <c r="AG12" i="15"/>
  <c r="AG10" i="15"/>
  <c r="AG8" i="15"/>
  <c r="AG6" i="15"/>
  <c r="AG4" i="15"/>
  <c r="AF34" i="15"/>
  <c r="AF32" i="15"/>
  <c r="AF30" i="15"/>
  <c r="AF28" i="15"/>
  <c r="AF26" i="15"/>
  <c r="AF24" i="15"/>
  <c r="AF22" i="15"/>
  <c r="AF20" i="15"/>
  <c r="AF18" i="15"/>
  <c r="AF16" i="15"/>
  <c r="AF14" i="15"/>
  <c r="AF12" i="15"/>
  <c r="AF10" i="15"/>
  <c r="AF8" i="15"/>
  <c r="AF6" i="15"/>
  <c r="AF4" i="15"/>
  <c r="AG33" i="15"/>
  <c r="AG31" i="15"/>
  <c r="AG29" i="15"/>
  <c r="AG27" i="15"/>
  <c r="AG25" i="15"/>
  <c r="AG23" i="15"/>
  <c r="AG21" i="15"/>
  <c r="AG19" i="15"/>
  <c r="AG17" i="15"/>
  <c r="AG15" i="15"/>
  <c r="AG13" i="15"/>
  <c r="AG11" i="15"/>
  <c r="AG9" i="15"/>
  <c r="AG7" i="15"/>
  <c r="AG5" i="15"/>
  <c r="AF31" i="15"/>
  <c r="AF23" i="15"/>
  <c r="AF15" i="15"/>
  <c r="AF7" i="15"/>
  <c r="AF29" i="15"/>
  <c r="AF21" i="15"/>
  <c r="AF13" i="15"/>
  <c r="AF5" i="15"/>
  <c r="AG36" i="15"/>
  <c r="AF27" i="15"/>
  <c r="AF19" i="15"/>
  <c r="AF11" i="15"/>
  <c r="AF33" i="15"/>
  <c r="AF25" i="15"/>
  <c r="AF17" i="15"/>
  <c r="AF9" i="15"/>
  <c r="P8" i="2"/>
  <c r="Q34" i="15"/>
  <c r="Q32" i="15"/>
  <c r="Q30" i="15"/>
  <c r="Q28" i="15"/>
  <c r="Q26" i="15"/>
  <c r="Q24" i="15"/>
  <c r="Q22" i="15"/>
  <c r="Q20" i="15"/>
  <c r="Q18" i="15"/>
  <c r="Q16" i="15"/>
  <c r="Q14" i="15"/>
  <c r="Q12" i="15"/>
  <c r="Q10" i="15"/>
  <c r="Q8" i="15"/>
  <c r="Q6" i="15"/>
  <c r="Q4" i="15"/>
  <c r="P34" i="15"/>
  <c r="P32" i="15"/>
  <c r="P30" i="15"/>
  <c r="P28" i="15"/>
  <c r="P26" i="15"/>
  <c r="P24" i="15"/>
  <c r="P22" i="15"/>
  <c r="P20" i="15"/>
  <c r="P18" i="15"/>
  <c r="P16" i="15"/>
  <c r="P14" i="15"/>
  <c r="P12" i="15"/>
  <c r="P10" i="15"/>
  <c r="P8" i="15"/>
  <c r="P6" i="15"/>
  <c r="P4" i="15"/>
  <c r="AW38" i="15"/>
  <c r="H40" i="15"/>
  <c r="H36" i="15"/>
  <c r="I36" i="15"/>
  <c r="I31" i="15"/>
  <c r="I26" i="15"/>
  <c r="I18" i="15"/>
  <c r="I10" i="15"/>
  <c r="M34" i="15"/>
  <c r="M26" i="15"/>
  <c r="M18" i="15"/>
  <c r="P5" i="15"/>
  <c r="P9" i="15"/>
  <c r="P13" i="15"/>
  <c r="P17" i="15"/>
  <c r="P21" i="15"/>
  <c r="P25" i="15"/>
  <c r="P29" i="15"/>
  <c r="P33" i="15"/>
  <c r="T5" i="15"/>
  <c r="T9" i="15"/>
  <c r="T13" i="15"/>
  <c r="T17" i="15"/>
  <c r="T21" i="15"/>
  <c r="T25" i="15"/>
  <c r="T29" i="15"/>
  <c r="T33" i="15"/>
  <c r="AB6" i="15"/>
  <c r="AB10" i="15"/>
  <c r="Y38" i="15"/>
  <c r="A6" i="9"/>
  <c r="U6" i="9" s="1"/>
  <c r="U7" i="9" s="1"/>
  <c r="AS33" i="15"/>
  <c r="AS31" i="15"/>
  <c r="AS29" i="15"/>
  <c r="AS27" i="15"/>
  <c r="AS25" i="15"/>
  <c r="AS23" i="15"/>
  <c r="AS21" i="15"/>
  <c r="AS19" i="15"/>
  <c r="AS17" i="15"/>
  <c r="AS15" i="15"/>
  <c r="AS13" i="15"/>
  <c r="AS11" i="15"/>
  <c r="AS9" i="15"/>
  <c r="AS7" i="15"/>
  <c r="AS5" i="15"/>
  <c r="AS36" i="15"/>
  <c r="AR33" i="15"/>
  <c r="AR31" i="15"/>
  <c r="AR29" i="15"/>
  <c r="AR27" i="15"/>
  <c r="AR25" i="15"/>
  <c r="AR23" i="15"/>
  <c r="AR21" i="15"/>
  <c r="AR19" i="15"/>
  <c r="AR17" i="15"/>
  <c r="AR15" i="15"/>
  <c r="AR13" i="15"/>
  <c r="AR11" i="15"/>
  <c r="AR9" i="15"/>
  <c r="AR7" i="15"/>
  <c r="AR5" i="15"/>
  <c r="AS34" i="15"/>
  <c r="AS32" i="15"/>
  <c r="AS30" i="15"/>
  <c r="AS28" i="15"/>
  <c r="AS26" i="15"/>
  <c r="AS24" i="15"/>
  <c r="AS22" i="15"/>
  <c r="AS20" i="15"/>
  <c r="AS18" i="15"/>
  <c r="AS16" i="15"/>
  <c r="AS14" i="15"/>
  <c r="AS12" i="15"/>
  <c r="AS10" i="15"/>
  <c r="AS8" i="15"/>
  <c r="AS6" i="15"/>
  <c r="AS4" i="15"/>
  <c r="AR32" i="15"/>
  <c r="AR24" i="15"/>
  <c r="AR16" i="15"/>
  <c r="AR8" i="15"/>
  <c r="AR30" i="15"/>
  <c r="AR22" i="15"/>
  <c r="AR14" i="15"/>
  <c r="AR6" i="15"/>
  <c r="AR28" i="15"/>
  <c r="AR20" i="15"/>
  <c r="AR12" i="15"/>
  <c r="AR4" i="15"/>
  <c r="AR34" i="15"/>
  <c r="AR26" i="15"/>
  <c r="AR18" i="15"/>
  <c r="AR10" i="15"/>
  <c r="B8" i="5"/>
  <c r="AB34" i="15"/>
  <c r="AB32" i="15"/>
  <c r="AB30" i="15"/>
  <c r="AB28" i="15"/>
  <c r="AB26" i="15"/>
  <c r="AB24" i="15"/>
  <c r="AC33" i="15"/>
  <c r="AC31" i="15"/>
  <c r="AC29" i="15"/>
  <c r="AC27" i="15"/>
  <c r="AC25" i="15"/>
  <c r="AC23" i="15"/>
  <c r="AC36" i="15"/>
  <c r="AB33" i="15"/>
  <c r="AB31" i="15"/>
  <c r="AB29" i="15"/>
  <c r="AB27" i="15"/>
  <c r="AB25" i="15"/>
  <c r="AB23" i="15"/>
  <c r="AC30" i="15"/>
  <c r="AC22" i="15"/>
  <c r="AC20" i="15"/>
  <c r="AC18" i="15"/>
  <c r="AC28" i="15"/>
  <c r="AB22" i="15"/>
  <c r="AB20" i="15"/>
  <c r="AB18" i="15"/>
  <c r="AB16" i="15"/>
  <c r="AC34" i="15"/>
  <c r="AC26" i="15"/>
  <c r="AC21" i="15"/>
  <c r="AC19" i="15"/>
  <c r="AC17" i="15"/>
  <c r="AC15" i="15"/>
  <c r="AC13" i="15"/>
  <c r="AC11" i="15"/>
  <c r="AC9" i="15"/>
  <c r="AC7" i="15"/>
  <c r="AC5" i="15"/>
  <c r="AC32" i="15"/>
  <c r="AC24" i="15"/>
  <c r="AB21" i="15"/>
  <c r="AB19" i="15"/>
  <c r="AB17" i="15"/>
  <c r="AB15" i="15"/>
  <c r="AB13" i="15"/>
  <c r="AB11" i="15"/>
  <c r="AB9" i="15"/>
  <c r="AB7" i="15"/>
  <c r="AB5" i="15"/>
  <c r="AB8" i="1"/>
  <c r="K30" i="15" s="1"/>
  <c r="M7" i="15"/>
  <c r="M11" i="15"/>
  <c r="M15" i="15"/>
  <c r="M19" i="15"/>
  <c r="M23" i="15"/>
  <c r="M27" i="15"/>
  <c r="M31" i="15"/>
  <c r="M36" i="15"/>
  <c r="M8" i="15"/>
  <c r="M12" i="15"/>
  <c r="M16" i="15"/>
  <c r="M20" i="15"/>
  <c r="M24" i="15"/>
  <c r="M28" i="15"/>
  <c r="M32" i="15"/>
  <c r="M4" i="15"/>
  <c r="AW37" i="15"/>
  <c r="U38" i="15"/>
  <c r="H39" i="15"/>
  <c r="I34" i="15"/>
  <c r="I30" i="15"/>
  <c r="I25" i="15"/>
  <c r="I17" i="15"/>
  <c r="I9" i="15"/>
  <c r="M33" i="15"/>
  <c r="M25" i="15"/>
  <c r="M17" i="15"/>
  <c r="M9" i="15"/>
  <c r="Q5" i="15"/>
  <c r="Q9" i="15"/>
  <c r="Q13" i="15"/>
  <c r="Q17" i="15"/>
  <c r="Q21" i="15"/>
  <c r="Q25" i="15"/>
  <c r="Q29" i="15"/>
  <c r="Q33" i="15"/>
  <c r="U5" i="15"/>
  <c r="U9" i="15"/>
  <c r="U13" i="15"/>
  <c r="U17" i="15"/>
  <c r="U21" i="15"/>
  <c r="U25" i="15"/>
  <c r="U29" i="15"/>
  <c r="U33" i="15"/>
  <c r="AC6" i="15"/>
  <c r="AC10" i="15"/>
  <c r="AC14" i="15"/>
  <c r="K15" i="15"/>
  <c r="K32" i="15"/>
  <c r="K20" i="15"/>
  <c r="K17" i="15"/>
  <c r="K8" i="15"/>
  <c r="C25" i="15"/>
  <c r="C27" i="15"/>
  <c r="C15" i="15"/>
  <c r="M6" i="1"/>
  <c r="M7" i="1" s="1"/>
  <c r="K6" i="1"/>
  <c r="K7" i="1" s="1"/>
  <c r="F6" i="1"/>
  <c r="F7" i="1" s="1"/>
  <c r="U6" i="1"/>
  <c r="U7" i="1" s="1"/>
  <c r="C6" i="1"/>
  <c r="C7" i="1" s="1"/>
  <c r="L6" i="1"/>
  <c r="L7" i="1" s="1"/>
  <c r="AB6" i="1"/>
  <c r="AB7" i="1" s="1"/>
  <c r="G6" i="1"/>
  <c r="G7" i="1" s="1"/>
  <c r="Q6" i="1"/>
  <c r="Q7" i="1" s="1"/>
  <c r="R6" i="1"/>
  <c r="R7" i="1" s="1"/>
  <c r="I6" i="1"/>
  <c r="I7" i="1" s="1"/>
  <c r="S6" i="1"/>
  <c r="S7" i="1" s="1"/>
  <c r="T6" i="1"/>
  <c r="T7" i="1" s="1"/>
  <c r="D6" i="1"/>
  <c r="D7" i="1" s="1"/>
  <c r="AA6" i="1"/>
  <c r="AA7" i="1" s="1"/>
  <c r="B6" i="1"/>
  <c r="B7" i="1" s="1"/>
  <c r="O6" i="1"/>
  <c r="O7" i="1" s="1"/>
  <c r="V6" i="1"/>
  <c r="V7" i="1" s="1"/>
  <c r="AC6" i="1"/>
  <c r="AC7" i="1" s="1"/>
  <c r="P6" i="1"/>
  <c r="P7" i="1" s="1"/>
  <c r="J6" i="1"/>
  <c r="J7" i="1" s="1"/>
  <c r="AF6" i="1"/>
  <c r="AF7" i="1" s="1"/>
  <c r="AE6" i="1"/>
  <c r="AE7" i="1" s="1"/>
  <c r="AE8" i="8"/>
  <c r="AA8" i="8"/>
  <c r="AI21" i="8"/>
  <c r="AO38" i="15" s="1"/>
  <c r="AI21" i="7"/>
  <c r="AK38" i="15" s="1"/>
  <c r="AI21" i="11"/>
  <c r="I38" i="15" s="1"/>
  <c r="AI21" i="1"/>
  <c r="M38" i="15" s="1"/>
  <c r="AI21" i="5"/>
  <c r="AC38" i="15" s="1"/>
  <c r="AI21" i="12"/>
  <c r="AG37" i="15"/>
  <c r="V8" i="9"/>
  <c r="N8" i="9"/>
  <c r="C8" i="9"/>
  <c r="D8" i="9"/>
  <c r="H8" i="9"/>
  <c r="S8" i="9"/>
  <c r="AA8" i="9"/>
  <c r="B8" i="9"/>
  <c r="AA2" i="15"/>
  <c r="R8" i="8"/>
  <c r="C8" i="8"/>
  <c r="H8" i="10"/>
  <c r="AU10" i="15" s="1"/>
  <c r="Y8" i="6"/>
  <c r="M8" i="9"/>
  <c r="Z8" i="9"/>
  <c r="W8" i="11"/>
  <c r="G25" i="15" s="1"/>
  <c r="U8" i="11"/>
  <c r="G23" i="15" s="1"/>
  <c r="K8" i="11"/>
  <c r="G13" i="15" s="1"/>
  <c r="E8" i="11"/>
  <c r="G7" i="15" s="1"/>
  <c r="M8" i="11"/>
  <c r="G15" i="15" s="1"/>
  <c r="L8" i="11"/>
  <c r="G14" i="15" s="1"/>
  <c r="G8" i="11"/>
  <c r="G9" i="15" s="1"/>
  <c r="AC8" i="9"/>
  <c r="AQ2" i="15"/>
  <c r="F8" i="11"/>
  <c r="G8" i="15" s="1"/>
  <c r="Y8" i="11"/>
  <c r="G27" i="15" s="1"/>
  <c r="R8" i="11"/>
  <c r="G20" i="15" s="1"/>
  <c r="J8" i="11"/>
  <c r="G12" i="15" s="1"/>
  <c r="V8" i="11"/>
  <c r="G24" i="15" s="1"/>
  <c r="S8" i="11"/>
  <c r="G21" i="15" s="1"/>
  <c r="G2" i="15"/>
  <c r="S8" i="3"/>
  <c r="O8" i="3"/>
  <c r="R8" i="3"/>
  <c r="T8" i="3"/>
  <c r="W8" i="3"/>
  <c r="K8" i="3"/>
  <c r="AC8" i="3"/>
  <c r="AF8" i="3"/>
  <c r="S2" i="15"/>
  <c r="A6" i="3"/>
  <c r="AB8" i="3"/>
  <c r="V8" i="3"/>
  <c r="AE8" i="3"/>
  <c r="J8" i="3"/>
  <c r="U8" i="3"/>
  <c r="M8" i="3"/>
  <c r="B8" i="3"/>
  <c r="P8" i="3"/>
  <c r="L8" i="3"/>
  <c r="Z8" i="3"/>
  <c r="Y8" i="3"/>
  <c r="Q8" i="3"/>
  <c r="AA8" i="3"/>
  <c r="C8" i="3"/>
  <c r="N8" i="3"/>
  <c r="S16" i="15" s="1"/>
  <c r="F8" i="6"/>
  <c r="J8" i="6"/>
  <c r="I8" i="6"/>
  <c r="E8" i="6"/>
  <c r="AD8" i="6"/>
  <c r="T8" i="6"/>
  <c r="Z8" i="6"/>
  <c r="R8" i="6"/>
  <c r="X8" i="6"/>
  <c r="U8" i="6"/>
  <c r="N8" i="6"/>
  <c r="AC8" i="6"/>
  <c r="L8" i="6"/>
  <c r="V8" i="6"/>
  <c r="S8" i="6"/>
  <c r="Q8" i="6"/>
  <c r="P8" i="6"/>
  <c r="B8" i="6"/>
  <c r="AA8" i="6"/>
  <c r="AF8" i="6"/>
  <c r="D8" i="6"/>
  <c r="G8" i="6"/>
  <c r="O8" i="6"/>
  <c r="W8" i="6"/>
  <c r="W9" i="15"/>
  <c r="W24" i="15" l="1"/>
  <c r="W30" i="15"/>
  <c r="W5" i="15"/>
  <c r="AI8" i="15"/>
  <c r="E6" i="1"/>
  <c r="E7" i="1" s="1"/>
  <c r="Z6" i="1"/>
  <c r="Z7" i="1" s="1"/>
  <c r="T6" i="9"/>
  <c r="T7" i="9" s="1"/>
  <c r="AD6" i="9"/>
  <c r="AD7" i="9" s="1"/>
  <c r="P6" i="2"/>
  <c r="P7" i="2" s="1"/>
  <c r="X6" i="2"/>
  <c r="X7" i="2" s="1"/>
  <c r="W18" i="15"/>
  <c r="AM5" i="15"/>
  <c r="E6" i="7"/>
  <c r="E7" i="7" s="1"/>
  <c r="Y6" i="2"/>
  <c r="Y7" i="2" s="1"/>
  <c r="I6" i="2"/>
  <c r="I7" i="2" s="1"/>
  <c r="S6" i="2"/>
  <c r="S7" i="2" s="1"/>
  <c r="Z6" i="2"/>
  <c r="Z7" i="2" s="1"/>
  <c r="W17" i="15"/>
  <c r="AA6" i="7"/>
  <c r="AA7" i="7" s="1"/>
  <c r="X6" i="7"/>
  <c r="X7" i="7" s="1"/>
  <c r="H6" i="7"/>
  <c r="H7" i="7" s="1"/>
  <c r="M6" i="7"/>
  <c r="M7" i="7" s="1"/>
  <c r="V6" i="7"/>
  <c r="V7" i="7" s="1"/>
  <c r="Z6" i="7"/>
  <c r="Z7" i="7" s="1"/>
  <c r="N6" i="7"/>
  <c r="N7" i="7" s="1"/>
  <c r="AI22" i="15"/>
  <c r="AM29" i="15"/>
  <c r="O18" i="15"/>
  <c r="K6" i="5"/>
  <c r="K7" i="5" s="1"/>
  <c r="T6" i="7"/>
  <c r="T7" i="7" s="1"/>
  <c r="G6" i="7"/>
  <c r="G7" i="7" s="1"/>
  <c r="S6" i="7"/>
  <c r="S7" i="7" s="1"/>
  <c r="O6" i="7"/>
  <c r="O7" i="7" s="1"/>
  <c r="P6" i="7"/>
  <c r="P7" i="7" s="1"/>
  <c r="J6" i="7"/>
  <c r="J7" i="7" s="1"/>
  <c r="AD6" i="7"/>
  <c r="AD7" i="7" s="1"/>
  <c r="K6" i="7"/>
  <c r="K7" i="7" s="1"/>
  <c r="L6" i="7"/>
  <c r="L7" i="7" s="1"/>
  <c r="B6" i="7"/>
  <c r="B7" i="7" s="1"/>
  <c r="Y6" i="7"/>
  <c r="Y7" i="7" s="1"/>
  <c r="C6" i="7"/>
  <c r="C7" i="7" s="1"/>
  <c r="Q6" i="7"/>
  <c r="Q7" i="7" s="1"/>
  <c r="AC6" i="7"/>
  <c r="AC7" i="7" s="1"/>
  <c r="U6" i="7"/>
  <c r="U7" i="7" s="1"/>
  <c r="J6" i="5"/>
  <c r="J7" i="5" s="1"/>
  <c r="P6" i="5"/>
  <c r="P7" i="5" s="1"/>
  <c r="AE25" i="15"/>
  <c r="I6" i="11"/>
  <c r="I7" i="11" s="1"/>
  <c r="R6" i="7"/>
  <c r="R7" i="7" s="1"/>
  <c r="AF6" i="7"/>
  <c r="AF7" i="7" s="1"/>
  <c r="I6" i="7"/>
  <c r="I7" i="7" s="1"/>
  <c r="AB6" i="7"/>
  <c r="AB7" i="7" s="1"/>
  <c r="D6" i="7"/>
  <c r="D7" i="7" s="1"/>
  <c r="I6" i="5"/>
  <c r="I7" i="5" s="1"/>
  <c r="AM20" i="15"/>
  <c r="O6" i="2"/>
  <c r="O7" i="2" s="1"/>
  <c r="U6" i="2"/>
  <c r="U7" i="2" s="1"/>
  <c r="AD6" i="2"/>
  <c r="AD7" i="2" s="1"/>
  <c r="B6" i="2"/>
  <c r="B7" i="2" s="1"/>
  <c r="F6" i="7"/>
  <c r="F7" i="7" s="1"/>
  <c r="E6" i="2"/>
  <c r="E7" i="2" s="1"/>
  <c r="C6" i="2"/>
  <c r="C7" i="2" s="1"/>
  <c r="D6" i="2"/>
  <c r="D7" i="2" s="1"/>
  <c r="AA6" i="2"/>
  <c r="AA7" i="2" s="1"/>
  <c r="W6" i="7"/>
  <c r="W7" i="7" s="1"/>
  <c r="AM33" i="15"/>
  <c r="R6" i="2"/>
  <c r="R7" i="2" s="1"/>
  <c r="M6" i="2"/>
  <c r="M7" i="2" s="1"/>
  <c r="N6" i="2"/>
  <c r="N7" i="2" s="1"/>
  <c r="J6" i="2"/>
  <c r="J7" i="2" s="1"/>
  <c r="AF6" i="2"/>
  <c r="AF7" i="2" s="1"/>
  <c r="R6" i="9"/>
  <c r="R7" i="9" s="1"/>
  <c r="AB6" i="9"/>
  <c r="AB7" i="9" s="1"/>
  <c r="H6" i="9"/>
  <c r="H7" i="9" s="1"/>
  <c r="L6" i="9"/>
  <c r="L7" i="9" s="1"/>
  <c r="AI25" i="15"/>
  <c r="B6" i="5"/>
  <c r="B7" i="5" s="1"/>
  <c r="G6" i="5"/>
  <c r="G7" i="5" s="1"/>
  <c r="W6" i="5"/>
  <c r="W7" i="5" s="1"/>
  <c r="Q6" i="9"/>
  <c r="Q7" i="9" s="1"/>
  <c r="J6" i="9"/>
  <c r="J7" i="9" s="1"/>
  <c r="R6" i="6"/>
  <c r="R7" i="6" s="1"/>
  <c r="Y6" i="5"/>
  <c r="Y7" i="5" s="1"/>
  <c r="D6" i="5"/>
  <c r="D7" i="5" s="1"/>
  <c r="AF6" i="5"/>
  <c r="AF7" i="5" s="1"/>
  <c r="W7" i="15"/>
  <c r="W31" i="15"/>
  <c r="AE19" i="15"/>
  <c r="AE31" i="15"/>
  <c r="AE20" i="15"/>
  <c r="AE7" i="15"/>
  <c r="AI9" i="15"/>
  <c r="W6" i="11"/>
  <c r="W7" i="11" s="1"/>
  <c r="AI26" i="15"/>
  <c r="V6" i="11"/>
  <c r="V7" i="11" s="1"/>
  <c r="S6" i="11"/>
  <c r="S7" i="11" s="1"/>
  <c r="K6" i="11"/>
  <c r="K7" i="11" s="1"/>
  <c r="AI27" i="15"/>
  <c r="AI13" i="15"/>
  <c r="R6" i="11"/>
  <c r="R7" i="11" s="1"/>
  <c r="D6" i="11"/>
  <c r="D7" i="11" s="1"/>
  <c r="N6" i="11"/>
  <c r="N7" i="11" s="1"/>
  <c r="AD6" i="5"/>
  <c r="AD7" i="5" s="1"/>
  <c r="AE6" i="5"/>
  <c r="AE7" i="5" s="1"/>
  <c r="U6" i="5"/>
  <c r="U7" i="5" s="1"/>
  <c r="H6" i="5"/>
  <c r="H7" i="5" s="1"/>
  <c r="C6" i="5"/>
  <c r="C7" i="5" s="1"/>
  <c r="T6" i="5"/>
  <c r="T7" i="5" s="1"/>
  <c r="N6" i="5"/>
  <c r="N7" i="5" s="1"/>
  <c r="Z6" i="5"/>
  <c r="Z7" i="5" s="1"/>
  <c r="V6" i="2"/>
  <c r="V7" i="2" s="1"/>
  <c r="X6" i="5"/>
  <c r="X7" i="5" s="1"/>
  <c r="F6" i="5"/>
  <c r="F7" i="5" s="1"/>
  <c r="M6" i="5"/>
  <c r="M7" i="5" s="1"/>
  <c r="AB6" i="5"/>
  <c r="AB7" i="5" s="1"/>
  <c r="R6" i="5"/>
  <c r="R7" i="5" s="1"/>
  <c r="AC6" i="5"/>
  <c r="AC7" i="5" s="1"/>
  <c r="O6" i="5"/>
  <c r="O7" i="5" s="1"/>
  <c r="E6" i="5"/>
  <c r="E7" i="5" s="1"/>
  <c r="S6" i="5"/>
  <c r="S7" i="5" s="1"/>
  <c r="AA6" i="5"/>
  <c r="AA7" i="5" s="1"/>
  <c r="L6" i="5"/>
  <c r="L7" i="5" s="1"/>
  <c r="Q6" i="5"/>
  <c r="Q7" i="5" s="1"/>
  <c r="B6" i="6"/>
  <c r="B7" i="6" s="1"/>
  <c r="AA27" i="15"/>
  <c r="AE6" i="2"/>
  <c r="AE7" i="2" s="1"/>
  <c r="G6" i="2"/>
  <c r="G7" i="2" s="1"/>
  <c r="AB6" i="2"/>
  <c r="AB7" i="2" s="1"/>
  <c r="W6" i="2"/>
  <c r="W7" i="2" s="1"/>
  <c r="T6" i="2"/>
  <c r="T7" i="2" s="1"/>
  <c r="Q6" i="2"/>
  <c r="Q7" i="2" s="1"/>
  <c r="H6" i="2"/>
  <c r="H7" i="2" s="1"/>
  <c r="AC6" i="2"/>
  <c r="AC7" i="2" s="1"/>
  <c r="L6" i="2"/>
  <c r="L7" i="2" s="1"/>
  <c r="K6" i="2"/>
  <c r="K7" i="2" s="1"/>
  <c r="AE13" i="15"/>
  <c r="W26" i="15"/>
  <c r="W16" i="15"/>
  <c r="W23" i="15"/>
  <c r="E6" i="11"/>
  <c r="E7" i="11" s="1"/>
  <c r="P6" i="11"/>
  <c r="P7" i="11" s="1"/>
  <c r="L6" i="11"/>
  <c r="L7" i="11" s="1"/>
  <c r="J6" i="11"/>
  <c r="J7" i="11" s="1"/>
  <c r="AI33" i="15"/>
  <c r="U6" i="11"/>
  <c r="U7" i="11" s="1"/>
  <c r="H6" i="11"/>
  <c r="H7" i="11" s="1"/>
  <c r="AE6" i="11"/>
  <c r="AE7" i="11" s="1"/>
  <c r="AI18" i="15"/>
  <c r="F6" i="9"/>
  <c r="F7" i="9" s="1"/>
  <c r="D6" i="9"/>
  <c r="D7" i="9" s="1"/>
  <c r="AA6" i="9"/>
  <c r="AA7" i="9" s="1"/>
  <c r="AF6" i="9"/>
  <c r="AF7" i="9" s="1"/>
  <c r="S6" i="9"/>
  <c r="S7" i="9" s="1"/>
  <c r="G6" i="9"/>
  <c r="G7" i="9" s="1"/>
  <c r="I6" i="9"/>
  <c r="I7" i="9" s="1"/>
  <c r="F6" i="6"/>
  <c r="F7" i="6" s="1"/>
  <c r="P6" i="6"/>
  <c r="P7" i="6" s="1"/>
  <c r="V6" i="9"/>
  <c r="V7" i="9" s="1"/>
  <c r="E6" i="9"/>
  <c r="E7" i="9" s="1"/>
  <c r="Z6" i="9"/>
  <c r="Z7" i="9" s="1"/>
  <c r="N6" i="9"/>
  <c r="N7" i="9" s="1"/>
  <c r="T6" i="6"/>
  <c r="T7" i="6" s="1"/>
  <c r="Z6" i="6"/>
  <c r="Z7" i="6" s="1"/>
  <c r="N6" i="6"/>
  <c r="N7" i="6" s="1"/>
  <c r="O6" i="9"/>
  <c r="O7" i="9" s="1"/>
  <c r="B6" i="9"/>
  <c r="B7" i="9" s="1"/>
  <c r="AE6" i="9"/>
  <c r="AE7" i="9" s="1"/>
  <c r="X6" i="9"/>
  <c r="X7" i="9" s="1"/>
  <c r="C6" i="9"/>
  <c r="C7" i="9" s="1"/>
  <c r="AC6" i="9"/>
  <c r="AC7" i="9" s="1"/>
  <c r="M6" i="9"/>
  <c r="M7" i="9" s="1"/>
  <c r="K6" i="9"/>
  <c r="K7" i="9" s="1"/>
  <c r="P6" i="9"/>
  <c r="P7" i="9" s="1"/>
  <c r="W6" i="9"/>
  <c r="W7" i="9" s="1"/>
  <c r="Y6" i="9"/>
  <c r="Y7" i="9" s="1"/>
  <c r="K6" i="6"/>
  <c r="K7" i="6" s="1"/>
  <c r="D6" i="6"/>
  <c r="D7" i="6" s="1"/>
  <c r="AM28" i="15"/>
  <c r="W20" i="15"/>
  <c r="AQ21" i="15"/>
  <c r="AI21" i="15"/>
  <c r="AE10" i="15"/>
  <c r="AE15" i="15"/>
  <c r="O19" i="15"/>
  <c r="O8" i="15"/>
  <c r="O10" i="15"/>
  <c r="O26" i="15"/>
  <c r="O4" i="15"/>
  <c r="O17" i="15"/>
  <c r="O7" i="15"/>
  <c r="O27" i="15"/>
  <c r="O33" i="15"/>
  <c r="O24" i="15"/>
  <c r="O22" i="15"/>
  <c r="O11" i="15"/>
  <c r="O6" i="15"/>
  <c r="O13" i="15"/>
  <c r="O28" i="15"/>
  <c r="O21" i="15"/>
  <c r="O16" i="15"/>
  <c r="O23" i="15"/>
  <c r="O20" i="15"/>
  <c r="O30" i="15"/>
  <c r="O29" i="15"/>
  <c r="O31" i="15"/>
  <c r="O12" i="15"/>
  <c r="O32" i="15"/>
  <c r="O9" i="15"/>
  <c r="O15" i="15"/>
  <c r="O14" i="15"/>
  <c r="O5" i="15"/>
  <c r="O25" i="15"/>
  <c r="AE17" i="15"/>
  <c r="AE29" i="15"/>
  <c r="AE21" i="15"/>
  <c r="AE16" i="15"/>
  <c r="AE28" i="15"/>
  <c r="AE11" i="15"/>
  <c r="AE27" i="15"/>
  <c r="AC6" i="6"/>
  <c r="AC7" i="6" s="1"/>
  <c r="J6" i="6"/>
  <c r="J7" i="6" s="1"/>
  <c r="H6" i="6"/>
  <c r="H7" i="6" s="1"/>
  <c r="X6" i="6"/>
  <c r="X7" i="6" s="1"/>
  <c r="M6" i="6"/>
  <c r="M7" i="6" s="1"/>
  <c r="E6" i="6"/>
  <c r="E7" i="6" s="1"/>
  <c r="S6" i="6"/>
  <c r="S7" i="6" s="1"/>
  <c r="I6" i="6"/>
  <c r="I7" i="6" s="1"/>
  <c r="AA6" i="6"/>
  <c r="AA7" i="6" s="1"/>
  <c r="Y6" i="6"/>
  <c r="Y7" i="6" s="1"/>
  <c r="AF6" i="6"/>
  <c r="AF7" i="6" s="1"/>
  <c r="W6" i="6"/>
  <c r="W7" i="6" s="1"/>
  <c r="V6" i="6"/>
  <c r="V7" i="6" s="1"/>
  <c r="Q6" i="6"/>
  <c r="Q7" i="6" s="1"/>
  <c r="O6" i="6"/>
  <c r="O7" i="6" s="1"/>
  <c r="L6" i="6"/>
  <c r="L7" i="6" s="1"/>
  <c r="AE6" i="6"/>
  <c r="AE7" i="6" s="1"/>
  <c r="AD6" i="6"/>
  <c r="AD7" i="6" s="1"/>
  <c r="C6" i="6"/>
  <c r="C7" i="6" s="1"/>
  <c r="U6" i="6"/>
  <c r="U7" i="6" s="1"/>
  <c r="G6" i="6"/>
  <c r="G7" i="6" s="1"/>
  <c r="AC6" i="10"/>
  <c r="AC7" i="10" s="1"/>
  <c r="AD6" i="10"/>
  <c r="AD7" i="10" s="1"/>
  <c r="AA6" i="10"/>
  <c r="AA7" i="10" s="1"/>
  <c r="B6" i="10"/>
  <c r="B7" i="10" s="1"/>
  <c r="AF6" i="10"/>
  <c r="AF7" i="10" s="1"/>
  <c r="C6" i="10"/>
  <c r="C7" i="10" s="1"/>
  <c r="H6" i="10"/>
  <c r="H7" i="10" s="1"/>
  <c r="O6" i="10"/>
  <c r="O7" i="10" s="1"/>
  <c r="F6" i="10"/>
  <c r="F7" i="10" s="1"/>
  <c r="D6" i="10"/>
  <c r="D7" i="10" s="1"/>
  <c r="AE6" i="10"/>
  <c r="AE7" i="10" s="1"/>
  <c r="X6" i="10"/>
  <c r="X7" i="10" s="1"/>
  <c r="E6" i="10"/>
  <c r="E7" i="10" s="1"/>
  <c r="U6" i="10"/>
  <c r="U7" i="10" s="1"/>
  <c r="V6" i="10"/>
  <c r="V7" i="10" s="1"/>
  <c r="L6" i="10"/>
  <c r="L7" i="10" s="1"/>
  <c r="K6" i="10"/>
  <c r="K7" i="10" s="1"/>
  <c r="I6" i="10"/>
  <c r="I7" i="10" s="1"/>
  <c r="G6" i="10"/>
  <c r="G7" i="10" s="1"/>
  <c r="M6" i="10"/>
  <c r="M7" i="10" s="1"/>
  <c r="J6" i="10"/>
  <c r="J7" i="10" s="1"/>
  <c r="R6" i="10"/>
  <c r="R7" i="10" s="1"/>
  <c r="Q6" i="10"/>
  <c r="Q7" i="10" s="1"/>
  <c r="AB6" i="10"/>
  <c r="AB7" i="10" s="1"/>
  <c r="S6" i="10"/>
  <c r="S7" i="10" s="1"/>
  <c r="Y6" i="10"/>
  <c r="Y7" i="10" s="1"/>
  <c r="Z6" i="10"/>
  <c r="Z7" i="10" s="1"/>
  <c r="W6" i="10"/>
  <c r="W7" i="10" s="1"/>
  <c r="P6" i="10"/>
  <c r="P7" i="10" s="1"/>
  <c r="N6" i="10"/>
  <c r="N7" i="10" s="1"/>
  <c r="T6" i="10"/>
  <c r="T7" i="10" s="1"/>
  <c r="AE9" i="15"/>
  <c r="AE4" i="15"/>
  <c r="AE24" i="15"/>
  <c r="AE23" i="15"/>
  <c r="AE22" i="15"/>
  <c r="AE12" i="15"/>
  <c r="AE30" i="15"/>
  <c r="AE6" i="15"/>
  <c r="AE18" i="15"/>
  <c r="AE14" i="15"/>
  <c r="AE26" i="15"/>
  <c r="AE32" i="15"/>
  <c r="AE8" i="15"/>
  <c r="AE33" i="15"/>
  <c r="AE5" i="15"/>
  <c r="AM9" i="15"/>
  <c r="AI17" i="15"/>
  <c r="AI12" i="15"/>
  <c r="AI19" i="15"/>
  <c r="AI32" i="15"/>
  <c r="W14" i="15"/>
  <c r="W32" i="15"/>
  <c r="W21" i="15"/>
  <c r="W10" i="15"/>
  <c r="W28" i="15"/>
  <c r="AF6" i="11"/>
  <c r="AF7" i="11" s="1"/>
  <c r="T6" i="11"/>
  <c r="T7" i="11" s="1"/>
  <c r="F6" i="11"/>
  <c r="F7" i="11" s="1"/>
  <c r="M6" i="11"/>
  <c r="M7" i="11" s="1"/>
  <c r="C6" i="11"/>
  <c r="C7" i="11" s="1"/>
  <c r="AA6" i="11"/>
  <c r="AA7" i="11" s="1"/>
  <c r="AC6" i="11"/>
  <c r="AC7" i="11" s="1"/>
  <c r="B6" i="11"/>
  <c r="B7" i="11" s="1"/>
  <c r="AI28" i="15"/>
  <c r="AI14" i="15"/>
  <c r="AM21" i="15"/>
  <c r="AM30" i="15"/>
  <c r="AM18" i="15"/>
  <c r="AI23" i="15"/>
  <c r="AI20" i="15"/>
  <c r="AI6" i="15"/>
  <c r="AI16" i="15"/>
  <c r="W8" i="15"/>
  <c r="W33" i="15"/>
  <c r="W4" i="15"/>
  <c r="W15" i="15"/>
  <c r="W25" i="15"/>
  <c r="Q6" i="11"/>
  <c r="Q7" i="11" s="1"/>
  <c r="G6" i="11"/>
  <c r="G7" i="11" s="1"/>
  <c r="Y6" i="11"/>
  <c r="Y7" i="11" s="1"/>
  <c r="X6" i="11"/>
  <c r="X7" i="11" s="1"/>
  <c r="AD6" i="11"/>
  <c r="AD7" i="11" s="1"/>
  <c r="Z6" i="11"/>
  <c r="Z7" i="11" s="1"/>
  <c r="AB6" i="11"/>
  <c r="AB7" i="11" s="1"/>
  <c r="AI31" i="15"/>
  <c r="AI7" i="15"/>
  <c r="AI4" i="15"/>
  <c r="W12" i="15"/>
  <c r="W19" i="15"/>
  <c r="AI24" i="15"/>
  <c r="W29" i="15"/>
  <c r="W13" i="15"/>
  <c r="AI11" i="15"/>
  <c r="K6" i="8"/>
  <c r="K7" i="8" s="1"/>
  <c r="H6" i="8"/>
  <c r="H7" i="8" s="1"/>
  <c r="N6" i="8"/>
  <c r="N7" i="8" s="1"/>
  <c r="F6" i="8"/>
  <c r="F7" i="8" s="1"/>
  <c r="V6" i="8"/>
  <c r="V7" i="8" s="1"/>
  <c r="S6" i="8"/>
  <c r="S7" i="8" s="1"/>
  <c r="D6" i="8"/>
  <c r="D7" i="8" s="1"/>
  <c r="Y6" i="8"/>
  <c r="Y7" i="8" s="1"/>
  <c r="I6" i="8"/>
  <c r="I7" i="8" s="1"/>
  <c r="AE6" i="8"/>
  <c r="AE7" i="8" s="1"/>
  <c r="C6" i="8"/>
  <c r="C7" i="8" s="1"/>
  <c r="Z6" i="8"/>
  <c r="Z7" i="8" s="1"/>
  <c r="AF6" i="8"/>
  <c r="AF7" i="8" s="1"/>
  <c r="P6" i="8"/>
  <c r="P7" i="8" s="1"/>
  <c r="G6" i="8"/>
  <c r="G7" i="8" s="1"/>
  <c r="AD6" i="8"/>
  <c r="AD7" i="8" s="1"/>
  <c r="M6" i="8"/>
  <c r="M7" i="8" s="1"/>
  <c r="O6" i="8"/>
  <c r="O7" i="8" s="1"/>
  <c r="AA6" i="8"/>
  <c r="AA7" i="8" s="1"/>
  <c r="L6" i="8"/>
  <c r="L7" i="8" s="1"/>
  <c r="R6" i="8"/>
  <c r="R7" i="8" s="1"/>
  <c r="B6" i="8"/>
  <c r="B7" i="8" s="1"/>
  <c r="W6" i="8"/>
  <c r="W7" i="8" s="1"/>
  <c r="AC6" i="8"/>
  <c r="AC7" i="8" s="1"/>
  <c r="E6" i="8"/>
  <c r="E7" i="8" s="1"/>
  <c r="J6" i="8"/>
  <c r="J7" i="8" s="1"/>
  <c r="AB6" i="8"/>
  <c r="AB7" i="8" s="1"/>
  <c r="Q6" i="8"/>
  <c r="Q7" i="8" s="1"/>
  <c r="T6" i="8"/>
  <c r="T7" i="8" s="1"/>
  <c r="X6" i="8"/>
  <c r="X7" i="8" s="1"/>
  <c r="AI15" i="15"/>
  <c r="AM12" i="15"/>
  <c r="AM22" i="15"/>
  <c r="AM31" i="15"/>
  <c r="AM15" i="15"/>
  <c r="AM24" i="15"/>
  <c r="AM13" i="15"/>
  <c r="AM27" i="15"/>
  <c r="AM16" i="15"/>
  <c r="AM14" i="15"/>
  <c r="AM23" i="15"/>
  <c r="AM4" i="15"/>
  <c r="AM10" i="15"/>
  <c r="AM19" i="15"/>
  <c r="AM32" i="15"/>
  <c r="AM25" i="15"/>
  <c r="AM6" i="15"/>
  <c r="AM11" i="15"/>
  <c r="AI29" i="15"/>
  <c r="AM7" i="15"/>
  <c r="W22" i="15"/>
  <c r="AI5" i="15"/>
  <c r="AI10" i="15"/>
  <c r="AI30" i="15"/>
  <c r="W6" i="15"/>
  <c r="W27" i="15"/>
  <c r="AM8" i="15"/>
  <c r="AK21" i="12"/>
  <c r="AA11" i="15"/>
  <c r="AA16" i="15"/>
  <c r="AQ5" i="15"/>
  <c r="AA32" i="15"/>
  <c r="AA7" i="15"/>
  <c r="AA22" i="15"/>
  <c r="AA6" i="15"/>
  <c r="AA4" i="15"/>
  <c r="AA13" i="15"/>
  <c r="AA10" i="15"/>
  <c r="AA15" i="15"/>
  <c r="AA28" i="15"/>
  <c r="AA29" i="15"/>
  <c r="AA5" i="15"/>
  <c r="AA31" i="15"/>
  <c r="AA12" i="15"/>
  <c r="AA21" i="15"/>
  <c r="AA30" i="15"/>
  <c r="AA23" i="15"/>
  <c r="AA8" i="15"/>
  <c r="AA17" i="15"/>
  <c r="AA26" i="15"/>
  <c r="AA19" i="15"/>
  <c r="AA20" i="15"/>
  <c r="AA14" i="15"/>
  <c r="AA18" i="15"/>
  <c r="AA33" i="15"/>
  <c r="AA25" i="15"/>
  <c r="AA24" i="15"/>
  <c r="AA9" i="15"/>
  <c r="AQ15" i="15"/>
  <c r="AQ20" i="15"/>
  <c r="AQ18" i="15"/>
  <c r="AQ4" i="15"/>
  <c r="AQ31" i="15"/>
  <c r="AQ16" i="15"/>
  <c r="AQ29" i="15"/>
  <c r="AQ9" i="15"/>
  <c r="AQ14" i="15"/>
  <c r="AQ23" i="15"/>
  <c r="AQ32" i="15"/>
  <c r="AQ12" i="15"/>
  <c r="AQ25" i="15"/>
  <c r="AQ30" i="15"/>
  <c r="AQ10" i="15"/>
  <c r="AQ19" i="15"/>
  <c r="AQ28" i="15"/>
  <c r="AQ8" i="15"/>
  <c r="AQ17" i="15"/>
  <c r="AQ26" i="15"/>
  <c r="AQ6" i="15"/>
  <c r="AQ11" i="15"/>
  <c r="AQ24" i="15"/>
  <c r="AQ33" i="15"/>
  <c r="AQ13" i="15"/>
  <c r="AQ22" i="15"/>
  <c r="AQ27" i="15"/>
  <c r="AQ7" i="15"/>
  <c r="S5" i="15"/>
  <c r="S31" i="15"/>
  <c r="S23" i="15"/>
  <c r="S15" i="15"/>
  <c r="S7" i="15"/>
  <c r="S28" i="15"/>
  <c r="S20" i="15"/>
  <c r="S10" i="15"/>
  <c r="S29" i="15"/>
  <c r="S21" i="15"/>
  <c r="S13" i="15"/>
  <c r="S34" i="15"/>
  <c r="S26" i="15"/>
  <c r="S18" i="15"/>
  <c r="S8" i="15"/>
  <c r="S27" i="15"/>
  <c r="S19" i="15"/>
  <c r="S11" i="15"/>
  <c r="S32" i="15"/>
  <c r="S24" i="15"/>
  <c r="S14" i="15"/>
  <c r="S6" i="15"/>
  <c r="S33" i="15"/>
  <c r="S25" i="15"/>
  <c r="S17" i="15"/>
  <c r="S9" i="15"/>
  <c r="S30" i="15"/>
  <c r="S22" i="15"/>
  <c r="S12" i="15"/>
  <c r="S4" i="15"/>
  <c r="K6" i="3"/>
  <c r="K7" i="3" s="1"/>
  <c r="AD6" i="3"/>
  <c r="AD7" i="3" s="1"/>
  <c r="T6" i="3"/>
  <c r="T7" i="3" s="1"/>
  <c r="AA6" i="3"/>
  <c r="AA7" i="3" s="1"/>
  <c r="J6" i="3"/>
  <c r="J7" i="3" s="1"/>
  <c r="Q6" i="3"/>
  <c r="Q7" i="3" s="1"/>
  <c r="AC6" i="3"/>
  <c r="AC7" i="3" s="1"/>
  <c r="L6" i="3"/>
  <c r="L7" i="3" s="1"/>
  <c r="I6" i="3"/>
  <c r="I7" i="3" s="1"/>
  <c r="AB6" i="3"/>
  <c r="AB7" i="3" s="1"/>
  <c r="D6" i="3"/>
  <c r="D7" i="3" s="1"/>
  <c r="S6" i="3"/>
  <c r="S7" i="3" s="1"/>
  <c r="Y6" i="3"/>
  <c r="Y7" i="3" s="1"/>
  <c r="G6" i="3"/>
  <c r="G7" i="3" s="1"/>
  <c r="C6" i="3"/>
  <c r="C7" i="3" s="1"/>
  <c r="F6" i="3"/>
  <c r="F7" i="3" s="1"/>
  <c r="E6" i="3"/>
  <c r="E7" i="3" s="1"/>
  <c r="N6" i="3"/>
  <c r="N7" i="3" s="1"/>
  <c r="AF6" i="3"/>
  <c r="AF7" i="3" s="1"/>
  <c r="B6" i="3"/>
  <c r="B7" i="3" s="1"/>
  <c r="W6" i="3"/>
  <c r="W7" i="3" s="1"/>
  <c r="R6" i="3"/>
  <c r="R7" i="3" s="1"/>
  <c r="U6" i="3"/>
  <c r="U7" i="3" s="1"/>
  <c r="H6" i="3"/>
  <c r="H7" i="3" s="1"/>
  <c r="M6" i="3"/>
  <c r="M7" i="3" s="1"/>
  <c r="V6" i="3"/>
  <c r="V7" i="3" s="1"/>
  <c r="O6" i="3"/>
  <c r="O7" i="3" s="1"/>
  <c r="P6" i="3"/>
  <c r="P7" i="3" s="1"/>
  <c r="AE6" i="3"/>
  <c r="AE7" i="3" s="1"/>
  <c r="X6" i="3"/>
  <c r="X7" i="3" s="1"/>
  <c r="Z6" i="3"/>
  <c r="Z7" i="3" s="1"/>
  <c r="AJ21" i="11" l="1"/>
  <c r="AK21" i="11" l="1"/>
  <c r="I39" i="15"/>
  <c r="I40" i="15" l="1"/>
  <c r="AJ21" i="1"/>
  <c r="M39" i="15" l="1"/>
  <c r="AK21" i="1"/>
  <c r="M40" i="15" l="1"/>
  <c r="AJ21" i="2"/>
  <c r="Q39" i="15" l="1"/>
  <c r="AK21" i="2"/>
  <c r="AJ21" i="3" l="1"/>
  <c r="Q40" i="15"/>
  <c r="U39" i="15" l="1"/>
  <c r="AK21" i="3"/>
  <c r="AJ21" i="4" l="1"/>
  <c r="U40" i="15"/>
  <c r="Y39" i="15" l="1"/>
  <c r="AK21" i="4"/>
  <c r="Y40" i="15" l="1"/>
  <c r="AJ21" i="5"/>
  <c r="AC39" i="15" l="1"/>
  <c r="AK21" i="5"/>
  <c r="AJ21" i="6" l="1"/>
  <c r="AC40" i="15"/>
  <c r="AK21" i="6" l="1"/>
  <c r="AG39" i="15"/>
  <c r="AG40" i="15" l="1"/>
  <c r="AJ21" i="7"/>
  <c r="AK39" i="15" l="1"/>
  <c r="AK21" i="7"/>
  <c r="AJ21" i="8" l="1"/>
  <c r="AK40" i="15"/>
  <c r="AK21" i="8" l="1"/>
  <c r="AO39" i="15"/>
  <c r="AO40" i="15" l="1"/>
  <c r="AJ21" i="9"/>
  <c r="AS39" i="15" l="1"/>
  <c r="AK21" i="9"/>
  <c r="AS40" i="15" l="1"/>
  <c r="AJ21" i="10"/>
  <c r="AW39" i="15" l="1"/>
  <c r="AK21" i="10"/>
  <c r="AW40" i="15" s="1"/>
</calcChain>
</file>

<file path=xl/sharedStrings.xml><?xml version="1.0" encoding="utf-8"?>
<sst xmlns="http://schemas.openxmlformats.org/spreadsheetml/2006/main" count="1828" uniqueCount="58">
  <si>
    <t>Anna</t>
  </si>
  <si>
    <t>Catherine</t>
  </si>
  <si>
    <t>Denise</t>
  </si>
  <si>
    <t>Régine</t>
  </si>
  <si>
    <t>Hélène</t>
  </si>
  <si>
    <t>Martine</t>
  </si>
  <si>
    <t>Théoriques</t>
  </si>
  <si>
    <t>Réalisées</t>
  </si>
  <si>
    <t>Différences</t>
  </si>
  <si>
    <t>Soldes</t>
  </si>
  <si>
    <t>Aides-soignantes</t>
  </si>
  <si>
    <t>Infirmieres</t>
  </si>
  <si>
    <t>Claudia</t>
  </si>
  <si>
    <t>Rachel</t>
  </si>
  <si>
    <t>Sabine</t>
  </si>
  <si>
    <t>A</t>
  </si>
  <si>
    <t>RH</t>
  </si>
  <si>
    <t>M</t>
  </si>
  <si>
    <t>Planning prévisionnel d'Avril 2021</t>
  </si>
  <si>
    <t>Planning prévisionnel de Mars 2021</t>
  </si>
  <si>
    <t>Planning prévisionel de Mai 2021</t>
  </si>
  <si>
    <t>Planning prévionnel de Juin 2021</t>
  </si>
  <si>
    <t>Planning prévionnel de Juillet 2021</t>
  </si>
  <si>
    <t>Planning prévisionnel d'Août 2021</t>
  </si>
  <si>
    <t>Planning prévisonnel de Septembre 2021</t>
  </si>
  <si>
    <t>Planning prévionnel d'Octobre 2021</t>
  </si>
  <si>
    <t>Planning prévisionnel de Novembre 2021</t>
  </si>
  <si>
    <t>Planning prévionnel de Décembre 2021</t>
  </si>
  <si>
    <t>Planning prévisionnel de Février 2021</t>
  </si>
  <si>
    <t>Ancien</t>
  </si>
  <si>
    <t>Nouveau</t>
  </si>
  <si>
    <t>J</t>
  </si>
  <si>
    <t>MAL</t>
  </si>
  <si>
    <t>J1</t>
  </si>
  <si>
    <t>j</t>
  </si>
  <si>
    <t>Année</t>
  </si>
  <si>
    <t>C</t>
  </si>
  <si>
    <t>https://www.excel-exercice.com/creation-dun-calendrier-automatique/</t>
  </si>
  <si>
    <t>https://www.excel-exercice.com/changer-la-couleur-des-jours-feries/</t>
  </si>
  <si>
    <t>Jour</t>
  </si>
  <si>
    <t>Mois</t>
  </si>
  <si>
    <t>Date</t>
  </si>
  <si>
    <t>1er Janvier</t>
  </si>
  <si>
    <t>Fête du travail</t>
  </si>
  <si>
    <t>Libération 1945</t>
  </si>
  <si>
    <t>Fête Nationale</t>
  </si>
  <si>
    <t>15 Août</t>
  </si>
  <si>
    <t>Toussaint</t>
  </si>
  <si>
    <t>Armistice 1918</t>
  </si>
  <si>
    <t>Nöel</t>
  </si>
  <si>
    <t>Pâques</t>
  </si>
  <si>
    <t>Lundi de Pâques</t>
  </si>
  <si>
    <t>Ascension</t>
  </si>
  <si>
    <t>Pentecôte</t>
  </si>
  <si>
    <t>Lundi de Pentecôte</t>
  </si>
  <si>
    <t>Jours :</t>
  </si>
  <si>
    <t>Personnel :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</si>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</sst>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\-0;;@"/>
    <numFmt numFmtId="165" formatCode=";\ ;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rgb="FF34373A"/>
      <name val="Arial"/>
      <family val="2"/>
    </font>
    <font>
      <sz val="11"/>
      <color rgb="FF34373A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NumberFormat="1" applyBorder="1" applyAlignment="1">
      <alignment horizontal="center" wrapText="1"/>
    </xf>
    <xf numFmtId="0" fontId="0" fillId="0" borderId="0" xfId="0" applyNumberForma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wrapText="1"/>
    </xf>
    <xf numFmtId="0" fontId="0" fillId="2" borderId="0" xfId="0" applyNumberFormat="1" applyFill="1" applyAlignment="1">
      <alignment wrapText="1"/>
    </xf>
    <xf numFmtId="0" fontId="0" fillId="0" borderId="0" xfId="0" applyNumberFormat="1" applyBorder="1"/>
    <xf numFmtId="0" fontId="5" fillId="0" borderId="0" xfId="0" applyNumberFormat="1" applyFont="1"/>
    <xf numFmtId="0" fontId="5" fillId="0" borderId="0" xfId="0" applyNumberFormat="1" applyFont="1" applyAlignment="1"/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NumberFormat="1" applyFont="1" applyAlignment="1">
      <alignment horizontal="center" vertical="center"/>
    </xf>
    <xf numFmtId="0" fontId="7" fillId="0" borderId="0" xfId="0" applyFont="1"/>
    <xf numFmtId="0" fontId="0" fillId="0" borderId="1" xfId="0" applyNumberFormat="1" applyFill="1" applyBorder="1" applyAlignment="1">
      <alignment horizontal="center" wrapText="1"/>
    </xf>
    <xf numFmtId="0" fontId="0" fillId="3" borderId="0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16" fontId="0" fillId="0" borderId="0" xfId="0" applyNumberFormat="1"/>
    <xf numFmtId="14" fontId="0" fillId="0" borderId="0" xfId="0" applyNumberFormat="1"/>
    <xf numFmtId="49" fontId="0" fillId="0" borderId="0" xfId="0" applyNumberFormat="1"/>
    <xf numFmtId="0" fontId="4" fillId="0" borderId="0" xfId="0" applyFont="1"/>
    <xf numFmtId="14" fontId="0" fillId="0" borderId="0" xfId="0" applyNumberFormat="1" applyAlignment="1">
      <alignment textRotation="90"/>
    </xf>
    <xf numFmtId="0" fontId="0" fillId="0" borderId="0" xfId="0" applyNumberFormat="1" applyAlignment="1">
      <alignment textRotation="90"/>
    </xf>
    <xf numFmtId="0" fontId="0" fillId="0" borderId="0" xfId="0" applyNumberFormat="1" applyAlignment="1">
      <alignment horizontal="right" textRotation="90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5" borderId="0" xfId="0" applyFill="1"/>
    <xf numFmtId="164" fontId="0" fillId="5" borderId="0" xfId="0" applyNumberFormat="1" applyFill="1" applyAlignment="1">
      <alignment horizontal="right"/>
    </xf>
    <xf numFmtId="0" fontId="8" fillId="5" borderId="0" xfId="0" applyFont="1" applyFill="1"/>
    <xf numFmtId="0" fontId="8" fillId="5" borderId="0" xfId="0" applyFont="1" applyFill="1" applyAlignment="1">
      <alignment horizontal="center"/>
    </xf>
    <xf numFmtId="0" fontId="8" fillId="2" borderId="0" xfId="0" applyFont="1" applyFill="1"/>
    <xf numFmtId="0" fontId="0" fillId="2" borderId="0" xfId="0" applyFill="1"/>
    <xf numFmtId="165" fontId="0" fillId="5" borderId="0" xfId="0" applyNumberFormat="1" applyFill="1"/>
    <xf numFmtId="165" fontId="0" fillId="0" borderId="0" xfId="0" applyNumberFormat="1"/>
    <xf numFmtId="164" fontId="0" fillId="5" borderId="0" xfId="0" applyNumberFormat="1" applyFill="1"/>
    <xf numFmtId="164" fontId="0" fillId="0" borderId="0" xfId="0" applyNumberFormat="1"/>
    <xf numFmtId="0" fontId="8" fillId="5" borderId="0" xfId="0" applyFont="1" applyFill="1" applyAlignment="1">
      <alignment horizontal="center"/>
    </xf>
    <xf numFmtId="0" fontId="0" fillId="4" borderId="1" xfId="0" applyNumberForma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9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9"/>
  <sheetViews>
    <sheetView workbookViewId="0">
      <selection activeCell="F17" sqref="F17"/>
    </sheetView>
  </sheetViews>
  <sheetFormatPr baseColWidth="10" defaultRowHeight="15" x14ac:dyDescent="0.25"/>
  <cols>
    <col min="2" max="2" width="21.5703125" bestFit="1" customWidth="1"/>
    <col min="3" max="3" width="5" bestFit="1" customWidth="1"/>
    <col min="4" max="4" width="5.42578125" bestFit="1" customWidth="1"/>
    <col min="5" max="6" width="10.7109375" bestFit="1" customWidth="1"/>
    <col min="7" max="7" width="14" bestFit="1" customWidth="1"/>
  </cols>
  <sheetData>
    <row r="4" spans="2:9" x14ac:dyDescent="0.25">
      <c r="C4" s="31" t="s">
        <v>39</v>
      </c>
      <c r="D4" s="31" t="s">
        <v>40</v>
      </c>
      <c r="E4" s="31" t="s">
        <v>41</v>
      </c>
      <c r="F4" s="31"/>
      <c r="G4" s="31"/>
      <c r="I4" s="29"/>
    </row>
    <row r="5" spans="2:9" x14ac:dyDescent="0.25">
      <c r="B5" t="s">
        <v>42</v>
      </c>
      <c r="C5">
        <v>1</v>
      </c>
      <c r="D5">
        <v>1</v>
      </c>
      <c r="E5" s="28" t="str">
        <f>TEXT(CONCATENATE(C5,"/",D5,"/",Janvier!$A$3),"jj/mm/aaaa")</f>
        <v>01/01/2021</v>
      </c>
      <c r="F5" s="29"/>
    </row>
    <row r="6" spans="2:9" x14ac:dyDescent="0.25">
      <c r="B6" t="s">
        <v>43</v>
      </c>
      <c r="C6">
        <v>1</v>
      </c>
      <c r="D6">
        <v>5</v>
      </c>
      <c r="E6" s="28" t="str">
        <f>TEXT(CONCATENATE(C6,"/",D6,"/",Janvier!$A$3),"jj/mm/aaaa")</f>
        <v>01/05/2021</v>
      </c>
      <c r="F6" s="29"/>
    </row>
    <row r="7" spans="2:9" x14ac:dyDescent="0.25">
      <c r="B7" t="s">
        <v>44</v>
      </c>
      <c r="C7">
        <v>8</v>
      </c>
      <c r="D7">
        <v>5</v>
      </c>
      <c r="E7" s="28" t="str">
        <f>TEXT(CONCATENATE(C7,"/",D7,"/",Janvier!$A$3),"jj/mm/aaaa")</f>
        <v>08/05/2021</v>
      </c>
      <c r="F7" s="29"/>
    </row>
    <row r="8" spans="2:9" x14ac:dyDescent="0.25">
      <c r="B8" t="s">
        <v>45</v>
      </c>
      <c r="C8">
        <v>14</v>
      </c>
      <c r="D8">
        <v>7</v>
      </c>
      <c r="E8" s="28" t="str">
        <f>TEXT(CONCATENATE(C8,"/",D8,"/",Janvier!$A$3),"jj/mm/aaaa")</f>
        <v>14/07/2021</v>
      </c>
      <c r="F8" s="29"/>
    </row>
    <row r="9" spans="2:9" x14ac:dyDescent="0.25">
      <c r="B9" s="30" t="s">
        <v>46</v>
      </c>
      <c r="C9">
        <v>15</v>
      </c>
      <c r="D9">
        <v>8</v>
      </c>
      <c r="E9" s="28" t="str">
        <f>TEXT(CONCATENATE(C9,"/",D9,"/",Janvier!$A$3),"jj/mm/aaaa")</f>
        <v>15/08/2021</v>
      </c>
      <c r="F9" s="29"/>
    </row>
    <row r="10" spans="2:9" x14ac:dyDescent="0.25">
      <c r="B10" t="s">
        <v>47</v>
      </c>
      <c r="C10">
        <v>1</v>
      </c>
      <c r="D10">
        <v>11</v>
      </c>
      <c r="E10" s="28" t="str">
        <f>TEXT(CONCATENATE(C10,"/",D10,"/",Janvier!$A$3),"jj/mm/aaaa")</f>
        <v>01/11/2021</v>
      </c>
      <c r="F10" s="29"/>
    </row>
    <row r="11" spans="2:9" x14ac:dyDescent="0.25">
      <c r="B11" t="s">
        <v>48</v>
      </c>
      <c r="C11">
        <v>11</v>
      </c>
      <c r="D11">
        <v>11</v>
      </c>
      <c r="E11" s="28" t="str">
        <f>TEXT(CONCATENATE(C11,"/",D11,"/",Janvier!$A$3),"jj/mm/aaaa")</f>
        <v>11/11/2021</v>
      </c>
      <c r="F11" s="29"/>
    </row>
    <row r="12" spans="2:9" x14ac:dyDescent="0.25">
      <c r="B12" t="s">
        <v>49</v>
      </c>
      <c r="C12">
        <v>25</v>
      </c>
      <c r="D12">
        <v>12</v>
      </c>
      <c r="E12" s="28" t="str">
        <f>TEXT(CONCATENATE(C12,"/",D12,"/",Janvier!$A$3),"jj/mm/aaaa")</f>
        <v>25/12/2021</v>
      </c>
      <c r="F12" s="29"/>
      <c r="I12" s="29"/>
    </row>
    <row r="13" spans="2:9" x14ac:dyDescent="0.25">
      <c r="B13" t="s">
        <v>50</v>
      </c>
      <c r="C13">
        <f>DAY(E13)</f>
        <v>4</v>
      </c>
      <c r="D13">
        <f>MONTH(E13)</f>
        <v>4</v>
      </c>
      <c r="E13" s="29">
        <f>ROUND(DATE(Janvier!A3,4,MOD(234-11*MOD(Janvier!A3,19),30))/7,0)*7-6</f>
        <v>44290</v>
      </c>
      <c r="I13" s="29"/>
    </row>
    <row r="14" spans="2:9" x14ac:dyDescent="0.25">
      <c r="B14" t="s">
        <v>51</v>
      </c>
      <c r="C14">
        <f>DAY(E14)</f>
        <v>5</v>
      </c>
      <c r="D14">
        <f>MONTH(E14)</f>
        <v>4</v>
      </c>
      <c r="E14" s="29">
        <f>E13+1</f>
        <v>44291</v>
      </c>
      <c r="I14" s="29"/>
    </row>
    <row r="15" spans="2:9" x14ac:dyDescent="0.25">
      <c r="B15" t="s">
        <v>52</v>
      </c>
      <c r="C15">
        <f>DAY(E15)</f>
        <v>13</v>
      </c>
      <c r="D15">
        <f>MONTH(E15)</f>
        <v>5</v>
      </c>
      <c r="E15" s="29">
        <f>E13+39</f>
        <v>44329</v>
      </c>
      <c r="I15" s="29"/>
    </row>
    <row r="16" spans="2:9" x14ac:dyDescent="0.25">
      <c r="B16" t="s">
        <v>53</v>
      </c>
      <c r="C16">
        <f>DAY(E16)</f>
        <v>23</v>
      </c>
      <c r="D16">
        <f>MONTH(E16)</f>
        <v>5</v>
      </c>
      <c r="E16" s="29">
        <f>E13+49</f>
        <v>44339</v>
      </c>
      <c r="I16" s="29"/>
    </row>
    <row r="17" spans="2:9" x14ac:dyDescent="0.25">
      <c r="B17" t="s">
        <v>54</v>
      </c>
      <c r="C17">
        <f>DAY(E17)</f>
        <v>24</v>
      </c>
      <c r="D17">
        <f>MONTH(E17)</f>
        <v>5</v>
      </c>
      <c r="E17" s="29">
        <f>E13+50</f>
        <v>44340</v>
      </c>
      <c r="I17" s="29"/>
    </row>
    <row r="18" spans="2:9" x14ac:dyDescent="0.25">
      <c r="I18" s="29"/>
    </row>
    <row r="19" spans="2:9" x14ac:dyDescent="0.25">
      <c r="I19" s="29"/>
    </row>
    <row r="20" spans="2:9" x14ac:dyDescent="0.25">
      <c r="B20" t="s">
        <v>37</v>
      </c>
      <c r="I20" s="29"/>
    </row>
    <row r="21" spans="2:9" x14ac:dyDescent="0.25">
      <c r="B21" t="s">
        <v>38</v>
      </c>
      <c r="I21" s="29"/>
    </row>
    <row r="22" spans="2:9" x14ac:dyDescent="0.25">
      <c r="I22" s="29"/>
    </row>
    <row r="23" spans="2:9" x14ac:dyDescent="0.25">
      <c r="I23" s="29"/>
    </row>
    <row r="24" spans="2:9" x14ac:dyDescent="0.25">
      <c r="I24" s="29"/>
    </row>
    <row r="25" spans="2:9" x14ac:dyDescent="0.25">
      <c r="I25" s="29"/>
    </row>
    <row r="26" spans="2:9" x14ac:dyDescent="0.25">
      <c r="I26" s="29"/>
    </row>
    <row r="27" spans="2:9" x14ac:dyDescent="0.25">
      <c r="I27" s="29"/>
    </row>
    <row r="28" spans="2:9" x14ac:dyDescent="0.25">
      <c r="I28" s="29"/>
    </row>
    <row r="29" spans="2:9" x14ac:dyDescent="0.25">
      <c r="I29" s="29"/>
    </row>
  </sheetData>
  <conditionalFormatting sqref="I4 I13:I29">
    <cfRule type="expression" dxfId="48" priority="30">
      <formula>COUNTIFS($G$5:$G$17,I4)=1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43"/>
  <sheetViews>
    <sheetView tabSelected="1" zoomScale="80" zoomScaleNormal="80" workbookViewId="0">
      <selection activeCell="B2" sqref="B2"/>
    </sheetView>
  </sheetViews>
  <sheetFormatPr baseColWidth="10" defaultRowHeight="15" x14ac:dyDescent="0.25"/>
  <cols>
    <col min="3" max="3" width="12.42578125" bestFit="1" customWidth="1"/>
    <col min="4" max="4" width="3" style="36" bestFit="1" customWidth="1"/>
    <col min="5" max="5" width="5.85546875" bestFit="1" customWidth="1"/>
    <col min="6" max="6" width="5.85546875" customWidth="1"/>
    <col min="7" max="7" width="5.28515625" style="36" customWidth="1"/>
    <col min="8" max="8" width="5.85546875" style="36" bestFit="1" customWidth="1"/>
    <col min="9" max="10" width="5.7109375" customWidth="1"/>
    <col min="11" max="11" width="5.28515625" bestFit="1" customWidth="1"/>
    <col min="12" max="12" width="5.7109375" style="36" customWidth="1"/>
    <col min="13" max="13" width="6" bestFit="1" customWidth="1"/>
    <col min="14" max="14" width="6" customWidth="1"/>
    <col min="15" max="15" width="5.28515625" bestFit="1" customWidth="1"/>
    <col min="16" max="16" width="5.7109375" style="36" customWidth="1"/>
    <col min="17" max="17" width="6" bestFit="1" customWidth="1"/>
    <col min="18" max="18" width="6" customWidth="1"/>
    <col min="19" max="19" width="5.28515625" bestFit="1" customWidth="1"/>
    <col min="20" max="20" width="5.7109375" style="36" customWidth="1"/>
    <col min="21" max="21" width="6" bestFit="1" customWidth="1"/>
    <col min="22" max="22" width="6" customWidth="1"/>
    <col min="23" max="23" width="5.28515625" bestFit="1" customWidth="1"/>
    <col min="24" max="24" width="5.7109375" style="36" customWidth="1"/>
    <col min="25" max="25" width="6" bestFit="1" customWidth="1"/>
    <col min="26" max="26" width="6" customWidth="1"/>
    <col min="27" max="27" width="5.28515625" bestFit="1" customWidth="1"/>
    <col min="28" max="28" width="5.7109375" style="36" customWidth="1"/>
    <col min="29" max="29" width="6.7109375" bestFit="1" customWidth="1"/>
    <col min="30" max="30" width="6.7109375" customWidth="1"/>
    <col min="31" max="31" width="5.28515625" bestFit="1" customWidth="1"/>
    <col min="32" max="32" width="5.7109375" style="36" customWidth="1"/>
    <col min="33" max="33" width="6.7109375" bestFit="1" customWidth="1"/>
    <col min="34" max="34" width="6.7109375" customWidth="1"/>
    <col min="35" max="35" width="5.28515625" bestFit="1" customWidth="1"/>
    <col min="36" max="36" width="5.7109375" style="36" customWidth="1"/>
    <col min="37" max="37" width="6.7109375" bestFit="1" customWidth="1"/>
    <col min="38" max="38" width="6.7109375" customWidth="1"/>
    <col min="39" max="39" width="5.28515625" bestFit="1" customWidth="1"/>
    <col min="40" max="40" width="5.7109375" style="36" customWidth="1"/>
    <col min="41" max="41" width="6.7109375" bestFit="1" customWidth="1"/>
    <col min="42" max="42" width="6.7109375" customWidth="1"/>
    <col min="43" max="43" width="5.28515625" bestFit="1" customWidth="1"/>
    <col min="44" max="44" width="5.7109375" style="36" customWidth="1"/>
    <col min="45" max="45" width="6.7109375" bestFit="1" customWidth="1"/>
    <col min="46" max="46" width="6.7109375" customWidth="1"/>
    <col min="47" max="47" width="5.28515625" bestFit="1" customWidth="1"/>
    <col min="48" max="48" width="5.7109375" style="36" customWidth="1"/>
    <col min="49" max="49" width="6" bestFit="1" customWidth="1"/>
  </cols>
  <sheetData>
    <row r="2" spans="1:49" s="42" customFormat="1" x14ac:dyDescent="0.25">
      <c r="A2" s="40" t="s">
        <v>56</v>
      </c>
      <c r="B2" s="40" t="s">
        <v>0</v>
      </c>
      <c r="C2" s="48" t="str">
        <f ca="1">Janvier!$A$8</f>
        <v>Janvier</v>
      </c>
      <c r="D2" s="48"/>
      <c r="E2" s="48"/>
      <c r="F2" s="41"/>
      <c r="G2" s="48" t="str">
        <f ca="1">Février!$A$8</f>
        <v>Février</v>
      </c>
      <c r="H2" s="48"/>
      <c r="I2" s="48"/>
      <c r="J2" s="41"/>
      <c r="K2" s="48" t="str">
        <f ca="1">Mars!$A$8</f>
        <v>Mars</v>
      </c>
      <c r="L2" s="48"/>
      <c r="M2" s="48"/>
      <c r="N2" s="41"/>
      <c r="O2" s="48" t="str">
        <f ca="1">Avril!$A$8</f>
        <v>Avril</v>
      </c>
      <c r="P2" s="48"/>
      <c r="Q2" s="48"/>
      <c r="R2" s="41"/>
      <c r="S2" s="48" t="str">
        <f ca="1">Mai!$A$8</f>
        <v>Mai</v>
      </c>
      <c r="T2" s="48"/>
      <c r="U2" s="48"/>
      <c r="V2" s="41"/>
      <c r="W2" s="48" t="str">
        <f ca="1">Juin!$A$8</f>
        <v>Juin</v>
      </c>
      <c r="X2" s="48"/>
      <c r="Y2" s="48"/>
      <c r="Z2" s="41"/>
      <c r="AA2" s="48" t="str">
        <f ca="1">Juillet!$A$8</f>
        <v>Juillet</v>
      </c>
      <c r="AB2" s="48"/>
      <c r="AC2" s="48"/>
      <c r="AD2" s="41"/>
      <c r="AE2" s="48" t="str">
        <f ca="1">Août!$A$8</f>
        <v>Août</v>
      </c>
      <c r="AF2" s="48"/>
      <c r="AG2" s="48"/>
      <c r="AH2" s="41"/>
      <c r="AI2" s="48" t="str">
        <f ca="1">Septembre!$A$8</f>
        <v>Septembre</v>
      </c>
      <c r="AJ2" s="48"/>
      <c r="AK2" s="48"/>
      <c r="AL2" s="41"/>
      <c r="AM2" s="48" t="str">
        <f ca="1">Octobre!$A$8</f>
        <v>Octobre</v>
      </c>
      <c r="AN2" s="48"/>
      <c r="AO2" s="48"/>
      <c r="AP2" s="41"/>
      <c r="AQ2" s="48" t="str">
        <f ca="1">Novembre!$A$8</f>
        <v>Novembre</v>
      </c>
      <c r="AR2" s="48"/>
      <c r="AS2" s="48"/>
      <c r="AT2" s="41"/>
      <c r="AU2" s="48" t="str">
        <f ca="1">Décembre!$A$8</f>
        <v>Décembre</v>
      </c>
      <c r="AV2" s="48"/>
      <c r="AW2" s="48"/>
    </row>
    <row r="3" spans="1:49" x14ac:dyDescent="0.25">
      <c r="A3" t="s">
        <v>57</v>
      </c>
      <c r="B3" s="37">
        <f>Janvier!A3</f>
        <v>2021</v>
      </c>
    </row>
    <row r="4" spans="1:49" s="43" customFormat="1" x14ac:dyDescent="0.25">
      <c r="A4" s="38" t="s">
        <v>55</v>
      </c>
      <c r="B4" s="38">
        <v>1</v>
      </c>
      <c r="C4" s="38" t="str">
        <f ca="1">VLOOKUP($C$2,Janvier!$A$8:$AK$8,$B4+1)</f>
        <v>ven</v>
      </c>
      <c r="D4" s="46">
        <f ca="1">VLOOKUP($B$2,Janvier!$A$8:$AK$31,B4+1,FALSE)</f>
        <v>0</v>
      </c>
      <c r="E4" s="46" t="e">
        <f ca="1">OFFSET(INDEX(Janvier!$A$8:$AK$31,MATCH($B$2,Janvier!$A$8:$A$31),$B4+1),1,0)</f>
        <v>#N/A</v>
      </c>
      <c r="F4" s="46"/>
      <c r="G4" s="46" t="str">
        <f ca="1">VLOOKUP($C$2,Février!$A$8:$AK$8,$B4+1)</f>
        <v>lun</v>
      </c>
      <c r="H4" s="46">
        <f ca="1">VLOOKUP($B$2,Février!$A$8:$AK$31,B4+1,FALSE)</f>
        <v>0</v>
      </c>
      <c r="I4" s="38" t="e">
        <f ca="1">OFFSET(INDEX(Février!$A$8:$AK$31,MATCH($B$2,Février!$A$8:$A$31),$B4+1),1,0)</f>
        <v>#N/A</v>
      </c>
      <c r="J4" s="38"/>
      <c r="K4" s="38" t="str">
        <f ca="1">VLOOKUP(K$2,Mars!$A$8:$AK$8,$B4+1)</f>
        <v>lun</v>
      </c>
      <c r="L4" s="39">
        <f ca="1">VLOOKUP($B$2,Mars!$A$8:$AK$31,B4+1,FALSE)</f>
        <v>0</v>
      </c>
      <c r="M4" s="38" t="e">
        <f ca="1">OFFSET(INDEX(Mars!$A$8:$AK$31,MATCH($B$2,Mars!$A$8:$A$31),$B4+1),1,0)</f>
        <v>#N/A</v>
      </c>
      <c r="N4" s="38"/>
      <c r="O4" s="38" t="str">
        <f ca="1">VLOOKUP(O$2,Avril!$A$8:$AK$8,$B4+1)</f>
        <v>jeu</v>
      </c>
      <c r="P4" s="39" t="e">
        <f ca="1">INDEX(Avril!$A$8:$AK$31,MATCH($B$2,Avril!$A$8:$A$31),$B4+1)</f>
        <v>#N/A</v>
      </c>
      <c r="Q4" s="38" t="e">
        <f ca="1">OFFSET(INDEX(Avril!$A$8:$AK$31,MATCH($B$2,Avril!$A$8:$A$31),$B4+1),1,0)</f>
        <v>#N/A</v>
      </c>
      <c r="R4" s="38"/>
      <c r="S4" s="38" t="str">
        <f ca="1">VLOOKUP(S$2,Mai!$A$8:$AK$8,$B4+1)</f>
        <v>sam</v>
      </c>
      <c r="T4" s="39" t="e">
        <f ca="1">INDEX(Mai!$A$8:$AK$31,MATCH($B$2,Mai!$A$8:$A$31),$B4+1)</f>
        <v>#N/A</v>
      </c>
      <c r="U4" s="38" t="e">
        <f ca="1">OFFSET(INDEX(Mai!$A$8:$AK$31,MATCH($B$2,Mai!$A$8:$A$31),$B4+1),1,0)</f>
        <v>#N/A</v>
      </c>
      <c r="V4" s="38"/>
      <c r="W4" s="38" t="str">
        <f ca="1">VLOOKUP(W$2,Juin!$A$8:$AK$8,$B4+1)</f>
        <v>mar</v>
      </c>
      <c r="X4" s="39" t="e">
        <f ca="1">INDEX(Juin!$A$8:$AK$31,MATCH($B$2,Juin!$A$8:$A$31),$B4+1)</f>
        <v>#N/A</v>
      </c>
      <c r="Y4" s="38" t="e">
        <f ca="1">OFFSET(INDEX(Juin!$A$8:$AK$31,MATCH($B$2,Juin!$A$8:$A$31),$B4+1),1,0)</f>
        <v>#N/A</v>
      </c>
      <c r="Z4" s="38"/>
      <c r="AA4" s="38" t="str">
        <f ca="1">VLOOKUP(AA$2,Juillet!$A$8:$AK$8,$B4+1)</f>
        <v>jeu</v>
      </c>
      <c r="AB4" s="39" t="e">
        <f ca="1">INDEX(Juillet!$A$8:$AK$31,MATCH($B$2,Juillet!$A$8:$A$31),$B4+1)</f>
        <v>#N/A</v>
      </c>
      <c r="AC4" s="38" t="e">
        <f ca="1">OFFSET(INDEX(Juillet!$A$8:$AK$31,MATCH($B$2,Juillet!$A$8:$A$31),$B4+1),1,0)</f>
        <v>#N/A</v>
      </c>
      <c r="AD4" s="38"/>
      <c r="AE4" s="38" t="str">
        <f ca="1">VLOOKUP(AE$2,Août!$A$8:$AK$8,$B4+1)</f>
        <v>dim</v>
      </c>
      <c r="AF4" s="39" t="e">
        <f ca="1">INDEX(Août!$A$8:$AK$31,MATCH($B$2,Août!$A$8:$A$31),$B4+1)</f>
        <v>#N/A</v>
      </c>
      <c r="AG4" s="38" t="e">
        <f ca="1">OFFSET(INDEX(Août!$A$8:$AK$31,MATCH($B$2,Août!$A$8:$A$31),$B4+1),1,0)</f>
        <v>#N/A</v>
      </c>
      <c r="AH4" s="38"/>
      <c r="AI4" s="38" t="str">
        <f ca="1">VLOOKUP(AI$2,Septembre!$A$8:$AK$8,$B4+1)</f>
        <v>mer</v>
      </c>
      <c r="AJ4" s="39" t="e">
        <f ca="1">INDEX(Septembre!$A$8:$AK$31,MATCH($B$2,Septembre!$A$8:$A$31),$B4+1)</f>
        <v>#N/A</v>
      </c>
      <c r="AK4" s="38" t="e">
        <f ca="1">OFFSET(INDEX(Septembre!$A$8:$AK$31,MATCH($B$2,Septembre!$A$8:$A$31),$B4+1),1,0)</f>
        <v>#N/A</v>
      </c>
      <c r="AL4" s="38"/>
      <c r="AM4" s="38" t="str">
        <f ca="1">VLOOKUP(AM$2,Octobre!$A$8:$AK$8,$B4+1)</f>
        <v>ven</v>
      </c>
      <c r="AN4" s="39" t="e">
        <f ca="1">INDEX(Octobre!$A$8:$AK$31,MATCH($B$2,Octobre!$A$8:$A$31),$B4+1)</f>
        <v>#N/A</v>
      </c>
      <c r="AO4" s="38" t="e">
        <f ca="1">OFFSET(INDEX(Octobre!$A$8:$AK$31,MATCH($B$2,Octobre!$A$8:$A$31),$B4+1),1,0)</f>
        <v>#N/A</v>
      </c>
      <c r="AP4" s="38"/>
      <c r="AQ4" s="38" t="str">
        <f ca="1">VLOOKUP(AQ$2,Novembre!$A$8:$AK$8,$B4+1)</f>
        <v>lun</v>
      </c>
      <c r="AR4" s="39" t="e">
        <f ca="1">INDEX(Novembre!$A$8:$AK$31,MATCH($B$2,Novembre!$A$8:$A$31),$B4+1)</f>
        <v>#N/A</v>
      </c>
      <c r="AS4" s="38" t="e">
        <f ca="1">OFFSET(INDEX(Novembre!$A$8:$AK$31,MATCH($B$2,Novembre!$A$8:$A$31),$B4+1),1,0)</f>
        <v>#N/A</v>
      </c>
      <c r="AT4" s="38"/>
      <c r="AU4" s="38" t="str">
        <f ca="1">VLOOKUP(AU$2,Décembre!$A$8:$AK$8,$B4+1)</f>
        <v>mer</v>
      </c>
      <c r="AV4" s="39" t="e">
        <f ca="1">INDEX(Décembre!$A$8:$AK$31,MATCH($B$2,Décembre!$A$8:$A$31),$B4+1)</f>
        <v>#N/A</v>
      </c>
      <c r="AW4" s="38" t="e">
        <f ca="1">OFFSET(INDEX(Décembre!$A$8:$AK$31,MATCH($B$2,Décembre!$A$8:$A$31),$B4+1),1,0)</f>
        <v>#N/A</v>
      </c>
    </row>
    <row r="5" spans="1:49" x14ac:dyDescent="0.25">
      <c r="B5">
        <v>2</v>
      </c>
      <c r="C5" t="str">
        <f ca="1">VLOOKUP($C$2,Janvier!$A$8:$AK$8,$B5+1)</f>
        <v>sam</v>
      </c>
      <c r="D5" s="47">
        <f ca="1">VLOOKUP($B$2,Janvier!$A$8:$AK$31,B5+1,FALSE)</f>
        <v>0</v>
      </c>
      <c r="E5" s="47" t="e">
        <f ca="1">OFFSET(INDEX(Janvier!$A$8:$AK$31,MATCH($B$2,Janvier!$A$8:$A$31),$B5+1),1,0)</f>
        <v>#N/A</v>
      </c>
      <c r="F5" s="47"/>
      <c r="G5" s="47" t="str">
        <f ca="1">VLOOKUP($C$2,Février!$A$8:$AK$8,$B5+1)</f>
        <v>mar</v>
      </c>
      <c r="H5" s="47" t="str">
        <f ca="1">VLOOKUP($B$2,Février!$A$8:$AK$31,B5+1,FALSE)</f>
        <v>A</v>
      </c>
      <c r="I5" t="e">
        <f ca="1">OFFSET(INDEX(Février!$A$8:$AK$31,MATCH($B$2,Février!$A$8:$A$31),$B5+1),1,0)</f>
        <v>#N/A</v>
      </c>
      <c r="K5" t="str">
        <f ca="1">VLOOKUP(K$2,Mars!$A$8:$AK$8,$B5+1)</f>
        <v>mar</v>
      </c>
      <c r="L5" s="36">
        <f ca="1">VLOOKUP($B$2,Mars!$A$8:$AK$31,B5+1,FALSE)</f>
        <v>0</v>
      </c>
      <c r="M5" t="e">
        <f ca="1">OFFSET(INDEX(Mars!$A$8:$AK$31,MATCH($B$2,Mars!$A$8:$A$31),$B5+1),1,0)</f>
        <v>#N/A</v>
      </c>
      <c r="O5" t="str">
        <f ca="1">VLOOKUP(O$2,Avril!$A$8:$AK$8,$B5+1)</f>
        <v>ven</v>
      </c>
      <c r="P5" s="36" t="e">
        <f ca="1">INDEX(Avril!$A$8:$AK$31,MATCH($B$2,Avril!$A$8:$A$31),$B5+1)</f>
        <v>#N/A</v>
      </c>
      <c r="Q5" t="e">
        <f ca="1">OFFSET(INDEX(Avril!$A$8:$AK$31,MATCH($B$2,Avril!$A$8:$A$31),$B5+1),1,0)</f>
        <v>#N/A</v>
      </c>
      <c r="S5" t="str">
        <f ca="1">VLOOKUP(S$2,Mai!$A$8:$AK$8,$B5+1)</f>
        <v>dim</v>
      </c>
      <c r="T5" s="36" t="e">
        <f ca="1">INDEX(Mai!$A$8:$AK$31,MATCH($B$2,Mai!$A$8:$A$31),$B5+1)</f>
        <v>#N/A</v>
      </c>
      <c r="U5" t="e">
        <f ca="1">OFFSET(INDEX(Mai!$A$8:$AK$31,MATCH($B$2,Mai!$A$8:$A$31),$B5+1),1,0)</f>
        <v>#N/A</v>
      </c>
      <c r="W5" t="str">
        <f ca="1">VLOOKUP(W$2,Juin!$A$8:$AK$8,$B5+1)</f>
        <v>mer</v>
      </c>
      <c r="X5" s="36" t="e">
        <f ca="1">INDEX(Juin!$A$8:$AK$31,MATCH($B$2,Juin!$A$8:$A$31),$B5+1)</f>
        <v>#N/A</v>
      </c>
      <c r="Y5" t="e">
        <f ca="1">OFFSET(INDEX(Juin!$A$8:$AK$31,MATCH($B$2,Juin!$A$8:$A$31),$B5+1),1,0)</f>
        <v>#N/A</v>
      </c>
      <c r="AA5" t="str">
        <f ca="1">VLOOKUP(AA$2,Juillet!$A$8:$AK$8,$B5+1)</f>
        <v>ven</v>
      </c>
      <c r="AB5" s="36" t="e">
        <f ca="1">INDEX(Juillet!$A$8:$AK$31,MATCH($B$2,Juillet!$A$8:$A$31),$B5+1)</f>
        <v>#N/A</v>
      </c>
      <c r="AC5" t="e">
        <f ca="1">OFFSET(INDEX(Juillet!$A$8:$AK$31,MATCH($B$2,Juillet!$A$8:$A$31),$B5+1),1,0)</f>
        <v>#N/A</v>
      </c>
      <c r="AE5" t="str">
        <f ca="1">VLOOKUP(AE$2,Août!$A$8:$AK$8,$B5+1)</f>
        <v>lun</v>
      </c>
      <c r="AF5" s="36" t="e">
        <f ca="1">INDEX(Août!$A$8:$AK$31,MATCH($B$2,Août!$A$8:$A$31),$B5+1)</f>
        <v>#N/A</v>
      </c>
      <c r="AG5" t="e">
        <f ca="1">OFFSET(INDEX(Août!$A$8:$AK$31,MATCH($B$2,Août!$A$8:$A$31),$B5+1),1,0)</f>
        <v>#N/A</v>
      </c>
      <c r="AI5" t="str">
        <f ca="1">VLOOKUP(AI$2,Septembre!$A$8:$AK$8,$B5+1)</f>
        <v>jeu</v>
      </c>
      <c r="AJ5" s="36" t="e">
        <f ca="1">INDEX(Septembre!$A$8:$AK$31,MATCH($B$2,Septembre!$A$8:$A$31),$B5+1)</f>
        <v>#N/A</v>
      </c>
      <c r="AK5" t="e">
        <f ca="1">OFFSET(INDEX(Septembre!$A$8:$AK$31,MATCH($B$2,Septembre!$A$8:$A$31),$B5+1),1,0)</f>
        <v>#N/A</v>
      </c>
      <c r="AM5" t="str">
        <f ca="1">VLOOKUP(AM$2,Octobre!$A$8:$AK$8,$B5+1)</f>
        <v>sam</v>
      </c>
      <c r="AN5" s="36" t="e">
        <f ca="1">INDEX(Octobre!$A$8:$AK$31,MATCH($B$2,Octobre!$A$8:$A$31),$B5+1)</f>
        <v>#N/A</v>
      </c>
      <c r="AO5" t="e">
        <f ca="1">OFFSET(INDEX(Octobre!$A$8:$AK$31,MATCH($B$2,Octobre!$A$8:$A$31),$B5+1),1,0)</f>
        <v>#N/A</v>
      </c>
      <c r="AQ5" t="str">
        <f ca="1">VLOOKUP(AQ$2,Novembre!$A$8:$AK$8,$B5+1)</f>
        <v>mar</v>
      </c>
      <c r="AR5" s="36" t="e">
        <f ca="1">INDEX(Novembre!$A$8:$AK$31,MATCH($B$2,Novembre!$A$8:$A$31),$B5+1)</f>
        <v>#N/A</v>
      </c>
      <c r="AS5" t="e">
        <f ca="1">OFFSET(INDEX(Novembre!$A$8:$AK$31,MATCH($B$2,Novembre!$A$8:$A$31),$B5+1),1,0)</f>
        <v>#N/A</v>
      </c>
      <c r="AU5" t="str">
        <f ca="1">VLOOKUP(AU$2,Décembre!$A$8:$AK$8,$B5+1)</f>
        <v>jeu</v>
      </c>
      <c r="AV5" s="36" t="e">
        <f ca="1">INDEX(Décembre!$A$8:$AK$31,MATCH($B$2,Décembre!$A$8:$A$31),$B5+1)</f>
        <v>#N/A</v>
      </c>
      <c r="AW5" t="e">
        <f ca="1">OFFSET(INDEX(Décembre!$A$8:$AK$31,MATCH($B$2,Décembre!$A$8:$A$31),$B5+1),1,0)</f>
        <v>#N/A</v>
      </c>
    </row>
    <row r="6" spans="1:49" x14ac:dyDescent="0.25">
      <c r="A6" s="38"/>
      <c r="B6" s="38">
        <v>3</v>
      </c>
      <c r="C6" s="38" t="str">
        <f ca="1">VLOOKUP($C$2,Janvier!$A$8:$AK$8,$B6+1)</f>
        <v>dim</v>
      </c>
      <c r="D6" s="46">
        <f ca="1">VLOOKUP($B$2,Janvier!$A$8:$AK$31,B6+1,FALSE)</f>
        <v>0</v>
      </c>
      <c r="E6" s="46" t="e">
        <f ca="1">OFFSET(INDEX(Janvier!$A$8:$AK$31,MATCH($B$2,Janvier!$A$8:$A$31),$B6+1),1,0)</f>
        <v>#N/A</v>
      </c>
      <c r="F6" s="46"/>
      <c r="G6" s="46" t="str">
        <f ca="1">VLOOKUP($C$2,Février!$A$8:$AK$8,$B6+1)</f>
        <v>mer</v>
      </c>
      <c r="H6" s="46" t="str">
        <f ca="1">VLOOKUP($B$2,Février!$A$8:$AK$31,B6+1,FALSE)</f>
        <v>A</v>
      </c>
      <c r="I6" s="38" t="e">
        <f ca="1">OFFSET(INDEX(Février!$A$8:$AK$31,MATCH($B$2,Février!$A$8:$A$31),$B6+1),1,0)</f>
        <v>#N/A</v>
      </c>
      <c r="J6" s="38"/>
      <c r="K6" s="38" t="str">
        <f ca="1">VLOOKUP(K$2,Mars!$A$8:$AK$8,$B6+1)</f>
        <v>mer</v>
      </c>
      <c r="L6" s="39">
        <f ca="1">VLOOKUP($B$2,Mars!$A$8:$AK$31,B6+1,FALSE)</f>
        <v>0</v>
      </c>
      <c r="M6" s="38" t="e">
        <f ca="1">OFFSET(INDEX(Mars!$A$8:$AK$31,MATCH($B$2,Mars!$A$8:$A$31),$B6+1),1,0)</f>
        <v>#N/A</v>
      </c>
      <c r="N6" s="38"/>
      <c r="O6" s="38" t="str">
        <f ca="1">VLOOKUP(O$2,Avril!$A$8:$AK$8,$B6+1)</f>
        <v>sam</v>
      </c>
      <c r="P6" s="39" t="e">
        <f ca="1">INDEX(Avril!$A$8:$AK$31,MATCH($B$2,Avril!$A$8:$A$31),$B6+1)</f>
        <v>#N/A</v>
      </c>
      <c r="Q6" s="38" t="e">
        <f ca="1">OFFSET(INDEX(Avril!$A$8:$AK$31,MATCH($B$2,Avril!$A$8:$A$31),$B6+1),1,0)</f>
        <v>#N/A</v>
      </c>
      <c r="R6" s="38"/>
      <c r="S6" s="38" t="str">
        <f ca="1">VLOOKUP(S$2,Mai!$A$8:$AK$8,$B6+1)</f>
        <v>lun</v>
      </c>
      <c r="T6" s="39" t="e">
        <f ca="1">INDEX(Mai!$A$8:$AK$31,MATCH($B$2,Mai!$A$8:$A$31),$B6+1)</f>
        <v>#N/A</v>
      </c>
      <c r="U6" s="38" t="e">
        <f ca="1">OFFSET(INDEX(Mai!$A$8:$AK$31,MATCH($B$2,Mai!$A$8:$A$31),$B6+1),1,0)</f>
        <v>#N/A</v>
      </c>
      <c r="V6" s="38"/>
      <c r="W6" s="38" t="str">
        <f ca="1">VLOOKUP(W$2,Juin!$A$8:$AK$8,$B6+1)</f>
        <v>jeu</v>
      </c>
      <c r="X6" s="39" t="e">
        <f ca="1">INDEX(Juin!$A$8:$AK$31,MATCH($B$2,Juin!$A$8:$A$31),$B6+1)</f>
        <v>#N/A</v>
      </c>
      <c r="Y6" s="38" t="e">
        <f ca="1">OFFSET(INDEX(Juin!$A$8:$AK$31,MATCH($B$2,Juin!$A$8:$A$31),$B6+1),1,0)</f>
        <v>#N/A</v>
      </c>
      <c r="Z6" s="38"/>
      <c r="AA6" s="38" t="str">
        <f ca="1">VLOOKUP(AA$2,Juillet!$A$8:$AK$8,$B6+1)</f>
        <v>sam</v>
      </c>
      <c r="AB6" s="39" t="e">
        <f ca="1">INDEX(Juillet!$A$8:$AK$31,MATCH($B$2,Juillet!$A$8:$A$31),$B6+1)</f>
        <v>#N/A</v>
      </c>
      <c r="AC6" s="38" t="e">
        <f ca="1">OFFSET(INDEX(Juillet!$A$8:$AK$31,MATCH($B$2,Juillet!$A$8:$A$31),$B6+1),1,0)</f>
        <v>#N/A</v>
      </c>
      <c r="AD6" s="38"/>
      <c r="AE6" s="38" t="str">
        <f ca="1">VLOOKUP(AE$2,Août!$A$8:$AK$8,$B6+1)</f>
        <v>mar</v>
      </c>
      <c r="AF6" s="39" t="e">
        <f ca="1">INDEX(Août!$A$8:$AK$31,MATCH($B$2,Août!$A$8:$A$31),$B6+1)</f>
        <v>#N/A</v>
      </c>
      <c r="AG6" s="38" t="e">
        <f ca="1">OFFSET(INDEX(Août!$A$8:$AK$31,MATCH($B$2,Août!$A$8:$A$31),$B6+1),1,0)</f>
        <v>#N/A</v>
      </c>
      <c r="AH6" s="38"/>
      <c r="AI6" s="38" t="str">
        <f ca="1">VLOOKUP(AI$2,Septembre!$A$8:$AK$8,$B6+1)</f>
        <v>ven</v>
      </c>
      <c r="AJ6" s="39" t="e">
        <f ca="1">INDEX(Septembre!$A$8:$AK$31,MATCH($B$2,Septembre!$A$8:$A$31),$B6+1)</f>
        <v>#N/A</v>
      </c>
      <c r="AK6" s="38" t="e">
        <f ca="1">OFFSET(INDEX(Septembre!$A$8:$AK$31,MATCH($B$2,Septembre!$A$8:$A$31),$B6+1),1,0)</f>
        <v>#N/A</v>
      </c>
      <c r="AL6" s="38"/>
      <c r="AM6" s="38" t="str">
        <f ca="1">VLOOKUP(AM$2,Octobre!$A$8:$AK$8,$B6+1)</f>
        <v>dim</v>
      </c>
      <c r="AN6" s="39" t="e">
        <f ca="1">INDEX(Octobre!$A$8:$AK$31,MATCH($B$2,Octobre!$A$8:$A$31),$B6+1)</f>
        <v>#N/A</v>
      </c>
      <c r="AO6" s="38" t="e">
        <f ca="1">OFFSET(INDEX(Octobre!$A$8:$AK$31,MATCH($B$2,Octobre!$A$8:$A$31),$B6+1),1,0)</f>
        <v>#N/A</v>
      </c>
      <c r="AP6" s="38"/>
      <c r="AQ6" s="38" t="str">
        <f ca="1">VLOOKUP(AQ$2,Novembre!$A$8:$AK$8,$B6+1)</f>
        <v>mer</v>
      </c>
      <c r="AR6" s="39" t="e">
        <f ca="1">INDEX(Novembre!$A$8:$AK$31,MATCH($B$2,Novembre!$A$8:$A$31),$B6+1)</f>
        <v>#N/A</v>
      </c>
      <c r="AS6" s="38" t="e">
        <f ca="1">OFFSET(INDEX(Novembre!$A$8:$AK$31,MATCH($B$2,Novembre!$A$8:$A$31),$B6+1),1,0)</f>
        <v>#N/A</v>
      </c>
      <c r="AT6" s="38"/>
      <c r="AU6" s="38" t="str">
        <f ca="1">VLOOKUP(AU$2,Décembre!$A$8:$AK$8,$B6+1)</f>
        <v>ven</v>
      </c>
      <c r="AV6" s="39" t="e">
        <f ca="1">INDEX(Décembre!$A$8:$AK$31,MATCH($B$2,Décembre!$A$8:$A$31),$B6+1)</f>
        <v>#N/A</v>
      </c>
      <c r="AW6" s="38" t="e">
        <f ca="1">OFFSET(INDEX(Décembre!$A$8:$AK$31,MATCH($B$2,Décembre!$A$8:$A$31),$B6+1),1,0)</f>
        <v>#N/A</v>
      </c>
    </row>
    <row r="7" spans="1:49" x14ac:dyDescent="0.25">
      <c r="B7">
        <v>4</v>
      </c>
      <c r="C7" t="str">
        <f ca="1">VLOOKUP($C$2,Janvier!$A$8:$AK$8,$B7+1)</f>
        <v>lun</v>
      </c>
      <c r="D7" s="47" t="str">
        <f ca="1">VLOOKUP($B$2,Janvier!$A$8:$AK$31,B7+1,FALSE)</f>
        <v>A</v>
      </c>
      <c r="E7" s="47" t="e">
        <f ca="1">OFFSET(INDEX(Janvier!$A$8:$AK$31,MATCH($B$2,Janvier!$A$8:$A$31),$B7+1),1,0)</f>
        <v>#N/A</v>
      </c>
      <c r="F7" s="47"/>
      <c r="G7" s="47" t="str">
        <f ca="1">VLOOKUP($C$2,Février!$A$8:$AK$8,$B7+1)</f>
        <v>jeu</v>
      </c>
      <c r="H7" s="47" t="str">
        <f ca="1">VLOOKUP($B$2,Février!$A$8:$AK$31,B7+1,FALSE)</f>
        <v>A</v>
      </c>
      <c r="I7" t="e">
        <f ca="1">OFFSET(INDEX(Février!$A$8:$AK$31,MATCH($B$2,Février!$A$8:$A$31),$B7+1),1,0)</f>
        <v>#N/A</v>
      </c>
      <c r="K7" t="str">
        <f ca="1">VLOOKUP(K$2,Mars!$A$8:$AK$8,$B7+1)</f>
        <v>jeu</v>
      </c>
      <c r="L7" s="36">
        <f ca="1">VLOOKUP($B$2,Mars!$A$8:$AK$31,B7+1,FALSE)</f>
        <v>0</v>
      </c>
      <c r="M7" t="e">
        <f ca="1">OFFSET(INDEX(Mars!$A$8:$AK$31,MATCH($B$2,Mars!$A$8:$A$31),$B7+1),1,0)</f>
        <v>#N/A</v>
      </c>
      <c r="O7" t="str">
        <f ca="1">VLOOKUP(O$2,Avril!$A$8:$AK$8,$B7+1)</f>
        <v>dim</v>
      </c>
      <c r="P7" s="36" t="e">
        <f ca="1">INDEX(Avril!$A$8:$AK$31,MATCH($B$2,Avril!$A$8:$A$31),$B7+1)</f>
        <v>#N/A</v>
      </c>
      <c r="Q7" t="e">
        <f ca="1">OFFSET(INDEX(Avril!$A$8:$AK$31,MATCH($B$2,Avril!$A$8:$A$31),$B7+1),1,0)</f>
        <v>#N/A</v>
      </c>
      <c r="S7" t="str">
        <f ca="1">VLOOKUP(S$2,Mai!$A$8:$AK$8,$B7+1)</f>
        <v>mar</v>
      </c>
      <c r="T7" s="36" t="e">
        <f ca="1">INDEX(Mai!$A$8:$AK$31,MATCH($B$2,Mai!$A$8:$A$31),$B7+1)</f>
        <v>#N/A</v>
      </c>
      <c r="U7" t="e">
        <f ca="1">OFFSET(INDEX(Mai!$A$8:$AK$31,MATCH($B$2,Mai!$A$8:$A$31),$B7+1),1,0)</f>
        <v>#N/A</v>
      </c>
      <c r="W7" t="str">
        <f ca="1">VLOOKUP(W$2,Juin!$A$8:$AK$8,$B7+1)</f>
        <v>ven</v>
      </c>
      <c r="X7" s="36" t="e">
        <f ca="1">INDEX(Juin!$A$8:$AK$31,MATCH($B$2,Juin!$A$8:$A$31),$B7+1)</f>
        <v>#N/A</v>
      </c>
      <c r="Y7" t="e">
        <f ca="1">OFFSET(INDEX(Juin!$A$8:$AK$31,MATCH($B$2,Juin!$A$8:$A$31),$B7+1),1,0)</f>
        <v>#N/A</v>
      </c>
      <c r="AA7" t="str">
        <f ca="1">VLOOKUP(AA$2,Juillet!$A$8:$AK$8,$B7+1)</f>
        <v>dim</v>
      </c>
      <c r="AB7" s="36" t="e">
        <f ca="1">INDEX(Juillet!$A$8:$AK$31,MATCH($B$2,Juillet!$A$8:$A$31),$B7+1)</f>
        <v>#N/A</v>
      </c>
      <c r="AC7" t="e">
        <f ca="1">OFFSET(INDEX(Juillet!$A$8:$AK$31,MATCH($B$2,Juillet!$A$8:$A$31),$B7+1),1,0)</f>
        <v>#N/A</v>
      </c>
      <c r="AE7" t="str">
        <f ca="1">VLOOKUP(AE$2,Août!$A$8:$AK$8,$B7+1)</f>
        <v>mer</v>
      </c>
      <c r="AF7" s="36" t="e">
        <f ca="1">INDEX(Août!$A$8:$AK$31,MATCH($B$2,Août!$A$8:$A$31),$B7+1)</f>
        <v>#N/A</v>
      </c>
      <c r="AG7" t="e">
        <f ca="1">OFFSET(INDEX(Août!$A$8:$AK$31,MATCH($B$2,Août!$A$8:$A$31),$B7+1),1,0)</f>
        <v>#N/A</v>
      </c>
      <c r="AI7" t="str">
        <f ca="1">VLOOKUP(AI$2,Septembre!$A$8:$AK$8,$B7+1)</f>
        <v>sam</v>
      </c>
      <c r="AJ7" s="36" t="e">
        <f ca="1">INDEX(Septembre!$A$8:$AK$31,MATCH($B$2,Septembre!$A$8:$A$31),$B7+1)</f>
        <v>#N/A</v>
      </c>
      <c r="AK7" t="e">
        <f ca="1">OFFSET(INDEX(Septembre!$A$8:$AK$31,MATCH($B$2,Septembre!$A$8:$A$31),$B7+1),1,0)</f>
        <v>#N/A</v>
      </c>
      <c r="AM7" t="str">
        <f ca="1">VLOOKUP(AM$2,Octobre!$A$8:$AK$8,$B7+1)</f>
        <v>lun</v>
      </c>
      <c r="AN7" s="36" t="e">
        <f ca="1">INDEX(Octobre!$A$8:$AK$31,MATCH($B$2,Octobre!$A$8:$A$31),$B7+1)</f>
        <v>#N/A</v>
      </c>
      <c r="AO7" t="e">
        <f ca="1">OFFSET(INDEX(Octobre!$A$8:$AK$31,MATCH($B$2,Octobre!$A$8:$A$31),$B7+1),1,0)</f>
        <v>#N/A</v>
      </c>
      <c r="AQ7" t="str">
        <f ca="1">VLOOKUP(AQ$2,Novembre!$A$8:$AK$8,$B7+1)</f>
        <v>jeu</v>
      </c>
      <c r="AR7" s="36" t="e">
        <f ca="1">INDEX(Novembre!$A$8:$AK$31,MATCH($B$2,Novembre!$A$8:$A$31),$B7+1)</f>
        <v>#N/A</v>
      </c>
      <c r="AS7" t="e">
        <f ca="1">OFFSET(INDEX(Novembre!$A$8:$AK$31,MATCH($B$2,Novembre!$A$8:$A$31),$B7+1),1,0)</f>
        <v>#N/A</v>
      </c>
      <c r="AU7" t="str">
        <f ca="1">VLOOKUP(AU$2,Décembre!$A$8:$AK$8,$B7+1)</f>
        <v>sam</v>
      </c>
      <c r="AV7" s="36" t="e">
        <f ca="1">INDEX(Décembre!$A$8:$AK$31,MATCH($B$2,Décembre!$A$8:$A$31),$B7+1)</f>
        <v>#N/A</v>
      </c>
      <c r="AW7" t="e">
        <f ca="1">OFFSET(INDEX(Décembre!$A$8:$AK$31,MATCH($B$2,Décembre!$A$8:$A$31),$B7+1),1,0)</f>
        <v>#N/A</v>
      </c>
    </row>
    <row r="8" spans="1:49" x14ac:dyDescent="0.25">
      <c r="A8" s="38"/>
      <c r="B8" s="38">
        <v>5</v>
      </c>
      <c r="C8" s="38" t="str">
        <f ca="1">VLOOKUP($C$2,Janvier!$A$8:$AK$8,$B8+1)</f>
        <v>mar</v>
      </c>
      <c r="D8" s="46">
        <f ca="1">VLOOKUP($B$2,Janvier!$A$8:$AK$31,B8+1,FALSE)</f>
        <v>0</v>
      </c>
      <c r="E8" s="46" t="e">
        <f ca="1">OFFSET(INDEX(Janvier!$A$8:$AK$31,MATCH($B$2,Janvier!$A$8:$A$31),$B8+1),1,0)</f>
        <v>#N/A</v>
      </c>
      <c r="F8" s="46"/>
      <c r="G8" s="46" t="str">
        <f ca="1">VLOOKUP($C$2,Février!$A$8:$AK$8,$B8+1)</f>
        <v>ven</v>
      </c>
      <c r="H8" s="46">
        <f ca="1">VLOOKUP($B$2,Février!$A$8:$AK$31,B8+1,FALSE)</f>
        <v>0</v>
      </c>
      <c r="I8" s="38" t="e">
        <f ca="1">OFFSET(INDEX(Février!$A$8:$AK$31,MATCH($B$2,Février!$A$8:$A$31),$B8+1),1,0)</f>
        <v>#N/A</v>
      </c>
      <c r="J8" s="38"/>
      <c r="K8" s="38" t="str">
        <f ca="1">VLOOKUP(K$2,Mars!$A$8:$AK$8,$B8+1)</f>
        <v>ven</v>
      </c>
      <c r="L8" s="39">
        <f ca="1">VLOOKUP($B$2,Mars!$A$8:$AK$31,B8+1,FALSE)</f>
        <v>0</v>
      </c>
      <c r="M8" s="38" t="e">
        <f ca="1">OFFSET(INDEX(Mars!$A$8:$AK$31,MATCH($B$2,Mars!$A$8:$A$31),$B8+1),1,0)</f>
        <v>#N/A</v>
      </c>
      <c r="N8" s="38"/>
      <c r="O8" s="38" t="str">
        <f ca="1">VLOOKUP(O$2,Avril!$A$8:$AK$8,$B8+1)</f>
        <v>lun</v>
      </c>
      <c r="P8" s="39" t="e">
        <f ca="1">INDEX(Avril!$A$8:$AK$31,MATCH($B$2,Avril!$A$8:$A$31),$B8+1)</f>
        <v>#N/A</v>
      </c>
      <c r="Q8" s="38" t="e">
        <f ca="1">OFFSET(INDEX(Avril!$A$8:$AK$31,MATCH($B$2,Avril!$A$8:$A$31),$B8+1),1,0)</f>
        <v>#N/A</v>
      </c>
      <c r="R8" s="38"/>
      <c r="S8" s="38" t="str">
        <f ca="1">VLOOKUP(S$2,Mai!$A$8:$AK$8,$B8+1)</f>
        <v>mer</v>
      </c>
      <c r="T8" s="39" t="e">
        <f ca="1">INDEX(Mai!$A$8:$AK$31,MATCH($B$2,Mai!$A$8:$A$31),$B8+1)</f>
        <v>#N/A</v>
      </c>
      <c r="U8" s="38" t="e">
        <f ca="1">OFFSET(INDEX(Mai!$A$8:$AK$31,MATCH($B$2,Mai!$A$8:$A$31),$B8+1),1,0)</f>
        <v>#N/A</v>
      </c>
      <c r="V8" s="38"/>
      <c r="W8" s="38" t="str">
        <f ca="1">VLOOKUP(W$2,Juin!$A$8:$AK$8,$B8+1)</f>
        <v>sam</v>
      </c>
      <c r="X8" s="39" t="e">
        <f ca="1">INDEX(Juin!$A$8:$AK$31,MATCH($B$2,Juin!$A$8:$A$31),$B8+1)</f>
        <v>#N/A</v>
      </c>
      <c r="Y8" s="38" t="e">
        <f ca="1">OFFSET(INDEX(Juin!$A$8:$AK$31,MATCH($B$2,Juin!$A$8:$A$31),$B8+1),1,0)</f>
        <v>#N/A</v>
      </c>
      <c r="Z8" s="38"/>
      <c r="AA8" s="38" t="str">
        <f ca="1">VLOOKUP(AA$2,Juillet!$A$8:$AK$8,$B8+1)</f>
        <v>lun</v>
      </c>
      <c r="AB8" s="39" t="e">
        <f ca="1">INDEX(Juillet!$A$8:$AK$31,MATCH($B$2,Juillet!$A$8:$A$31),$B8+1)</f>
        <v>#N/A</v>
      </c>
      <c r="AC8" s="38" t="e">
        <f ca="1">OFFSET(INDEX(Juillet!$A$8:$AK$31,MATCH($B$2,Juillet!$A$8:$A$31),$B8+1),1,0)</f>
        <v>#N/A</v>
      </c>
      <c r="AD8" s="38"/>
      <c r="AE8" s="38" t="str">
        <f ca="1">VLOOKUP(AE$2,Août!$A$8:$AK$8,$B8+1)</f>
        <v>jeu</v>
      </c>
      <c r="AF8" s="39" t="e">
        <f ca="1">INDEX(Août!$A$8:$AK$31,MATCH($B$2,Août!$A$8:$A$31),$B8+1)</f>
        <v>#N/A</v>
      </c>
      <c r="AG8" s="38" t="e">
        <f ca="1">OFFSET(INDEX(Août!$A$8:$AK$31,MATCH($B$2,Août!$A$8:$A$31),$B8+1),1,0)</f>
        <v>#N/A</v>
      </c>
      <c r="AH8" s="38"/>
      <c r="AI8" s="38" t="str">
        <f ca="1">VLOOKUP(AI$2,Septembre!$A$8:$AK$8,$B8+1)</f>
        <v>dim</v>
      </c>
      <c r="AJ8" s="39" t="e">
        <f ca="1">INDEX(Septembre!$A$8:$AK$31,MATCH($B$2,Septembre!$A$8:$A$31),$B8+1)</f>
        <v>#N/A</v>
      </c>
      <c r="AK8" s="38" t="e">
        <f ca="1">OFFSET(INDEX(Septembre!$A$8:$AK$31,MATCH($B$2,Septembre!$A$8:$A$31),$B8+1),1,0)</f>
        <v>#N/A</v>
      </c>
      <c r="AL8" s="38"/>
      <c r="AM8" s="38" t="str">
        <f ca="1">VLOOKUP(AM$2,Octobre!$A$8:$AK$8,$B8+1)</f>
        <v>mar</v>
      </c>
      <c r="AN8" s="39" t="e">
        <f ca="1">INDEX(Octobre!$A$8:$AK$31,MATCH($B$2,Octobre!$A$8:$A$31),$B8+1)</f>
        <v>#N/A</v>
      </c>
      <c r="AO8" s="38" t="e">
        <f ca="1">OFFSET(INDEX(Octobre!$A$8:$AK$31,MATCH($B$2,Octobre!$A$8:$A$31),$B8+1),1,0)</f>
        <v>#N/A</v>
      </c>
      <c r="AP8" s="38"/>
      <c r="AQ8" s="38" t="str">
        <f ca="1">VLOOKUP(AQ$2,Novembre!$A$8:$AK$8,$B8+1)</f>
        <v>ven</v>
      </c>
      <c r="AR8" s="39" t="e">
        <f ca="1">INDEX(Novembre!$A$8:$AK$31,MATCH($B$2,Novembre!$A$8:$A$31),$B8+1)</f>
        <v>#N/A</v>
      </c>
      <c r="AS8" s="38" t="e">
        <f ca="1">OFFSET(INDEX(Novembre!$A$8:$AK$31,MATCH($B$2,Novembre!$A$8:$A$31),$B8+1),1,0)</f>
        <v>#N/A</v>
      </c>
      <c r="AT8" s="38"/>
      <c r="AU8" s="38" t="str">
        <f ca="1">VLOOKUP(AU$2,Décembre!$A$8:$AK$8,$B8+1)</f>
        <v>dim</v>
      </c>
      <c r="AV8" s="39" t="e">
        <f ca="1">INDEX(Décembre!$A$8:$AK$31,MATCH($B$2,Décembre!$A$8:$A$31),$B8+1)</f>
        <v>#N/A</v>
      </c>
      <c r="AW8" s="38" t="e">
        <f ca="1">OFFSET(INDEX(Décembre!$A$8:$AK$31,MATCH($B$2,Décembre!$A$8:$A$31),$B8+1),1,0)</f>
        <v>#N/A</v>
      </c>
    </row>
    <row r="9" spans="1:49" x14ac:dyDescent="0.25">
      <c r="B9">
        <v>6</v>
      </c>
      <c r="C9" t="str">
        <f ca="1">VLOOKUP($C$2,Janvier!$A$8:$AK$8,$B9+1)</f>
        <v>mer</v>
      </c>
      <c r="D9" s="47" t="str">
        <f ca="1">VLOOKUP($B$2,Janvier!$A$8:$AK$31,B9+1,FALSE)</f>
        <v>A</v>
      </c>
      <c r="E9" s="47" t="e">
        <f ca="1">OFFSET(INDEX(Janvier!$A$8:$AK$31,MATCH($B$2,Janvier!$A$8:$A$31),$B9+1),1,0)</f>
        <v>#N/A</v>
      </c>
      <c r="F9" s="47"/>
      <c r="G9" s="47" t="str">
        <f ca="1">VLOOKUP($C$2,Février!$A$8:$AK$8,$B9+1)</f>
        <v>sam</v>
      </c>
      <c r="H9" s="47">
        <f ca="1">VLOOKUP($B$2,Février!$A$8:$AK$31,B9+1,FALSE)</f>
        <v>0</v>
      </c>
      <c r="I9" t="e">
        <f ca="1">OFFSET(INDEX(Février!$A$8:$AK$31,MATCH($B$2,Février!$A$8:$A$31),$B9+1),1,0)</f>
        <v>#N/A</v>
      </c>
      <c r="K9" t="str">
        <f ca="1">VLOOKUP(K$2,Mars!$A$8:$AK$8,$B9+1)</f>
        <v>sam</v>
      </c>
      <c r="L9" s="36">
        <f ca="1">VLOOKUP($B$2,Mars!$A$8:$AK$31,B9+1,FALSE)</f>
        <v>0</v>
      </c>
      <c r="M9" t="e">
        <f ca="1">OFFSET(INDEX(Mars!$A$8:$AK$31,MATCH($B$2,Mars!$A$8:$A$31),$B9+1),1,0)</f>
        <v>#N/A</v>
      </c>
      <c r="O9" t="str">
        <f ca="1">VLOOKUP(O$2,Avril!$A$8:$AK$8,$B9+1)</f>
        <v>mar</v>
      </c>
      <c r="P9" s="36" t="e">
        <f ca="1">INDEX(Avril!$A$8:$AK$31,MATCH($B$2,Avril!$A$8:$A$31),$B9+1)</f>
        <v>#N/A</v>
      </c>
      <c r="Q9" t="e">
        <f ca="1">OFFSET(INDEX(Avril!$A$8:$AK$31,MATCH($B$2,Avril!$A$8:$A$31),$B9+1),1,0)</f>
        <v>#N/A</v>
      </c>
      <c r="S9" t="str">
        <f ca="1">VLOOKUP(S$2,Mai!$A$8:$AK$8,$B9+1)</f>
        <v>jeu</v>
      </c>
      <c r="T9" s="36" t="e">
        <f ca="1">INDEX(Mai!$A$8:$AK$31,MATCH($B$2,Mai!$A$8:$A$31),$B9+1)</f>
        <v>#N/A</v>
      </c>
      <c r="U9" t="e">
        <f ca="1">OFFSET(INDEX(Mai!$A$8:$AK$31,MATCH($B$2,Mai!$A$8:$A$31),$B9+1),1,0)</f>
        <v>#N/A</v>
      </c>
      <c r="W9" t="str">
        <f ca="1">VLOOKUP(W$2,Juin!$A$8:$AK$8,$B9+1)</f>
        <v>dim</v>
      </c>
      <c r="X9" s="36" t="e">
        <f ca="1">INDEX(Juin!$A$8:$AK$31,MATCH($B$2,Juin!$A$8:$A$31),$B9+1)</f>
        <v>#N/A</v>
      </c>
      <c r="Y9" t="e">
        <f ca="1">OFFSET(INDEX(Juin!$A$8:$AK$31,MATCH($B$2,Juin!$A$8:$A$31),$B9+1),1,0)</f>
        <v>#N/A</v>
      </c>
      <c r="AA9" t="str">
        <f ca="1">VLOOKUP(AA$2,Juillet!$A$8:$AK$8,$B9+1)</f>
        <v>mar</v>
      </c>
      <c r="AB9" s="36" t="e">
        <f ca="1">INDEX(Juillet!$A$8:$AK$31,MATCH($B$2,Juillet!$A$8:$A$31),$B9+1)</f>
        <v>#N/A</v>
      </c>
      <c r="AC9" t="e">
        <f ca="1">OFFSET(INDEX(Juillet!$A$8:$AK$31,MATCH($B$2,Juillet!$A$8:$A$31),$B9+1),1,0)</f>
        <v>#N/A</v>
      </c>
      <c r="AE9" t="str">
        <f ca="1">VLOOKUP(AE$2,Août!$A$8:$AK$8,$B9+1)</f>
        <v>ven</v>
      </c>
      <c r="AF9" s="36" t="e">
        <f ca="1">INDEX(Août!$A$8:$AK$31,MATCH($B$2,Août!$A$8:$A$31),$B9+1)</f>
        <v>#N/A</v>
      </c>
      <c r="AG9" t="e">
        <f ca="1">OFFSET(INDEX(Août!$A$8:$AK$31,MATCH($B$2,Août!$A$8:$A$31),$B9+1),1,0)</f>
        <v>#N/A</v>
      </c>
      <c r="AI9" t="str">
        <f ca="1">VLOOKUP(AI$2,Septembre!$A$8:$AK$8,$B9+1)</f>
        <v>lun</v>
      </c>
      <c r="AJ9" s="36" t="e">
        <f ca="1">INDEX(Septembre!$A$8:$AK$31,MATCH($B$2,Septembre!$A$8:$A$31),$B9+1)</f>
        <v>#N/A</v>
      </c>
      <c r="AK9" t="e">
        <f ca="1">OFFSET(INDEX(Septembre!$A$8:$AK$31,MATCH($B$2,Septembre!$A$8:$A$31),$B9+1),1,0)</f>
        <v>#N/A</v>
      </c>
      <c r="AM9" t="str">
        <f ca="1">VLOOKUP(AM$2,Octobre!$A$8:$AK$8,$B9+1)</f>
        <v>mer</v>
      </c>
      <c r="AN9" s="36" t="e">
        <f ca="1">INDEX(Octobre!$A$8:$AK$31,MATCH($B$2,Octobre!$A$8:$A$31),$B9+1)</f>
        <v>#N/A</v>
      </c>
      <c r="AO9" t="e">
        <f ca="1">OFFSET(INDEX(Octobre!$A$8:$AK$31,MATCH($B$2,Octobre!$A$8:$A$31),$B9+1),1,0)</f>
        <v>#N/A</v>
      </c>
      <c r="AQ9" t="str">
        <f ca="1">VLOOKUP(AQ$2,Novembre!$A$8:$AK$8,$B9+1)</f>
        <v>sam</v>
      </c>
      <c r="AR9" s="36" t="e">
        <f ca="1">INDEX(Novembre!$A$8:$AK$31,MATCH($B$2,Novembre!$A$8:$A$31),$B9+1)</f>
        <v>#N/A</v>
      </c>
      <c r="AS9" t="e">
        <f ca="1">OFFSET(INDEX(Novembre!$A$8:$AK$31,MATCH($B$2,Novembre!$A$8:$A$31),$B9+1),1,0)</f>
        <v>#N/A</v>
      </c>
      <c r="AU9" t="str">
        <f ca="1">VLOOKUP(AU$2,Décembre!$A$8:$AK$8,$B9+1)</f>
        <v>lun</v>
      </c>
      <c r="AV9" s="36" t="e">
        <f ca="1">INDEX(Décembre!$A$8:$AK$31,MATCH($B$2,Décembre!$A$8:$A$31),$B9+1)</f>
        <v>#N/A</v>
      </c>
      <c r="AW9" t="e">
        <f ca="1">OFFSET(INDEX(Décembre!$A$8:$AK$31,MATCH($B$2,Décembre!$A$8:$A$31),$B9+1),1,0)</f>
        <v>#N/A</v>
      </c>
    </row>
    <row r="10" spans="1:49" x14ac:dyDescent="0.25">
      <c r="A10" s="38"/>
      <c r="B10" s="38">
        <v>7</v>
      </c>
      <c r="C10" s="38" t="str">
        <f ca="1">VLOOKUP($C$2,Janvier!$A$8:$AK$8,$B10+1)</f>
        <v>jeu</v>
      </c>
      <c r="D10" s="46">
        <f ca="1">VLOOKUP($B$2,Janvier!$A$8:$AK$31,B10+1,FALSE)</f>
        <v>0</v>
      </c>
      <c r="E10" s="46" t="e">
        <f ca="1">OFFSET(INDEX(Janvier!$A$8:$AK$31,MATCH($B$2,Janvier!$A$8:$A$31),$B10+1),1,0)</f>
        <v>#N/A</v>
      </c>
      <c r="F10" s="46"/>
      <c r="G10" s="46" t="str">
        <f ca="1">VLOOKUP($C$2,Février!$A$8:$AK$8,$B10+1)</f>
        <v>dim</v>
      </c>
      <c r="H10" s="46">
        <f ca="1">VLOOKUP($B$2,Février!$A$8:$AK$31,B10+1,FALSE)</f>
        <v>0</v>
      </c>
      <c r="I10" s="38" t="e">
        <f ca="1">OFFSET(INDEX(Février!$A$8:$AK$31,MATCH($B$2,Février!$A$8:$A$31),$B10+1),1,0)</f>
        <v>#N/A</v>
      </c>
      <c r="J10" s="38"/>
      <c r="K10" s="38" t="str">
        <f ca="1">VLOOKUP(K$2,Mars!$A$8:$AK$8,$B10+1)</f>
        <v>dim</v>
      </c>
      <c r="L10" s="39">
        <f ca="1">VLOOKUP($B$2,Mars!$A$8:$AK$31,B10+1,FALSE)</f>
        <v>0</v>
      </c>
      <c r="M10" s="38" t="e">
        <f ca="1">OFFSET(INDEX(Mars!$A$8:$AK$31,MATCH($B$2,Mars!$A$8:$A$31),$B10+1),1,0)</f>
        <v>#N/A</v>
      </c>
      <c r="N10" s="38"/>
      <c r="O10" s="38" t="str">
        <f ca="1">VLOOKUP(O$2,Avril!$A$8:$AK$8,$B10+1)</f>
        <v>mer</v>
      </c>
      <c r="P10" s="39" t="e">
        <f ca="1">INDEX(Avril!$A$8:$AK$31,MATCH($B$2,Avril!$A$8:$A$31),$B10+1)</f>
        <v>#N/A</v>
      </c>
      <c r="Q10" s="38" t="e">
        <f ca="1">OFFSET(INDEX(Avril!$A$8:$AK$31,MATCH($B$2,Avril!$A$8:$A$31),$B10+1),1,0)</f>
        <v>#N/A</v>
      </c>
      <c r="R10" s="38"/>
      <c r="S10" s="38" t="str">
        <f ca="1">VLOOKUP(S$2,Mai!$A$8:$AK$8,$B10+1)</f>
        <v>ven</v>
      </c>
      <c r="T10" s="39" t="e">
        <f ca="1">INDEX(Mai!$A$8:$AK$31,MATCH($B$2,Mai!$A$8:$A$31),$B10+1)</f>
        <v>#N/A</v>
      </c>
      <c r="U10" s="38" t="e">
        <f ca="1">OFFSET(INDEX(Mai!$A$8:$AK$31,MATCH($B$2,Mai!$A$8:$A$31),$B10+1),1,0)</f>
        <v>#N/A</v>
      </c>
      <c r="V10" s="38"/>
      <c r="W10" s="38" t="str">
        <f ca="1">VLOOKUP(W$2,Juin!$A$8:$AK$8,$B10+1)</f>
        <v>lun</v>
      </c>
      <c r="X10" s="39" t="e">
        <f ca="1">INDEX(Juin!$A$8:$AK$31,MATCH($B$2,Juin!$A$8:$A$31),$B10+1)</f>
        <v>#N/A</v>
      </c>
      <c r="Y10" s="38" t="e">
        <f ca="1">OFFSET(INDEX(Juin!$A$8:$AK$31,MATCH($B$2,Juin!$A$8:$A$31),$B10+1),1,0)</f>
        <v>#N/A</v>
      </c>
      <c r="Z10" s="38"/>
      <c r="AA10" s="38" t="str">
        <f ca="1">VLOOKUP(AA$2,Juillet!$A$8:$AK$8,$B10+1)</f>
        <v>mer</v>
      </c>
      <c r="AB10" s="39" t="e">
        <f ca="1">INDEX(Juillet!$A$8:$AK$31,MATCH($B$2,Juillet!$A$8:$A$31),$B10+1)</f>
        <v>#N/A</v>
      </c>
      <c r="AC10" s="38" t="e">
        <f ca="1">OFFSET(INDEX(Juillet!$A$8:$AK$31,MATCH($B$2,Juillet!$A$8:$A$31),$B10+1),1,0)</f>
        <v>#N/A</v>
      </c>
      <c r="AD10" s="38"/>
      <c r="AE10" s="38" t="str">
        <f ca="1">VLOOKUP(AE$2,Août!$A$8:$AK$8,$B10+1)</f>
        <v>sam</v>
      </c>
      <c r="AF10" s="39" t="e">
        <f ca="1">INDEX(Août!$A$8:$AK$31,MATCH($B$2,Août!$A$8:$A$31),$B10+1)</f>
        <v>#N/A</v>
      </c>
      <c r="AG10" s="38" t="e">
        <f ca="1">OFFSET(INDEX(Août!$A$8:$AK$31,MATCH($B$2,Août!$A$8:$A$31),$B10+1),1,0)</f>
        <v>#N/A</v>
      </c>
      <c r="AH10" s="38"/>
      <c r="AI10" s="38" t="str">
        <f ca="1">VLOOKUP(AI$2,Septembre!$A$8:$AK$8,$B10+1)</f>
        <v>mar</v>
      </c>
      <c r="AJ10" s="39" t="e">
        <f ca="1">INDEX(Septembre!$A$8:$AK$31,MATCH($B$2,Septembre!$A$8:$A$31),$B10+1)</f>
        <v>#N/A</v>
      </c>
      <c r="AK10" s="38" t="e">
        <f ca="1">OFFSET(INDEX(Septembre!$A$8:$AK$31,MATCH($B$2,Septembre!$A$8:$A$31),$B10+1),1,0)</f>
        <v>#N/A</v>
      </c>
      <c r="AL10" s="38"/>
      <c r="AM10" s="38" t="str">
        <f ca="1">VLOOKUP(AM$2,Octobre!$A$8:$AK$8,$B10+1)</f>
        <v>jeu</v>
      </c>
      <c r="AN10" s="39" t="e">
        <f ca="1">INDEX(Octobre!$A$8:$AK$31,MATCH($B$2,Octobre!$A$8:$A$31),$B10+1)</f>
        <v>#N/A</v>
      </c>
      <c r="AO10" s="38" t="e">
        <f ca="1">OFFSET(INDEX(Octobre!$A$8:$AK$31,MATCH($B$2,Octobre!$A$8:$A$31),$B10+1),1,0)</f>
        <v>#N/A</v>
      </c>
      <c r="AP10" s="38"/>
      <c r="AQ10" s="38" t="str">
        <f ca="1">VLOOKUP(AQ$2,Novembre!$A$8:$AK$8,$B10+1)</f>
        <v>dim</v>
      </c>
      <c r="AR10" s="39" t="e">
        <f ca="1">INDEX(Novembre!$A$8:$AK$31,MATCH($B$2,Novembre!$A$8:$A$31),$B10+1)</f>
        <v>#N/A</v>
      </c>
      <c r="AS10" s="38" t="e">
        <f ca="1">OFFSET(INDEX(Novembre!$A$8:$AK$31,MATCH($B$2,Novembre!$A$8:$A$31),$B10+1),1,0)</f>
        <v>#N/A</v>
      </c>
      <c r="AT10" s="38"/>
      <c r="AU10" s="38" t="str">
        <f ca="1">VLOOKUP(AU$2,Décembre!$A$8:$AK$8,$B10+1)</f>
        <v>mar</v>
      </c>
      <c r="AV10" s="39" t="e">
        <f ca="1">INDEX(Décembre!$A$8:$AK$31,MATCH($B$2,Décembre!$A$8:$A$31),$B10+1)</f>
        <v>#N/A</v>
      </c>
      <c r="AW10" s="38" t="e">
        <f ca="1">OFFSET(INDEX(Décembre!$A$8:$AK$31,MATCH($B$2,Décembre!$A$8:$A$31),$B10+1),1,0)</f>
        <v>#N/A</v>
      </c>
    </row>
    <row r="11" spans="1:49" x14ac:dyDescent="0.25">
      <c r="B11">
        <v>8</v>
      </c>
      <c r="C11" t="str">
        <f ca="1">VLOOKUP($C$2,Janvier!$A$8:$AK$8,$B11+1)</f>
        <v>ven</v>
      </c>
      <c r="D11" s="47" t="str">
        <f ca="1">VLOOKUP($B$2,Janvier!$A$8:$AK$31,B11+1,FALSE)</f>
        <v>A</v>
      </c>
      <c r="E11" s="47" t="e">
        <f ca="1">OFFSET(INDEX(Janvier!$A$8:$AK$31,MATCH($B$2,Janvier!$A$8:$A$31),$B11+1),1,0)</f>
        <v>#N/A</v>
      </c>
      <c r="F11" s="47"/>
      <c r="G11" s="47" t="str">
        <f ca="1">VLOOKUP($C$2,Février!$A$8:$AK$8,$B11+1)</f>
        <v>lun</v>
      </c>
      <c r="H11" s="47">
        <f ca="1">VLOOKUP($B$2,Février!$A$8:$AK$31,B11+1,FALSE)</f>
        <v>0</v>
      </c>
      <c r="I11" t="e">
        <f ca="1">OFFSET(INDEX(Février!$A$8:$AK$31,MATCH($B$2,Février!$A$8:$A$31),$B11+1),1,0)</f>
        <v>#N/A</v>
      </c>
      <c r="K11" t="str">
        <f ca="1">VLOOKUP(K$2,Mars!$A$8:$AK$8,$B11+1)</f>
        <v>lun</v>
      </c>
      <c r="L11" s="36">
        <f ca="1">VLOOKUP($B$2,Mars!$A$8:$AK$31,B11+1,FALSE)</f>
        <v>0</v>
      </c>
      <c r="M11" t="e">
        <f ca="1">OFFSET(INDEX(Mars!$A$8:$AK$31,MATCH($B$2,Mars!$A$8:$A$31),$B11+1),1,0)</f>
        <v>#N/A</v>
      </c>
      <c r="O11" t="str">
        <f ca="1">VLOOKUP(O$2,Avril!$A$8:$AK$8,$B11+1)</f>
        <v>jeu</v>
      </c>
      <c r="P11" s="36" t="e">
        <f ca="1">INDEX(Avril!$A$8:$AK$31,MATCH($B$2,Avril!$A$8:$A$31),$B11+1)</f>
        <v>#N/A</v>
      </c>
      <c r="Q11" t="e">
        <f ca="1">OFFSET(INDEX(Avril!$A$8:$AK$31,MATCH($B$2,Avril!$A$8:$A$31),$B11+1),1,0)</f>
        <v>#N/A</v>
      </c>
      <c r="S11" t="str">
        <f ca="1">VLOOKUP(S$2,Mai!$A$8:$AK$8,$B11+1)</f>
        <v>sam</v>
      </c>
      <c r="T11" s="36" t="e">
        <f ca="1">INDEX(Mai!$A$8:$AK$31,MATCH($B$2,Mai!$A$8:$A$31),$B11+1)</f>
        <v>#N/A</v>
      </c>
      <c r="U11" t="e">
        <f ca="1">OFFSET(INDEX(Mai!$A$8:$AK$31,MATCH($B$2,Mai!$A$8:$A$31),$B11+1),1,0)</f>
        <v>#N/A</v>
      </c>
      <c r="W11" t="str">
        <f ca="1">VLOOKUP(W$2,Juin!$A$8:$AK$8,$B11+1)</f>
        <v>mar</v>
      </c>
      <c r="X11" s="36" t="e">
        <f ca="1">INDEX(Juin!$A$8:$AK$31,MATCH($B$2,Juin!$A$8:$A$31),$B11+1)</f>
        <v>#N/A</v>
      </c>
      <c r="Y11" t="e">
        <f ca="1">OFFSET(INDEX(Juin!$A$8:$AK$31,MATCH($B$2,Juin!$A$8:$A$31),$B11+1),1,0)</f>
        <v>#N/A</v>
      </c>
      <c r="AA11" t="str">
        <f ca="1">VLOOKUP(AA$2,Juillet!$A$8:$AK$8,$B11+1)</f>
        <v>jeu</v>
      </c>
      <c r="AB11" s="36" t="e">
        <f ca="1">INDEX(Juillet!$A$8:$AK$31,MATCH($B$2,Juillet!$A$8:$A$31),$B11+1)</f>
        <v>#N/A</v>
      </c>
      <c r="AC11" t="e">
        <f ca="1">OFFSET(INDEX(Juillet!$A$8:$AK$31,MATCH($B$2,Juillet!$A$8:$A$31),$B11+1),1,0)</f>
        <v>#N/A</v>
      </c>
      <c r="AE11" t="str">
        <f ca="1">VLOOKUP(AE$2,Août!$A$8:$AK$8,$B11+1)</f>
        <v>dim</v>
      </c>
      <c r="AF11" s="36" t="e">
        <f ca="1">INDEX(Août!$A$8:$AK$31,MATCH($B$2,Août!$A$8:$A$31),$B11+1)</f>
        <v>#N/A</v>
      </c>
      <c r="AG11" t="e">
        <f ca="1">OFFSET(INDEX(Août!$A$8:$AK$31,MATCH($B$2,Août!$A$8:$A$31),$B11+1),1,0)</f>
        <v>#N/A</v>
      </c>
      <c r="AI11" t="str">
        <f ca="1">VLOOKUP(AI$2,Septembre!$A$8:$AK$8,$B11+1)</f>
        <v>mer</v>
      </c>
      <c r="AJ11" s="36" t="e">
        <f ca="1">INDEX(Septembre!$A$8:$AK$31,MATCH($B$2,Septembre!$A$8:$A$31),$B11+1)</f>
        <v>#N/A</v>
      </c>
      <c r="AK11" t="e">
        <f ca="1">OFFSET(INDEX(Septembre!$A$8:$AK$31,MATCH($B$2,Septembre!$A$8:$A$31),$B11+1),1,0)</f>
        <v>#N/A</v>
      </c>
      <c r="AM11" t="str">
        <f ca="1">VLOOKUP(AM$2,Octobre!$A$8:$AK$8,$B11+1)</f>
        <v>ven</v>
      </c>
      <c r="AN11" s="36" t="e">
        <f ca="1">INDEX(Octobre!$A$8:$AK$31,MATCH($B$2,Octobre!$A$8:$A$31),$B11+1)</f>
        <v>#N/A</v>
      </c>
      <c r="AO11" t="e">
        <f ca="1">OFFSET(INDEX(Octobre!$A$8:$AK$31,MATCH($B$2,Octobre!$A$8:$A$31),$B11+1),1,0)</f>
        <v>#N/A</v>
      </c>
      <c r="AQ11" t="str">
        <f ca="1">VLOOKUP(AQ$2,Novembre!$A$8:$AK$8,$B11+1)</f>
        <v>lun</v>
      </c>
      <c r="AR11" s="36" t="e">
        <f ca="1">INDEX(Novembre!$A$8:$AK$31,MATCH($B$2,Novembre!$A$8:$A$31),$B11+1)</f>
        <v>#N/A</v>
      </c>
      <c r="AS11" t="e">
        <f ca="1">OFFSET(INDEX(Novembre!$A$8:$AK$31,MATCH($B$2,Novembre!$A$8:$A$31),$B11+1),1,0)</f>
        <v>#N/A</v>
      </c>
      <c r="AU11" t="str">
        <f ca="1">VLOOKUP(AU$2,Décembre!$A$8:$AK$8,$B11+1)</f>
        <v>mer</v>
      </c>
      <c r="AV11" s="36" t="e">
        <f ca="1">INDEX(Décembre!$A$8:$AK$31,MATCH($B$2,Décembre!$A$8:$A$31),$B11+1)</f>
        <v>#N/A</v>
      </c>
      <c r="AW11" t="e">
        <f ca="1">OFFSET(INDEX(Décembre!$A$8:$AK$31,MATCH($B$2,Décembre!$A$8:$A$31),$B11+1),1,0)</f>
        <v>#N/A</v>
      </c>
    </row>
    <row r="12" spans="1:49" x14ac:dyDescent="0.25">
      <c r="A12" s="38"/>
      <c r="B12" s="38">
        <v>9</v>
      </c>
      <c r="C12" s="38" t="str">
        <f ca="1">VLOOKUP($C$2,Janvier!$A$8:$AK$8,$B12+1)</f>
        <v>sam</v>
      </c>
      <c r="D12" s="46">
        <f ca="1">VLOOKUP($B$2,Janvier!$A$8:$AK$31,B12+1,FALSE)</f>
        <v>0</v>
      </c>
      <c r="E12" s="46" t="e">
        <f ca="1">OFFSET(INDEX(Janvier!$A$8:$AK$31,MATCH($B$2,Janvier!$A$8:$A$31),$B12+1),1,0)</f>
        <v>#N/A</v>
      </c>
      <c r="F12" s="46"/>
      <c r="G12" s="46" t="str">
        <f ca="1">VLOOKUP($C$2,Février!$A$8:$AK$8,$B12+1)</f>
        <v>mar</v>
      </c>
      <c r="H12" s="46" t="str">
        <f ca="1">VLOOKUP($B$2,Février!$A$8:$AK$31,B12+1,FALSE)</f>
        <v>M</v>
      </c>
      <c r="I12" s="38" t="e">
        <f ca="1">OFFSET(INDEX(Février!$A$8:$AK$31,MATCH($B$2,Février!$A$8:$A$31),$B12+1),1,0)</f>
        <v>#N/A</v>
      </c>
      <c r="J12" s="38"/>
      <c r="K12" s="38" t="str">
        <f ca="1">VLOOKUP(K$2,Mars!$A$8:$AK$8,$B12+1)</f>
        <v>mar</v>
      </c>
      <c r="L12" s="39">
        <f ca="1">VLOOKUP($B$2,Mars!$A$8:$AK$31,B12+1,FALSE)</f>
        <v>0</v>
      </c>
      <c r="M12" s="38" t="e">
        <f ca="1">OFFSET(INDEX(Mars!$A$8:$AK$31,MATCH($B$2,Mars!$A$8:$A$31),$B12+1),1,0)</f>
        <v>#N/A</v>
      </c>
      <c r="N12" s="38"/>
      <c r="O12" s="38" t="str">
        <f ca="1">VLOOKUP(O$2,Avril!$A$8:$AK$8,$B12+1)</f>
        <v>ven</v>
      </c>
      <c r="P12" s="39" t="e">
        <f ca="1">INDEX(Avril!$A$8:$AK$31,MATCH($B$2,Avril!$A$8:$A$31),$B12+1)</f>
        <v>#N/A</v>
      </c>
      <c r="Q12" s="38" t="e">
        <f ca="1">OFFSET(INDEX(Avril!$A$8:$AK$31,MATCH($B$2,Avril!$A$8:$A$31),$B12+1),1,0)</f>
        <v>#N/A</v>
      </c>
      <c r="R12" s="38"/>
      <c r="S12" s="38" t="str">
        <f ca="1">VLOOKUP(S$2,Mai!$A$8:$AK$8,$B12+1)</f>
        <v>dim</v>
      </c>
      <c r="T12" s="39" t="e">
        <f ca="1">INDEX(Mai!$A$8:$AK$31,MATCH($B$2,Mai!$A$8:$A$31),$B12+1)</f>
        <v>#N/A</v>
      </c>
      <c r="U12" s="38" t="e">
        <f ca="1">OFFSET(INDEX(Mai!$A$8:$AK$31,MATCH($B$2,Mai!$A$8:$A$31),$B12+1),1,0)</f>
        <v>#N/A</v>
      </c>
      <c r="V12" s="38"/>
      <c r="W12" s="38" t="str">
        <f ca="1">VLOOKUP(W$2,Juin!$A$8:$AK$8,$B12+1)</f>
        <v>mer</v>
      </c>
      <c r="X12" s="39" t="e">
        <f ca="1">INDEX(Juin!$A$8:$AK$31,MATCH($B$2,Juin!$A$8:$A$31),$B12+1)</f>
        <v>#N/A</v>
      </c>
      <c r="Y12" s="38" t="e">
        <f ca="1">OFFSET(INDEX(Juin!$A$8:$AK$31,MATCH($B$2,Juin!$A$8:$A$31),$B12+1),1,0)</f>
        <v>#N/A</v>
      </c>
      <c r="Z12" s="38"/>
      <c r="AA12" s="38" t="str">
        <f ca="1">VLOOKUP(AA$2,Juillet!$A$8:$AK$8,$B12+1)</f>
        <v>ven</v>
      </c>
      <c r="AB12" s="39" t="e">
        <f ca="1">INDEX(Juillet!$A$8:$AK$31,MATCH($B$2,Juillet!$A$8:$A$31),$B12+1)</f>
        <v>#N/A</v>
      </c>
      <c r="AC12" s="38" t="e">
        <f ca="1">OFFSET(INDEX(Juillet!$A$8:$AK$31,MATCH($B$2,Juillet!$A$8:$A$31),$B12+1),1,0)</f>
        <v>#N/A</v>
      </c>
      <c r="AD12" s="38"/>
      <c r="AE12" s="38" t="str">
        <f ca="1">VLOOKUP(AE$2,Août!$A$8:$AK$8,$B12+1)</f>
        <v>lun</v>
      </c>
      <c r="AF12" s="39" t="e">
        <f ca="1">INDEX(Août!$A$8:$AK$31,MATCH($B$2,Août!$A$8:$A$31),$B12+1)</f>
        <v>#N/A</v>
      </c>
      <c r="AG12" s="38" t="e">
        <f ca="1">OFFSET(INDEX(Août!$A$8:$AK$31,MATCH($B$2,Août!$A$8:$A$31),$B12+1),1,0)</f>
        <v>#N/A</v>
      </c>
      <c r="AH12" s="38"/>
      <c r="AI12" s="38" t="str">
        <f ca="1">VLOOKUP(AI$2,Septembre!$A$8:$AK$8,$B12+1)</f>
        <v>jeu</v>
      </c>
      <c r="AJ12" s="39" t="e">
        <f ca="1">INDEX(Septembre!$A$8:$AK$31,MATCH($B$2,Septembre!$A$8:$A$31),$B12+1)</f>
        <v>#N/A</v>
      </c>
      <c r="AK12" s="38" t="e">
        <f ca="1">OFFSET(INDEX(Septembre!$A$8:$AK$31,MATCH($B$2,Septembre!$A$8:$A$31),$B12+1),1,0)</f>
        <v>#N/A</v>
      </c>
      <c r="AL12" s="38"/>
      <c r="AM12" s="38" t="str">
        <f ca="1">VLOOKUP(AM$2,Octobre!$A$8:$AK$8,$B12+1)</f>
        <v>sam</v>
      </c>
      <c r="AN12" s="39" t="e">
        <f ca="1">INDEX(Octobre!$A$8:$AK$31,MATCH($B$2,Octobre!$A$8:$A$31),$B12+1)</f>
        <v>#N/A</v>
      </c>
      <c r="AO12" s="38" t="e">
        <f ca="1">OFFSET(INDEX(Octobre!$A$8:$AK$31,MATCH($B$2,Octobre!$A$8:$A$31),$B12+1),1,0)</f>
        <v>#N/A</v>
      </c>
      <c r="AP12" s="38"/>
      <c r="AQ12" s="38" t="str">
        <f ca="1">VLOOKUP(AQ$2,Novembre!$A$8:$AK$8,$B12+1)</f>
        <v>mar</v>
      </c>
      <c r="AR12" s="39" t="e">
        <f ca="1">INDEX(Novembre!$A$8:$AK$31,MATCH($B$2,Novembre!$A$8:$A$31),$B12+1)</f>
        <v>#N/A</v>
      </c>
      <c r="AS12" s="38" t="e">
        <f ca="1">OFFSET(INDEX(Novembre!$A$8:$AK$31,MATCH($B$2,Novembre!$A$8:$A$31),$B12+1),1,0)</f>
        <v>#N/A</v>
      </c>
      <c r="AT12" s="38"/>
      <c r="AU12" s="38" t="str">
        <f ca="1">VLOOKUP(AU$2,Décembre!$A$8:$AK$8,$B12+1)</f>
        <v>jeu</v>
      </c>
      <c r="AV12" s="39" t="e">
        <f ca="1">INDEX(Décembre!$A$8:$AK$31,MATCH($B$2,Décembre!$A$8:$A$31),$B12+1)</f>
        <v>#N/A</v>
      </c>
      <c r="AW12" s="38" t="e">
        <f ca="1">OFFSET(INDEX(Décembre!$A$8:$AK$31,MATCH($B$2,Décembre!$A$8:$A$31),$B12+1),1,0)</f>
        <v>#N/A</v>
      </c>
    </row>
    <row r="13" spans="1:49" x14ac:dyDescent="0.25">
      <c r="B13">
        <v>10</v>
      </c>
      <c r="C13" t="str">
        <f ca="1">VLOOKUP($C$2,Janvier!$A$8:$AK$8,$B13+1)</f>
        <v>dim</v>
      </c>
      <c r="D13" s="47">
        <f ca="1">VLOOKUP($B$2,Janvier!$A$8:$AK$31,B13+1,FALSE)</f>
        <v>0</v>
      </c>
      <c r="E13" s="47" t="e">
        <f ca="1">OFFSET(INDEX(Janvier!$A$8:$AK$31,MATCH($B$2,Janvier!$A$8:$A$31),$B13+1),1,0)</f>
        <v>#N/A</v>
      </c>
      <c r="F13" s="47"/>
      <c r="G13" s="47" t="str">
        <f ca="1">VLOOKUP($C$2,Février!$A$8:$AK$8,$B13+1)</f>
        <v>mer</v>
      </c>
      <c r="H13" s="47" t="str">
        <f ca="1">VLOOKUP($B$2,Février!$A$8:$AK$31,B13+1,FALSE)</f>
        <v>M</v>
      </c>
      <c r="I13" t="e">
        <f ca="1">OFFSET(INDEX(Février!$A$8:$AK$31,MATCH($B$2,Février!$A$8:$A$31),$B13+1),1,0)</f>
        <v>#N/A</v>
      </c>
      <c r="K13" t="str">
        <f ca="1">VLOOKUP(K$2,Mars!$A$8:$AK$8,$B13+1)</f>
        <v>mer</v>
      </c>
      <c r="L13" s="36">
        <f ca="1">VLOOKUP($B$2,Mars!$A$8:$AK$31,B13+1,FALSE)</f>
        <v>0</v>
      </c>
      <c r="M13" t="e">
        <f ca="1">OFFSET(INDEX(Mars!$A$8:$AK$31,MATCH($B$2,Mars!$A$8:$A$31),$B13+1),1,0)</f>
        <v>#N/A</v>
      </c>
      <c r="O13" t="str">
        <f ca="1">VLOOKUP(O$2,Avril!$A$8:$AK$8,$B13+1)</f>
        <v>sam</v>
      </c>
      <c r="P13" s="36" t="e">
        <f ca="1">INDEX(Avril!$A$8:$AK$31,MATCH($B$2,Avril!$A$8:$A$31),$B13+1)</f>
        <v>#N/A</v>
      </c>
      <c r="Q13" t="e">
        <f ca="1">OFFSET(INDEX(Avril!$A$8:$AK$31,MATCH($B$2,Avril!$A$8:$A$31),$B13+1),1,0)</f>
        <v>#N/A</v>
      </c>
      <c r="S13" t="str">
        <f ca="1">VLOOKUP(S$2,Mai!$A$8:$AK$8,$B13+1)</f>
        <v>lun</v>
      </c>
      <c r="T13" s="36" t="e">
        <f ca="1">INDEX(Mai!$A$8:$AK$31,MATCH($B$2,Mai!$A$8:$A$31),$B13+1)</f>
        <v>#N/A</v>
      </c>
      <c r="U13" t="e">
        <f ca="1">OFFSET(INDEX(Mai!$A$8:$AK$31,MATCH($B$2,Mai!$A$8:$A$31),$B13+1),1,0)</f>
        <v>#N/A</v>
      </c>
      <c r="W13" t="str">
        <f ca="1">VLOOKUP(W$2,Juin!$A$8:$AK$8,$B13+1)</f>
        <v>jeu</v>
      </c>
      <c r="X13" s="36" t="e">
        <f ca="1">INDEX(Juin!$A$8:$AK$31,MATCH($B$2,Juin!$A$8:$A$31),$B13+1)</f>
        <v>#N/A</v>
      </c>
      <c r="Y13" t="e">
        <f ca="1">OFFSET(INDEX(Juin!$A$8:$AK$31,MATCH($B$2,Juin!$A$8:$A$31),$B13+1),1,0)</f>
        <v>#N/A</v>
      </c>
      <c r="AA13" t="str">
        <f ca="1">VLOOKUP(AA$2,Juillet!$A$8:$AK$8,$B13+1)</f>
        <v>sam</v>
      </c>
      <c r="AB13" s="36" t="e">
        <f ca="1">INDEX(Juillet!$A$8:$AK$31,MATCH($B$2,Juillet!$A$8:$A$31),$B13+1)</f>
        <v>#N/A</v>
      </c>
      <c r="AC13" t="e">
        <f ca="1">OFFSET(INDEX(Juillet!$A$8:$AK$31,MATCH($B$2,Juillet!$A$8:$A$31),$B13+1),1,0)</f>
        <v>#N/A</v>
      </c>
      <c r="AE13" t="str">
        <f ca="1">VLOOKUP(AE$2,Août!$A$8:$AK$8,$B13+1)</f>
        <v>mar</v>
      </c>
      <c r="AF13" s="36" t="e">
        <f ca="1">INDEX(Août!$A$8:$AK$31,MATCH($B$2,Août!$A$8:$A$31),$B13+1)</f>
        <v>#N/A</v>
      </c>
      <c r="AG13" t="e">
        <f ca="1">OFFSET(INDEX(Août!$A$8:$AK$31,MATCH($B$2,Août!$A$8:$A$31),$B13+1),1,0)</f>
        <v>#N/A</v>
      </c>
      <c r="AI13" t="str">
        <f ca="1">VLOOKUP(AI$2,Septembre!$A$8:$AK$8,$B13+1)</f>
        <v>ven</v>
      </c>
      <c r="AJ13" s="36" t="e">
        <f ca="1">INDEX(Septembre!$A$8:$AK$31,MATCH($B$2,Septembre!$A$8:$A$31),$B13+1)</f>
        <v>#N/A</v>
      </c>
      <c r="AK13" t="e">
        <f ca="1">OFFSET(INDEX(Septembre!$A$8:$AK$31,MATCH($B$2,Septembre!$A$8:$A$31),$B13+1),1,0)</f>
        <v>#N/A</v>
      </c>
      <c r="AM13" t="str">
        <f ca="1">VLOOKUP(AM$2,Octobre!$A$8:$AK$8,$B13+1)</f>
        <v>dim</v>
      </c>
      <c r="AN13" s="36" t="e">
        <f ca="1">INDEX(Octobre!$A$8:$AK$31,MATCH($B$2,Octobre!$A$8:$A$31),$B13+1)</f>
        <v>#N/A</v>
      </c>
      <c r="AO13" t="e">
        <f ca="1">OFFSET(INDEX(Octobre!$A$8:$AK$31,MATCH($B$2,Octobre!$A$8:$A$31),$B13+1),1,0)</f>
        <v>#N/A</v>
      </c>
      <c r="AQ13" t="str">
        <f ca="1">VLOOKUP(AQ$2,Novembre!$A$8:$AK$8,$B13+1)</f>
        <v>mer</v>
      </c>
      <c r="AR13" s="36" t="e">
        <f ca="1">INDEX(Novembre!$A$8:$AK$31,MATCH($B$2,Novembre!$A$8:$A$31),$B13+1)</f>
        <v>#N/A</v>
      </c>
      <c r="AS13" t="e">
        <f ca="1">OFFSET(INDEX(Novembre!$A$8:$AK$31,MATCH($B$2,Novembre!$A$8:$A$31),$B13+1),1,0)</f>
        <v>#N/A</v>
      </c>
      <c r="AU13" t="str">
        <f ca="1">VLOOKUP(AU$2,Décembre!$A$8:$AK$8,$B13+1)</f>
        <v>ven</v>
      </c>
      <c r="AV13" s="36" t="e">
        <f ca="1">INDEX(Décembre!$A$8:$AK$31,MATCH($B$2,Décembre!$A$8:$A$31),$B13+1)</f>
        <v>#N/A</v>
      </c>
      <c r="AW13" t="e">
        <f ca="1">OFFSET(INDEX(Décembre!$A$8:$AK$31,MATCH($B$2,Décembre!$A$8:$A$31),$B13+1),1,0)</f>
        <v>#N/A</v>
      </c>
    </row>
    <row r="14" spans="1:49" x14ac:dyDescent="0.25">
      <c r="A14" s="38"/>
      <c r="B14" s="38">
        <v>11</v>
      </c>
      <c r="C14" s="38" t="str">
        <f ca="1">VLOOKUP($C$2,Janvier!$A$8:$AK$8,$B14+1)</f>
        <v>lun</v>
      </c>
      <c r="D14" s="46">
        <f ca="1">VLOOKUP($B$2,Janvier!$A$8:$AK$31,B14+1,FALSE)</f>
        <v>0</v>
      </c>
      <c r="E14" s="46" t="e">
        <f ca="1">OFFSET(INDEX(Janvier!$A$8:$AK$31,MATCH($B$2,Janvier!$A$8:$A$31),$B14+1),1,0)</f>
        <v>#N/A</v>
      </c>
      <c r="F14" s="46"/>
      <c r="G14" s="46" t="str">
        <f ca="1">VLOOKUP($C$2,Février!$A$8:$AK$8,$B14+1)</f>
        <v>jeu</v>
      </c>
      <c r="H14" s="46">
        <f ca="1">VLOOKUP($B$2,Février!$A$8:$AK$31,B14+1,FALSE)</f>
        <v>0</v>
      </c>
      <c r="I14" s="38" t="e">
        <f ca="1">OFFSET(INDEX(Février!$A$8:$AK$31,MATCH($B$2,Février!$A$8:$A$31),$B14+1),1,0)</f>
        <v>#N/A</v>
      </c>
      <c r="J14" s="38"/>
      <c r="K14" s="38" t="str">
        <f ca="1">VLOOKUP(K$2,Mars!$A$8:$AK$8,$B14+1)</f>
        <v>jeu</v>
      </c>
      <c r="L14" s="39">
        <f ca="1">VLOOKUP($B$2,Mars!$A$8:$AK$31,B14+1,FALSE)</f>
        <v>0</v>
      </c>
      <c r="M14" s="38" t="e">
        <f ca="1">OFFSET(INDEX(Mars!$A$8:$AK$31,MATCH($B$2,Mars!$A$8:$A$31),$B14+1),1,0)</f>
        <v>#N/A</v>
      </c>
      <c r="N14" s="38"/>
      <c r="O14" s="38" t="str">
        <f ca="1">VLOOKUP(O$2,Avril!$A$8:$AK$8,$B14+1)</f>
        <v>dim</v>
      </c>
      <c r="P14" s="39" t="e">
        <f ca="1">INDEX(Avril!$A$8:$AK$31,MATCH($B$2,Avril!$A$8:$A$31),$B14+1)</f>
        <v>#N/A</v>
      </c>
      <c r="Q14" s="38" t="e">
        <f ca="1">OFFSET(INDEX(Avril!$A$8:$AK$31,MATCH($B$2,Avril!$A$8:$A$31),$B14+1),1,0)</f>
        <v>#N/A</v>
      </c>
      <c r="R14" s="38"/>
      <c r="S14" s="38" t="str">
        <f ca="1">VLOOKUP(S$2,Mai!$A$8:$AK$8,$B14+1)</f>
        <v>mar</v>
      </c>
      <c r="T14" s="39" t="e">
        <f ca="1">INDEX(Mai!$A$8:$AK$31,MATCH($B$2,Mai!$A$8:$A$31),$B14+1)</f>
        <v>#N/A</v>
      </c>
      <c r="U14" s="38" t="e">
        <f ca="1">OFFSET(INDEX(Mai!$A$8:$AK$31,MATCH($B$2,Mai!$A$8:$A$31),$B14+1),1,0)</f>
        <v>#N/A</v>
      </c>
      <c r="V14" s="38"/>
      <c r="W14" s="38" t="str">
        <f ca="1">VLOOKUP(W$2,Juin!$A$8:$AK$8,$B14+1)</f>
        <v>ven</v>
      </c>
      <c r="X14" s="39" t="e">
        <f ca="1">INDEX(Juin!$A$8:$AK$31,MATCH($B$2,Juin!$A$8:$A$31),$B14+1)</f>
        <v>#N/A</v>
      </c>
      <c r="Y14" s="38" t="e">
        <f ca="1">OFFSET(INDEX(Juin!$A$8:$AK$31,MATCH($B$2,Juin!$A$8:$A$31),$B14+1),1,0)</f>
        <v>#N/A</v>
      </c>
      <c r="Z14" s="38"/>
      <c r="AA14" s="38" t="str">
        <f ca="1">VLOOKUP(AA$2,Juillet!$A$8:$AK$8,$B14+1)</f>
        <v>dim</v>
      </c>
      <c r="AB14" s="39" t="e">
        <f ca="1">INDEX(Juillet!$A$8:$AK$31,MATCH($B$2,Juillet!$A$8:$A$31),$B14+1)</f>
        <v>#N/A</v>
      </c>
      <c r="AC14" s="38" t="e">
        <f ca="1">OFFSET(INDEX(Juillet!$A$8:$AK$31,MATCH($B$2,Juillet!$A$8:$A$31),$B14+1),1,0)</f>
        <v>#N/A</v>
      </c>
      <c r="AD14" s="38"/>
      <c r="AE14" s="38" t="str">
        <f ca="1">VLOOKUP(AE$2,Août!$A$8:$AK$8,$B14+1)</f>
        <v>mer</v>
      </c>
      <c r="AF14" s="39" t="e">
        <f ca="1">INDEX(Août!$A$8:$AK$31,MATCH($B$2,Août!$A$8:$A$31),$B14+1)</f>
        <v>#N/A</v>
      </c>
      <c r="AG14" s="38" t="e">
        <f ca="1">OFFSET(INDEX(Août!$A$8:$AK$31,MATCH($B$2,Août!$A$8:$A$31),$B14+1),1,0)</f>
        <v>#N/A</v>
      </c>
      <c r="AH14" s="38"/>
      <c r="AI14" s="38" t="str">
        <f ca="1">VLOOKUP(AI$2,Septembre!$A$8:$AK$8,$B14+1)</f>
        <v>sam</v>
      </c>
      <c r="AJ14" s="39" t="e">
        <f ca="1">INDEX(Septembre!$A$8:$AK$31,MATCH($B$2,Septembre!$A$8:$A$31),$B14+1)</f>
        <v>#N/A</v>
      </c>
      <c r="AK14" s="38" t="e">
        <f ca="1">OFFSET(INDEX(Septembre!$A$8:$AK$31,MATCH($B$2,Septembre!$A$8:$A$31),$B14+1),1,0)</f>
        <v>#N/A</v>
      </c>
      <c r="AL14" s="38"/>
      <c r="AM14" s="38" t="str">
        <f ca="1">VLOOKUP(AM$2,Octobre!$A$8:$AK$8,$B14+1)</f>
        <v>lun</v>
      </c>
      <c r="AN14" s="39" t="e">
        <f ca="1">INDEX(Octobre!$A$8:$AK$31,MATCH($B$2,Octobre!$A$8:$A$31),$B14+1)</f>
        <v>#N/A</v>
      </c>
      <c r="AO14" s="38" t="e">
        <f ca="1">OFFSET(INDEX(Octobre!$A$8:$AK$31,MATCH($B$2,Octobre!$A$8:$A$31),$B14+1),1,0)</f>
        <v>#N/A</v>
      </c>
      <c r="AP14" s="38"/>
      <c r="AQ14" s="38" t="str">
        <f ca="1">VLOOKUP(AQ$2,Novembre!$A$8:$AK$8,$B14+1)</f>
        <v>jeu</v>
      </c>
      <c r="AR14" s="39" t="e">
        <f ca="1">INDEX(Novembre!$A$8:$AK$31,MATCH($B$2,Novembre!$A$8:$A$31),$B14+1)</f>
        <v>#N/A</v>
      </c>
      <c r="AS14" s="38" t="e">
        <f ca="1">OFFSET(INDEX(Novembre!$A$8:$AK$31,MATCH($B$2,Novembre!$A$8:$A$31),$B14+1),1,0)</f>
        <v>#N/A</v>
      </c>
      <c r="AT14" s="38"/>
      <c r="AU14" s="38" t="str">
        <f ca="1">VLOOKUP(AU$2,Décembre!$A$8:$AK$8,$B14+1)</f>
        <v>sam</v>
      </c>
      <c r="AV14" s="39" t="e">
        <f ca="1">INDEX(Décembre!$A$8:$AK$31,MATCH($B$2,Décembre!$A$8:$A$31),$B14+1)</f>
        <v>#N/A</v>
      </c>
      <c r="AW14" s="38" t="e">
        <f ca="1">OFFSET(INDEX(Décembre!$A$8:$AK$31,MATCH($B$2,Décembre!$A$8:$A$31),$B14+1),1,0)</f>
        <v>#N/A</v>
      </c>
    </row>
    <row r="15" spans="1:49" x14ac:dyDescent="0.25">
      <c r="B15">
        <v>12</v>
      </c>
      <c r="C15" t="str">
        <f ca="1">VLOOKUP($C$2,Janvier!$A$8:$AK$8,$B15+1)</f>
        <v>mar</v>
      </c>
      <c r="D15" s="47" t="str">
        <f ca="1">VLOOKUP($B$2,Janvier!$A$8:$AK$31,B15+1,FALSE)</f>
        <v>M</v>
      </c>
      <c r="E15" s="47" t="e">
        <f ca="1">OFFSET(INDEX(Janvier!$A$8:$AK$31,MATCH($B$2,Janvier!$A$8:$A$31),$B15+1),1,0)</f>
        <v>#N/A</v>
      </c>
      <c r="F15" s="47"/>
      <c r="G15" s="47" t="str">
        <f ca="1">VLOOKUP($C$2,Février!$A$8:$AK$8,$B15+1)</f>
        <v>ven</v>
      </c>
      <c r="H15" s="47">
        <f ca="1">VLOOKUP($B$2,Février!$A$8:$AK$31,B15+1,FALSE)</f>
        <v>0</v>
      </c>
      <c r="I15" t="e">
        <f ca="1">OFFSET(INDEX(Février!$A$8:$AK$31,MATCH($B$2,Février!$A$8:$A$31),$B15+1),1,0)</f>
        <v>#N/A</v>
      </c>
      <c r="K15" t="str">
        <f ca="1">VLOOKUP(K$2,Mars!$A$8:$AK$8,$B15+1)</f>
        <v>ven</v>
      </c>
      <c r="L15" s="36">
        <f ca="1">VLOOKUP($B$2,Mars!$A$8:$AK$31,B15+1,FALSE)</f>
        <v>0</v>
      </c>
      <c r="M15" t="e">
        <f ca="1">OFFSET(INDEX(Mars!$A$8:$AK$31,MATCH($B$2,Mars!$A$8:$A$31),$B15+1),1,0)</f>
        <v>#N/A</v>
      </c>
      <c r="O15" t="str">
        <f ca="1">VLOOKUP(O$2,Avril!$A$8:$AK$8,$B15+1)</f>
        <v>lun</v>
      </c>
      <c r="P15" s="36" t="e">
        <f ca="1">INDEX(Avril!$A$8:$AK$31,MATCH($B$2,Avril!$A$8:$A$31),$B15+1)</f>
        <v>#N/A</v>
      </c>
      <c r="Q15" t="e">
        <f ca="1">OFFSET(INDEX(Avril!$A$8:$AK$31,MATCH($B$2,Avril!$A$8:$A$31),$B15+1),1,0)</f>
        <v>#N/A</v>
      </c>
      <c r="S15" t="str">
        <f ca="1">VLOOKUP(S$2,Mai!$A$8:$AK$8,$B15+1)</f>
        <v>mer</v>
      </c>
      <c r="T15" s="36" t="e">
        <f ca="1">INDEX(Mai!$A$8:$AK$31,MATCH($B$2,Mai!$A$8:$A$31),$B15+1)</f>
        <v>#N/A</v>
      </c>
      <c r="U15" t="e">
        <f ca="1">OFFSET(INDEX(Mai!$A$8:$AK$31,MATCH($B$2,Mai!$A$8:$A$31),$B15+1),1,0)</f>
        <v>#N/A</v>
      </c>
      <c r="W15" t="str">
        <f ca="1">VLOOKUP(W$2,Juin!$A$8:$AK$8,$B15+1)</f>
        <v>sam</v>
      </c>
      <c r="X15" s="36" t="e">
        <f ca="1">INDEX(Juin!$A$8:$AK$31,MATCH($B$2,Juin!$A$8:$A$31),$B15+1)</f>
        <v>#N/A</v>
      </c>
      <c r="Y15" t="e">
        <f ca="1">OFFSET(INDEX(Juin!$A$8:$AK$31,MATCH($B$2,Juin!$A$8:$A$31),$B15+1),1,0)</f>
        <v>#N/A</v>
      </c>
      <c r="AA15" t="str">
        <f ca="1">VLOOKUP(AA$2,Juillet!$A$8:$AK$8,$B15+1)</f>
        <v>lun</v>
      </c>
      <c r="AB15" s="36" t="e">
        <f ca="1">INDEX(Juillet!$A$8:$AK$31,MATCH($B$2,Juillet!$A$8:$A$31),$B15+1)</f>
        <v>#N/A</v>
      </c>
      <c r="AC15" t="e">
        <f ca="1">OFFSET(INDEX(Juillet!$A$8:$AK$31,MATCH($B$2,Juillet!$A$8:$A$31),$B15+1),1,0)</f>
        <v>#N/A</v>
      </c>
      <c r="AE15" t="str">
        <f ca="1">VLOOKUP(AE$2,Août!$A$8:$AK$8,$B15+1)</f>
        <v>jeu</v>
      </c>
      <c r="AF15" s="36" t="e">
        <f ca="1">INDEX(Août!$A$8:$AK$31,MATCH($B$2,Août!$A$8:$A$31),$B15+1)</f>
        <v>#N/A</v>
      </c>
      <c r="AG15" t="e">
        <f ca="1">OFFSET(INDEX(Août!$A$8:$AK$31,MATCH($B$2,Août!$A$8:$A$31),$B15+1),1,0)</f>
        <v>#N/A</v>
      </c>
      <c r="AI15" t="str">
        <f ca="1">VLOOKUP(AI$2,Septembre!$A$8:$AK$8,$B15+1)</f>
        <v>dim</v>
      </c>
      <c r="AJ15" s="36" t="e">
        <f ca="1">INDEX(Septembre!$A$8:$AK$31,MATCH($B$2,Septembre!$A$8:$A$31),$B15+1)</f>
        <v>#N/A</v>
      </c>
      <c r="AK15" t="e">
        <f ca="1">OFFSET(INDEX(Septembre!$A$8:$AK$31,MATCH($B$2,Septembre!$A$8:$A$31),$B15+1),1,0)</f>
        <v>#N/A</v>
      </c>
      <c r="AM15" t="str">
        <f ca="1">VLOOKUP(AM$2,Octobre!$A$8:$AK$8,$B15+1)</f>
        <v>mar</v>
      </c>
      <c r="AN15" s="36" t="e">
        <f ca="1">INDEX(Octobre!$A$8:$AK$31,MATCH($B$2,Octobre!$A$8:$A$31),$B15+1)</f>
        <v>#N/A</v>
      </c>
      <c r="AO15" t="e">
        <f ca="1">OFFSET(INDEX(Octobre!$A$8:$AK$31,MATCH($B$2,Octobre!$A$8:$A$31),$B15+1),1,0)</f>
        <v>#N/A</v>
      </c>
      <c r="AQ15" t="str">
        <f ca="1">VLOOKUP(AQ$2,Novembre!$A$8:$AK$8,$B15+1)</f>
        <v>ven</v>
      </c>
      <c r="AR15" s="36" t="e">
        <f ca="1">INDEX(Novembre!$A$8:$AK$31,MATCH($B$2,Novembre!$A$8:$A$31),$B15+1)</f>
        <v>#N/A</v>
      </c>
      <c r="AS15" t="e">
        <f ca="1">OFFSET(INDEX(Novembre!$A$8:$AK$31,MATCH($B$2,Novembre!$A$8:$A$31),$B15+1),1,0)</f>
        <v>#N/A</v>
      </c>
      <c r="AU15" t="str">
        <f ca="1">VLOOKUP(AU$2,Décembre!$A$8:$AK$8,$B15+1)</f>
        <v>dim</v>
      </c>
      <c r="AV15" s="36" t="e">
        <f ca="1">INDEX(Décembre!$A$8:$AK$31,MATCH($B$2,Décembre!$A$8:$A$31),$B15+1)</f>
        <v>#N/A</v>
      </c>
      <c r="AW15" t="e">
        <f ca="1">OFFSET(INDEX(Décembre!$A$8:$AK$31,MATCH($B$2,Décembre!$A$8:$A$31),$B15+1),1,0)</f>
        <v>#N/A</v>
      </c>
    </row>
    <row r="16" spans="1:49" x14ac:dyDescent="0.25">
      <c r="A16" s="38"/>
      <c r="B16" s="38">
        <v>13</v>
      </c>
      <c r="C16" s="38" t="str">
        <f ca="1">VLOOKUP($C$2,Janvier!$A$8:$AK$8,$B16+1)</f>
        <v>mer</v>
      </c>
      <c r="D16" s="46" t="str">
        <f ca="1">VLOOKUP($B$2,Janvier!$A$8:$AK$31,B16+1,FALSE)</f>
        <v>M</v>
      </c>
      <c r="E16" s="46" t="e">
        <f ca="1">OFFSET(INDEX(Janvier!$A$8:$AK$31,MATCH($B$2,Janvier!$A$8:$A$31),$B16+1),1,0)</f>
        <v>#N/A</v>
      </c>
      <c r="F16" s="46"/>
      <c r="G16" s="46" t="str">
        <f ca="1">VLOOKUP($C$2,Février!$A$8:$AK$8,$B16+1)</f>
        <v>sam</v>
      </c>
      <c r="H16" s="46">
        <f ca="1">VLOOKUP($B$2,Février!$A$8:$AK$31,B16+1,FALSE)</f>
        <v>0</v>
      </c>
      <c r="I16" s="38" t="e">
        <f ca="1">OFFSET(INDEX(Février!$A$8:$AK$31,MATCH($B$2,Février!$A$8:$A$31),$B16+1),1,0)</f>
        <v>#N/A</v>
      </c>
      <c r="J16" s="38"/>
      <c r="K16" s="38" t="str">
        <f ca="1">VLOOKUP(K$2,Mars!$A$8:$AK$8,$B16+1)</f>
        <v>sam</v>
      </c>
      <c r="L16" s="39">
        <f ca="1">VLOOKUP($B$2,Mars!$A$8:$AK$31,B16+1,FALSE)</f>
        <v>0</v>
      </c>
      <c r="M16" s="38" t="e">
        <f ca="1">OFFSET(INDEX(Mars!$A$8:$AK$31,MATCH($B$2,Mars!$A$8:$A$31),$B16+1),1,0)</f>
        <v>#N/A</v>
      </c>
      <c r="N16" s="38"/>
      <c r="O16" s="38" t="str">
        <f ca="1">VLOOKUP(O$2,Avril!$A$8:$AK$8,$B16+1)</f>
        <v>mar</v>
      </c>
      <c r="P16" s="39" t="e">
        <f ca="1">INDEX(Avril!$A$8:$AK$31,MATCH($B$2,Avril!$A$8:$A$31),$B16+1)</f>
        <v>#N/A</v>
      </c>
      <c r="Q16" s="38" t="e">
        <f ca="1">OFFSET(INDEX(Avril!$A$8:$AK$31,MATCH($B$2,Avril!$A$8:$A$31),$B16+1),1,0)</f>
        <v>#N/A</v>
      </c>
      <c r="R16" s="38"/>
      <c r="S16" s="38" t="str">
        <f ca="1">VLOOKUP(S$2,Mai!$A$8:$AK$8,$B16+1)</f>
        <v>jeu</v>
      </c>
      <c r="T16" s="39" t="e">
        <f ca="1">INDEX(Mai!$A$8:$AK$31,MATCH($B$2,Mai!$A$8:$A$31),$B16+1)</f>
        <v>#N/A</v>
      </c>
      <c r="U16" s="38" t="e">
        <f ca="1">OFFSET(INDEX(Mai!$A$8:$AK$31,MATCH($B$2,Mai!$A$8:$A$31),$B16+1),1,0)</f>
        <v>#N/A</v>
      </c>
      <c r="V16" s="38"/>
      <c r="W16" s="38" t="str">
        <f ca="1">VLOOKUP(W$2,Juin!$A$8:$AK$8,$B16+1)</f>
        <v>dim</v>
      </c>
      <c r="X16" s="39" t="e">
        <f ca="1">INDEX(Juin!$A$8:$AK$31,MATCH($B$2,Juin!$A$8:$A$31),$B16+1)</f>
        <v>#N/A</v>
      </c>
      <c r="Y16" s="38" t="e">
        <f ca="1">OFFSET(INDEX(Juin!$A$8:$AK$31,MATCH($B$2,Juin!$A$8:$A$31),$B16+1),1,0)</f>
        <v>#N/A</v>
      </c>
      <c r="Z16" s="38"/>
      <c r="AA16" s="38" t="str">
        <f ca="1">VLOOKUP(AA$2,Juillet!$A$8:$AK$8,$B16+1)</f>
        <v>mar</v>
      </c>
      <c r="AB16" s="39" t="e">
        <f ca="1">INDEX(Juillet!$A$8:$AK$31,MATCH($B$2,Juillet!$A$8:$A$31),$B16+1)</f>
        <v>#N/A</v>
      </c>
      <c r="AC16" s="38" t="e">
        <f ca="1">OFFSET(INDEX(Juillet!$A$8:$AK$31,MATCH($B$2,Juillet!$A$8:$A$31),$B16+1),1,0)</f>
        <v>#N/A</v>
      </c>
      <c r="AD16" s="38"/>
      <c r="AE16" s="38" t="str">
        <f ca="1">VLOOKUP(AE$2,Août!$A$8:$AK$8,$B16+1)</f>
        <v>ven</v>
      </c>
      <c r="AF16" s="39" t="e">
        <f ca="1">INDEX(Août!$A$8:$AK$31,MATCH($B$2,Août!$A$8:$A$31),$B16+1)</f>
        <v>#N/A</v>
      </c>
      <c r="AG16" s="38" t="e">
        <f ca="1">OFFSET(INDEX(Août!$A$8:$AK$31,MATCH($B$2,Août!$A$8:$A$31),$B16+1),1,0)</f>
        <v>#N/A</v>
      </c>
      <c r="AH16" s="38"/>
      <c r="AI16" s="38" t="str">
        <f ca="1">VLOOKUP(AI$2,Septembre!$A$8:$AK$8,$B16+1)</f>
        <v>lun</v>
      </c>
      <c r="AJ16" s="39" t="e">
        <f ca="1">INDEX(Septembre!$A$8:$AK$31,MATCH($B$2,Septembre!$A$8:$A$31),$B16+1)</f>
        <v>#N/A</v>
      </c>
      <c r="AK16" s="38" t="e">
        <f ca="1">OFFSET(INDEX(Septembre!$A$8:$AK$31,MATCH($B$2,Septembre!$A$8:$A$31),$B16+1),1,0)</f>
        <v>#N/A</v>
      </c>
      <c r="AL16" s="38"/>
      <c r="AM16" s="38" t="str">
        <f ca="1">VLOOKUP(AM$2,Octobre!$A$8:$AK$8,$B16+1)</f>
        <v>mer</v>
      </c>
      <c r="AN16" s="39" t="e">
        <f ca="1">INDEX(Octobre!$A$8:$AK$31,MATCH($B$2,Octobre!$A$8:$A$31),$B16+1)</f>
        <v>#N/A</v>
      </c>
      <c r="AO16" s="38" t="e">
        <f ca="1">OFFSET(INDEX(Octobre!$A$8:$AK$31,MATCH($B$2,Octobre!$A$8:$A$31),$B16+1),1,0)</f>
        <v>#N/A</v>
      </c>
      <c r="AP16" s="38"/>
      <c r="AQ16" s="38" t="str">
        <f ca="1">VLOOKUP(AQ$2,Novembre!$A$8:$AK$8,$B16+1)</f>
        <v>sam</v>
      </c>
      <c r="AR16" s="39" t="e">
        <f ca="1">INDEX(Novembre!$A$8:$AK$31,MATCH($B$2,Novembre!$A$8:$A$31),$B16+1)</f>
        <v>#N/A</v>
      </c>
      <c r="AS16" s="38" t="e">
        <f ca="1">OFFSET(INDEX(Novembre!$A$8:$AK$31,MATCH($B$2,Novembre!$A$8:$A$31),$B16+1),1,0)</f>
        <v>#N/A</v>
      </c>
      <c r="AT16" s="38"/>
      <c r="AU16" s="38" t="str">
        <f ca="1">VLOOKUP(AU$2,Décembre!$A$8:$AK$8,$B16+1)</f>
        <v>lun</v>
      </c>
      <c r="AV16" s="39" t="e">
        <f ca="1">INDEX(Décembre!$A$8:$AK$31,MATCH($B$2,Décembre!$A$8:$A$31),$B16+1)</f>
        <v>#N/A</v>
      </c>
      <c r="AW16" s="38" t="e">
        <f ca="1">OFFSET(INDEX(Décembre!$A$8:$AK$31,MATCH($B$2,Décembre!$A$8:$A$31),$B16+1),1,0)</f>
        <v>#N/A</v>
      </c>
    </row>
    <row r="17" spans="1:49" x14ac:dyDescent="0.25">
      <c r="B17">
        <v>14</v>
      </c>
      <c r="C17" t="str">
        <f ca="1">VLOOKUP($C$2,Janvier!$A$8:$AK$8,$B17+1)</f>
        <v>jeu</v>
      </c>
      <c r="D17" s="47">
        <f ca="1">VLOOKUP($B$2,Janvier!$A$8:$AK$31,B17+1,FALSE)</f>
        <v>0</v>
      </c>
      <c r="E17" s="47" t="e">
        <f ca="1">OFFSET(INDEX(Janvier!$A$8:$AK$31,MATCH($B$2,Janvier!$A$8:$A$31),$B17+1),1,0)</f>
        <v>#N/A</v>
      </c>
      <c r="F17" s="47"/>
      <c r="G17" s="47" t="str">
        <f ca="1">VLOOKUP($C$2,Février!$A$8:$AK$8,$B17+1)</f>
        <v>dim</v>
      </c>
      <c r="H17" s="47">
        <f ca="1">VLOOKUP($B$2,Février!$A$8:$AK$31,B17+1,FALSE)</f>
        <v>0</v>
      </c>
      <c r="I17" t="e">
        <f ca="1">OFFSET(INDEX(Février!$A$8:$AK$31,MATCH($B$2,Février!$A$8:$A$31),$B17+1),1,0)</f>
        <v>#N/A</v>
      </c>
      <c r="K17" t="str">
        <f ca="1">VLOOKUP(K$2,Mars!$A$8:$AK$8,$B17+1)</f>
        <v>dim</v>
      </c>
      <c r="L17" s="36">
        <f ca="1">VLOOKUP($B$2,Mars!$A$8:$AK$31,B17+1,FALSE)</f>
        <v>0</v>
      </c>
      <c r="M17" t="e">
        <f ca="1">OFFSET(INDEX(Mars!$A$8:$AK$31,MATCH($B$2,Mars!$A$8:$A$31),$B17+1),1,0)</f>
        <v>#N/A</v>
      </c>
      <c r="O17" t="str">
        <f ca="1">VLOOKUP(O$2,Avril!$A$8:$AK$8,$B17+1)</f>
        <v>mer</v>
      </c>
      <c r="P17" s="36" t="e">
        <f ca="1">INDEX(Avril!$A$8:$AK$31,MATCH($B$2,Avril!$A$8:$A$31),$B17+1)</f>
        <v>#N/A</v>
      </c>
      <c r="Q17" t="e">
        <f ca="1">OFFSET(INDEX(Avril!$A$8:$AK$31,MATCH($B$2,Avril!$A$8:$A$31),$B17+1),1,0)</f>
        <v>#N/A</v>
      </c>
      <c r="S17" t="str">
        <f ca="1">VLOOKUP(S$2,Mai!$A$8:$AK$8,$B17+1)</f>
        <v>ven</v>
      </c>
      <c r="T17" s="36" t="e">
        <f ca="1">INDEX(Mai!$A$8:$AK$31,MATCH($B$2,Mai!$A$8:$A$31),$B17+1)</f>
        <v>#N/A</v>
      </c>
      <c r="U17" t="e">
        <f ca="1">OFFSET(INDEX(Mai!$A$8:$AK$31,MATCH($B$2,Mai!$A$8:$A$31),$B17+1),1,0)</f>
        <v>#N/A</v>
      </c>
      <c r="W17" t="str">
        <f ca="1">VLOOKUP(W$2,Juin!$A$8:$AK$8,$B17+1)</f>
        <v>lun</v>
      </c>
      <c r="X17" s="36" t="e">
        <f ca="1">INDEX(Juin!$A$8:$AK$31,MATCH($B$2,Juin!$A$8:$A$31),$B17+1)</f>
        <v>#N/A</v>
      </c>
      <c r="Y17" t="e">
        <f ca="1">OFFSET(INDEX(Juin!$A$8:$AK$31,MATCH($B$2,Juin!$A$8:$A$31),$B17+1),1,0)</f>
        <v>#N/A</v>
      </c>
      <c r="AA17" t="str">
        <f ca="1">VLOOKUP(AA$2,Juillet!$A$8:$AK$8,$B17+1)</f>
        <v>mer</v>
      </c>
      <c r="AB17" s="36" t="e">
        <f ca="1">INDEX(Juillet!$A$8:$AK$31,MATCH($B$2,Juillet!$A$8:$A$31),$B17+1)</f>
        <v>#N/A</v>
      </c>
      <c r="AC17" t="e">
        <f ca="1">OFFSET(INDEX(Juillet!$A$8:$AK$31,MATCH($B$2,Juillet!$A$8:$A$31),$B17+1),1,0)</f>
        <v>#N/A</v>
      </c>
      <c r="AE17" t="str">
        <f ca="1">VLOOKUP(AE$2,Août!$A$8:$AK$8,$B17+1)</f>
        <v>sam</v>
      </c>
      <c r="AF17" s="36" t="e">
        <f ca="1">INDEX(Août!$A$8:$AK$31,MATCH($B$2,Août!$A$8:$A$31),$B17+1)</f>
        <v>#N/A</v>
      </c>
      <c r="AG17" t="e">
        <f ca="1">OFFSET(INDEX(Août!$A$8:$AK$31,MATCH($B$2,Août!$A$8:$A$31),$B17+1),1,0)</f>
        <v>#N/A</v>
      </c>
      <c r="AI17" t="str">
        <f ca="1">VLOOKUP(AI$2,Septembre!$A$8:$AK$8,$B17+1)</f>
        <v>mar</v>
      </c>
      <c r="AJ17" s="36" t="e">
        <f ca="1">INDEX(Septembre!$A$8:$AK$31,MATCH($B$2,Septembre!$A$8:$A$31),$B17+1)</f>
        <v>#N/A</v>
      </c>
      <c r="AK17" t="e">
        <f ca="1">OFFSET(INDEX(Septembre!$A$8:$AK$31,MATCH($B$2,Septembre!$A$8:$A$31),$B17+1),1,0)</f>
        <v>#N/A</v>
      </c>
      <c r="AM17" t="str">
        <f ca="1">VLOOKUP(AM$2,Octobre!$A$8:$AK$8,$B17+1)</f>
        <v>jeu</v>
      </c>
      <c r="AN17" s="36" t="e">
        <f ca="1">INDEX(Octobre!$A$8:$AK$31,MATCH($B$2,Octobre!$A$8:$A$31),$B17+1)</f>
        <v>#N/A</v>
      </c>
      <c r="AO17" t="e">
        <f ca="1">OFFSET(INDEX(Octobre!$A$8:$AK$31,MATCH($B$2,Octobre!$A$8:$A$31),$B17+1),1,0)</f>
        <v>#N/A</v>
      </c>
      <c r="AQ17" t="str">
        <f ca="1">VLOOKUP(AQ$2,Novembre!$A$8:$AK$8,$B17+1)</f>
        <v>dim</v>
      </c>
      <c r="AR17" s="36" t="e">
        <f ca="1">INDEX(Novembre!$A$8:$AK$31,MATCH($B$2,Novembre!$A$8:$A$31),$B17+1)</f>
        <v>#N/A</v>
      </c>
      <c r="AS17" t="e">
        <f ca="1">OFFSET(INDEX(Novembre!$A$8:$AK$31,MATCH($B$2,Novembre!$A$8:$A$31),$B17+1),1,0)</f>
        <v>#N/A</v>
      </c>
      <c r="AU17" t="str">
        <f ca="1">VLOOKUP(AU$2,Décembre!$A$8:$AK$8,$B17+1)</f>
        <v>mar</v>
      </c>
      <c r="AV17" s="36" t="e">
        <f ca="1">INDEX(Décembre!$A$8:$AK$31,MATCH($B$2,Décembre!$A$8:$A$31),$B17+1)</f>
        <v>#N/A</v>
      </c>
      <c r="AW17" t="e">
        <f ca="1">OFFSET(INDEX(Décembre!$A$8:$AK$31,MATCH($B$2,Décembre!$A$8:$A$31),$B17+1),1,0)</f>
        <v>#N/A</v>
      </c>
    </row>
    <row r="18" spans="1:49" x14ac:dyDescent="0.25">
      <c r="A18" s="38"/>
      <c r="B18" s="38">
        <v>15</v>
      </c>
      <c r="C18" s="38" t="str">
        <f ca="1">VLOOKUP($C$2,Janvier!$A$8:$AK$8,$B18+1)</f>
        <v>ven</v>
      </c>
      <c r="D18" s="46">
        <f ca="1">VLOOKUP($B$2,Janvier!$A$8:$AK$31,B18+1,FALSE)</f>
        <v>0</v>
      </c>
      <c r="E18" s="46" t="e">
        <f ca="1">OFFSET(INDEX(Janvier!$A$8:$AK$31,MATCH($B$2,Janvier!$A$8:$A$31),$B18+1),1,0)</f>
        <v>#N/A</v>
      </c>
      <c r="F18" s="46"/>
      <c r="G18" s="46" t="str">
        <f ca="1">VLOOKUP($C$2,Février!$A$8:$AK$8,$B18+1)</f>
        <v>lun</v>
      </c>
      <c r="H18" s="46">
        <f ca="1">VLOOKUP($B$2,Février!$A$8:$AK$31,B18+1,FALSE)</f>
        <v>0</v>
      </c>
      <c r="I18" s="38" t="e">
        <f ca="1">OFFSET(INDEX(Février!$A$8:$AK$31,MATCH($B$2,Février!$A$8:$A$31),$B18+1),1,0)</f>
        <v>#N/A</v>
      </c>
      <c r="J18" s="38"/>
      <c r="K18" s="38" t="str">
        <f ca="1">VLOOKUP(K$2,Mars!$A$8:$AK$8,$B18+1)</f>
        <v>lun</v>
      </c>
      <c r="L18" s="39">
        <f ca="1">VLOOKUP($B$2,Mars!$A$8:$AK$31,B18+1,FALSE)</f>
        <v>0</v>
      </c>
      <c r="M18" s="38" t="e">
        <f ca="1">OFFSET(INDEX(Mars!$A$8:$AK$31,MATCH($B$2,Mars!$A$8:$A$31),$B18+1),1,0)</f>
        <v>#N/A</v>
      </c>
      <c r="N18" s="38"/>
      <c r="O18" s="38" t="str">
        <f ca="1">VLOOKUP(O$2,Avril!$A$8:$AK$8,$B18+1)</f>
        <v>jeu</v>
      </c>
      <c r="P18" s="39" t="e">
        <f ca="1">INDEX(Avril!$A$8:$AK$31,MATCH($B$2,Avril!$A$8:$A$31),$B18+1)</f>
        <v>#N/A</v>
      </c>
      <c r="Q18" s="38" t="e">
        <f ca="1">OFFSET(INDEX(Avril!$A$8:$AK$31,MATCH($B$2,Avril!$A$8:$A$31),$B18+1),1,0)</f>
        <v>#N/A</v>
      </c>
      <c r="R18" s="38"/>
      <c r="S18" s="38" t="str">
        <f ca="1">VLOOKUP(S$2,Mai!$A$8:$AK$8,$B18+1)</f>
        <v>sam</v>
      </c>
      <c r="T18" s="39" t="e">
        <f ca="1">INDEX(Mai!$A$8:$AK$31,MATCH($B$2,Mai!$A$8:$A$31),$B18+1)</f>
        <v>#N/A</v>
      </c>
      <c r="U18" s="38" t="e">
        <f ca="1">OFFSET(INDEX(Mai!$A$8:$AK$31,MATCH($B$2,Mai!$A$8:$A$31),$B18+1),1,0)</f>
        <v>#N/A</v>
      </c>
      <c r="V18" s="38"/>
      <c r="W18" s="38" t="str">
        <f ca="1">VLOOKUP(W$2,Juin!$A$8:$AK$8,$B18+1)</f>
        <v>mar</v>
      </c>
      <c r="X18" s="39" t="e">
        <f ca="1">INDEX(Juin!$A$8:$AK$31,MATCH($B$2,Juin!$A$8:$A$31),$B18+1)</f>
        <v>#N/A</v>
      </c>
      <c r="Y18" s="38" t="e">
        <f ca="1">OFFSET(INDEX(Juin!$A$8:$AK$31,MATCH($B$2,Juin!$A$8:$A$31),$B18+1),1,0)</f>
        <v>#N/A</v>
      </c>
      <c r="Z18" s="38"/>
      <c r="AA18" s="38" t="str">
        <f ca="1">VLOOKUP(AA$2,Juillet!$A$8:$AK$8,$B18+1)</f>
        <v>jeu</v>
      </c>
      <c r="AB18" s="39" t="e">
        <f ca="1">INDEX(Juillet!$A$8:$AK$31,MATCH($B$2,Juillet!$A$8:$A$31),$B18+1)</f>
        <v>#N/A</v>
      </c>
      <c r="AC18" s="38" t="e">
        <f ca="1">OFFSET(INDEX(Juillet!$A$8:$AK$31,MATCH($B$2,Juillet!$A$8:$A$31),$B18+1),1,0)</f>
        <v>#N/A</v>
      </c>
      <c r="AD18" s="38"/>
      <c r="AE18" s="38" t="str">
        <f ca="1">VLOOKUP(AE$2,Août!$A$8:$AK$8,$B18+1)</f>
        <v>dim</v>
      </c>
      <c r="AF18" s="39" t="e">
        <f ca="1">INDEX(Août!$A$8:$AK$31,MATCH($B$2,Août!$A$8:$A$31),$B18+1)</f>
        <v>#N/A</v>
      </c>
      <c r="AG18" s="38" t="e">
        <f ca="1">OFFSET(INDEX(Août!$A$8:$AK$31,MATCH($B$2,Août!$A$8:$A$31),$B18+1),1,0)</f>
        <v>#N/A</v>
      </c>
      <c r="AH18" s="38"/>
      <c r="AI18" s="38" t="str">
        <f ca="1">VLOOKUP(AI$2,Septembre!$A$8:$AK$8,$B18+1)</f>
        <v>mer</v>
      </c>
      <c r="AJ18" s="39" t="e">
        <f ca="1">INDEX(Septembre!$A$8:$AK$31,MATCH($B$2,Septembre!$A$8:$A$31),$B18+1)</f>
        <v>#N/A</v>
      </c>
      <c r="AK18" s="38" t="e">
        <f ca="1">OFFSET(INDEX(Septembre!$A$8:$AK$31,MATCH($B$2,Septembre!$A$8:$A$31),$B18+1),1,0)</f>
        <v>#N/A</v>
      </c>
      <c r="AL18" s="38"/>
      <c r="AM18" s="38" t="str">
        <f ca="1">VLOOKUP(AM$2,Octobre!$A$8:$AK$8,$B18+1)</f>
        <v>ven</v>
      </c>
      <c r="AN18" s="39" t="e">
        <f ca="1">INDEX(Octobre!$A$8:$AK$31,MATCH($B$2,Octobre!$A$8:$A$31),$B18+1)</f>
        <v>#N/A</v>
      </c>
      <c r="AO18" s="38" t="e">
        <f ca="1">OFFSET(INDEX(Octobre!$A$8:$AK$31,MATCH($B$2,Octobre!$A$8:$A$31),$B18+1),1,0)</f>
        <v>#N/A</v>
      </c>
      <c r="AP18" s="38"/>
      <c r="AQ18" s="38" t="str">
        <f ca="1">VLOOKUP(AQ$2,Novembre!$A$8:$AK$8,$B18+1)</f>
        <v>lun</v>
      </c>
      <c r="AR18" s="39" t="e">
        <f ca="1">INDEX(Novembre!$A$8:$AK$31,MATCH($B$2,Novembre!$A$8:$A$31),$B18+1)</f>
        <v>#N/A</v>
      </c>
      <c r="AS18" s="38" t="e">
        <f ca="1">OFFSET(INDEX(Novembre!$A$8:$AK$31,MATCH($B$2,Novembre!$A$8:$A$31),$B18+1),1,0)</f>
        <v>#N/A</v>
      </c>
      <c r="AT18" s="38"/>
      <c r="AU18" s="38" t="str">
        <f ca="1">VLOOKUP(AU$2,Décembre!$A$8:$AK$8,$B18+1)</f>
        <v>mer</v>
      </c>
      <c r="AV18" s="39" t="e">
        <f ca="1">INDEX(Décembre!$A$8:$AK$31,MATCH($B$2,Décembre!$A$8:$A$31),$B18+1)</f>
        <v>#N/A</v>
      </c>
      <c r="AW18" s="38" t="e">
        <f ca="1">OFFSET(INDEX(Décembre!$A$8:$AK$31,MATCH($B$2,Décembre!$A$8:$A$31),$B18+1),1,0)</f>
        <v>#N/A</v>
      </c>
    </row>
    <row r="19" spans="1:49" x14ac:dyDescent="0.25">
      <c r="B19">
        <v>16</v>
      </c>
      <c r="C19" t="str">
        <f ca="1">VLOOKUP($C$2,Janvier!$A$8:$AK$8,$B19+1)</f>
        <v>sam</v>
      </c>
      <c r="D19" s="47">
        <f ca="1">VLOOKUP($B$2,Janvier!$A$8:$AK$31,B19+1,FALSE)</f>
        <v>0</v>
      </c>
      <c r="E19" s="47" t="e">
        <f ca="1">OFFSET(INDEX(Janvier!$A$8:$AK$31,MATCH($B$2,Janvier!$A$8:$A$31),$B19+1),1,0)</f>
        <v>#N/A</v>
      </c>
      <c r="F19" s="47"/>
      <c r="G19" s="47" t="str">
        <f ca="1">VLOOKUP($C$2,Février!$A$8:$AK$8,$B19+1)</f>
        <v>mar</v>
      </c>
      <c r="H19" s="47">
        <f ca="1">VLOOKUP($B$2,Février!$A$8:$AK$31,B19+1,FALSE)</f>
        <v>0</v>
      </c>
      <c r="I19" t="e">
        <f ca="1">OFFSET(INDEX(Février!$A$8:$AK$31,MATCH($B$2,Février!$A$8:$A$31),$B19+1),1,0)</f>
        <v>#N/A</v>
      </c>
      <c r="K19" t="str">
        <f ca="1">VLOOKUP(K$2,Mars!$A$8:$AK$8,$B19+1)</f>
        <v>mar</v>
      </c>
      <c r="L19" s="36">
        <f ca="1">VLOOKUP($B$2,Mars!$A$8:$AK$31,B19+1,FALSE)</f>
        <v>0</v>
      </c>
      <c r="M19" t="e">
        <f ca="1">OFFSET(INDEX(Mars!$A$8:$AK$31,MATCH($B$2,Mars!$A$8:$A$31),$B19+1),1,0)</f>
        <v>#N/A</v>
      </c>
      <c r="O19" t="str">
        <f ca="1">VLOOKUP(O$2,Avril!$A$8:$AK$8,$B19+1)</f>
        <v>ven</v>
      </c>
      <c r="P19" s="36" t="e">
        <f ca="1">INDEX(Avril!$A$8:$AK$31,MATCH($B$2,Avril!$A$8:$A$31),$B19+1)</f>
        <v>#N/A</v>
      </c>
      <c r="Q19" t="e">
        <f ca="1">OFFSET(INDEX(Avril!$A$8:$AK$31,MATCH($B$2,Avril!$A$8:$A$31),$B19+1),1,0)</f>
        <v>#N/A</v>
      </c>
      <c r="S19" t="str">
        <f ca="1">VLOOKUP(S$2,Mai!$A$8:$AK$8,$B19+1)</f>
        <v>dim</v>
      </c>
      <c r="T19" s="36" t="e">
        <f ca="1">INDEX(Mai!$A$8:$AK$31,MATCH($B$2,Mai!$A$8:$A$31),$B19+1)</f>
        <v>#N/A</v>
      </c>
      <c r="U19" t="e">
        <f ca="1">OFFSET(INDEX(Mai!$A$8:$AK$31,MATCH($B$2,Mai!$A$8:$A$31),$B19+1),1,0)</f>
        <v>#N/A</v>
      </c>
      <c r="W19" t="str">
        <f ca="1">VLOOKUP(W$2,Juin!$A$8:$AK$8,$B19+1)</f>
        <v>mer</v>
      </c>
      <c r="X19" s="36" t="e">
        <f ca="1">INDEX(Juin!$A$8:$AK$31,MATCH($B$2,Juin!$A$8:$A$31),$B19+1)</f>
        <v>#N/A</v>
      </c>
      <c r="Y19" t="e">
        <f ca="1">OFFSET(INDEX(Juin!$A$8:$AK$31,MATCH($B$2,Juin!$A$8:$A$31),$B19+1),1,0)</f>
        <v>#N/A</v>
      </c>
      <c r="AA19" t="str">
        <f ca="1">VLOOKUP(AA$2,Juillet!$A$8:$AK$8,$B19+1)</f>
        <v>ven</v>
      </c>
      <c r="AB19" s="36" t="e">
        <f ca="1">INDEX(Juillet!$A$8:$AK$31,MATCH($B$2,Juillet!$A$8:$A$31),$B19+1)</f>
        <v>#N/A</v>
      </c>
      <c r="AC19" t="e">
        <f ca="1">OFFSET(INDEX(Juillet!$A$8:$AK$31,MATCH($B$2,Juillet!$A$8:$A$31),$B19+1),1,0)</f>
        <v>#N/A</v>
      </c>
      <c r="AE19" t="str">
        <f ca="1">VLOOKUP(AE$2,Août!$A$8:$AK$8,$B19+1)</f>
        <v>lun</v>
      </c>
      <c r="AF19" s="36" t="e">
        <f ca="1">INDEX(Août!$A$8:$AK$31,MATCH($B$2,Août!$A$8:$A$31),$B19+1)</f>
        <v>#N/A</v>
      </c>
      <c r="AG19" t="e">
        <f ca="1">OFFSET(INDEX(Août!$A$8:$AK$31,MATCH($B$2,Août!$A$8:$A$31),$B19+1),1,0)</f>
        <v>#N/A</v>
      </c>
      <c r="AI19" t="str">
        <f ca="1">VLOOKUP(AI$2,Septembre!$A$8:$AK$8,$B19+1)</f>
        <v>jeu</v>
      </c>
      <c r="AJ19" s="36" t="e">
        <f ca="1">INDEX(Septembre!$A$8:$AK$31,MATCH($B$2,Septembre!$A$8:$A$31),$B19+1)</f>
        <v>#N/A</v>
      </c>
      <c r="AK19" t="e">
        <f ca="1">OFFSET(INDEX(Septembre!$A$8:$AK$31,MATCH($B$2,Septembre!$A$8:$A$31),$B19+1),1,0)</f>
        <v>#N/A</v>
      </c>
      <c r="AM19" t="str">
        <f ca="1">VLOOKUP(AM$2,Octobre!$A$8:$AK$8,$B19+1)</f>
        <v>sam</v>
      </c>
      <c r="AN19" s="36" t="e">
        <f ca="1">INDEX(Octobre!$A$8:$AK$31,MATCH($B$2,Octobre!$A$8:$A$31),$B19+1)</f>
        <v>#N/A</v>
      </c>
      <c r="AO19" t="e">
        <f ca="1">OFFSET(INDEX(Octobre!$A$8:$AK$31,MATCH($B$2,Octobre!$A$8:$A$31),$B19+1),1,0)</f>
        <v>#N/A</v>
      </c>
      <c r="AQ19" t="str">
        <f ca="1">VLOOKUP(AQ$2,Novembre!$A$8:$AK$8,$B19+1)</f>
        <v>mar</v>
      </c>
      <c r="AR19" s="36" t="e">
        <f ca="1">INDEX(Novembre!$A$8:$AK$31,MATCH($B$2,Novembre!$A$8:$A$31),$B19+1)</f>
        <v>#N/A</v>
      </c>
      <c r="AS19" t="e">
        <f ca="1">OFFSET(INDEX(Novembre!$A$8:$AK$31,MATCH($B$2,Novembre!$A$8:$A$31),$B19+1),1,0)</f>
        <v>#N/A</v>
      </c>
      <c r="AU19" t="str">
        <f ca="1">VLOOKUP(AU$2,Décembre!$A$8:$AK$8,$B19+1)</f>
        <v>jeu</v>
      </c>
      <c r="AV19" s="36" t="e">
        <f ca="1">INDEX(Décembre!$A$8:$AK$31,MATCH($B$2,Décembre!$A$8:$A$31),$B19+1)</f>
        <v>#N/A</v>
      </c>
      <c r="AW19" t="e">
        <f ca="1">OFFSET(INDEX(Décembre!$A$8:$AK$31,MATCH($B$2,Décembre!$A$8:$A$31),$B19+1),1,0)</f>
        <v>#N/A</v>
      </c>
    </row>
    <row r="20" spans="1:49" x14ac:dyDescent="0.25">
      <c r="A20" s="38"/>
      <c r="B20" s="38">
        <v>17</v>
      </c>
      <c r="C20" s="38" t="str">
        <f ca="1">VLOOKUP($C$2,Janvier!$A$8:$AK$8,$B20+1)</f>
        <v>dim</v>
      </c>
      <c r="D20" s="46">
        <f ca="1">VLOOKUP($B$2,Janvier!$A$8:$AK$31,B20+1,FALSE)</f>
        <v>0</v>
      </c>
      <c r="E20" s="46" t="e">
        <f ca="1">OFFSET(INDEX(Janvier!$A$8:$AK$31,MATCH($B$2,Janvier!$A$8:$A$31),$B20+1),1,0)</f>
        <v>#N/A</v>
      </c>
      <c r="F20" s="46"/>
      <c r="G20" s="46" t="str">
        <f ca="1">VLOOKUP($C$2,Février!$A$8:$AK$8,$B20+1)</f>
        <v>mer</v>
      </c>
      <c r="H20" s="46" t="str">
        <f ca="1">VLOOKUP($B$2,Février!$A$8:$AK$31,B20+1,FALSE)</f>
        <v>A</v>
      </c>
      <c r="I20" s="38" t="e">
        <f ca="1">OFFSET(INDEX(Février!$A$8:$AK$31,MATCH($B$2,Février!$A$8:$A$31),$B20+1),1,0)</f>
        <v>#N/A</v>
      </c>
      <c r="J20" s="38"/>
      <c r="K20" s="38" t="str">
        <f ca="1">VLOOKUP(K$2,Mars!$A$8:$AK$8,$B20+1)</f>
        <v>mer</v>
      </c>
      <c r="L20" s="39">
        <f ca="1">VLOOKUP($B$2,Mars!$A$8:$AK$31,B20+1,FALSE)</f>
        <v>0</v>
      </c>
      <c r="M20" s="38" t="e">
        <f ca="1">OFFSET(INDEX(Mars!$A$8:$AK$31,MATCH($B$2,Mars!$A$8:$A$31),$B20+1),1,0)</f>
        <v>#N/A</v>
      </c>
      <c r="N20" s="38"/>
      <c r="O20" s="38" t="str">
        <f ca="1">VLOOKUP(O$2,Avril!$A$8:$AK$8,$B20+1)</f>
        <v>sam</v>
      </c>
      <c r="P20" s="39" t="e">
        <f ca="1">INDEX(Avril!$A$8:$AK$31,MATCH($B$2,Avril!$A$8:$A$31),$B20+1)</f>
        <v>#N/A</v>
      </c>
      <c r="Q20" s="38" t="e">
        <f ca="1">OFFSET(INDEX(Avril!$A$8:$AK$31,MATCH($B$2,Avril!$A$8:$A$31),$B20+1),1,0)</f>
        <v>#N/A</v>
      </c>
      <c r="R20" s="38"/>
      <c r="S20" s="38" t="str">
        <f ca="1">VLOOKUP(S$2,Mai!$A$8:$AK$8,$B20+1)</f>
        <v>lun</v>
      </c>
      <c r="T20" s="39" t="e">
        <f ca="1">INDEX(Mai!$A$8:$AK$31,MATCH($B$2,Mai!$A$8:$A$31),$B20+1)</f>
        <v>#N/A</v>
      </c>
      <c r="U20" s="38" t="e">
        <f ca="1">OFFSET(INDEX(Mai!$A$8:$AK$31,MATCH($B$2,Mai!$A$8:$A$31),$B20+1),1,0)</f>
        <v>#N/A</v>
      </c>
      <c r="V20" s="38"/>
      <c r="W20" s="38" t="str">
        <f ca="1">VLOOKUP(W$2,Juin!$A$8:$AK$8,$B20+1)</f>
        <v>jeu</v>
      </c>
      <c r="X20" s="39" t="e">
        <f ca="1">INDEX(Juin!$A$8:$AK$31,MATCH($B$2,Juin!$A$8:$A$31),$B20+1)</f>
        <v>#N/A</v>
      </c>
      <c r="Y20" s="38" t="e">
        <f ca="1">OFFSET(INDEX(Juin!$A$8:$AK$31,MATCH($B$2,Juin!$A$8:$A$31),$B20+1),1,0)</f>
        <v>#N/A</v>
      </c>
      <c r="Z20" s="38"/>
      <c r="AA20" s="38" t="str">
        <f ca="1">VLOOKUP(AA$2,Juillet!$A$8:$AK$8,$B20+1)</f>
        <v>sam</v>
      </c>
      <c r="AB20" s="39" t="e">
        <f ca="1">INDEX(Juillet!$A$8:$AK$31,MATCH($B$2,Juillet!$A$8:$A$31),$B20+1)</f>
        <v>#N/A</v>
      </c>
      <c r="AC20" s="38" t="e">
        <f ca="1">OFFSET(INDEX(Juillet!$A$8:$AK$31,MATCH($B$2,Juillet!$A$8:$A$31),$B20+1),1,0)</f>
        <v>#N/A</v>
      </c>
      <c r="AD20" s="38"/>
      <c r="AE20" s="38" t="str">
        <f ca="1">VLOOKUP(AE$2,Août!$A$8:$AK$8,$B20+1)</f>
        <v>mar</v>
      </c>
      <c r="AF20" s="39" t="e">
        <f ca="1">INDEX(Août!$A$8:$AK$31,MATCH($B$2,Août!$A$8:$A$31),$B20+1)</f>
        <v>#N/A</v>
      </c>
      <c r="AG20" s="38" t="e">
        <f ca="1">OFFSET(INDEX(Août!$A$8:$AK$31,MATCH($B$2,Août!$A$8:$A$31),$B20+1),1,0)</f>
        <v>#N/A</v>
      </c>
      <c r="AH20" s="38"/>
      <c r="AI20" s="38" t="str">
        <f ca="1">VLOOKUP(AI$2,Septembre!$A$8:$AK$8,$B20+1)</f>
        <v>ven</v>
      </c>
      <c r="AJ20" s="39" t="e">
        <f ca="1">INDEX(Septembre!$A$8:$AK$31,MATCH($B$2,Septembre!$A$8:$A$31),$B20+1)</f>
        <v>#N/A</v>
      </c>
      <c r="AK20" s="38" t="e">
        <f ca="1">OFFSET(INDEX(Septembre!$A$8:$AK$31,MATCH($B$2,Septembre!$A$8:$A$31),$B20+1),1,0)</f>
        <v>#N/A</v>
      </c>
      <c r="AL20" s="38"/>
      <c r="AM20" s="38" t="str">
        <f ca="1">VLOOKUP(AM$2,Octobre!$A$8:$AK$8,$B20+1)</f>
        <v>dim</v>
      </c>
      <c r="AN20" s="39" t="e">
        <f ca="1">INDEX(Octobre!$A$8:$AK$31,MATCH($B$2,Octobre!$A$8:$A$31),$B20+1)</f>
        <v>#N/A</v>
      </c>
      <c r="AO20" s="38" t="e">
        <f ca="1">OFFSET(INDEX(Octobre!$A$8:$AK$31,MATCH($B$2,Octobre!$A$8:$A$31),$B20+1),1,0)</f>
        <v>#N/A</v>
      </c>
      <c r="AP20" s="38"/>
      <c r="AQ20" s="38" t="str">
        <f ca="1">VLOOKUP(AQ$2,Novembre!$A$8:$AK$8,$B20+1)</f>
        <v>mer</v>
      </c>
      <c r="AR20" s="39" t="e">
        <f ca="1">INDEX(Novembre!$A$8:$AK$31,MATCH($B$2,Novembre!$A$8:$A$31),$B20+1)</f>
        <v>#N/A</v>
      </c>
      <c r="AS20" s="38" t="e">
        <f ca="1">OFFSET(INDEX(Novembre!$A$8:$AK$31,MATCH($B$2,Novembre!$A$8:$A$31),$B20+1),1,0)</f>
        <v>#N/A</v>
      </c>
      <c r="AT20" s="38"/>
      <c r="AU20" s="38" t="str">
        <f ca="1">VLOOKUP(AU$2,Décembre!$A$8:$AK$8,$B20+1)</f>
        <v>ven</v>
      </c>
      <c r="AV20" s="39" t="e">
        <f ca="1">INDEX(Décembre!$A$8:$AK$31,MATCH($B$2,Décembre!$A$8:$A$31),$B20+1)</f>
        <v>#N/A</v>
      </c>
      <c r="AW20" s="38" t="e">
        <f ca="1">OFFSET(INDEX(Décembre!$A$8:$AK$31,MATCH($B$2,Décembre!$A$8:$A$31),$B20+1),1,0)</f>
        <v>#N/A</v>
      </c>
    </row>
    <row r="21" spans="1:49" x14ac:dyDescent="0.25">
      <c r="B21">
        <v>18</v>
      </c>
      <c r="C21" t="str">
        <f ca="1">VLOOKUP($C$2,Janvier!$A$8:$AK$8,$B21+1)</f>
        <v>lun</v>
      </c>
      <c r="D21" s="47">
        <f ca="1">VLOOKUP($B$2,Janvier!$A$8:$AK$31,B21+1,FALSE)</f>
        <v>0</v>
      </c>
      <c r="E21" s="47" t="e">
        <f ca="1">OFFSET(INDEX(Janvier!$A$8:$AK$31,MATCH($B$2,Janvier!$A$8:$A$31),$B21+1),1,0)</f>
        <v>#N/A</v>
      </c>
      <c r="F21" s="47"/>
      <c r="G21" s="47" t="str">
        <f ca="1">VLOOKUP($C$2,Février!$A$8:$AK$8,$B21+1)</f>
        <v>jeu</v>
      </c>
      <c r="H21" s="47" t="str">
        <f ca="1">VLOOKUP($B$2,Février!$A$8:$AK$31,B21+1,FALSE)</f>
        <v>A</v>
      </c>
      <c r="I21" t="e">
        <f ca="1">OFFSET(INDEX(Février!$A$8:$AK$31,MATCH($B$2,Février!$A$8:$A$31),$B21+1),1,0)</f>
        <v>#N/A</v>
      </c>
      <c r="K21" t="str">
        <f ca="1">VLOOKUP(K$2,Mars!$A$8:$AK$8,$B21+1)</f>
        <v>jeu</v>
      </c>
      <c r="L21" s="36">
        <f ca="1">VLOOKUP($B$2,Mars!$A$8:$AK$31,B21+1,FALSE)</f>
        <v>0</v>
      </c>
      <c r="M21" t="e">
        <f ca="1">OFFSET(INDEX(Mars!$A$8:$AK$31,MATCH($B$2,Mars!$A$8:$A$31),$B21+1),1,0)</f>
        <v>#N/A</v>
      </c>
      <c r="O21" t="str">
        <f ca="1">VLOOKUP(O$2,Avril!$A$8:$AK$8,$B21+1)</f>
        <v>dim</v>
      </c>
      <c r="P21" s="36" t="e">
        <f ca="1">INDEX(Avril!$A$8:$AK$31,MATCH($B$2,Avril!$A$8:$A$31),$B21+1)</f>
        <v>#N/A</v>
      </c>
      <c r="Q21" t="e">
        <f ca="1">OFFSET(INDEX(Avril!$A$8:$AK$31,MATCH($B$2,Avril!$A$8:$A$31),$B21+1),1,0)</f>
        <v>#N/A</v>
      </c>
      <c r="S21" t="str">
        <f ca="1">VLOOKUP(S$2,Mai!$A$8:$AK$8,$B21+1)</f>
        <v>mar</v>
      </c>
      <c r="T21" s="36" t="e">
        <f ca="1">INDEX(Mai!$A$8:$AK$31,MATCH($B$2,Mai!$A$8:$A$31),$B21+1)</f>
        <v>#N/A</v>
      </c>
      <c r="U21" t="e">
        <f ca="1">OFFSET(INDEX(Mai!$A$8:$AK$31,MATCH($B$2,Mai!$A$8:$A$31),$B21+1),1,0)</f>
        <v>#N/A</v>
      </c>
      <c r="W21" t="str">
        <f ca="1">VLOOKUP(W$2,Juin!$A$8:$AK$8,$B21+1)</f>
        <v>ven</v>
      </c>
      <c r="X21" s="36" t="e">
        <f ca="1">INDEX(Juin!$A$8:$AK$31,MATCH($B$2,Juin!$A$8:$A$31),$B21+1)</f>
        <v>#N/A</v>
      </c>
      <c r="Y21" t="e">
        <f ca="1">OFFSET(INDEX(Juin!$A$8:$AK$31,MATCH($B$2,Juin!$A$8:$A$31),$B21+1),1,0)</f>
        <v>#N/A</v>
      </c>
      <c r="AA21" t="str">
        <f ca="1">VLOOKUP(AA$2,Juillet!$A$8:$AK$8,$B21+1)</f>
        <v>dim</v>
      </c>
      <c r="AB21" s="36" t="e">
        <f ca="1">INDEX(Juillet!$A$8:$AK$31,MATCH($B$2,Juillet!$A$8:$A$31),$B21+1)</f>
        <v>#N/A</v>
      </c>
      <c r="AC21" t="e">
        <f ca="1">OFFSET(INDEX(Juillet!$A$8:$AK$31,MATCH($B$2,Juillet!$A$8:$A$31),$B21+1),1,0)</f>
        <v>#N/A</v>
      </c>
      <c r="AE21" t="str">
        <f ca="1">VLOOKUP(AE$2,Août!$A$8:$AK$8,$B21+1)</f>
        <v>mer</v>
      </c>
      <c r="AF21" s="36" t="e">
        <f ca="1">INDEX(Août!$A$8:$AK$31,MATCH($B$2,Août!$A$8:$A$31),$B21+1)</f>
        <v>#N/A</v>
      </c>
      <c r="AG21" t="e">
        <f ca="1">OFFSET(INDEX(Août!$A$8:$AK$31,MATCH($B$2,Août!$A$8:$A$31),$B21+1),1,0)</f>
        <v>#N/A</v>
      </c>
      <c r="AI21" t="str">
        <f ca="1">VLOOKUP(AI$2,Septembre!$A$8:$AK$8,$B21+1)</f>
        <v>sam</v>
      </c>
      <c r="AJ21" s="36" t="e">
        <f ca="1">INDEX(Septembre!$A$8:$AK$31,MATCH($B$2,Septembre!$A$8:$A$31),$B21+1)</f>
        <v>#N/A</v>
      </c>
      <c r="AK21" t="e">
        <f ca="1">OFFSET(INDEX(Septembre!$A$8:$AK$31,MATCH($B$2,Septembre!$A$8:$A$31),$B21+1),1,0)</f>
        <v>#N/A</v>
      </c>
      <c r="AM21" t="str">
        <f ca="1">VLOOKUP(AM$2,Octobre!$A$8:$AK$8,$B21+1)</f>
        <v>lun</v>
      </c>
      <c r="AN21" s="36" t="e">
        <f ca="1">INDEX(Octobre!$A$8:$AK$31,MATCH($B$2,Octobre!$A$8:$A$31),$B21+1)</f>
        <v>#N/A</v>
      </c>
      <c r="AO21" t="e">
        <f ca="1">OFFSET(INDEX(Octobre!$A$8:$AK$31,MATCH($B$2,Octobre!$A$8:$A$31),$B21+1),1,0)</f>
        <v>#N/A</v>
      </c>
      <c r="AQ21" t="str">
        <f ca="1">VLOOKUP(AQ$2,Novembre!$A$8:$AK$8,$B21+1)</f>
        <v>jeu</v>
      </c>
      <c r="AR21" s="36" t="e">
        <f ca="1">INDEX(Novembre!$A$8:$AK$31,MATCH($B$2,Novembre!$A$8:$A$31),$B21+1)</f>
        <v>#N/A</v>
      </c>
      <c r="AS21" t="e">
        <f ca="1">OFFSET(INDEX(Novembre!$A$8:$AK$31,MATCH($B$2,Novembre!$A$8:$A$31),$B21+1),1,0)</f>
        <v>#N/A</v>
      </c>
      <c r="AU21" t="str">
        <f ca="1">VLOOKUP(AU$2,Décembre!$A$8:$AK$8,$B21+1)</f>
        <v>sam</v>
      </c>
      <c r="AV21" s="36" t="e">
        <f ca="1">INDEX(Décembre!$A$8:$AK$31,MATCH($B$2,Décembre!$A$8:$A$31),$B21+1)</f>
        <v>#N/A</v>
      </c>
      <c r="AW21" t="e">
        <f ca="1">OFFSET(INDEX(Décembre!$A$8:$AK$31,MATCH($B$2,Décembre!$A$8:$A$31),$B21+1),1,0)</f>
        <v>#N/A</v>
      </c>
    </row>
    <row r="22" spans="1:49" x14ac:dyDescent="0.25">
      <c r="A22" s="38"/>
      <c r="B22" s="38">
        <v>19</v>
      </c>
      <c r="C22" s="38" t="str">
        <f ca="1">VLOOKUP($C$2,Janvier!$A$8:$AK$8,$B22+1)</f>
        <v>mar</v>
      </c>
      <c r="D22" s="46" t="str">
        <f ca="1">VLOOKUP($B$2,Janvier!$A$8:$AK$31,B22+1,FALSE)</f>
        <v>A</v>
      </c>
      <c r="E22" s="46" t="e">
        <f ca="1">OFFSET(INDEX(Janvier!$A$8:$AK$31,MATCH($B$2,Janvier!$A$8:$A$31),$B22+1),1,0)</f>
        <v>#N/A</v>
      </c>
      <c r="F22" s="46"/>
      <c r="G22" s="46" t="str">
        <f ca="1">VLOOKUP($C$2,Février!$A$8:$AK$8,$B22+1)</f>
        <v>ven</v>
      </c>
      <c r="H22" s="46" t="str">
        <f ca="1">VLOOKUP($B$2,Février!$A$8:$AK$31,B22+1,FALSE)</f>
        <v>A</v>
      </c>
      <c r="I22" s="38" t="e">
        <f ca="1">OFFSET(INDEX(Février!$A$8:$AK$31,MATCH($B$2,Février!$A$8:$A$31),$B22+1),1,0)</f>
        <v>#N/A</v>
      </c>
      <c r="J22" s="38"/>
      <c r="K22" s="38" t="str">
        <f ca="1">VLOOKUP(K$2,Mars!$A$8:$AK$8,$B22+1)</f>
        <v>ven</v>
      </c>
      <c r="L22" s="39">
        <f ca="1">VLOOKUP($B$2,Mars!$A$8:$AK$31,B22+1,FALSE)</f>
        <v>0</v>
      </c>
      <c r="M22" s="38" t="e">
        <f ca="1">OFFSET(INDEX(Mars!$A$8:$AK$31,MATCH($B$2,Mars!$A$8:$A$31),$B22+1),1,0)</f>
        <v>#N/A</v>
      </c>
      <c r="N22" s="38"/>
      <c r="O22" s="38" t="str">
        <f ca="1">VLOOKUP(O$2,Avril!$A$8:$AK$8,$B22+1)</f>
        <v>lun</v>
      </c>
      <c r="P22" s="39" t="e">
        <f ca="1">INDEX(Avril!$A$8:$AK$31,MATCH($B$2,Avril!$A$8:$A$31),$B22+1)</f>
        <v>#N/A</v>
      </c>
      <c r="Q22" s="38" t="e">
        <f ca="1">OFFSET(INDEX(Avril!$A$8:$AK$31,MATCH($B$2,Avril!$A$8:$A$31),$B22+1),1,0)</f>
        <v>#N/A</v>
      </c>
      <c r="R22" s="38"/>
      <c r="S22" s="38" t="str">
        <f ca="1">VLOOKUP(S$2,Mai!$A$8:$AK$8,$B22+1)</f>
        <v>mer</v>
      </c>
      <c r="T22" s="39" t="e">
        <f ca="1">INDEX(Mai!$A$8:$AK$31,MATCH($B$2,Mai!$A$8:$A$31),$B22+1)</f>
        <v>#N/A</v>
      </c>
      <c r="U22" s="38" t="e">
        <f ca="1">OFFSET(INDEX(Mai!$A$8:$AK$31,MATCH($B$2,Mai!$A$8:$A$31),$B22+1),1,0)</f>
        <v>#N/A</v>
      </c>
      <c r="V22" s="38"/>
      <c r="W22" s="38" t="str">
        <f ca="1">VLOOKUP(W$2,Juin!$A$8:$AK$8,$B22+1)</f>
        <v>sam</v>
      </c>
      <c r="X22" s="39" t="e">
        <f ca="1">INDEX(Juin!$A$8:$AK$31,MATCH($B$2,Juin!$A$8:$A$31),$B22+1)</f>
        <v>#N/A</v>
      </c>
      <c r="Y22" s="38" t="e">
        <f ca="1">OFFSET(INDEX(Juin!$A$8:$AK$31,MATCH($B$2,Juin!$A$8:$A$31),$B22+1),1,0)</f>
        <v>#N/A</v>
      </c>
      <c r="Z22" s="38"/>
      <c r="AA22" s="38" t="str">
        <f ca="1">VLOOKUP(AA$2,Juillet!$A$8:$AK$8,$B22+1)</f>
        <v>lun</v>
      </c>
      <c r="AB22" s="39" t="e">
        <f ca="1">INDEX(Juillet!$A$8:$AK$31,MATCH($B$2,Juillet!$A$8:$A$31),$B22+1)</f>
        <v>#N/A</v>
      </c>
      <c r="AC22" s="38" t="e">
        <f ca="1">OFFSET(INDEX(Juillet!$A$8:$AK$31,MATCH($B$2,Juillet!$A$8:$A$31),$B22+1),1,0)</f>
        <v>#N/A</v>
      </c>
      <c r="AD22" s="38"/>
      <c r="AE22" s="38" t="str">
        <f ca="1">VLOOKUP(AE$2,Août!$A$8:$AK$8,$B22+1)</f>
        <v>jeu</v>
      </c>
      <c r="AF22" s="39" t="e">
        <f ca="1">INDEX(Août!$A$8:$AK$31,MATCH($B$2,Août!$A$8:$A$31),$B22+1)</f>
        <v>#N/A</v>
      </c>
      <c r="AG22" s="38" t="e">
        <f ca="1">OFFSET(INDEX(Août!$A$8:$AK$31,MATCH($B$2,Août!$A$8:$A$31),$B22+1),1,0)</f>
        <v>#N/A</v>
      </c>
      <c r="AH22" s="38"/>
      <c r="AI22" s="38" t="str">
        <f ca="1">VLOOKUP(AI$2,Septembre!$A$8:$AK$8,$B22+1)</f>
        <v>dim</v>
      </c>
      <c r="AJ22" s="39" t="e">
        <f ca="1">INDEX(Septembre!$A$8:$AK$31,MATCH($B$2,Septembre!$A$8:$A$31),$B22+1)</f>
        <v>#N/A</v>
      </c>
      <c r="AK22" s="38" t="e">
        <f ca="1">OFFSET(INDEX(Septembre!$A$8:$AK$31,MATCH($B$2,Septembre!$A$8:$A$31),$B22+1),1,0)</f>
        <v>#N/A</v>
      </c>
      <c r="AL22" s="38"/>
      <c r="AM22" s="38" t="str">
        <f ca="1">VLOOKUP(AM$2,Octobre!$A$8:$AK$8,$B22+1)</f>
        <v>mar</v>
      </c>
      <c r="AN22" s="39" t="e">
        <f ca="1">INDEX(Octobre!$A$8:$AK$31,MATCH($B$2,Octobre!$A$8:$A$31),$B22+1)</f>
        <v>#N/A</v>
      </c>
      <c r="AO22" s="38" t="e">
        <f ca="1">OFFSET(INDEX(Octobre!$A$8:$AK$31,MATCH($B$2,Octobre!$A$8:$A$31),$B22+1),1,0)</f>
        <v>#N/A</v>
      </c>
      <c r="AP22" s="38"/>
      <c r="AQ22" s="38" t="str">
        <f ca="1">VLOOKUP(AQ$2,Novembre!$A$8:$AK$8,$B22+1)</f>
        <v>ven</v>
      </c>
      <c r="AR22" s="39" t="e">
        <f ca="1">INDEX(Novembre!$A$8:$AK$31,MATCH($B$2,Novembre!$A$8:$A$31),$B22+1)</f>
        <v>#N/A</v>
      </c>
      <c r="AS22" s="38" t="e">
        <f ca="1">OFFSET(INDEX(Novembre!$A$8:$AK$31,MATCH($B$2,Novembre!$A$8:$A$31),$B22+1),1,0)</f>
        <v>#N/A</v>
      </c>
      <c r="AT22" s="38"/>
      <c r="AU22" s="38" t="str">
        <f ca="1">VLOOKUP(AU$2,Décembre!$A$8:$AK$8,$B22+1)</f>
        <v>dim</v>
      </c>
      <c r="AV22" s="39" t="e">
        <f ca="1">INDEX(Décembre!$A$8:$AK$31,MATCH($B$2,Décembre!$A$8:$A$31),$B22+1)</f>
        <v>#N/A</v>
      </c>
      <c r="AW22" s="38" t="e">
        <f ca="1">OFFSET(INDEX(Décembre!$A$8:$AK$31,MATCH($B$2,Décembre!$A$8:$A$31),$B22+1),1,0)</f>
        <v>#N/A</v>
      </c>
    </row>
    <row r="23" spans="1:49" x14ac:dyDescent="0.25">
      <c r="B23">
        <v>20</v>
      </c>
      <c r="C23" t="str">
        <f ca="1">VLOOKUP($C$2,Janvier!$A$8:$AK$8,$B23+1)</f>
        <v>mer</v>
      </c>
      <c r="D23" s="47" t="str">
        <f ca="1">VLOOKUP($B$2,Janvier!$A$8:$AK$31,B23+1,FALSE)</f>
        <v>M</v>
      </c>
      <c r="E23" s="47" t="e">
        <f ca="1">OFFSET(INDEX(Janvier!$A$8:$AK$31,MATCH($B$2,Janvier!$A$8:$A$31),$B23+1),1,0)</f>
        <v>#N/A</v>
      </c>
      <c r="F23" s="47"/>
      <c r="G23" s="47" t="str">
        <f ca="1">VLOOKUP($C$2,Février!$A$8:$AK$8,$B23+1)</f>
        <v>sam</v>
      </c>
      <c r="H23" s="47">
        <f ca="1">VLOOKUP($B$2,Février!$A$8:$AK$31,B23+1,FALSE)</f>
        <v>0</v>
      </c>
      <c r="I23" t="e">
        <f ca="1">OFFSET(INDEX(Février!$A$8:$AK$31,MATCH($B$2,Février!$A$8:$A$31),$B23+1),1,0)</f>
        <v>#N/A</v>
      </c>
      <c r="K23" t="str">
        <f ca="1">VLOOKUP(K$2,Mars!$A$8:$AK$8,$B23+1)</f>
        <v>sam</v>
      </c>
      <c r="L23" s="36">
        <f ca="1">VLOOKUP($B$2,Mars!$A$8:$AK$31,B23+1,FALSE)</f>
        <v>0</v>
      </c>
      <c r="M23" t="e">
        <f ca="1">OFFSET(INDEX(Mars!$A$8:$AK$31,MATCH($B$2,Mars!$A$8:$A$31),$B23+1),1,0)</f>
        <v>#N/A</v>
      </c>
      <c r="O23" t="str">
        <f ca="1">VLOOKUP(O$2,Avril!$A$8:$AK$8,$B23+1)</f>
        <v>mar</v>
      </c>
      <c r="P23" s="36" t="e">
        <f ca="1">INDEX(Avril!$A$8:$AK$31,MATCH($B$2,Avril!$A$8:$A$31),$B23+1)</f>
        <v>#N/A</v>
      </c>
      <c r="Q23" t="e">
        <f ca="1">OFFSET(INDEX(Avril!$A$8:$AK$31,MATCH($B$2,Avril!$A$8:$A$31),$B23+1),1,0)</f>
        <v>#N/A</v>
      </c>
      <c r="S23" t="str">
        <f ca="1">VLOOKUP(S$2,Mai!$A$8:$AK$8,$B23+1)</f>
        <v>jeu</v>
      </c>
      <c r="T23" s="36" t="e">
        <f ca="1">INDEX(Mai!$A$8:$AK$31,MATCH($B$2,Mai!$A$8:$A$31),$B23+1)</f>
        <v>#N/A</v>
      </c>
      <c r="U23" t="e">
        <f ca="1">OFFSET(INDEX(Mai!$A$8:$AK$31,MATCH($B$2,Mai!$A$8:$A$31),$B23+1),1,0)</f>
        <v>#N/A</v>
      </c>
      <c r="W23" t="str">
        <f ca="1">VLOOKUP(W$2,Juin!$A$8:$AK$8,$B23+1)</f>
        <v>dim</v>
      </c>
      <c r="X23" s="36" t="e">
        <f ca="1">INDEX(Juin!$A$8:$AK$31,MATCH($B$2,Juin!$A$8:$A$31),$B23+1)</f>
        <v>#N/A</v>
      </c>
      <c r="Y23" t="e">
        <f ca="1">OFFSET(INDEX(Juin!$A$8:$AK$31,MATCH($B$2,Juin!$A$8:$A$31),$B23+1),1,0)</f>
        <v>#N/A</v>
      </c>
      <c r="AA23" t="str">
        <f ca="1">VLOOKUP(AA$2,Juillet!$A$8:$AK$8,$B23+1)</f>
        <v>mar</v>
      </c>
      <c r="AB23" s="36" t="e">
        <f ca="1">INDEX(Juillet!$A$8:$AK$31,MATCH($B$2,Juillet!$A$8:$A$31),$B23+1)</f>
        <v>#N/A</v>
      </c>
      <c r="AC23" t="e">
        <f ca="1">OFFSET(INDEX(Juillet!$A$8:$AK$31,MATCH($B$2,Juillet!$A$8:$A$31),$B23+1),1,0)</f>
        <v>#N/A</v>
      </c>
      <c r="AE23" t="str">
        <f ca="1">VLOOKUP(AE$2,Août!$A$8:$AK$8,$B23+1)</f>
        <v>ven</v>
      </c>
      <c r="AF23" s="36" t="e">
        <f ca="1">INDEX(Août!$A$8:$AK$31,MATCH($B$2,Août!$A$8:$A$31),$B23+1)</f>
        <v>#N/A</v>
      </c>
      <c r="AG23" t="e">
        <f ca="1">OFFSET(INDEX(Août!$A$8:$AK$31,MATCH($B$2,Août!$A$8:$A$31),$B23+1),1,0)</f>
        <v>#N/A</v>
      </c>
      <c r="AI23" t="str">
        <f ca="1">VLOOKUP(AI$2,Septembre!$A$8:$AK$8,$B23+1)</f>
        <v>lun</v>
      </c>
      <c r="AJ23" s="36" t="e">
        <f ca="1">INDEX(Septembre!$A$8:$AK$31,MATCH($B$2,Septembre!$A$8:$A$31),$B23+1)</f>
        <v>#N/A</v>
      </c>
      <c r="AK23" t="e">
        <f ca="1">OFFSET(INDEX(Septembre!$A$8:$AK$31,MATCH($B$2,Septembre!$A$8:$A$31),$B23+1),1,0)</f>
        <v>#N/A</v>
      </c>
      <c r="AM23" t="str">
        <f ca="1">VLOOKUP(AM$2,Octobre!$A$8:$AK$8,$B23+1)</f>
        <v>mer</v>
      </c>
      <c r="AN23" s="36" t="e">
        <f ca="1">INDEX(Octobre!$A$8:$AK$31,MATCH($B$2,Octobre!$A$8:$A$31),$B23+1)</f>
        <v>#N/A</v>
      </c>
      <c r="AO23" t="e">
        <f ca="1">OFFSET(INDEX(Octobre!$A$8:$AK$31,MATCH($B$2,Octobre!$A$8:$A$31),$B23+1),1,0)</f>
        <v>#N/A</v>
      </c>
      <c r="AQ23" t="str">
        <f ca="1">VLOOKUP(AQ$2,Novembre!$A$8:$AK$8,$B23+1)</f>
        <v>sam</v>
      </c>
      <c r="AR23" s="36" t="e">
        <f ca="1">INDEX(Novembre!$A$8:$AK$31,MATCH($B$2,Novembre!$A$8:$A$31),$B23+1)</f>
        <v>#N/A</v>
      </c>
      <c r="AS23" t="e">
        <f ca="1">OFFSET(INDEX(Novembre!$A$8:$AK$31,MATCH($B$2,Novembre!$A$8:$A$31),$B23+1),1,0)</f>
        <v>#N/A</v>
      </c>
      <c r="AU23" t="str">
        <f ca="1">VLOOKUP(AU$2,Décembre!$A$8:$AK$8,$B23+1)</f>
        <v>lun</v>
      </c>
      <c r="AV23" s="36" t="e">
        <f ca="1">INDEX(Décembre!$A$8:$AK$31,MATCH($B$2,Décembre!$A$8:$A$31),$B23+1)</f>
        <v>#N/A</v>
      </c>
      <c r="AW23" t="e">
        <f ca="1">OFFSET(INDEX(Décembre!$A$8:$AK$31,MATCH($B$2,Décembre!$A$8:$A$31),$B23+1),1,0)</f>
        <v>#N/A</v>
      </c>
    </row>
    <row r="24" spans="1:49" x14ac:dyDescent="0.25">
      <c r="A24" s="38"/>
      <c r="B24" s="38">
        <v>21</v>
      </c>
      <c r="C24" s="38" t="str">
        <f ca="1">VLOOKUP($C$2,Janvier!$A$8:$AK$8,$B24+1)</f>
        <v>jeu</v>
      </c>
      <c r="D24" s="46">
        <f ca="1">VLOOKUP($B$2,Janvier!$A$8:$AK$31,B24+1,FALSE)</f>
        <v>0</v>
      </c>
      <c r="E24" s="46" t="e">
        <f ca="1">OFFSET(INDEX(Janvier!$A$8:$AK$31,MATCH($B$2,Janvier!$A$8:$A$31),$B24+1),1,0)</f>
        <v>#N/A</v>
      </c>
      <c r="F24" s="46"/>
      <c r="G24" s="46" t="str">
        <f ca="1">VLOOKUP($C$2,Février!$A$8:$AK$8,$B24+1)</f>
        <v>dim</v>
      </c>
      <c r="H24" s="46">
        <f ca="1">VLOOKUP($B$2,Février!$A$8:$AK$31,B24+1,FALSE)</f>
        <v>0</v>
      </c>
      <c r="I24" s="38" t="e">
        <f ca="1">OFFSET(INDEX(Février!$A$8:$AK$31,MATCH($B$2,Février!$A$8:$A$31),$B24+1),1,0)</f>
        <v>#N/A</v>
      </c>
      <c r="J24" s="38"/>
      <c r="K24" s="38" t="str">
        <f ca="1">VLOOKUP(K$2,Mars!$A$8:$AK$8,$B24+1)</f>
        <v>dim</v>
      </c>
      <c r="L24" s="39">
        <f ca="1">VLOOKUP($B$2,Mars!$A$8:$AK$31,B24+1,FALSE)</f>
        <v>0</v>
      </c>
      <c r="M24" s="38" t="e">
        <f ca="1">OFFSET(INDEX(Mars!$A$8:$AK$31,MATCH($B$2,Mars!$A$8:$A$31),$B24+1),1,0)</f>
        <v>#N/A</v>
      </c>
      <c r="N24" s="38"/>
      <c r="O24" s="38" t="str">
        <f ca="1">VLOOKUP(O$2,Avril!$A$8:$AK$8,$B24+1)</f>
        <v>mer</v>
      </c>
      <c r="P24" s="39" t="e">
        <f ca="1">INDEX(Avril!$A$8:$AK$31,MATCH($B$2,Avril!$A$8:$A$31),$B24+1)</f>
        <v>#N/A</v>
      </c>
      <c r="Q24" s="38" t="e">
        <f ca="1">OFFSET(INDEX(Avril!$A$8:$AK$31,MATCH($B$2,Avril!$A$8:$A$31),$B24+1),1,0)</f>
        <v>#N/A</v>
      </c>
      <c r="R24" s="38"/>
      <c r="S24" s="38" t="str">
        <f ca="1">VLOOKUP(S$2,Mai!$A$8:$AK$8,$B24+1)</f>
        <v>ven</v>
      </c>
      <c r="T24" s="39" t="e">
        <f ca="1">INDEX(Mai!$A$8:$AK$31,MATCH($B$2,Mai!$A$8:$A$31),$B24+1)</f>
        <v>#N/A</v>
      </c>
      <c r="U24" s="38" t="e">
        <f ca="1">OFFSET(INDEX(Mai!$A$8:$AK$31,MATCH($B$2,Mai!$A$8:$A$31),$B24+1),1,0)</f>
        <v>#N/A</v>
      </c>
      <c r="V24" s="38"/>
      <c r="W24" s="38" t="str">
        <f ca="1">VLOOKUP(W$2,Juin!$A$8:$AK$8,$B24+1)</f>
        <v>lun</v>
      </c>
      <c r="X24" s="39" t="e">
        <f ca="1">INDEX(Juin!$A$8:$AK$31,MATCH($B$2,Juin!$A$8:$A$31),$B24+1)</f>
        <v>#N/A</v>
      </c>
      <c r="Y24" s="38" t="e">
        <f ca="1">OFFSET(INDEX(Juin!$A$8:$AK$31,MATCH($B$2,Juin!$A$8:$A$31),$B24+1),1,0)</f>
        <v>#N/A</v>
      </c>
      <c r="Z24" s="38"/>
      <c r="AA24" s="38" t="str">
        <f ca="1">VLOOKUP(AA$2,Juillet!$A$8:$AK$8,$B24+1)</f>
        <v>mer</v>
      </c>
      <c r="AB24" s="39" t="e">
        <f ca="1">INDEX(Juillet!$A$8:$AK$31,MATCH($B$2,Juillet!$A$8:$A$31),$B24+1)</f>
        <v>#N/A</v>
      </c>
      <c r="AC24" s="38" t="e">
        <f ca="1">OFFSET(INDEX(Juillet!$A$8:$AK$31,MATCH($B$2,Juillet!$A$8:$A$31),$B24+1),1,0)</f>
        <v>#N/A</v>
      </c>
      <c r="AD24" s="38"/>
      <c r="AE24" s="38" t="str">
        <f ca="1">VLOOKUP(AE$2,Août!$A$8:$AK$8,$B24+1)</f>
        <v>sam</v>
      </c>
      <c r="AF24" s="39" t="e">
        <f ca="1">INDEX(Août!$A$8:$AK$31,MATCH($B$2,Août!$A$8:$A$31),$B24+1)</f>
        <v>#N/A</v>
      </c>
      <c r="AG24" s="38" t="e">
        <f ca="1">OFFSET(INDEX(Août!$A$8:$AK$31,MATCH($B$2,Août!$A$8:$A$31),$B24+1),1,0)</f>
        <v>#N/A</v>
      </c>
      <c r="AH24" s="38"/>
      <c r="AI24" s="38" t="str">
        <f ca="1">VLOOKUP(AI$2,Septembre!$A$8:$AK$8,$B24+1)</f>
        <v>mar</v>
      </c>
      <c r="AJ24" s="39" t="e">
        <f ca="1">INDEX(Septembre!$A$8:$AK$31,MATCH($B$2,Septembre!$A$8:$A$31),$B24+1)</f>
        <v>#N/A</v>
      </c>
      <c r="AK24" s="38" t="e">
        <f ca="1">OFFSET(INDEX(Septembre!$A$8:$AK$31,MATCH($B$2,Septembre!$A$8:$A$31),$B24+1),1,0)</f>
        <v>#N/A</v>
      </c>
      <c r="AL24" s="38"/>
      <c r="AM24" s="38" t="str">
        <f ca="1">VLOOKUP(AM$2,Octobre!$A$8:$AK$8,$B24+1)</f>
        <v>jeu</v>
      </c>
      <c r="AN24" s="39" t="e">
        <f ca="1">INDEX(Octobre!$A$8:$AK$31,MATCH($B$2,Octobre!$A$8:$A$31),$B24+1)</f>
        <v>#N/A</v>
      </c>
      <c r="AO24" s="38" t="e">
        <f ca="1">OFFSET(INDEX(Octobre!$A$8:$AK$31,MATCH($B$2,Octobre!$A$8:$A$31),$B24+1),1,0)</f>
        <v>#N/A</v>
      </c>
      <c r="AP24" s="38"/>
      <c r="AQ24" s="38" t="str">
        <f ca="1">VLOOKUP(AQ$2,Novembre!$A$8:$AK$8,$B24+1)</f>
        <v>dim</v>
      </c>
      <c r="AR24" s="39" t="e">
        <f ca="1">INDEX(Novembre!$A$8:$AK$31,MATCH($B$2,Novembre!$A$8:$A$31),$B24+1)</f>
        <v>#N/A</v>
      </c>
      <c r="AS24" s="38" t="e">
        <f ca="1">OFFSET(INDEX(Novembre!$A$8:$AK$31,MATCH($B$2,Novembre!$A$8:$A$31),$B24+1),1,0)</f>
        <v>#N/A</v>
      </c>
      <c r="AT24" s="38"/>
      <c r="AU24" s="38" t="str">
        <f ca="1">VLOOKUP(AU$2,Décembre!$A$8:$AK$8,$B24+1)</f>
        <v>mar</v>
      </c>
      <c r="AV24" s="39" t="e">
        <f ca="1">INDEX(Décembre!$A$8:$AK$31,MATCH($B$2,Décembre!$A$8:$A$31),$B24+1)</f>
        <v>#N/A</v>
      </c>
      <c r="AW24" s="38" t="e">
        <f ca="1">OFFSET(INDEX(Décembre!$A$8:$AK$31,MATCH($B$2,Décembre!$A$8:$A$31),$B24+1),1,0)</f>
        <v>#N/A</v>
      </c>
    </row>
    <row r="25" spans="1:49" x14ac:dyDescent="0.25">
      <c r="B25">
        <v>22</v>
      </c>
      <c r="C25" t="str">
        <f ca="1">VLOOKUP($C$2,Janvier!$A$8:$AK$8,$B25+1)</f>
        <v>ven</v>
      </c>
      <c r="D25" s="47" t="str">
        <f ca="1">VLOOKUP($B$2,Janvier!$A$8:$AK$31,B25+1,FALSE)</f>
        <v>A</v>
      </c>
      <c r="E25" s="47" t="e">
        <f ca="1">OFFSET(INDEX(Janvier!$A$8:$AK$31,MATCH($B$2,Janvier!$A$8:$A$31),$B25+1),1,0)</f>
        <v>#N/A</v>
      </c>
      <c r="F25" s="47"/>
      <c r="G25" s="47" t="str">
        <f ca="1">VLOOKUP($C$2,Février!$A$8:$AK$8,$B25+1)</f>
        <v>lun</v>
      </c>
      <c r="H25" s="47">
        <f ca="1">VLOOKUP($B$2,Février!$A$8:$AK$31,B25+1,FALSE)</f>
        <v>0</v>
      </c>
      <c r="I25" t="e">
        <f ca="1">OFFSET(INDEX(Février!$A$8:$AK$31,MATCH($B$2,Février!$A$8:$A$31),$B25+1),1,0)</f>
        <v>#N/A</v>
      </c>
      <c r="K25" t="str">
        <f ca="1">VLOOKUP(K$2,Mars!$A$8:$AK$8,$B25+1)</f>
        <v>lun</v>
      </c>
      <c r="L25" s="36">
        <f ca="1">VLOOKUP($B$2,Mars!$A$8:$AK$31,B25+1,FALSE)</f>
        <v>0</v>
      </c>
      <c r="M25" t="e">
        <f ca="1">OFFSET(INDEX(Mars!$A$8:$AK$31,MATCH($B$2,Mars!$A$8:$A$31),$B25+1),1,0)</f>
        <v>#N/A</v>
      </c>
      <c r="O25" t="str">
        <f ca="1">VLOOKUP(O$2,Avril!$A$8:$AK$8,$B25+1)</f>
        <v>jeu</v>
      </c>
      <c r="P25" s="36" t="e">
        <f ca="1">INDEX(Avril!$A$8:$AK$31,MATCH($B$2,Avril!$A$8:$A$31),$B25+1)</f>
        <v>#N/A</v>
      </c>
      <c r="Q25" t="e">
        <f ca="1">OFFSET(INDEX(Avril!$A$8:$AK$31,MATCH($B$2,Avril!$A$8:$A$31),$B25+1),1,0)</f>
        <v>#N/A</v>
      </c>
      <c r="S25" t="str">
        <f ca="1">VLOOKUP(S$2,Mai!$A$8:$AK$8,$B25+1)</f>
        <v>sam</v>
      </c>
      <c r="T25" s="36" t="e">
        <f ca="1">INDEX(Mai!$A$8:$AK$31,MATCH($B$2,Mai!$A$8:$A$31),$B25+1)</f>
        <v>#N/A</v>
      </c>
      <c r="U25" t="e">
        <f ca="1">OFFSET(INDEX(Mai!$A$8:$AK$31,MATCH($B$2,Mai!$A$8:$A$31),$B25+1),1,0)</f>
        <v>#N/A</v>
      </c>
      <c r="W25" t="str">
        <f ca="1">VLOOKUP(W$2,Juin!$A$8:$AK$8,$B25+1)</f>
        <v>mar</v>
      </c>
      <c r="X25" s="36" t="e">
        <f ca="1">INDEX(Juin!$A$8:$AK$31,MATCH($B$2,Juin!$A$8:$A$31),$B25+1)</f>
        <v>#N/A</v>
      </c>
      <c r="Y25" t="e">
        <f ca="1">OFFSET(INDEX(Juin!$A$8:$AK$31,MATCH($B$2,Juin!$A$8:$A$31),$B25+1),1,0)</f>
        <v>#N/A</v>
      </c>
      <c r="AA25" t="str">
        <f ca="1">VLOOKUP(AA$2,Juillet!$A$8:$AK$8,$B25+1)</f>
        <v>jeu</v>
      </c>
      <c r="AB25" s="36" t="e">
        <f ca="1">INDEX(Juillet!$A$8:$AK$31,MATCH($B$2,Juillet!$A$8:$A$31),$B25+1)</f>
        <v>#N/A</v>
      </c>
      <c r="AC25" t="e">
        <f ca="1">OFFSET(INDEX(Juillet!$A$8:$AK$31,MATCH($B$2,Juillet!$A$8:$A$31),$B25+1),1,0)</f>
        <v>#N/A</v>
      </c>
      <c r="AE25" t="str">
        <f ca="1">VLOOKUP(AE$2,Août!$A$8:$AK$8,$B25+1)</f>
        <v>dim</v>
      </c>
      <c r="AF25" s="36" t="e">
        <f ca="1">INDEX(Août!$A$8:$AK$31,MATCH($B$2,Août!$A$8:$A$31),$B25+1)</f>
        <v>#N/A</v>
      </c>
      <c r="AG25" t="e">
        <f ca="1">OFFSET(INDEX(Août!$A$8:$AK$31,MATCH($B$2,Août!$A$8:$A$31),$B25+1),1,0)</f>
        <v>#N/A</v>
      </c>
      <c r="AI25" t="str">
        <f ca="1">VLOOKUP(AI$2,Septembre!$A$8:$AK$8,$B25+1)</f>
        <v>mer</v>
      </c>
      <c r="AJ25" s="36" t="e">
        <f ca="1">INDEX(Septembre!$A$8:$AK$31,MATCH($B$2,Septembre!$A$8:$A$31),$B25+1)</f>
        <v>#N/A</v>
      </c>
      <c r="AK25" t="e">
        <f ca="1">OFFSET(INDEX(Septembre!$A$8:$AK$31,MATCH($B$2,Septembre!$A$8:$A$31),$B25+1),1,0)</f>
        <v>#N/A</v>
      </c>
      <c r="AM25" t="str">
        <f ca="1">VLOOKUP(AM$2,Octobre!$A$8:$AK$8,$B25+1)</f>
        <v>ven</v>
      </c>
      <c r="AN25" s="36" t="e">
        <f ca="1">INDEX(Octobre!$A$8:$AK$31,MATCH($B$2,Octobre!$A$8:$A$31),$B25+1)</f>
        <v>#N/A</v>
      </c>
      <c r="AO25" t="e">
        <f ca="1">OFFSET(INDEX(Octobre!$A$8:$AK$31,MATCH($B$2,Octobre!$A$8:$A$31),$B25+1),1,0)</f>
        <v>#N/A</v>
      </c>
      <c r="AQ25" t="str">
        <f ca="1">VLOOKUP(AQ$2,Novembre!$A$8:$AK$8,$B25+1)</f>
        <v>lun</v>
      </c>
      <c r="AR25" s="36" t="e">
        <f ca="1">INDEX(Novembre!$A$8:$AK$31,MATCH($B$2,Novembre!$A$8:$A$31),$B25+1)</f>
        <v>#N/A</v>
      </c>
      <c r="AS25" t="e">
        <f ca="1">OFFSET(INDEX(Novembre!$A$8:$AK$31,MATCH($B$2,Novembre!$A$8:$A$31),$B25+1),1,0)</f>
        <v>#N/A</v>
      </c>
      <c r="AU25" t="str">
        <f ca="1">VLOOKUP(AU$2,Décembre!$A$8:$AK$8,$B25+1)</f>
        <v>mer</v>
      </c>
      <c r="AV25" s="36" t="e">
        <f ca="1">INDEX(Décembre!$A$8:$AK$31,MATCH($B$2,Décembre!$A$8:$A$31),$B25+1)</f>
        <v>#N/A</v>
      </c>
      <c r="AW25" t="e">
        <f ca="1">OFFSET(INDEX(Décembre!$A$8:$AK$31,MATCH($B$2,Décembre!$A$8:$A$31),$B25+1),1,0)</f>
        <v>#N/A</v>
      </c>
    </row>
    <row r="26" spans="1:49" x14ac:dyDescent="0.25">
      <c r="A26" s="38"/>
      <c r="B26" s="38">
        <v>23</v>
      </c>
      <c r="C26" s="38" t="str">
        <f ca="1">VLOOKUP($C$2,Janvier!$A$8:$AK$8,$B26+1)</f>
        <v>sam</v>
      </c>
      <c r="D26" s="46">
        <f ca="1">VLOOKUP($B$2,Janvier!$A$8:$AK$31,B26+1,FALSE)</f>
        <v>0</v>
      </c>
      <c r="E26" s="46" t="e">
        <f ca="1">OFFSET(INDEX(Janvier!$A$8:$AK$31,MATCH($B$2,Janvier!$A$8:$A$31),$B26+1),1,0)</f>
        <v>#N/A</v>
      </c>
      <c r="F26" s="46"/>
      <c r="G26" s="46" t="str">
        <f ca="1">VLOOKUP($C$2,Février!$A$8:$AK$8,$B26+1)</f>
        <v>mar</v>
      </c>
      <c r="H26" s="46">
        <f ca="1">VLOOKUP($B$2,Février!$A$8:$AK$31,B26+1,FALSE)</f>
        <v>0</v>
      </c>
      <c r="I26" s="38" t="e">
        <f ca="1">OFFSET(INDEX(Février!$A$8:$AK$31,MATCH($B$2,Février!$A$8:$A$31),$B26+1),1,0)</f>
        <v>#N/A</v>
      </c>
      <c r="J26" s="38"/>
      <c r="K26" s="38" t="str">
        <f ca="1">VLOOKUP(K$2,Mars!$A$8:$AK$8,$B26+1)</f>
        <v>mar</v>
      </c>
      <c r="L26" s="39">
        <f ca="1">VLOOKUP($B$2,Mars!$A$8:$AK$31,B26+1,FALSE)</f>
        <v>0</v>
      </c>
      <c r="M26" s="38" t="e">
        <f ca="1">OFFSET(INDEX(Mars!$A$8:$AK$31,MATCH($B$2,Mars!$A$8:$A$31),$B26+1),1,0)</f>
        <v>#N/A</v>
      </c>
      <c r="N26" s="38"/>
      <c r="O26" s="38" t="str">
        <f ca="1">VLOOKUP(O$2,Avril!$A$8:$AK$8,$B26+1)</f>
        <v>ven</v>
      </c>
      <c r="P26" s="39" t="e">
        <f ca="1">INDEX(Avril!$A$8:$AK$31,MATCH($B$2,Avril!$A$8:$A$31),$B26+1)</f>
        <v>#N/A</v>
      </c>
      <c r="Q26" s="38" t="e">
        <f ca="1">OFFSET(INDEX(Avril!$A$8:$AK$31,MATCH($B$2,Avril!$A$8:$A$31),$B26+1),1,0)</f>
        <v>#N/A</v>
      </c>
      <c r="R26" s="38"/>
      <c r="S26" s="38" t="str">
        <f ca="1">VLOOKUP(S$2,Mai!$A$8:$AK$8,$B26+1)</f>
        <v>dim</v>
      </c>
      <c r="T26" s="39" t="e">
        <f ca="1">INDEX(Mai!$A$8:$AK$31,MATCH($B$2,Mai!$A$8:$A$31),$B26+1)</f>
        <v>#N/A</v>
      </c>
      <c r="U26" s="38" t="e">
        <f ca="1">OFFSET(INDEX(Mai!$A$8:$AK$31,MATCH($B$2,Mai!$A$8:$A$31),$B26+1),1,0)</f>
        <v>#N/A</v>
      </c>
      <c r="V26" s="38"/>
      <c r="W26" s="38" t="str">
        <f ca="1">VLOOKUP(W$2,Juin!$A$8:$AK$8,$B26+1)</f>
        <v>mer</v>
      </c>
      <c r="X26" s="39" t="e">
        <f ca="1">INDEX(Juin!$A$8:$AK$31,MATCH($B$2,Juin!$A$8:$A$31),$B26+1)</f>
        <v>#N/A</v>
      </c>
      <c r="Y26" s="38" t="e">
        <f ca="1">OFFSET(INDEX(Juin!$A$8:$AK$31,MATCH($B$2,Juin!$A$8:$A$31),$B26+1),1,0)</f>
        <v>#N/A</v>
      </c>
      <c r="Z26" s="38"/>
      <c r="AA26" s="38" t="str">
        <f ca="1">VLOOKUP(AA$2,Juillet!$A$8:$AK$8,$B26+1)</f>
        <v>ven</v>
      </c>
      <c r="AB26" s="39" t="e">
        <f ca="1">INDEX(Juillet!$A$8:$AK$31,MATCH($B$2,Juillet!$A$8:$A$31),$B26+1)</f>
        <v>#N/A</v>
      </c>
      <c r="AC26" s="38" t="e">
        <f ca="1">OFFSET(INDEX(Juillet!$A$8:$AK$31,MATCH($B$2,Juillet!$A$8:$A$31),$B26+1),1,0)</f>
        <v>#N/A</v>
      </c>
      <c r="AD26" s="38"/>
      <c r="AE26" s="38" t="str">
        <f ca="1">VLOOKUP(AE$2,Août!$A$8:$AK$8,$B26+1)</f>
        <v>lun</v>
      </c>
      <c r="AF26" s="39" t="e">
        <f ca="1">INDEX(Août!$A$8:$AK$31,MATCH($B$2,Août!$A$8:$A$31),$B26+1)</f>
        <v>#N/A</v>
      </c>
      <c r="AG26" s="38" t="e">
        <f ca="1">OFFSET(INDEX(Août!$A$8:$AK$31,MATCH($B$2,Août!$A$8:$A$31),$B26+1),1,0)</f>
        <v>#N/A</v>
      </c>
      <c r="AH26" s="38"/>
      <c r="AI26" s="38" t="str">
        <f ca="1">VLOOKUP(AI$2,Septembre!$A$8:$AK$8,$B26+1)</f>
        <v>jeu</v>
      </c>
      <c r="AJ26" s="39" t="e">
        <f ca="1">INDEX(Septembre!$A$8:$AK$31,MATCH($B$2,Septembre!$A$8:$A$31),$B26+1)</f>
        <v>#N/A</v>
      </c>
      <c r="AK26" s="38" t="e">
        <f ca="1">OFFSET(INDEX(Septembre!$A$8:$AK$31,MATCH($B$2,Septembre!$A$8:$A$31),$B26+1),1,0)</f>
        <v>#N/A</v>
      </c>
      <c r="AL26" s="38"/>
      <c r="AM26" s="38" t="str">
        <f ca="1">VLOOKUP(AM$2,Octobre!$A$8:$AK$8,$B26+1)</f>
        <v>sam</v>
      </c>
      <c r="AN26" s="39" t="e">
        <f ca="1">INDEX(Octobre!$A$8:$AK$31,MATCH($B$2,Octobre!$A$8:$A$31),$B26+1)</f>
        <v>#N/A</v>
      </c>
      <c r="AO26" s="38" t="e">
        <f ca="1">OFFSET(INDEX(Octobre!$A$8:$AK$31,MATCH($B$2,Octobre!$A$8:$A$31),$B26+1),1,0)</f>
        <v>#N/A</v>
      </c>
      <c r="AP26" s="38"/>
      <c r="AQ26" s="38" t="str">
        <f ca="1">VLOOKUP(AQ$2,Novembre!$A$8:$AK$8,$B26+1)</f>
        <v>mar</v>
      </c>
      <c r="AR26" s="39" t="e">
        <f ca="1">INDEX(Novembre!$A$8:$AK$31,MATCH($B$2,Novembre!$A$8:$A$31),$B26+1)</f>
        <v>#N/A</v>
      </c>
      <c r="AS26" s="38" t="e">
        <f ca="1">OFFSET(INDEX(Novembre!$A$8:$AK$31,MATCH($B$2,Novembre!$A$8:$A$31),$B26+1),1,0)</f>
        <v>#N/A</v>
      </c>
      <c r="AT26" s="38"/>
      <c r="AU26" s="38" t="str">
        <f ca="1">VLOOKUP(AU$2,Décembre!$A$8:$AK$8,$B26+1)</f>
        <v>jeu</v>
      </c>
      <c r="AV26" s="39" t="e">
        <f ca="1">INDEX(Décembre!$A$8:$AK$31,MATCH($B$2,Décembre!$A$8:$A$31),$B26+1)</f>
        <v>#N/A</v>
      </c>
      <c r="AW26" s="38" t="e">
        <f ca="1">OFFSET(INDEX(Décembre!$A$8:$AK$31,MATCH($B$2,Décembre!$A$8:$A$31),$B26+1),1,0)</f>
        <v>#N/A</v>
      </c>
    </row>
    <row r="27" spans="1:49" x14ac:dyDescent="0.25">
      <c r="B27">
        <v>24</v>
      </c>
      <c r="C27" t="str">
        <f ca="1">VLOOKUP($C$2,Janvier!$A$8:$AK$8,$B27+1)</f>
        <v>dim</v>
      </c>
      <c r="D27" s="47">
        <f ca="1">VLOOKUP($B$2,Janvier!$A$8:$AK$31,B27+1,FALSE)</f>
        <v>0</v>
      </c>
      <c r="E27" s="47" t="e">
        <f ca="1">OFFSET(INDEX(Janvier!$A$8:$AK$31,MATCH($B$2,Janvier!$A$8:$A$31),$B27+1),1,0)</f>
        <v>#N/A</v>
      </c>
      <c r="F27" s="47"/>
      <c r="G27" s="47" t="str">
        <f ca="1">VLOOKUP($C$2,Février!$A$8:$AK$8,$B27+1)</f>
        <v>mer</v>
      </c>
      <c r="H27" s="47">
        <f ca="1">VLOOKUP($B$2,Février!$A$8:$AK$31,B27+1,FALSE)</f>
        <v>0</v>
      </c>
      <c r="I27" t="e">
        <f ca="1">OFFSET(INDEX(Février!$A$8:$AK$31,MATCH($B$2,Février!$A$8:$A$31),$B27+1),1,0)</f>
        <v>#N/A</v>
      </c>
      <c r="K27" t="str">
        <f ca="1">VLOOKUP(K$2,Mars!$A$8:$AK$8,$B27+1)</f>
        <v>mer</v>
      </c>
      <c r="L27" s="36">
        <f ca="1">VLOOKUP($B$2,Mars!$A$8:$AK$31,B27+1,FALSE)</f>
        <v>0</v>
      </c>
      <c r="M27" t="e">
        <f ca="1">OFFSET(INDEX(Mars!$A$8:$AK$31,MATCH($B$2,Mars!$A$8:$A$31),$B27+1),1,0)</f>
        <v>#N/A</v>
      </c>
      <c r="O27" t="str">
        <f ca="1">VLOOKUP(O$2,Avril!$A$8:$AK$8,$B27+1)</f>
        <v>sam</v>
      </c>
      <c r="P27" s="36" t="e">
        <f ca="1">INDEX(Avril!$A$8:$AK$31,MATCH($B$2,Avril!$A$8:$A$31),$B27+1)</f>
        <v>#N/A</v>
      </c>
      <c r="Q27" t="e">
        <f ca="1">OFFSET(INDEX(Avril!$A$8:$AK$31,MATCH($B$2,Avril!$A$8:$A$31),$B27+1),1,0)</f>
        <v>#N/A</v>
      </c>
      <c r="S27" t="str">
        <f ca="1">VLOOKUP(S$2,Mai!$A$8:$AK$8,$B27+1)</f>
        <v>lun</v>
      </c>
      <c r="T27" s="36" t="e">
        <f ca="1">INDEX(Mai!$A$8:$AK$31,MATCH($B$2,Mai!$A$8:$A$31),$B27+1)</f>
        <v>#N/A</v>
      </c>
      <c r="U27" t="e">
        <f ca="1">OFFSET(INDEX(Mai!$A$8:$AK$31,MATCH($B$2,Mai!$A$8:$A$31),$B27+1),1,0)</f>
        <v>#N/A</v>
      </c>
      <c r="W27" t="str">
        <f ca="1">VLOOKUP(W$2,Juin!$A$8:$AK$8,$B27+1)</f>
        <v>jeu</v>
      </c>
      <c r="X27" s="36" t="e">
        <f ca="1">INDEX(Juin!$A$8:$AK$31,MATCH($B$2,Juin!$A$8:$A$31),$B27+1)</f>
        <v>#N/A</v>
      </c>
      <c r="Y27" t="e">
        <f ca="1">OFFSET(INDEX(Juin!$A$8:$AK$31,MATCH($B$2,Juin!$A$8:$A$31),$B27+1),1,0)</f>
        <v>#N/A</v>
      </c>
      <c r="AA27" t="str">
        <f ca="1">VLOOKUP(AA$2,Juillet!$A$8:$AK$8,$B27+1)</f>
        <v>sam</v>
      </c>
      <c r="AB27" s="36" t="e">
        <f ca="1">INDEX(Juillet!$A$8:$AK$31,MATCH($B$2,Juillet!$A$8:$A$31),$B27+1)</f>
        <v>#N/A</v>
      </c>
      <c r="AC27" t="e">
        <f ca="1">OFFSET(INDEX(Juillet!$A$8:$AK$31,MATCH($B$2,Juillet!$A$8:$A$31),$B27+1),1,0)</f>
        <v>#N/A</v>
      </c>
      <c r="AE27" t="str">
        <f ca="1">VLOOKUP(AE$2,Août!$A$8:$AK$8,$B27+1)</f>
        <v>mar</v>
      </c>
      <c r="AF27" s="36" t="e">
        <f ca="1">INDEX(Août!$A$8:$AK$31,MATCH($B$2,Août!$A$8:$A$31),$B27+1)</f>
        <v>#N/A</v>
      </c>
      <c r="AG27" t="e">
        <f ca="1">OFFSET(INDEX(Août!$A$8:$AK$31,MATCH($B$2,Août!$A$8:$A$31),$B27+1),1,0)</f>
        <v>#N/A</v>
      </c>
      <c r="AI27" t="str">
        <f ca="1">VLOOKUP(AI$2,Septembre!$A$8:$AK$8,$B27+1)</f>
        <v>ven</v>
      </c>
      <c r="AJ27" s="36" t="e">
        <f ca="1">INDEX(Septembre!$A$8:$AK$31,MATCH($B$2,Septembre!$A$8:$A$31),$B27+1)</f>
        <v>#N/A</v>
      </c>
      <c r="AK27" t="e">
        <f ca="1">OFFSET(INDEX(Septembre!$A$8:$AK$31,MATCH($B$2,Septembre!$A$8:$A$31),$B27+1),1,0)</f>
        <v>#N/A</v>
      </c>
      <c r="AM27" t="str">
        <f ca="1">VLOOKUP(AM$2,Octobre!$A$8:$AK$8,$B27+1)</f>
        <v>dim</v>
      </c>
      <c r="AN27" s="36" t="e">
        <f ca="1">INDEX(Octobre!$A$8:$AK$31,MATCH($B$2,Octobre!$A$8:$A$31),$B27+1)</f>
        <v>#N/A</v>
      </c>
      <c r="AO27" t="e">
        <f ca="1">OFFSET(INDEX(Octobre!$A$8:$AK$31,MATCH($B$2,Octobre!$A$8:$A$31),$B27+1),1,0)</f>
        <v>#N/A</v>
      </c>
      <c r="AQ27" t="str">
        <f ca="1">VLOOKUP(AQ$2,Novembre!$A$8:$AK$8,$B27+1)</f>
        <v>mer</v>
      </c>
      <c r="AR27" s="36" t="e">
        <f ca="1">INDEX(Novembre!$A$8:$AK$31,MATCH($B$2,Novembre!$A$8:$A$31),$B27+1)</f>
        <v>#N/A</v>
      </c>
      <c r="AS27" t="e">
        <f ca="1">OFFSET(INDEX(Novembre!$A$8:$AK$31,MATCH($B$2,Novembre!$A$8:$A$31),$B27+1),1,0)</f>
        <v>#N/A</v>
      </c>
      <c r="AU27" t="str">
        <f ca="1">VLOOKUP(AU$2,Décembre!$A$8:$AK$8,$B27+1)</f>
        <v>ven</v>
      </c>
      <c r="AV27" s="36" t="e">
        <f ca="1">INDEX(Décembre!$A$8:$AK$31,MATCH($B$2,Décembre!$A$8:$A$31),$B27+1)</f>
        <v>#N/A</v>
      </c>
      <c r="AW27" t="e">
        <f ca="1">OFFSET(INDEX(Décembre!$A$8:$AK$31,MATCH($B$2,Décembre!$A$8:$A$31),$B27+1),1,0)</f>
        <v>#N/A</v>
      </c>
    </row>
    <row r="28" spans="1:49" x14ac:dyDescent="0.25">
      <c r="A28" s="38"/>
      <c r="B28" s="38">
        <v>25</v>
      </c>
      <c r="C28" s="38" t="str">
        <f ca="1">VLOOKUP($C$2,Janvier!$A$8:$AK$8,$B28+1)</f>
        <v>lun</v>
      </c>
      <c r="D28" s="46">
        <f ca="1">VLOOKUP($B$2,Janvier!$A$8:$AK$31,B28+1,FALSE)</f>
        <v>0</v>
      </c>
      <c r="E28" s="46" t="e">
        <f ca="1">OFFSET(INDEX(Janvier!$A$8:$AK$31,MATCH($B$2,Janvier!$A$8:$A$31),$B28+1),1,0)</f>
        <v>#N/A</v>
      </c>
      <c r="F28" s="46"/>
      <c r="G28" s="46" t="str">
        <f ca="1">VLOOKUP($C$2,Février!$A$8:$AK$8,$B28+1)</f>
        <v>jeu</v>
      </c>
      <c r="H28" s="46" t="str">
        <f ca="1">VLOOKUP($B$2,Février!$A$8:$AK$31,B28+1,FALSE)</f>
        <v>M</v>
      </c>
      <c r="I28" s="38" t="e">
        <f ca="1">OFFSET(INDEX(Février!$A$8:$AK$31,MATCH($B$2,Février!$A$8:$A$31),$B28+1),1,0)</f>
        <v>#N/A</v>
      </c>
      <c r="J28" s="38"/>
      <c r="K28" s="38" t="str">
        <f ca="1">VLOOKUP(K$2,Mars!$A$8:$AK$8,$B28+1)</f>
        <v>jeu</v>
      </c>
      <c r="L28" s="39">
        <f ca="1">VLOOKUP($B$2,Mars!$A$8:$AK$31,B28+1,FALSE)</f>
        <v>0</v>
      </c>
      <c r="M28" s="38" t="e">
        <f ca="1">OFFSET(INDEX(Mars!$A$8:$AK$31,MATCH($B$2,Mars!$A$8:$A$31),$B28+1),1,0)</f>
        <v>#N/A</v>
      </c>
      <c r="N28" s="38"/>
      <c r="O28" s="38" t="str">
        <f ca="1">VLOOKUP(O$2,Avril!$A$8:$AK$8,$B28+1)</f>
        <v>dim</v>
      </c>
      <c r="P28" s="39" t="e">
        <f ca="1">INDEX(Avril!$A$8:$AK$31,MATCH($B$2,Avril!$A$8:$A$31),$B28+1)</f>
        <v>#N/A</v>
      </c>
      <c r="Q28" s="38" t="e">
        <f ca="1">OFFSET(INDEX(Avril!$A$8:$AK$31,MATCH($B$2,Avril!$A$8:$A$31),$B28+1),1,0)</f>
        <v>#N/A</v>
      </c>
      <c r="R28" s="38"/>
      <c r="S28" s="38" t="str">
        <f ca="1">VLOOKUP(S$2,Mai!$A$8:$AK$8,$B28+1)</f>
        <v>mar</v>
      </c>
      <c r="T28" s="39" t="e">
        <f ca="1">INDEX(Mai!$A$8:$AK$31,MATCH($B$2,Mai!$A$8:$A$31),$B28+1)</f>
        <v>#N/A</v>
      </c>
      <c r="U28" s="38" t="e">
        <f ca="1">OFFSET(INDEX(Mai!$A$8:$AK$31,MATCH($B$2,Mai!$A$8:$A$31),$B28+1),1,0)</f>
        <v>#N/A</v>
      </c>
      <c r="V28" s="38"/>
      <c r="W28" s="38" t="str">
        <f ca="1">VLOOKUP(W$2,Juin!$A$8:$AK$8,$B28+1)</f>
        <v>ven</v>
      </c>
      <c r="X28" s="39" t="e">
        <f ca="1">INDEX(Juin!$A$8:$AK$31,MATCH($B$2,Juin!$A$8:$A$31),$B28+1)</f>
        <v>#N/A</v>
      </c>
      <c r="Y28" s="38" t="e">
        <f ca="1">OFFSET(INDEX(Juin!$A$8:$AK$31,MATCH($B$2,Juin!$A$8:$A$31),$B28+1),1,0)</f>
        <v>#N/A</v>
      </c>
      <c r="Z28" s="38"/>
      <c r="AA28" s="38" t="str">
        <f ca="1">VLOOKUP(AA$2,Juillet!$A$8:$AK$8,$B28+1)</f>
        <v>dim</v>
      </c>
      <c r="AB28" s="39" t="e">
        <f ca="1">INDEX(Juillet!$A$8:$AK$31,MATCH($B$2,Juillet!$A$8:$A$31),$B28+1)</f>
        <v>#N/A</v>
      </c>
      <c r="AC28" s="38" t="e">
        <f ca="1">OFFSET(INDEX(Juillet!$A$8:$AK$31,MATCH($B$2,Juillet!$A$8:$A$31),$B28+1),1,0)</f>
        <v>#N/A</v>
      </c>
      <c r="AD28" s="38"/>
      <c r="AE28" s="38" t="str">
        <f ca="1">VLOOKUP(AE$2,Août!$A$8:$AK$8,$B28+1)</f>
        <v>mer</v>
      </c>
      <c r="AF28" s="39" t="e">
        <f ca="1">INDEX(Août!$A$8:$AK$31,MATCH($B$2,Août!$A$8:$A$31),$B28+1)</f>
        <v>#N/A</v>
      </c>
      <c r="AG28" s="38" t="e">
        <f ca="1">OFFSET(INDEX(Août!$A$8:$AK$31,MATCH($B$2,Août!$A$8:$A$31),$B28+1),1,0)</f>
        <v>#N/A</v>
      </c>
      <c r="AH28" s="38"/>
      <c r="AI28" s="38" t="str">
        <f ca="1">VLOOKUP(AI$2,Septembre!$A$8:$AK$8,$B28+1)</f>
        <v>sam</v>
      </c>
      <c r="AJ28" s="39" t="e">
        <f ca="1">INDEX(Septembre!$A$8:$AK$31,MATCH($B$2,Septembre!$A$8:$A$31),$B28+1)</f>
        <v>#N/A</v>
      </c>
      <c r="AK28" s="38" t="e">
        <f ca="1">OFFSET(INDEX(Septembre!$A$8:$AK$31,MATCH($B$2,Septembre!$A$8:$A$31),$B28+1),1,0)</f>
        <v>#N/A</v>
      </c>
      <c r="AL28" s="38"/>
      <c r="AM28" s="38" t="str">
        <f ca="1">VLOOKUP(AM$2,Octobre!$A$8:$AK$8,$B28+1)</f>
        <v>lun</v>
      </c>
      <c r="AN28" s="39" t="e">
        <f ca="1">INDEX(Octobre!$A$8:$AK$31,MATCH($B$2,Octobre!$A$8:$A$31),$B28+1)</f>
        <v>#N/A</v>
      </c>
      <c r="AO28" s="38" t="e">
        <f ca="1">OFFSET(INDEX(Octobre!$A$8:$AK$31,MATCH($B$2,Octobre!$A$8:$A$31),$B28+1),1,0)</f>
        <v>#N/A</v>
      </c>
      <c r="AP28" s="38"/>
      <c r="AQ28" s="38" t="str">
        <f ca="1">VLOOKUP(AQ$2,Novembre!$A$8:$AK$8,$B28+1)</f>
        <v>jeu</v>
      </c>
      <c r="AR28" s="39" t="e">
        <f ca="1">INDEX(Novembre!$A$8:$AK$31,MATCH($B$2,Novembre!$A$8:$A$31),$B28+1)</f>
        <v>#N/A</v>
      </c>
      <c r="AS28" s="38" t="e">
        <f ca="1">OFFSET(INDEX(Novembre!$A$8:$AK$31,MATCH($B$2,Novembre!$A$8:$A$31),$B28+1),1,0)</f>
        <v>#N/A</v>
      </c>
      <c r="AT28" s="38"/>
      <c r="AU28" s="38" t="str">
        <f ca="1">VLOOKUP(AU$2,Décembre!$A$8:$AK$8,$B28+1)</f>
        <v>sam</v>
      </c>
      <c r="AV28" s="39" t="e">
        <f ca="1">INDEX(Décembre!$A$8:$AK$31,MATCH($B$2,Décembre!$A$8:$A$31),$B28+1)</f>
        <v>#N/A</v>
      </c>
      <c r="AW28" s="38" t="e">
        <f ca="1">OFFSET(INDEX(Décembre!$A$8:$AK$31,MATCH($B$2,Décembre!$A$8:$A$31),$B28+1),1,0)</f>
        <v>#N/A</v>
      </c>
    </row>
    <row r="29" spans="1:49" x14ac:dyDescent="0.25">
      <c r="B29">
        <v>26</v>
      </c>
      <c r="C29" t="str">
        <f ca="1">VLOOKUP($C$2,Janvier!$A$8:$AK$8,$B29+1)</f>
        <v>mar</v>
      </c>
      <c r="D29" s="47">
        <f ca="1">VLOOKUP($B$2,Janvier!$A$8:$AK$31,B29+1,FALSE)</f>
        <v>0</v>
      </c>
      <c r="E29" s="47" t="e">
        <f ca="1">OFFSET(INDEX(Janvier!$A$8:$AK$31,MATCH($B$2,Janvier!$A$8:$A$31),$B29+1),1,0)</f>
        <v>#N/A</v>
      </c>
      <c r="F29" s="47"/>
      <c r="G29" s="47" t="str">
        <f ca="1">VLOOKUP($C$2,Février!$A$8:$AK$8,$B29+1)</f>
        <v>ven</v>
      </c>
      <c r="H29" s="47" t="str">
        <f ca="1">VLOOKUP($B$2,Février!$A$8:$AK$31,B29+1,FALSE)</f>
        <v>M</v>
      </c>
      <c r="I29" t="e">
        <f ca="1">OFFSET(INDEX(Février!$A$8:$AK$31,MATCH($B$2,Février!$A$8:$A$31),$B29+1),1,0)</f>
        <v>#N/A</v>
      </c>
      <c r="K29" t="str">
        <f ca="1">VLOOKUP(K$2,Mars!$A$8:$AK$8,$B29+1)</f>
        <v>ven</v>
      </c>
      <c r="L29" s="36">
        <f ca="1">VLOOKUP($B$2,Mars!$A$8:$AK$31,B29+1,FALSE)</f>
        <v>0</v>
      </c>
      <c r="M29" t="e">
        <f ca="1">OFFSET(INDEX(Mars!$A$8:$AK$31,MATCH($B$2,Mars!$A$8:$A$31),$B29+1),1,0)</f>
        <v>#N/A</v>
      </c>
      <c r="O29" t="str">
        <f ca="1">VLOOKUP(O$2,Avril!$A$8:$AK$8,$B29+1)</f>
        <v>lun</v>
      </c>
      <c r="P29" s="36" t="e">
        <f ca="1">INDEX(Avril!$A$8:$AK$31,MATCH($B$2,Avril!$A$8:$A$31),$B29+1)</f>
        <v>#N/A</v>
      </c>
      <c r="Q29" t="e">
        <f ca="1">OFFSET(INDEX(Avril!$A$8:$AK$31,MATCH($B$2,Avril!$A$8:$A$31),$B29+1),1,0)</f>
        <v>#N/A</v>
      </c>
      <c r="S29" t="str">
        <f ca="1">VLOOKUP(S$2,Mai!$A$8:$AK$8,$B29+1)</f>
        <v>mer</v>
      </c>
      <c r="T29" s="36" t="e">
        <f ca="1">INDEX(Mai!$A$8:$AK$31,MATCH($B$2,Mai!$A$8:$A$31),$B29+1)</f>
        <v>#N/A</v>
      </c>
      <c r="U29" t="e">
        <f ca="1">OFFSET(INDEX(Mai!$A$8:$AK$31,MATCH($B$2,Mai!$A$8:$A$31),$B29+1),1,0)</f>
        <v>#N/A</v>
      </c>
      <c r="W29" t="str">
        <f ca="1">VLOOKUP(W$2,Juin!$A$8:$AK$8,$B29+1)</f>
        <v>sam</v>
      </c>
      <c r="X29" s="36" t="e">
        <f ca="1">INDEX(Juin!$A$8:$AK$31,MATCH($B$2,Juin!$A$8:$A$31),$B29+1)</f>
        <v>#N/A</v>
      </c>
      <c r="Y29" t="e">
        <f ca="1">OFFSET(INDEX(Juin!$A$8:$AK$31,MATCH($B$2,Juin!$A$8:$A$31),$B29+1),1,0)</f>
        <v>#N/A</v>
      </c>
      <c r="AA29" t="str">
        <f ca="1">VLOOKUP(AA$2,Juillet!$A$8:$AK$8,$B29+1)</f>
        <v>lun</v>
      </c>
      <c r="AB29" s="36" t="e">
        <f ca="1">INDEX(Juillet!$A$8:$AK$31,MATCH($B$2,Juillet!$A$8:$A$31),$B29+1)</f>
        <v>#N/A</v>
      </c>
      <c r="AC29" t="e">
        <f ca="1">OFFSET(INDEX(Juillet!$A$8:$AK$31,MATCH($B$2,Juillet!$A$8:$A$31),$B29+1),1,0)</f>
        <v>#N/A</v>
      </c>
      <c r="AE29" t="str">
        <f ca="1">VLOOKUP(AE$2,Août!$A$8:$AK$8,$B29+1)</f>
        <v>jeu</v>
      </c>
      <c r="AF29" s="36" t="e">
        <f ca="1">INDEX(Août!$A$8:$AK$31,MATCH($B$2,Août!$A$8:$A$31),$B29+1)</f>
        <v>#N/A</v>
      </c>
      <c r="AG29" t="e">
        <f ca="1">OFFSET(INDEX(Août!$A$8:$AK$31,MATCH($B$2,Août!$A$8:$A$31),$B29+1),1,0)</f>
        <v>#N/A</v>
      </c>
      <c r="AI29" t="str">
        <f ca="1">VLOOKUP(AI$2,Septembre!$A$8:$AK$8,$B29+1)</f>
        <v>dim</v>
      </c>
      <c r="AJ29" s="36" t="e">
        <f ca="1">INDEX(Septembre!$A$8:$AK$31,MATCH($B$2,Septembre!$A$8:$A$31),$B29+1)</f>
        <v>#N/A</v>
      </c>
      <c r="AK29" t="e">
        <f ca="1">OFFSET(INDEX(Septembre!$A$8:$AK$31,MATCH($B$2,Septembre!$A$8:$A$31),$B29+1),1,0)</f>
        <v>#N/A</v>
      </c>
      <c r="AM29" t="str">
        <f ca="1">VLOOKUP(AM$2,Octobre!$A$8:$AK$8,$B29+1)</f>
        <v>mar</v>
      </c>
      <c r="AN29" s="36" t="e">
        <f ca="1">INDEX(Octobre!$A$8:$AK$31,MATCH($B$2,Octobre!$A$8:$A$31),$B29+1)</f>
        <v>#N/A</v>
      </c>
      <c r="AO29" t="e">
        <f ca="1">OFFSET(INDEX(Octobre!$A$8:$AK$31,MATCH($B$2,Octobre!$A$8:$A$31),$B29+1),1,0)</f>
        <v>#N/A</v>
      </c>
      <c r="AQ29" t="str">
        <f ca="1">VLOOKUP(AQ$2,Novembre!$A$8:$AK$8,$B29+1)</f>
        <v>ven</v>
      </c>
      <c r="AR29" s="36" t="e">
        <f ca="1">INDEX(Novembre!$A$8:$AK$31,MATCH($B$2,Novembre!$A$8:$A$31),$B29+1)</f>
        <v>#N/A</v>
      </c>
      <c r="AS29" t="e">
        <f ca="1">OFFSET(INDEX(Novembre!$A$8:$AK$31,MATCH($B$2,Novembre!$A$8:$A$31),$B29+1),1,0)</f>
        <v>#N/A</v>
      </c>
      <c r="AU29" t="str">
        <f ca="1">VLOOKUP(AU$2,Décembre!$A$8:$AK$8,$B29+1)</f>
        <v>dim</v>
      </c>
      <c r="AV29" s="36" t="e">
        <f ca="1">INDEX(Décembre!$A$8:$AK$31,MATCH($B$2,Décembre!$A$8:$A$31),$B29+1)</f>
        <v>#N/A</v>
      </c>
      <c r="AW29" t="e">
        <f ca="1">OFFSET(INDEX(Décembre!$A$8:$AK$31,MATCH($B$2,Décembre!$A$8:$A$31),$B29+1),1,0)</f>
        <v>#N/A</v>
      </c>
    </row>
    <row r="30" spans="1:49" x14ac:dyDescent="0.25">
      <c r="A30" s="38"/>
      <c r="B30" s="38">
        <v>27</v>
      </c>
      <c r="C30" s="38" t="str">
        <f ca="1">VLOOKUP($C$2,Janvier!$A$8:$AK$8,$B30+1)</f>
        <v>mer</v>
      </c>
      <c r="D30" s="46">
        <f ca="1">VLOOKUP($B$2,Janvier!$A$8:$AK$31,B30+1,FALSE)</f>
        <v>0</v>
      </c>
      <c r="E30" s="46" t="e">
        <f ca="1">OFFSET(INDEX(Janvier!$A$8:$AK$31,MATCH($B$2,Janvier!$A$8:$A$31),$B30+1),1,0)</f>
        <v>#N/A</v>
      </c>
      <c r="F30" s="46"/>
      <c r="G30" s="46" t="str">
        <f ca="1">VLOOKUP($C$2,Février!$A$8:$AK$8,$B30+1)</f>
        <v>sam</v>
      </c>
      <c r="H30" s="46">
        <f ca="1">VLOOKUP($B$2,Février!$A$8:$AK$31,B30+1,FALSE)</f>
        <v>0</v>
      </c>
      <c r="I30" s="38" t="e">
        <f ca="1">OFFSET(INDEX(Février!$A$8:$AK$31,MATCH($B$2,Février!$A$8:$A$31),$B30+1),1,0)</f>
        <v>#N/A</v>
      </c>
      <c r="J30" s="38"/>
      <c r="K30" s="38" t="str">
        <f ca="1">VLOOKUP(K$2,Mars!$A$8:$AK$8,$B30+1)</f>
        <v>sam</v>
      </c>
      <c r="L30" s="39">
        <f ca="1">VLOOKUP($B$2,Mars!$A$8:$AK$31,B30+1,FALSE)</f>
        <v>0</v>
      </c>
      <c r="M30" s="38" t="e">
        <f ca="1">OFFSET(INDEX(Mars!$A$8:$AK$31,MATCH($B$2,Mars!$A$8:$A$31),$B30+1),1,0)</f>
        <v>#N/A</v>
      </c>
      <c r="N30" s="38"/>
      <c r="O30" s="38" t="str">
        <f ca="1">VLOOKUP(O$2,Avril!$A$8:$AK$8,$B30+1)</f>
        <v>mar</v>
      </c>
      <c r="P30" s="39" t="e">
        <f ca="1">INDEX(Avril!$A$8:$AK$31,MATCH($B$2,Avril!$A$8:$A$31),$B30+1)</f>
        <v>#N/A</v>
      </c>
      <c r="Q30" s="38" t="e">
        <f ca="1">OFFSET(INDEX(Avril!$A$8:$AK$31,MATCH($B$2,Avril!$A$8:$A$31),$B30+1),1,0)</f>
        <v>#N/A</v>
      </c>
      <c r="R30" s="38"/>
      <c r="S30" s="38" t="str">
        <f ca="1">VLOOKUP(S$2,Mai!$A$8:$AK$8,$B30+1)</f>
        <v>jeu</v>
      </c>
      <c r="T30" s="39" t="e">
        <f ca="1">INDEX(Mai!$A$8:$AK$31,MATCH($B$2,Mai!$A$8:$A$31),$B30+1)</f>
        <v>#N/A</v>
      </c>
      <c r="U30" s="38" t="e">
        <f ca="1">OFFSET(INDEX(Mai!$A$8:$AK$31,MATCH($B$2,Mai!$A$8:$A$31),$B30+1),1,0)</f>
        <v>#N/A</v>
      </c>
      <c r="V30" s="38"/>
      <c r="W30" s="38" t="str">
        <f ca="1">VLOOKUP(W$2,Juin!$A$8:$AK$8,$B30+1)</f>
        <v>dim</v>
      </c>
      <c r="X30" s="39" t="e">
        <f ca="1">INDEX(Juin!$A$8:$AK$31,MATCH($B$2,Juin!$A$8:$A$31),$B30+1)</f>
        <v>#N/A</v>
      </c>
      <c r="Y30" s="38" t="e">
        <f ca="1">OFFSET(INDEX(Juin!$A$8:$AK$31,MATCH($B$2,Juin!$A$8:$A$31),$B30+1),1,0)</f>
        <v>#N/A</v>
      </c>
      <c r="Z30" s="38"/>
      <c r="AA30" s="38" t="str">
        <f ca="1">VLOOKUP(AA$2,Juillet!$A$8:$AK$8,$B30+1)</f>
        <v>mar</v>
      </c>
      <c r="AB30" s="39" t="e">
        <f ca="1">INDEX(Juillet!$A$8:$AK$31,MATCH($B$2,Juillet!$A$8:$A$31),$B30+1)</f>
        <v>#N/A</v>
      </c>
      <c r="AC30" s="38" t="e">
        <f ca="1">OFFSET(INDEX(Juillet!$A$8:$AK$31,MATCH($B$2,Juillet!$A$8:$A$31),$B30+1),1,0)</f>
        <v>#N/A</v>
      </c>
      <c r="AD30" s="38"/>
      <c r="AE30" s="38" t="str">
        <f ca="1">VLOOKUP(AE$2,Août!$A$8:$AK$8,$B30+1)</f>
        <v>ven</v>
      </c>
      <c r="AF30" s="39" t="e">
        <f ca="1">INDEX(Août!$A$8:$AK$31,MATCH($B$2,Août!$A$8:$A$31),$B30+1)</f>
        <v>#N/A</v>
      </c>
      <c r="AG30" s="38" t="e">
        <f ca="1">OFFSET(INDEX(Août!$A$8:$AK$31,MATCH($B$2,Août!$A$8:$A$31),$B30+1),1,0)</f>
        <v>#N/A</v>
      </c>
      <c r="AH30" s="38"/>
      <c r="AI30" s="38" t="str">
        <f ca="1">VLOOKUP(AI$2,Septembre!$A$8:$AK$8,$B30+1)</f>
        <v>lun</v>
      </c>
      <c r="AJ30" s="39" t="e">
        <f ca="1">INDEX(Septembre!$A$8:$AK$31,MATCH($B$2,Septembre!$A$8:$A$31),$B30+1)</f>
        <v>#N/A</v>
      </c>
      <c r="AK30" s="38" t="e">
        <f ca="1">OFFSET(INDEX(Septembre!$A$8:$AK$31,MATCH($B$2,Septembre!$A$8:$A$31),$B30+1),1,0)</f>
        <v>#N/A</v>
      </c>
      <c r="AL30" s="38"/>
      <c r="AM30" s="38" t="str">
        <f ca="1">VLOOKUP(AM$2,Octobre!$A$8:$AK$8,$B30+1)</f>
        <v>mer</v>
      </c>
      <c r="AN30" s="39" t="e">
        <f ca="1">INDEX(Octobre!$A$8:$AK$31,MATCH($B$2,Octobre!$A$8:$A$31),$B30+1)</f>
        <v>#N/A</v>
      </c>
      <c r="AO30" s="38" t="e">
        <f ca="1">OFFSET(INDEX(Octobre!$A$8:$AK$31,MATCH($B$2,Octobre!$A$8:$A$31),$B30+1),1,0)</f>
        <v>#N/A</v>
      </c>
      <c r="AP30" s="38"/>
      <c r="AQ30" s="38" t="str">
        <f ca="1">VLOOKUP(AQ$2,Novembre!$A$8:$AK$8,$B30+1)</f>
        <v>sam</v>
      </c>
      <c r="AR30" s="39" t="e">
        <f ca="1">INDEX(Novembre!$A$8:$AK$31,MATCH($B$2,Novembre!$A$8:$A$31),$B30+1)</f>
        <v>#N/A</v>
      </c>
      <c r="AS30" s="38" t="e">
        <f ca="1">OFFSET(INDEX(Novembre!$A$8:$AK$31,MATCH($B$2,Novembre!$A$8:$A$31),$B30+1),1,0)</f>
        <v>#N/A</v>
      </c>
      <c r="AT30" s="38"/>
      <c r="AU30" s="38" t="str">
        <f ca="1">VLOOKUP(AU$2,Décembre!$A$8:$AK$8,$B30+1)</f>
        <v>lun</v>
      </c>
      <c r="AV30" s="39" t="e">
        <f ca="1">INDEX(Décembre!$A$8:$AK$31,MATCH($B$2,Décembre!$A$8:$A$31),$B30+1)</f>
        <v>#N/A</v>
      </c>
      <c r="AW30" s="38" t="e">
        <f ca="1">OFFSET(INDEX(Décembre!$A$8:$AK$31,MATCH($B$2,Décembre!$A$8:$A$31),$B30+1),1,0)</f>
        <v>#N/A</v>
      </c>
    </row>
    <row r="31" spans="1:49" x14ac:dyDescent="0.25">
      <c r="B31">
        <v>28</v>
      </c>
      <c r="C31" t="str">
        <f ca="1">VLOOKUP($C$2,Janvier!$A$8:$AK$8,$B31+1)</f>
        <v>jeu</v>
      </c>
      <c r="D31" s="47">
        <f ca="1">VLOOKUP($B$2,Janvier!$A$8:$AK$31,B31+1,FALSE)</f>
        <v>0</v>
      </c>
      <c r="E31" s="47" t="e">
        <f ca="1">OFFSET(INDEX(Janvier!$A$8:$AK$31,MATCH($B$2,Janvier!$A$8:$A$31),$B31+1),1,0)</f>
        <v>#N/A</v>
      </c>
      <c r="F31" s="47"/>
      <c r="G31" s="47" t="str">
        <f ca="1">VLOOKUP($C$2,Février!$A$8:$AK$8,$B31+1)</f>
        <v>dim</v>
      </c>
      <c r="H31" s="47">
        <f ca="1">VLOOKUP($B$2,Février!$A$8:$AK$31,B31+1,FALSE)</f>
        <v>0</v>
      </c>
      <c r="I31" t="e">
        <f ca="1">OFFSET(INDEX(Février!$A$8:$AK$31,MATCH($B$2,Février!$A$8:$A$31),$B31+1),1,0)</f>
        <v>#N/A</v>
      </c>
      <c r="K31" t="str">
        <f ca="1">VLOOKUP(K$2,Mars!$A$8:$AK$8,$B31+1)</f>
        <v>dim</v>
      </c>
      <c r="L31" s="36">
        <f ca="1">VLOOKUP($B$2,Mars!$A$8:$AK$31,B31+1,FALSE)</f>
        <v>0</v>
      </c>
      <c r="M31" t="e">
        <f ca="1">OFFSET(INDEX(Mars!$A$8:$AK$31,MATCH($B$2,Mars!$A$8:$A$31),$B31+1),1,0)</f>
        <v>#N/A</v>
      </c>
      <c r="O31" t="str">
        <f ca="1">VLOOKUP(O$2,Avril!$A$8:$AK$8,$B31+1)</f>
        <v>mer</v>
      </c>
      <c r="P31" s="36" t="e">
        <f ca="1">INDEX(Avril!$A$8:$AK$31,MATCH($B$2,Avril!$A$8:$A$31),$B31+1)</f>
        <v>#N/A</v>
      </c>
      <c r="Q31" t="e">
        <f ca="1">OFFSET(INDEX(Avril!$A$8:$AK$31,MATCH($B$2,Avril!$A$8:$A$31),$B31+1),1,0)</f>
        <v>#N/A</v>
      </c>
      <c r="S31" t="str">
        <f ca="1">VLOOKUP(S$2,Mai!$A$8:$AK$8,$B31+1)</f>
        <v>ven</v>
      </c>
      <c r="T31" s="36" t="e">
        <f ca="1">INDEX(Mai!$A$8:$AK$31,MATCH($B$2,Mai!$A$8:$A$31),$B31+1)</f>
        <v>#N/A</v>
      </c>
      <c r="U31" t="e">
        <f ca="1">OFFSET(INDEX(Mai!$A$8:$AK$31,MATCH($B$2,Mai!$A$8:$A$31),$B31+1),1,0)</f>
        <v>#N/A</v>
      </c>
      <c r="W31" t="str">
        <f ca="1">VLOOKUP(W$2,Juin!$A$8:$AK$8,$B31+1)</f>
        <v>lun</v>
      </c>
      <c r="X31" s="36" t="e">
        <f ca="1">INDEX(Juin!$A$8:$AK$31,MATCH($B$2,Juin!$A$8:$A$31),$B31+1)</f>
        <v>#N/A</v>
      </c>
      <c r="Y31" t="e">
        <f ca="1">OFFSET(INDEX(Juin!$A$8:$AK$31,MATCH($B$2,Juin!$A$8:$A$31),$B31+1),1,0)</f>
        <v>#N/A</v>
      </c>
      <c r="AA31" t="str">
        <f ca="1">VLOOKUP(AA$2,Juillet!$A$8:$AK$8,$B31+1)</f>
        <v>mer</v>
      </c>
      <c r="AB31" s="36" t="e">
        <f ca="1">INDEX(Juillet!$A$8:$AK$31,MATCH($B$2,Juillet!$A$8:$A$31),$B31+1)</f>
        <v>#N/A</v>
      </c>
      <c r="AC31" t="e">
        <f ca="1">OFFSET(INDEX(Juillet!$A$8:$AK$31,MATCH($B$2,Juillet!$A$8:$A$31),$B31+1),1,0)</f>
        <v>#N/A</v>
      </c>
      <c r="AE31" t="str">
        <f ca="1">VLOOKUP(AE$2,Août!$A$8:$AK$8,$B31+1)</f>
        <v>sam</v>
      </c>
      <c r="AF31" s="36" t="e">
        <f ca="1">INDEX(Août!$A$8:$AK$31,MATCH($B$2,Août!$A$8:$A$31),$B31+1)</f>
        <v>#N/A</v>
      </c>
      <c r="AG31" t="e">
        <f ca="1">OFFSET(INDEX(Août!$A$8:$AK$31,MATCH($B$2,Août!$A$8:$A$31),$B31+1),1,0)</f>
        <v>#N/A</v>
      </c>
      <c r="AI31" t="str">
        <f ca="1">VLOOKUP(AI$2,Septembre!$A$8:$AK$8,$B31+1)</f>
        <v>mar</v>
      </c>
      <c r="AJ31" s="36" t="e">
        <f ca="1">INDEX(Septembre!$A$8:$AK$31,MATCH($B$2,Septembre!$A$8:$A$31),$B31+1)</f>
        <v>#N/A</v>
      </c>
      <c r="AK31" t="e">
        <f ca="1">OFFSET(INDEX(Septembre!$A$8:$AK$31,MATCH($B$2,Septembre!$A$8:$A$31),$B31+1),1,0)</f>
        <v>#N/A</v>
      </c>
      <c r="AM31" t="str">
        <f ca="1">VLOOKUP(AM$2,Octobre!$A$8:$AK$8,$B31+1)</f>
        <v>jeu</v>
      </c>
      <c r="AN31" s="36" t="e">
        <f ca="1">INDEX(Octobre!$A$8:$AK$31,MATCH($B$2,Octobre!$A$8:$A$31),$B31+1)</f>
        <v>#N/A</v>
      </c>
      <c r="AO31" t="e">
        <f ca="1">OFFSET(INDEX(Octobre!$A$8:$AK$31,MATCH($B$2,Octobre!$A$8:$A$31),$B31+1),1,0)</f>
        <v>#N/A</v>
      </c>
      <c r="AQ31" t="str">
        <f ca="1">VLOOKUP(AQ$2,Novembre!$A$8:$AK$8,$B31+1)</f>
        <v>dim</v>
      </c>
      <c r="AR31" s="36" t="e">
        <f ca="1">INDEX(Novembre!$A$8:$AK$31,MATCH($B$2,Novembre!$A$8:$A$31),$B31+1)</f>
        <v>#N/A</v>
      </c>
      <c r="AS31" t="e">
        <f ca="1">OFFSET(INDEX(Novembre!$A$8:$AK$31,MATCH($B$2,Novembre!$A$8:$A$31),$B31+1),1,0)</f>
        <v>#N/A</v>
      </c>
      <c r="AU31" t="str">
        <f ca="1">VLOOKUP(AU$2,Décembre!$A$8:$AK$8,$B31+1)</f>
        <v>mar</v>
      </c>
      <c r="AV31" s="36" t="e">
        <f ca="1">INDEX(Décembre!$A$8:$AK$31,MATCH($B$2,Décembre!$A$8:$A$31),$B31+1)</f>
        <v>#N/A</v>
      </c>
      <c r="AW31" t="e">
        <f ca="1">OFFSET(INDEX(Décembre!$A$8:$AK$31,MATCH($B$2,Décembre!$A$8:$A$31),$B31+1),1,0)</f>
        <v>#N/A</v>
      </c>
    </row>
    <row r="32" spans="1:49" x14ac:dyDescent="0.25">
      <c r="A32" s="38"/>
      <c r="B32" s="38">
        <v>29</v>
      </c>
      <c r="C32" s="38" t="str">
        <f ca="1">VLOOKUP($C$2,Janvier!$A$8:$AK$8,$B32+1)</f>
        <v>ven</v>
      </c>
      <c r="D32" s="46">
        <f ca="1">VLOOKUP($B$2,Janvier!$A$8:$AK$31,B32+1,FALSE)</f>
        <v>0</v>
      </c>
      <c r="E32" s="46" t="e">
        <f ca="1">OFFSET(INDEX(Janvier!$A$8:$AK$31,MATCH($B$2,Janvier!$A$8:$A$31),$B32+1),1,0)</f>
        <v>#N/A</v>
      </c>
      <c r="F32" s="46"/>
      <c r="G32" s="46">
        <f ca="1">VLOOKUP($C$2,Février!$A$8:$AK$8,$B32+1)</f>
        <v>0</v>
      </c>
      <c r="H32" s="46">
        <f ca="1">VLOOKUP($B$2,Février!$A$8:$AK$31,B32+1,FALSE)</f>
        <v>0</v>
      </c>
      <c r="I32" s="38" t="e">
        <f ca="1">OFFSET(INDEX(Février!$A$8:$AK$31,MATCH($B$2,Février!$A$8:$A$31),$B32+1),1,0)</f>
        <v>#N/A</v>
      </c>
      <c r="J32" s="38"/>
      <c r="K32" s="38" t="str">
        <f ca="1">VLOOKUP(K$2,Mars!$A$8:$AK$8,$B32+1)</f>
        <v>lun</v>
      </c>
      <c r="L32" s="39">
        <f ca="1">VLOOKUP($B$2,Mars!$A$8:$AK$31,B32+1,FALSE)</f>
        <v>0</v>
      </c>
      <c r="M32" s="38" t="e">
        <f ca="1">OFFSET(INDEX(Mars!$A$8:$AK$31,MATCH($B$2,Mars!$A$8:$A$31),$B32+1),1,0)</f>
        <v>#N/A</v>
      </c>
      <c r="N32" s="38"/>
      <c r="O32" s="38" t="str">
        <f ca="1">VLOOKUP(O$2,Avril!$A$8:$AK$8,$B32+1)</f>
        <v>jeu</v>
      </c>
      <c r="P32" s="39" t="e">
        <f ca="1">INDEX(Avril!$A$8:$AK$31,MATCH($B$2,Avril!$A$8:$A$31),$B32+1)</f>
        <v>#N/A</v>
      </c>
      <c r="Q32" s="38" t="e">
        <f ca="1">OFFSET(INDEX(Avril!$A$8:$AK$31,MATCH($B$2,Avril!$A$8:$A$31),$B32+1),1,0)</f>
        <v>#N/A</v>
      </c>
      <c r="R32" s="38"/>
      <c r="S32" s="38" t="str">
        <f ca="1">VLOOKUP(S$2,Mai!$A$8:$AK$8,$B32+1)</f>
        <v>sam</v>
      </c>
      <c r="T32" s="39" t="e">
        <f ca="1">INDEX(Mai!$A$8:$AK$31,MATCH($B$2,Mai!$A$8:$A$31),$B32+1)</f>
        <v>#N/A</v>
      </c>
      <c r="U32" s="38" t="e">
        <f ca="1">OFFSET(INDEX(Mai!$A$8:$AK$31,MATCH($B$2,Mai!$A$8:$A$31),$B32+1),1,0)</f>
        <v>#N/A</v>
      </c>
      <c r="V32" s="38"/>
      <c r="W32" s="38" t="str">
        <f ca="1">VLOOKUP(W$2,Juin!$A$8:$AK$8,$B32+1)</f>
        <v>mar</v>
      </c>
      <c r="X32" s="39" t="e">
        <f ca="1">INDEX(Juin!$A$8:$AK$31,MATCH($B$2,Juin!$A$8:$A$31),$B32+1)</f>
        <v>#N/A</v>
      </c>
      <c r="Y32" s="38" t="e">
        <f ca="1">OFFSET(INDEX(Juin!$A$8:$AK$31,MATCH($B$2,Juin!$A$8:$A$31),$B32+1),1,0)</f>
        <v>#N/A</v>
      </c>
      <c r="Z32" s="38"/>
      <c r="AA32" s="38" t="str">
        <f ca="1">VLOOKUP(AA$2,Juillet!$A$8:$AK$8,$B32+1)</f>
        <v>jeu</v>
      </c>
      <c r="AB32" s="39" t="e">
        <f ca="1">INDEX(Juillet!$A$8:$AK$31,MATCH($B$2,Juillet!$A$8:$A$31),$B32+1)</f>
        <v>#N/A</v>
      </c>
      <c r="AC32" s="38" t="e">
        <f ca="1">OFFSET(INDEX(Juillet!$A$8:$AK$31,MATCH($B$2,Juillet!$A$8:$A$31),$B32+1),1,0)</f>
        <v>#N/A</v>
      </c>
      <c r="AD32" s="38"/>
      <c r="AE32" s="38" t="str">
        <f ca="1">VLOOKUP(AE$2,Août!$A$8:$AK$8,$B32+1)</f>
        <v>dim</v>
      </c>
      <c r="AF32" s="39" t="e">
        <f ca="1">INDEX(Août!$A$8:$AK$31,MATCH($B$2,Août!$A$8:$A$31),$B32+1)</f>
        <v>#N/A</v>
      </c>
      <c r="AG32" s="38" t="e">
        <f ca="1">OFFSET(INDEX(Août!$A$8:$AK$31,MATCH($B$2,Août!$A$8:$A$31),$B32+1),1,0)</f>
        <v>#N/A</v>
      </c>
      <c r="AH32" s="38"/>
      <c r="AI32" s="38" t="str">
        <f ca="1">VLOOKUP(AI$2,Septembre!$A$8:$AK$8,$B32+1)</f>
        <v>mer</v>
      </c>
      <c r="AJ32" s="39" t="e">
        <f ca="1">INDEX(Septembre!$A$8:$AK$31,MATCH($B$2,Septembre!$A$8:$A$31),$B32+1)</f>
        <v>#N/A</v>
      </c>
      <c r="AK32" s="38" t="e">
        <f ca="1">OFFSET(INDEX(Septembre!$A$8:$AK$31,MATCH($B$2,Septembre!$A$8:$A$31),$B32+1),1,0)</f>
        <v>#N/A</v>
      </c>
      <c r="AL32" s="38"/>
      <c r="AM32" s="38" t="str">
        <f ca="1">VLOOKUP(AM$2,Octobre!$A$8:$AK$8,$B32+1)</f>
        <v>ven</v>
      </c>
      <c r="AN32" s="39" t="e">
        <f ca="1">INDEX(Octobre!$A$8:$AK$31,MATCH($B$2,Octobre!$A$8:$A$31),$B32+1)</f>
        <v>#N/A</v>
      </c>
      <c r="AO32" s="38" t="e">
        <f ca="1">OFFSET(INDEX(Octobre!$A$8:$AK$31,MATCH($B$2,Octobre!$A$8:$A$31),$B32+1),1,0)</f>
        <v>#N/A</v>
      </c>
      <c r="AP32" s="38"/>
      <c r="AQ32" s="38" t="str">
        <f ca="1">VLOOKUP(AQ$2,Novembre!$A$8:$AK$8,$B32+1)</f>
        <v>lun</v>
      </c>
      <c r="AR32" s="39" t="e">
        <f ca="1">INDEX(Novembre!$A$8:$AK$31,MATCH($B$2,Novembre!$A$8:$A$31),$B32+1)</f>
        <v>#N/A</v>
      </c>
      <c r="AS32" s="38" t="e">
        <f ca="1">OFFSET(INDEX(Novembre!$A$8:$AK$31,MATCH($B$2,Novembre!$A$8:$A$31),$B32+1),1,0)</f>
        <v>#N/A</v>
      </c>
      <c r="AT32" s="38"/>
      <c r="AU32" s="38" t="str">
        <f ca="1">VLOOKUP(AU$2,Décembre!$A$8:$AK$8,$B32+1)</f>
        <v>mer</v>
      </c>
      <c r="AV32" s="39" t="e">
        <f ca="1">INDEX(Décembre!$A$8:$AK$31,MATCH($B$2,Décembre!$A$8:$A$31),$B32+1)</f>
        <v>#N/A</v>
      </c>
      <c r="AW32" s="38" t="e">
        <f ca="1">OFFSET(INDEX(Décembre!$A$8:$AK$31,MATCH($B$2,Décembre!$A$8:$A$31),$B32+1),1,0)</f>
        <v>#N/A</v>
      </c>
    </row>
    <row r="33" spans="1:49" x14ac:dyDescent="0.25">
      <c r="B33">
        <v>30</v>
      </c>
      <c r="C33" t="str">
        <f ca="1">VLOOKUP($C$2,Janvier!$A$8:$AK$8,$B33+1)</f>
        <v>sam</v>
      </c>
      <c r="D33" s="47">
        <f ca="1">VLOOKUP($B$2,Janvier!$A$8:$AK$31,B33+1,FALSE)</f>
        <v>0</v>
      </c>
      <c r="E33" s="47" t="e">
        <f ca="1">OFFSET(INDEX(Janvier!$A$8:$AK$31,MATCH($B$2,Janvier!$A$8:$A$31),$B33+1),1,0)</f>
        <v>#N/A</v>
      </c>
      <c r="F33" s="47"/>
      <c r="G33" s="47">
        <f ca="1">VLOOKUP($C$2,Février!$A$8:$AK$8,$B33+1)</f>
        <v>0</v>
      </c>
      <c r="H33" s="47">
        <f ca="1">VLOOKUP($B$2,Février!$A$8:$AK$31,B33+1,FALSE)</f>
        <v>0</v>
      </c>
      <c r="I33" t="e">
        <f ca="1">OFFSET(INDEX(Février!$A$8:$AK$31,MATCH($B$2,Février!$A$8:$A$31),$B33+1),1,0)</f>
        <v>#N/A</v>
      </c>
      <c r="K33" t="str">
        <f ca="1">VLOOKUP(K$2,Mars!$A$8:$AK$8,$B33+1)</f>
        <v>mar</v>
      </c>
      <c r="L33" s="36">
        <f ca="1">VLOOKUP($B$2,Mars!$A$8:$AK$31,B33+1,FALSE)</f>
        <v>0</v>
      </c>
      <c r="M33" t="e">
        <f ca="1">OFFSET(INDEX(Mars!$A$8:$AK$31,MATCH($B$2,Mars!$A$8:$A$31),$B33+1),1,0)</f>
        <v>#N/A</v>
      </c>
      <c r="O33" t="str">
        <f ca="1">VLOOKUP(O$2,Avril!$A$8:$AK$8,$B33+1)</f>
        <v>ven</v>
      </c>
      <c r="P33" s="36" t="e">
        <f ca="1">INDEX(Avril!$A$8:$AK$31,MATCH($B$2,Avril!$A$8:$A$31),$B33+1)</f>
        <v>#N/A</v>
      </c>
      <c r="Q33" t="e">
        <f ca="1">OFFSET(INDEX(Avril!$A$8:$AK$31,MATCH($B$2,Avril!$A$8:$A$31),$B33+1),1,0)</f>
        <v>#N/A</v>
      </c>
      <c r="S33" t="str">
        <f ca="1">VLOOKUP(S$2,Mai!$A$8:$AK$8,$B33+1)</f>
        <v>dim</v>
      </c>
      <c r="T33" s="36" t="e">
        <f ca="1">INDEX(Mai!$A$8:$AK$31,MATCH($B$2,Mai!$A$8:$A$31),$B33+1)</f>
        <v>#N/A</v>
      </c>
      <c r="U33" t="e">
        <f ca="1">OFFSET(INDEX(Mai!$A$8:$AK$31,MATCH($B$2,Mai!$A$8:$A$31),$B33+1),1,0)</f>
        <v>#N/A</v>
      </c>
      <c r="W33" t="str">
        <f ca="1">VLOOKUP(W$2,Juin!$A$8:$AK$8,$B33+1)</f>
        <v>mer</v>
      </c>
      <c r="X33" s="36" t="e">
        <f ca="1">INDEX(Juin!$A$8:$AK$31,MATCH($B$2,Juin!$A$8:$A$31),$B33+1)</f>
        <v>#N/A</v>
      </c>
      <c r="Y33" t="e">
        <f ca="1">OFFSET(INDEX(Juin!$A$8:$AK$31,MATCH($B$2,Juin!$A$8:$A$31),$B33+1),1,0)</f>
        <v>#N/A</v>
      </c>
      <c r="AA33" t="str">
        <f ca="1">VLOOKUP(AA$2,Juillet!$A$8:$AK$8,$B33+1)</f>
        <v>ven</v>
      </c>
      <c r="AB33" s="36" t="e">
        <f ca="1">INDEX(Juillet!$A$8:$AK$31,MATCH($B$2,Juillet!$A$8:$A$31),$B33+1)</f>
        <v>#N/A</v>
      </c>
      <c r="AC33" t="e">
        <f ca="1">OFFSET(INDEX(Juillet!$A$8:$AK$31,MATCH($B$2,Juillet!$A$8:$A$31),$B33+1),1,0)</f>
        <v>#N/A</v>
      </c>
      <c r="AE33" t="str">
        <f ca="1">VLOOKUP(AE$2,Août!$A$8:$AK$8,$B33+1)</f>
        <v>lun</v>
      </c>
      <c r="AF33" s="36" t="e">
        <f ca="1">INDEX(Août!$A$8:$AK$31,MATCH($B$2,Août!$A$8:$A$31),$B33+1)</f>
        <v>#N/A</v>
      </c>
      <c r="AG33" t="e">
        <f ca="1">OFFSET(INDEX(Août!$A$8:$AK$31,MATCH($B$2,Août!$A$8:$A$31),$B33+1),1,0)</f>
        <v>#N/A</v>
      </c>
      <c r="AI33" t="str">
        <f ca="1">VLOOKUP(AI$2,Septembre!$A$8:$AK$8,$B33+1)</f>
        <v>jeu</v>
      </c>
      <c r="AJ33" s="36" t="e">
        <f ca="1">INDEX(Septembre!$A$8:$AK$31,MATCH($B$2,Septembre!$A$8:$A$31),$B33+1)</f>
        <v>#N/A</v>
      </c>
      <c r="AK33" t="e">
        <f ca="1">OFFSET(INDEX(Septembre!$A$8:$AK$31,MATCH($B$2,Septembre!$A$8:$A$31),$B33+1),1,0)</f>
        <v>#N/A</v>
      </c>
      <c r="AM33" t="str">
        <f ca="1">VLOOKUP(AM$2,Octobre!$A$8:$AK$8,$B33+1)</f>
        <v>sam</v>
      </c>
      <c r="AN33" s="36" t="e">
        <f ca="1">INDEX(Octobre!$A$8:$AK$31,MATCH($B$2,Octobre!$A$8:$A$31),$B33+1)</f>
        <v>#N/A</v>
      </c>
      <c r="AO33" t="e">
        <f ca="1">OFFSET(INDEX(Octobre!$A$8:$AK$31,MATCH($B$2,Octobre!$A$8:$A$31),$B33+1),1,0)</f>
        <v>#N/A</v>
      </c>
      <c r="AQ33" t="str">
        <f ca="1">VLOOKUP(AQ$2,Novembre!$A$8:$AK$8,$B33+1)</f>
        <v>mar</v>
      </c>
      <c r="AR33" s="36" t="e">
        <f ca="1">INDEX(Novembre!$A$8:$AK$31,MATCH($B$2,Novembre!$A$8:$A$31),$B33+1)</f>
        <v>#N/A</v>
      </c>
      <c r="AS33" t="e">
        <f ca="1">OFFSET(INDEX(Novembre!$A$8:$AK$31,MATCH($B$2,Novembre!$A$8:$A$31),$B33+1),1,0)</f>
        <v>#N/A</v>
      </c>
      <c r="AU33" t="str">
        <f ca="1">VLOOKUP(AU$2,Décembre!$A$8:$AK$8,$B33+1)</f>
        <v>jeu</v>
      </c>
      <c r="AV33" s="36" t="e">
        <f ca="1">INDEX(Décembre!$A$8:$AK$31,MATCH($B$2,Décembre!$A$8:$A$31),$B33+1)</f>
        <v>#N/A</v>
      </c>
      <c r="AW33" t="e">
        <f ca="1">OFFSET(INDEX(Décembre!$A$8:$AK$31,MATCH($B$2,Décembre!$A$8:$A$31),$B33+1),1,0)</f>
        <v>#N/A</v>
      </c>
    </row>
    <row r="34" spans="1:49" x14ac:dyDescent="0.25">
      <c r="A34" s="38"/>
      <c r="B34" s="38">
        <v>31</v>
      </c>
      <c r="C34" s="38" t="str">
        <f ca="1">VLOOKUP($C$2,Janvier!$A$8:$AK$8,$B34+1)</f>
        <v>dim</v>
      </c>
      <c r="D34" s="46">
        <f ca="1">VLOOKUP($B$2,Janvier!$A$8:$AK$31,B34+1,FALSE)</f>
        <v>0</v>
      </c>
      <c r="E34" s="46" t="e">
        <f ca="1">OFFSET(INDEX(Janvier!$A$8:$AK$31,MATCH($B$2,Janvier!$A$8:$A$31),$B34+1),1,0)</f>
        <v>#N/A</v>
      </c>
      <c r="F34" s="46"/>
      <c r="G34" s="46">
        <f ca="1">VLOOKUP($C$2,Février!$A$8:$AK$8,$B34+1)</f>
        <v>0</v>
      </c>
      <c r="H34" s="46">
        <f ca="1">VLOOKUP($B$2,Février!$A$8:$AK$31,B34+1,FALSE)</f>
        <v>0</v>
      </c>
      <c r="I34" s="38" t="e">
        <f ca="1">OFFSET(INDEX(Février!$A$8:$AK$31,MATCH($B$2,Février!$A$8:$A$31),$B34+1),1,0)</f>
        <v>#N/A</v>
      </c>
      <c r="J34" s="38"/>
      <c r="K34" s="38" t="str">
        <f ca="1">VLOOKUP(K$2,Mars!$A$8:$AK$8,$B34+1)</f>
        <v>mer</v>
      </c>
      <c r="L34" s="39">
        <f ca="1">VLOOKUP($B$2,Mars!$A$8:$AK$31,B34+1,FALSE)</f>
        <v>0</v>
      </c>
      <c r="M34" s="38" t="e">
        <f ca="1">OFFSET(INDEX(Mars!$A$8:$AK$31,MATCH($B$2,Mars!$A$8:$A$31),$B34+1),1,0)</f>
        <v>#N/A</v>
      </c>
      <c r="N34" s="38"/>
      <c r="O34" s="38"/>
      <c r="P34" s="39" t="e">
        <f ca="1">INDEX(Avril!$A$8:$AK$31,MATCH($B$2,Avril!$A$8:$A$31),$B34+1)</f>
        <v>#N/A</v>
      </c>
      <c r="Q34" s="38" t="e">
        <f ca="1">OFFSET(INDEX(Avril!$A$8:$AK$31,MATCH($B$2,Avril!$A$8:$A$31),$B34+1),1,0)</f>
        <v>#N/A</v>
      </c>
      <c r="R34" s="38"/>
      <c r="S34" s="38" t="str">
        <f ca="1">VLOOKUP(S$2,Mai!$A$8:$AK$8,$B34+1)</f>
        <v>lun</v>
      </c>
      <c r="T34" s="39" t="e">
        <f ca="1">INDEX(Mai!$A$8:$AK$31,MATCH($B$2,Mai!$A$8:$A$31),$B34+1)</f>
        <v>#N/A</v>
      </c>
      <c r="U34" s="38" t="e">
        <f ca="1">OFFSET(INDEX(Mai!$A$8:$AK$31,MATCH($B$2,Mai!$A$8:$A$31),$B34+1),1,0)</f>
        <v>#N/A</v>
      </c>
      <c r="V34" s="38"/>
      <c r="W34" s="38"/>
      <c r="X34" s="39" t="e">
        <f ca="1">INDEX(Juin!$A$8:$AK$31,MATCH($B$2,Juin!$A$8:$A$31),$B34+1)</f>
        <v>#N/A</v>
      </c>
      <c r="Y34" s="38" t="e">
        <f ca="1">OFFSET(INDEX(Juin!$A$8:$AK$31,MATCH($B$2,Juin!$A$8:$A$31),$B34+1),1,0)</f>
        <v>#N/A</v>
      </c>
      <c r="Z34" s="38"/>
      <c r="AA34" s="38"/>
      <c r="AB34" s="39" t="e">
        <f ca="1">INDEX(Juillet!$A$8:$AK$31,MATCH($B$2,Juillet!$A$8:$A$31),$B34+1)</f>
        <v>#N/A</v>
      </c>
      <c r="AC34" s="38" t="e">
        <f ca="1">OFFSET(INDEX(Juillet!$A$8:$AK$31,MATCH($B$2,Juillet!$A$8:$A$31),$B34+1),1,0)</f>
        <v>#N/A</v>
      </c>
      <c r="AD34" s="38"/>
      <c r="AE34" s="38"/>
      <c r="AF34" s="39" t="e">
        <f ca="1">INDEX(Août!$A$8:$AK$31,MATCH($B$2,Août!$A$8:$A$31),$B34+1)</f>
        <v>#N/A</v>
      </c>
      <c r="AG34" s="38" t="e">
        <f ca="1">OFFSET(INDEX(Août!$A$8:$AK$31,MATCH($B$2,Août!$A$8:$A$31),$B34+1),1,0)</f>
        <v>#N/A</v>
      </c>
      <c r="AH34" s="38"/>
      <c r="AI34" s="38"/>
      <c r="AJ34" s="39" t="e">
        <f ca="1">INDEX(Septembre!$A$8:$AK$31,MATCH($B$2,Septembre!$A$8:$A$31),$B34+1)</f>
        <v>#N/A</v>
      </c>
      <c r="AK34" s="38" t="e">
        <f ca="1">OFFSET(INDEX(Septembre!$A$8:$AK$31,MATCH($B$2,Septembre!$A$8:$A$31),$B34+1),1,0)</f>
        <v>#N/A</v>
      </c>
      <c r="AL34" s="38"/>
      <c r="AM34" s="38"/>
      <c r="AN34" s="39" t="e">
        <f ca="1">INDEX(Octobre!$A$8:$AK$31,MATCH($B$2,Octobre!$A$8:$A$31),$B34+1)</f>
        <v>#N/A</v>
      </c>
      <c r="AO34" s="38" t="e">
        <f ca="1">OFFSET(INDEX(Octobre!$A$8:$AK$31,MATCH($B$2,Octobre!$A$8:$A$31),$B34+1),1,0)</f>
        <v>#N/A</v>
      </c>
      <c r="AP34" s="38"/>
      <c r="AQ34" s="38"/>
      <c r="AR34" s="39" t="e">
        <f ca="1">INDEX(Novembre!$A$8:$AK$31,MATCH($B$2,Novembre!$A$8:$A$31),$B34+1)</f>
        <v>#N/A</v>
      </c>
      <c r="AS34" s="38" t="e">
        <f ca="1">OFFSET(INDEX(Novembre!$A$8:$AK$31,MATCH($B$2,Novembre!$A$8:$A$31),$B34+1),1,0)</f>
        <v>#N/A</v>
      </c>
      <c r="AT34" s="38"/>
      <c r="AU34" s="38"/>
      <c r="AV34" s="39" t="e">
        <f ca="1">INDEX(Décembre!$A$8:$AK$31,MATCH($B$2,Décembre!$A$8:$A$31),$B34+1)</f>
        <v>#N/A</v>
      </c>
      <c r="AW34" s="38" t="e">
        <f ca="1">OFFSET(INDEX(Décembre!$A$8:$AK$31,MATCH($B$2,Décembre!$A$8:$A$31),$B34+1),1,0)</f>
        <v>#N/A</v>
      </c>
    </row>
    <row r="35" spans="1:49" x14ac:dyDescent="0.25">
      <c r="D35" s="47"/>
      <c r="E35" t="e">
        <f ca="1">OFFSET(INDEX(Janvier!$A$8:$AK$31,MATCH($B$2,Janvier!$A$8:$A$31),$B35+1),1,0)</f>
        <v>#N/A</v>
      </c>
    </row>
    <row r="36" spans="1:49" x14ac:dyDescent="0.25">
      <c r="A36" s="38"/>
      <c r="B36" s="44">
        <v>32</v>
      </c>
      <c r="C36" s="38" t="str">
        <f ca="1">VLOOKUP($C$2,Janvier!$A$8:$AK$8,$B36+1)</f>
        <v>Théoriques</v>
      </c>
      <c r="D36" s="46">
        <f ca="1">VLOOKUP($B$2,Janvier!$A$8:$AK$31,B36+1,FALSE)</f>
        <v>0</v>
      </c>
      <c r="E36" s="38" t="e">
        <f ca="1">OFFSET(INDEX(Janvier!$A$8:$AK$31,MATCH($B$2,Janvier!$A$8:$A$31),$B36+1),1,0)</f>
        <v>#N/A</v>
      </c>
      <c r="F36" s="38"/>
      <c r="G36" s="39"/>
      <c r="H36" s="39" t="e">
        <f ca="1">INDEX(Février!$A$8:$AK$31,MATCH($B$2,Février!$A$8:$A$31),$B36+1)</f>
        <v>#N/A</v>
      </c>
      <c r="I36" s="38" t="e">
        <f ca="1">OFFSET(INDEX(Février!$A$8:$AK$31,MATCH($B$2,Février!$A$8:$A$31),$B36+1),1,0)</f>
        <v>#N/A</v>
      </c>
      <c r="J36" s="38"/>
      <c r="K36" s="38"/>
      <c r="L36" s="39"/>
      <c r="M36" s="38" t="e">
        <f ca="1">OFFSET(INDEX(Mars!$A$8:$AK$31,MATCH($B$2,Mars!$A$8:$A$31),$B36+1),1,0)</f>
        <v>#N/A</v>
      </c>
      <c r="N36" s="38"/>
      <c r="O36" s="38"/>
      <c r="P36" s="39"/>
      <c r="Q36" s="38" t="e">
        <f ca="1">OFFSET(INDEX(Avril!$A$8:$AK$31,MATCH($B$2,Avril!$A$8:$A$31),$B36+1),1,0)</f>
        <v>#N/A</v>
      </c>
      <c r="R36" s="38"/>
      <c r="S36" s="38"/>
      <c r="T36" s="39"/>
      <c r="U36" s="38" t="e">
        <f ca="1">OFFSET(INDEX(Mai!$A$8:$AK$31,MATCH($B$2,Mai!$A$8:$A$31),$B36+1),1,0)</f>
        <v>#N/A</v>
      </c>
      <c r="V36" s="38"/>
      <c r="W36" s="38"/>
      <c r="X36" s="39"/>
      <c r="Y36" s="38" t="e">
        <f ca="1">OFFSET(INDEX(Juin!$A$8:$AK$31,MATCH($B$2,Juin!$A$8:$A$31),$B36+1),1,0)</f>
        <v>#N/A</v>
      </c>
      <c r="Z36" s="38"/>
      <c r="AA36" s="38"/>
      <c r="AB36" s="39"/>
      <c r="AC36" s="38" t="e">
        <f ca="1">OFFSET(INDEX(Juillet!$A$8:$AK$31,MATCH($B$2,Juillet!$A$8:$A$31),$B36+1),1,0)</f>
        <v>#N/A</v>
      </c>
      <c r="AD36" s="38"/>
      <c r="AE36" s="38"/>
      <c r="AF36" s="39"/>
      <c r="AG36" s="38" t="e">
        <f ca="1">OFFSET(INDEX(Août!$A$8:$AK$31,MATCH($B$2,Août!$A$8:$A$31),$B36+1),1,0)</f>
        <v>#N/A</v>
      </c>
      <c r="AH36" s="38"/>
      <c r="AI36" s="38"/>
      <c r="AJ36" s="39"/>
      <c r="AK36" s="38" t="e">
        <f ca="1">OFFSET(INDEX(Septembre!$A$8:$AK$31,MATCH($B$2,Septembre!$A$8:$A$31),$B36+1),1,0)</f>
        <v>#N/A</v>
      </c>
      <c r="AL36" s="38"/>
      <c r="AM36" s="38"/>
      <c r="AN36" s="39"/>
      <c r="AO36" s="38" t="e">
        <f ca="1">OFFSET(INDEX(Octobre!$A$8:$AK$31,MATCH($B$2,Octobre!$A$8:$A$31),$B36+1),1,0)</f>
        <v>#N/A</v>
      </c>
      <c r="AP36" s="38"/>
      <c r="AQ36" s="38"/>
      <c r="AR36" s="39"/>
      <c r="AS36" s="38" t="e">
        <f ca="1">OFFSET(INDEX(Novembre!$A$8:$AK$31,MATCH($B$2,Novembre!$A$8:$A$31),$B36+1),1,0)</f>
        <v>#N/A</v>
      </c>
      <c r="AT36" s="38"/>
      <c r="AU36" s="38"/>
      <c r="AV36" s="39"/>
      <c r="AW36" s="38" t="e">
        <f ca="1">OFFSET(INDEX(Décembre!$A$8:$AK$31,MATCH($B$2,Décembre!$A$8:$A$31),$B36+1),1,0)</f>
        <v>#N/A</v>
      </c>
    </row>
    <row r="37" spans="1:49" x14ac:dyDescent="0.25">
      <c r="B37" s="45">
        <v>33</v>
      </c>
      <c r="C37" t="str">
        <f ca="1">VLOOKUP($C$2,Janvier!$A$8:$AK$8,$B37+1)</f>
        <v>Réalisées</v>
      </c>
      <c r="D37" s="47">
        <f ca="1">VLOOKUP($B$2,Janvier!$A$8:$AK$31,B37+1,FALSE)</f>
        <v>0</v>
      </c>
      <c r="E37" t="e">
        <f ca="1">OFFSET(INDEX(Janvier!$A$8:$AK$31,MATCH($B$2,Janvier!$A$8:$A$31),$B37+1),1,0)</f>
        <v>#N/A</v>
      </c>
      <c r="H37" s="36" t="e">
        <f ca="1">INDEX(Février!$A$8:$AK$31,MATCH($B$2,Février!$A$8:$A$31),$B37+1)</f>
        <v>#N/A</v>
      </c>
      <c r="I37" t="e">
        <f ca="1">OFFSET(INDEX(Février!$A$8:$AK$31,MATCH($B$2,Février!$A$8:$A$31),$B37+1),1,0)</f>
        <v>#N/A</v>
      </c>
      <c r="M37" t="e">
        <f ca="1">OFFSET(INDEX(Mars!$A$8:$AK$31,MATCH($B$2,Mars!$A$8:$A$31),$B37+1),1,0)</f>
        <v>#N/A</v>
      </c>
      <c r="Q37" t="e">
        <f ca="1">OFFSET(INDEX(Avril!$A$8:$AK$31,MATCH($B$2,Avril!$A$8:$A$31),$B37+1),1,0)</f>
        <v>#N/A</v>
      </c>
      <c r="U37" t="e">
        <f ca="1">OFFSET(INDEX(Mai!$A$8:$AK$31,MATCH($B$2,Mai!$A$8:$A$31),$B37+1),1,0)</f>
        <v>#N/A</v>
      </c>
      <c r="Y37" t="e">
        <f ca="1">OFFSET(INDEX(Juin!$A$8:$AK$31,MATCH($B$2,Juin!$A$8:$A$31),$B37+1),1,0)</f>
        <v>#N/A</v>
      </c>
      <c r="AC37" t="e">
        <f ca="1">OFFSET(INDEX(Juillet!$A$8:$AK$31,MATCH($B$2,Juillet!$A$8:$A$31),$B37+1),1,0)</f>
        <v>#N/A</v>
      </c>
      <c r="AG37" t="e">
        <f ca="1">OFFSET(INDEX(Août!$A$8:$AK$31,MATCH($B$2,Août!$A$8:$A$31),$B37+1),1,0)</f>
        <v>#N/A</v>
      </c>
      <c r="AK37" t="e">
        <f ca="1">OFFSET(INDEX(Septembre!$A$8:$AK$31,MATCH($B$2,Septembre!$A$8:$A$31),$B37+1),1,0)</f>
        <v>#N/A</v>
      </c>
      <c r="AO37" t="e">
        <f ca="1">OFFSET(INDEX(Octobre!$A$8:$AK$31,MATCH($B$2,Octobre!$A$8:$A$31),$B37+1),1,0)</f>
        <v>#N/A</v>
      </c>
      <c r="AS37" t="e">
        <f ca="1">OFFSET(INDEX(Novembre!$A$8:$AK$31,MATCH($B$2,Novembre!$A$8:$A$31),$B37+1),1,0)</f>
        <v>#N/A</v>
      </c>
      <c r="AW37" t="e">
        <f ca="1">OFFSET(INDEX(Décembre!$A$8:$AK$31,MATCH($B$2,Décembre!$A$8:$A$31),$B37+1),1,0)</f>
        <v>#N/A</v>
      </c>
    </row>
    <row r="38" spans="1:49" x14ac:dyDescent="0.25">
      <c r="A38" s="38"/>
      <c r="B38" s="44">
        <v>34</v>
      </c>
      <c r="C38" s="38" t="str">
        <f ca="1">VLOOKUP($C$2,Janvier!$A$8:$AK$8,$B38+1)</f>
        <v>Différences</v>
      </c>
      <c r="D38" s="46">
        <f ca="1">VLOOKUP($B$2,Janvier!$A$8:$AK$31,B38+1,FALSE)</f>
        <v>0</v>
      </c>
      <c r="E38" s="38" t="e">
        <f ca="1">OFFSET(INDEX(Janvier!$A$8:$AK$31,MATCH($B$2,Janvier!$A$8:$A$31),$B38+1),1,0)</f>
        <v>#N/A</v>
      </c>
      <c r="F38" s="38"/>
      <c r="G38" s="39"/>
      <c r="H38" s="39" t="e">
        <f ca="1">INDEX(Février!$A$8:$AK$31,MATCH($B$2,Février!$A$8:$A$31),$B38+1)</f>
        <v>#N/A</v>
      </c>
      <c r="I38" s="38" t="e">
        <f ca="1">OFFSET(INDEX(Février!$A$8:$AK$31,MATCH($B$2,Février!$A$8:$A$31),$B38+1),1,0)</f>
        <v>#N/A</v>
      </c>
      <c r="J38" s="38"/>
      <c r="K38" s="38"/>
      <c r="L38" s="39"/>
      <c r="M38" s="38" t="e">
        <f ca="1">OFFSET(INDEX(Mars!$A$8:$AK$31,MATCH($B$2,Mars!$A$8:$A$31),$B38+1),1,0)</f>
        <v>#N/A</v>
      </c>
      <c r="N38" s="38"/>
      <c r="O38" s="38"/>
      <c r="P38" s="39"/>
      <c r="Q38" s="38" t="e">
        <f ca="1">OFFSET(INDEX(Avril!$A$8:$AK$31,MATCH($B$2,Avril!$A$8:$A$31),$B38+1),1,0)</f>
        <v>#N/A</v>
      </c>
      <c r="R38" s="38"/>
      <c r="S38" s="38"/>
      <c r="T38" s="39"/>
      <c r="U38" s="38" t="e">
        <f ca="1">OFFSET(INDEX(Mai!$A$8:$AK$31,MATCH($B$2,Mai!$A$8:$A$31),$B38+1),1,0)</f>
        <v>#N/A</v>
      </c>
      <c r="V38" s="38"/>
      <c r="W38" s="38"/>
      <c r="X38" s="39"/>
      <c r="Y38" s="38" t="e">
        <f ca="1">OFFSET(INDEX(Juin!$A$8:$AK$31,MATCH($B$2,Juin!$A$8:$A$31),$B38+1),1,0)</f>
        <v>#N/A</v>
      </c>
      <c r="Z38" s="38"/>
      <c r="AA38" s="38"/>
      <c r="AB38" s="39"/>
      <c r="AC38" s="38" t="e">
        <f ca="1">OFFSET(INDEX(Juillet!$A$8:$AK$31,MATCH($B$2,Juillet!$A$8:$A$31),$B38+1),1,0)</f>
        <v>#N/A</v>
      </c>
      <c r="AD38" s="38"/>
      <c r="AE38" s="38"/>
      <c r="AF38" s="39"/>
      <c r="AG38" s="38" t="e">
        <f ca="1">OFFSET(INDEX(Août!$A$8:$AK$31,MATCH($B$2,Août!$A$8:$A$31),$B38+1),1,0)</f>
        <v>#N/A</v>
      </c>
      <c r="AH38" s="38"/>
      <c r="AI38" s="38"/>
      <c r="AJ38" s="39"/>
      <c r="AK38" s="38" t="e">
        <f ca="1">OFFSET(INDEX(Septembre!$A$8:$AK$31,MATCH($B$2,Septembre!$A$8:$A$31),$B38+1),1,0)</f>
        <v>#N/A</v>
      </c>
      <c r="AL38" s="38"/>
      <c r="AM38" s="38"/>
      <c r="AN38" s="39"/>
      <c r="AO38" s="38" t="e">
        <f ca="1">OFFSET(INDEX(Octobre!$A$8:$AK$31,MATCH($B$2,Octobre!$A$8:$A$31),$B38+1),1,0)</f>
        <v>#N/A</v>
      </c>
      <c r="AP38" s="38"/>
      <c r="AQ38" s="38"/>
      <c r="AR38" s="39"/>
      <c r="AS38" s="38" t="e">
        <f ca="1">OFFSET(INDEX(Novembre!$A$8:$AK$31,MATCH($B$2,Novembre!$A$8:$A$31),$B38+1),1,0)</f>
        <v>#N/A</v>
      </c>
      <c r="AT38" s="38"/>
      <c r="AU38" s="38"/>
      <c r="AV38" s="39"/>
      <c r="AW38" s="38" t="e">
        <f ca="1">OFFSET(INDEX(Décembre!$A$8:$AK$31,MATCH($B$2,Décembre!$A$8:$A$31),$B38+1),1,0)</f>
        <v>#N/A</v>
      </c>
    </row>
    <row r="39" spans="1:49" x14ac:dyDescent="0.25">
      <c r="B39" s="45">
        <v>35</v>
      </c>
      <c r="C39" t="str">
        <f ca="1">VLOOKUP($C$2,Janvier!$A$8:$AK$8,$B39+1)</f>
        <v>Soldes</v>
      </c>
      <c r="D39" s="47">
        <f ca="1">VLOOKUP($B$2,Janvier!$A$8:$AK$31,B39+1,FALSE)</f>
        <v>0</v>
      </c>
      <c r="E39" t="e">
        <f ca="1">OFFSET(INDEX(Janvier!$A$8:$AK$31,MATCH($B$2,Janvier!$A$8:$A$31),$B39+1),1,0)</f>
        <v>#N/A</v>
      </c>
      <c r="H39" s="36" t="e">
        <f ca="1">INDEX(Février!$A$8:$AK$31,MATCH($B$2,Février!$A$8:$A$31),$B39+1)</f>
        <v>#N/A</v>
      </c>
      <c r="I39" t="e">
        <f ca="1">OFFSET(INDEX(Février!$A$8:$AK$31,MATCH($B$2,Février!$A$8:$A$31),$B39+1),1,0)</f>
        <v>#N/A</v>
      </c>
      <c r="M39" t="e">
        <f ca="1">OFFSET(INDEX(Mars!$A$8:$AK$31,MATCH($B$2,Mars!$A$8:$A$31),$B39+1),1,0)</f>
        <v>#N/A</v>
      </c>
      <c r="Q39" t="e">
        <f ca="1">OFFSET(INDEX(Avril!$A$8:$AK$31,MATCH($B$2,Avril!$A$8:$A$31),$B39+1),1,0)</f>
        <v>#N/A</v>
      </c>
      <c r="U39" t="e">
        <f ca="1">OFFSET(INDEX(Mai!$A$8:$AK$31,MATCH($B$2,Mai!$A$8:$A$31),$B39+1),1,0)</f>
        <v>#N/A</v>
      </c>
      <c r="Y39" t="e">
        <f ca="1">OFFSET(INDEX(Juin!$A$8:$AK$31,MATCH($B$2,Juin!$A$8:$A$31),$B39+1),1,0)</f>
        <v>#N/A</v>
      </c>
      <c r="AC39" t="e">
        <f ca="1">OFFSET(INDEX(Juillet!$A$8:$AK$31,MATCH($B$2,Juillet!$A$8:$A$31),$B39+1),1,0)</f>
        <v>#N/A</v>
      </c>
      <c r="AG39" t="e">
        <f ca="1">OFFSET(INDEX(Août!$A$8:$AK$31,MATCH($B$2,Août!$A$8:$A$31),$B39+1),1,0)</f>
        <v>#N/A</v>
      </c>
      <c r="AK39" t="e">
        <f ca="1">OFFSET(INDEX(Septembre!$A$8:$AK$31,MATCH($B$2,Septembre!$A$8:$A$31),$B39+1),1,0)</f>
        <v>#N/A</v>
      </c>
      <c r="AO39" t="e">
        <f ca="1">OFFSET(INDEX(Octobre!$A$8:$AK$31,MATCH($B$2,Octobre!$A$8:$A$31),$B39+1),1,0)</f>
        <v>#N/A</v>
      </c>
      <c r="AS39" t="e">
        <f ca="1">OFFSET(INDEX(Novembre!$A$8:$AK$31,MATCH($B$2,Novembre!$A$8:$A$31),$B39+1),1,0)</f>
        <v>#N/A</v>
      </c>
      <c r="AW39" t="e">
        <f ca="1">OFFSET(INDEX(Décembre!$A$8:$AK$31,MATCH($B$2,Décembre!$A$8:$A$31),$B39+1),1,0)</f>
        <v>#N/A</v>
      </c>
    </row>
    <row r="40" spans="1:49" x14ac:dyDescent="0.25">
      <c r="A40" s="38"/>
      <c r="B40" s="44">
        <v>36</v>
      </c>
      <c r="C40" s="38"/>
      <c r="D40" s="46">
        <f ca="1">VLOOKUP($B$2,Janvier!$A$8:$AK$31,B40+1,FALSE)</f>
        <v>0</v>
      </c>
      <c r="E40" s="38" t="e">
        <f ca="1">OFFSET(INDEX(Janvier!$A$8:$AK$31,MATCH($B$2,Janvier!$A$8:$A$31),$B40+1),1,0)</f>
        <v>#N/A</v>
      </c>
      <c r="F40" s="38"/>
      <c r="G40" s="39"/>
      <c r="H40" s="39" t="e">
        <f ca="1">INDEX(Février!$A$8:$AK$31,MATCH($B$2,Février!$A$8:$A$31),$B40+1)</f>
        <v>#N/A</v>
      </c>
      <c r="I40" s="38" t="e">
        <f ca="1">OFFSET(INDEX(Février!$A$8:$AK$31,MATCH($B$2,Février!$A$8:$A$31),$B40+1),1,0)</f>
        <v>#N/A</v>
      </c>
      <c r="J40" s="38"/>
      <c r="K40" s="38"/>
      <c r="L40" s="39"/>
      <c r="M40" s="38" t="e">
        <f ca="1">OFFSET(INDEX(Mars!$A$8:$AK$31,MATCH($B$2,Mars!$A$8:$A$31),$B40+1),1,0)</f>
        <v>#N/A</v>
      </c>
      <c r="N40" s="38"/>
      <c r="O40" s="38"/>
      <c r="P40" s="39"/>
      <c r="Q40" s="38" t="e">
        <f ca="1">OFFSET(INDEX(Avril!$A$8:$AK$31,MATCH($B$2,Avril!$A$8:$A$31),$B40+1),1,0)</f>
        <v>#N/A</v>
      </c>
      <c r="R40" s="38"/>
      <c r="S40" s="38"/>
      <c r="T40" s="39"/>
      <c r="U40" s="38" t="e">
        <f ca="1">OFFSET(INDEX(Mai!$A$8:$AK$31,MATCH($B$2,Mai!$A$8:$A$31),$B40+1),1,0)</f>
        <v>#N/A</v>
      </c>
      <c r="V40" s="38"/>
      <c r="W40" s="38"/>
      <c r="X40" s="39"/>
      <c r="Y40" s="38" t="e">
        <f ca="1">OFFSET(INDEX(Juin!$A$8:$AK$31,MATCH($B$2,Juin!$A$8:$A$31),$B40+1),1,0)</f>
        <v>#N/A</v>
      </c>
      <c r="Z40" s="38"/>
      <c r="AA40" s="38"/>
      <c r="AB40" s="39"/>
      <c r="AC40" s="38" t="e">
        <f ca="1">OFFSET(INDEX(Juillet!$A$8:$AK$31,MATCH($B$2,Juillet!$A$8:$A$31),$B40+1),1,0)</f>
        <v>#N/A</v>
      </c>
      <c r="AD40" s="38"/>
      <c r="AE40" s="38"/>
      <c r="AF40" s="39"/>
      <c r="AG40" s="38" t="e">
        <f ca="1">OFFSET(INDEX(Août!$A$8:$AK$31,MATCH($B$2,Août!$A$8:$A$31),$B40+1),1,0)</f>
        <v>#N/A</v>
      </c>
      <c r="AH40" s="38"/>
      <c r="AI40" s="38"/>
      <c r="AJ40" s="39"/>
      <c r="AK40" s="38" t="e">
        <f ca="1">OFFSET(INDEX(Septembre!$A$8:$AK$31,MATCH($B$2,Septembre!$A$8:$A$31),$B40+1),1,0)</f>
        <v>#N/A</v>
      </c>
      <c r="AL40" s="38"/>
      <c r="AM40" s="38"/>
      <c r="AN40" s="39"/>
      <c r="AO40" s="38" t="e">
        <f ca="1">OFFSET(INDEX(Octobre!$A$8:$AK$31,MATCH($B$2,Octobre!$A$8:$A$31),$B40+1),1,0)</f>
        <v>#N/A</v>
      </c>
      <c r="AP40" s="38"/>
      <c r="AQ40" s="38"/>
      <c r="AR40" s="39"/>
      <c r="AS40" s="38" t="e">
        <f ca="1">OFFSET(INDEX(Novembre!$A$8:$AK$31,MATCH($B$2,Novembre!$A$8:$A$31),$B40+1),1,0)</f>
        <v>#N/A</v>
      </c>
      <c r="AT40" s="38"/>
      <c r="AU40" s="38"/>
      <c r="AV40" s="39"/>
      <c r="AW40" s="38" t="e">
        <f ca="1">OFFSET(INDEX(Décembre!$A$8:$AK$31,MATCH($B$2,Décembre!$A$8:$A$31),$B40+1),1,0)</f>
        <v>#N/A</v>
      </c>
    </row>
    <row r="41" spans="1:49" x14ac:dyDescent="0.25">
      <c r="E41" s="35"/>
      <c r="F41" s="35"/>
    </row>
    <row r="42" spans="1:49" x14ac:dyDescent="0.25">
      <c r="E42" s="35"/>
      <c r="F42" s="35"/>
    </row>
    <row r="43" spans="1:49" x14ac:dyDescent="0.25">
      <c r="E43" s="35"/>
      <c r="F43" s="35"/>
    </row>
  </sheetData>
  <mergeCells count="12">
    <mergeCell ref="C2:E2"/>
    <mergeCell ref="G2:I2"/>
    <mergeCell ref="K2:M2"/>
    <mergeCell ref="O2:Q2"/>
    <mergeCell ref="S2:U2"/>
    <mergeCell ref="AQ2:AS2"/>
    <mergeCell ref="AU2:AW2"/>
    <mergeCell ref="W2:Y2"/>
    <mergeCell ref="AA2:AC2"/>
    <mergeCell ref="AE2:AG2"/>
    <mergeCell ref="AI2:AK2"/>
    <mergeCell ref="AM2:AO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Listes!$B$3:$B$12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2"/>
  <sheetViews>
    <sheetView workbookViewId="0">
      <selection activeCell="B3" sqref="B3"/>
    </sheetView>
  </sheetViews>
  <sheetFormatPr baseColWidth="10" defaultRowHeight="15" x14ac:dyDescent="0.25"/>
  <sheetData>
    <row r="2" spans="2:2" x14ac:dyDescent="0.25">
      <c r="B2" t="str">
        <f>Janvier!A10</f>
        <v>Infirmieres</v>
      </c>
    </row>
    <row r="3" spans="2:2" x14ac:dyDescent="0.25">
      <c r="B3" t="str">
        <f>Janvier!A12</f>
        <v>Anna</v>
      </c>
    </row>
    <row r="4" spans="2:2" x14ac:dyDescent="0.25">
      <c r="B4" t="str">
        <f>Janvier!A14</f>
        <v>Catherine</v>
      </c>
    </row>
    <row r="5" spans="2:2" x14ac:dyDescent="0.25">
      <c r="B5" t="str">
        <f>Janvier!A16</f>
        <v>Denise</v>
      </c>
    </row>
    <row r="6" spans="2:2" x14ac:dyDescent="0.25">
      <c r="B6" t="str">
        <f>Janvier!A18</f>
        <v>Hélène</v>
      </c>
    </row>
    <row r="7" spans="2:2" x14ac:dyDescent="0.25">
      <c r="B7" t="str">
        <f>Janvier!A20</f>
        <v>Régine</v>
      </c>
    </row>
    <row r="8" spans="2:2" x14ac:dyDescent="0.25">
      <c r="B8" t="str">
        <f>Janvier!A22</f>
        <v>Martine</v>
      </c>
    </row>
    <row r="9" spans="2:2" x14ac:dyDescent="0.25">
      <c r="B9" t="str">
        <f>Janvier!A24</f>
        <v>Aides-soignantes</v>
      </c>
    </row>
    <row r="10" spans="2:2" x14ac:dyDescent="0.25">
      <c r="B10" t="str">
        <f>Janvier!A26</f>
        <v>Claudia</v>
      </c>
    </row>
    <row r="11" spans="2:2" x14ac:dyDescent="0.25">
      <c r="B11" t="str">
        <f>Janvier!A28</f>
        <v>Rachel</v>
      </c>
    </row>
    <row r="12" spans="2:2" x14ac:dyDescent="0.25">
      <c r="B12" t="str">
        <f>Janvier!A30</f>
        <v>Sabine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L38"/>
  <sheetViews>
    <sheetView zoomScaleNormal="100" workbookViewId="0">
      <selection activeCell="A4" sqref="A4"/>
    </sheetView>
  </sheetViews>
  <sheetFormatPr baseColWidth="10" defaultRowHeight="15" customHeight="1" outlineLevelCol="1" x14ac:dyDescent="0.25"/>
  <cols>
    <col min="1" max="1" width="16.7109375" style="4" customWidth="1"/>
    <col min="2" max="32" width="5.7109375" style="3" customWidth="1" outlineLevel="1"/>
    <col min="33" max="37" width="11.42578125" style="3"/>
    <col min="38" max="38" width="11.42578125" style="15"/>
    <col min="39" max="16384" width="11.42578125" style="3"/>
  </cols>
  <sheetData>
    <row r="2" spans="1:38" ht="15" customHeight="1" x14ac:dyDescent="0.25">
      <c r="A2" s="4" t="s">
        <v>35</v>
      </c>
      <c r="AL2" s="17"/>
    </row>
    <row r="3" spans="1:38" ht="15" customHeight="1" x14ac:dyDescent="0.25">
      <c r="A3" s="20">
        <v>2021</v>
      </c>
      <c r="B3" s="50" t="str">
        <f ca="1">CONCATENATE("Planning prévisionnel de ",MID(CELL("nomfichier",A1),FIND("]",CELL("nomfichier",A1))+1,20)," ",A3)</f>
        <v>Planning prévisionnel de Janvier 2021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  <c r="AL3" s="18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Janvier</v>
      </c>
      <c r="B6" s="32">
        <f t="shared" ref="B6:AF6" ca="1" si="0">DATE($A$3,MONTH(1&amp;$A$6),B9)</f>
        <v>44197</v>
      </c>
      <c r="C6" s="32">
        <f t="shared" ca="1" si="0"/>
        <v>44198</v>
      </c>
      <c r="D6" s="32">
        <f t="shared" ca="1" si="0"/>
        <v>44199</v>
      </c>
      <c r="E6" s="32">
        <f t="shared" ca="1" si="0"/>
        <v>44200</v>
      </c>
      <c r="F6" s="32">
        <f t="shared" ca="1" si="0"/>
        <v>44201</v>
      </c>
      <c r="G6" s="32">
        <f t="shared" ca="1" si="0"/>
        <v>44202</v>
      </c>
      <c r="H6" s="32">
        <f t="shared" ca="1" si="0"/>
        <v>44203</v>
      </c>
      <c r="I6" s="32">
        <f t="shared" ca="1" si="0"/>
        <v>44204</v>
      </c>
      <c r="J6" s="32">
        <f t="shared" ca="1" si="0"/>
        <v>44205</v>
      </c>
      <c r="K6" s="32">
        <f t="shared" ca="1" si="0"/>
        <v>44206</v>
      </c>
      <c r="L6" s="32">
        <f t="shared" ca="1" si="0"/>
        <v>44207</v>
      </c>
      <c r="M6" s="32">
        <f t="shared" ca="1" si="0"/>
        <v>44208</v>
      </c>
      <c r="N6" s="32">
        <f t="shared" ca="1" si="0"/>
        <v>44209</v>
      </c>
      <c r="O6" s="32">
        <f t="shared" ca="1" si="0"/>
        <v>44210</v>
      </c>
      <c r="P6" s="32">
        <f t="shared" ca="1" si="0"/>
        <v>44211</v>
      </c>
      <c r="Q6" s="32">
        <f t="shared" ca="1" si="0"/>
        <v>44212</v>
      </c>
      <c r="R6" s="32">
        <f t="shared" ca="1" si="0"/>
        <v>44213</v>
      </c>
      <c r="S6" s="32">
        <f t="shared" ca="1" si="0"/>
        <v>44214</v>
      </c>
      <c r="T6" s="32">
        <f t="shared" ca="1" si="0"/>
        <v>44215</v>
      </c>
      <c r="U6" s="32">
        <f t="shared" ca="1" si="0"/>
        <v>44216</v>
      </c>
      <c r="V6" s="32">
        <f t="shared" ca="1" si="0"/>
        <v>44217</v>
      </c>
      <c r="W6" s="32">
        <f t="shared" ca="1" si="0"/>
        <v>44218</v>
      </c>
      <c r="X6" s="32">
        <f t="shared" ca="1" si="0"/>
        <v>44219</v>
      </c>
      <c r="Y6" s="32">
        <f t="shared" ca="1" si="0"/>
        <v>44220</v>
      </c>
      <c r="Z6" s="32">
        <f t="shared" ca="1" si="0"/>
        <v>44221</v>
      </c>
      <c r="AA6" s="32">
        <f t="shared" ca="1" si="0"/>
        <v>44222</v>
      </c>
      <c r="AB6" s="32">
        <f t="shared" ca="1" si="0"/>
        <v>44223</v>
      </c>
      <c r="AC6" s="32">
        <f t="shared" ca="1" si="0"/>
        <v>44224</v>
      </c>
      <c r="AD6" s="32">
        <f t="shared" ca="1" si="0"/>
        <v>44225</v>
      </c>
      <c r="AE6" s="32">
        <f t="shared" ca="1" si="0"/>
        <v>44226</v>
      </c>
      <c r="AF6" s="32">
        <f t="shared" ca="1" si="0"/>
        <v>44227</v>
      </c>
      <c r="AL6" s="34"/>
    </row>
    <row r="7" spans="1:38" s="33" customFormat="1" ht="15" hidden="1" customHeight="1" x14ac:dyDescent="0.25">
      <c r="B7" s="3">
        <f ca="1">COUNTIFS(Fériés!$E$5:$E$17,B6)</f>
        <v>1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  <c r="AL7" s="34"/>
    </row>
    <row r="8" spans="1:38" ht="15" customHeight="1" x14ac:dyDescent="0.25">
      <c r="A8" s="23" t="str">
        <f ca="1">MID(CELL("nomfichier",A1),FIND("]",CELL("nomfichier",A1))+1,20)</f>
        <v>Janvier</v>
      </c>
      <c r="B8" s="24" t="str">
        <f t="shared" ref="B8:AF8" ca="1" si="1">TEXT(DATE($A$3,MONTH(1&amp;TEXT($A$8,"")),B9),"jjj")</f>
        <v>ven</v>
      </c>
      <c r="C8" s="24" t="str">
        <f t="shared" ca="1" si="1"/>
        <v>sam</v>
      </c>
      <c r="D8" s="24" t="str">
        <f t="shared" ca="1" si="1"/>
        <v>dim</v>
      </c>
      <c r="E8" s="24" t="str">
        <f t="shared" ca="1" si="1"/>
        <v>lun</v>
      </c>
      <c r="F8" s="24" t="str">
        <f t="shared" ca="1" si="1"/>
        <v>mar</v>
      </c>
      <c r="G8" s="24" t="str">
        <f t="shared" ca="1" si="1"/>
        <v>mer</v>
      </c>
      <c r="H8" s="24" t="str">
        <f t="shared" ca="1" si="1"/>
        <v>jeu</v>
      </c>
      <c r="I8" s="24" t="str">
        <f t="shared" ca="1" si="1"/>
        <v>ven</v>
      </c>
      <c r="J8" s="24" t="str">
        <f t="shared" ca="1" si="1"/>
        <v>sam</v>
      </c>
      <c r="K8" s="24" t="str">
        <f t="shared" ca="1" si="1"/>
        <v>dim</v>
      </c>
      <c r="L8" s="24" t="str">
        <f t="shared" ca="1" si="1"/>
        <v>lun</v>
      </c>
      <c r="M8" s="24" t="str">
        <f t="shared" ca="1" si="1"/>
        <v>mar</v>
      </c>
      <c r="N8" s="24" t="str">
        <f t="shared" ca="1" si="1"/>
        <v>mer</v>
      </c>
      <c r="O8" s="24" t="str">
        <f t="shared" ca="1" si="1"/>
        <v>jeu</v>
      </c>
      <c r="P8" s="24" t="str">
        <f t="shared" ca="1" si="1"/>
        <v>ven</v>
      </c>
      <c r="Q8" s="24" t="str">
        <f t="shared" ca="1" si="1"/>
        <v>sam</v>
      </c>
      <c r="R8" s="24" t="str">
        <f t="shared" ca="1" si="1"/>
        <v>dim</v>
      </c>
      <c r="S8" s="24" t="str">
        <f t="shared" ca="1" si="1"/>
        <v>lun</v>
      </c>
      <c r="T8" s="24" t="str">
        <f t="shared" ca="1" si="1"/>
        <v>mar</v>
      </c>
      <c r="U8" s="24" t="str">
        <f t="shared" ca="1" si="1"/>
        <v>mer</v>
      </c>
      <c r="V8" s="24" t="str">
        <f t="shared" ca="1" si="1"/>
        <v>jeu</v>
      </c>
      <c r="W8" s="24" t="str">
        <f t="shared" ca="1" si="1"/>
        <v>ven</v>
      </c>
      <c r="X8" s="24" t="str">
        <f t="shared" ca="1" si="1"/>
        <v>sam</v>
      </c>
      <c r="Y8" s="24" t="str">
        <f t="shared" ca="1" si="1"/>
        <v>dim</v>
      </c>
      <c r="Z8" s="24" t="str">
        <f t="shared" ca="1" si="1"/>
        <v>lun</v>
      </c>
      <c r="AA8" s="24" t="str">
        <f t="shared" ca="1" si="1"/>
        <v>mar</v>
      </c>
      <c r="AB8" s="24" t="str">
        <f t="shared" ca="1" si="1"/>
        <v>mer</v>
      </c>
      <c r="AC8" s="24" t="str">
        <f t="shared" ca="1" si="1"/>
        <v>jeu</v>
      </c>
      <c r="AD8" s="24" t="str">
        <f t="shared" ca="1" si="1"/>
        <v>ven</v>
      </c>
      <c r="AE8" s="24" t="str">
        <f t="shared" ca="1" si="1"/>
        <v>sam</v>
      </c>
      <c r="AF8" s="24" t="str">
        <f t="shared" ca="1" si="1"/>
        <v>dim</v>
      </c>
      <c r="AG8" s="23" t="s">
        <v>6</v>
      </c>
      <c r="AH8" s="23" t="s">
        <v>7</v>
      </c>
      <c r="AI8" s="23" t="s">
        <v>8</v>
      </c>
      <c r="AJ8" s="49" t="s">
        <v>9</v>
      </c>
      <c r="AK8" s="49"/>
      <c r="AL8" s="14"/>
    </row>
    <row r="9" spans="1:38" ht="15" customHeight="1" x14ac:dyDescent="0.25">
      <c r="A9" s="12"/>
      <c r="B9" s="19">
        <v>1</v>
      </c>
      <c r="C9" s="19">
        <f>B9+1</f>
        <v>2</v>
      </c>
      <c r="D9" s="19">
        <f t="shared" ref="D9:AF9" si="2">C9+1</f>
        <v>3</v>
      </c>
      <c r="E9" s="1">
        <f t="shared" si="2"/>
        <v>4</v>
      </c>
      <c r="F9" s="1">
        <f t="shared" si="2"/>
        <v>5</v>
      </c>
      <c r="G9" s="1">
        <f t="shared" si="2"/>
        <v>6</v>
      </c>
      <c r="H9" s="1">
        <f t="shared" si="2"/>
        <v>7</v>
      </c>
      <c r="I9" s="1">
        <f t="shared" si="2"/>
        <v>8</v>
      </c>
      <c r="J9" s="19">
        <f t="shared" si="2"/>
        <v>9</v>
      </c>
      <c r="K9" s="19">
        <f t="shared" si="2"/>
        <v>10</v>
      </c>
      <c r="L9" s="1">
        <f t="shared" si="2"/>
        <v>11</v>
      </c>
      <c r="M9" s="1">
        <f t="shared" si="2"/>
        <v>12</v>
      </c>
      <c r="N9" s="1">
        <f t="shared" si="2"/>
        <v>13</v>
      </c>
      <c r="O9" s="1">
        <f t="shared" si="2"/>
        <v>14</v>
      </c>
      <c r="P9" s="1">
        <f t="shared" si="2"/>
        <v>15</v>
      </c>
      <c r="Q9" s="19">
        <f t="shared" si="2"/>
        <v>16</v>
      </c>
      <c r="R9" s="19">
        <f t="shared" si="2"/>
        <v>17</v>
      </c>
      <c r="S9" s="1">
        <f t="shared" si="2"/>
        <v>18</v>
      </c>
      <c r="T9" s="1">
        <f t="shared" si="2"/>
        <v>19</v>
      </c>
      <c r="U9" s="1">
        <f t="shared" si="2"/>
        <v>20</v>
      </c>
      <c r="V9" s="1">
        <f t="shared" si="2"/>
        <v>21</v>
      </c>
      <c r="W9" s="1">
        <f t="shared" si="2"/>
        <v>22</v>
      </c>
      <c r="X9" s="19">
        <f t="shared" si="2"/>
        <v>23</v>
      </c>
      <c r="Y9" s="19">
        <f t="shared" si="2"/>
        <v>24</v>
      </c>
      <c r="Z9" s="1">
        <f t="shared" si="2"/>
        <v>25</v>
      </c>
      <c r="AA9" s="1">
        <f t="shared" si="2"/>
        <v>26</v>
      </c>
      <c r="AB9" s="1">
        <f t="shared" si="2"/>
        <v>27</v>
      </c>
      <c r="AC9" s="1">
        <f t="shared" si="2"/>
        <v>28</v>
      </c>
      <c r="AD9" s="1">
        <f t="shared" si="2"/>
        <v>29</v>
      </c>
      <c r="AE9" s="19">
        <f t="shared" si="2"/>
        <v>30</v>
      </c>
      <c r="AF9" s="19">
        <f t="shared" si="2"/>
        <v>31</v>
      </c>
      <c r="AG9" s="13"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3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3"/>
      <c r="AH10" s="23"/>
      <c r="AI10" s="23"/>
      <c r="AJ10" s="49"/>
      <c r="AK10" s="49"/>
    </row>
    <row r="11" spans="1:38" ht="15" customHeight="1" x14ac:dyDescent="0.25">
      <c r="A11" s="21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1"/>
      <c r="AH11" s="21"/>
      <c r="AI11" s="21"/>
      <c r="AJ11" s="21"/>
      <c r="AK11" s="21"/>
      <c r="AL11" s="16"/>
    </row>
    <row r="12" spans="1:38" ht="15" customHeight="1" x14ac:dyDescent="0.25">
      <c r="A12" s="23" t="s">
        <v>0</v>
      </c>
      <c r="B12" s="24"/>
      <c r="C12" s="24"/>
      <c r="D12" s="24"/>
      <c r="E12" s="24" t="s">
        <v>15</v>
      </c>
      <c r="F12" s="24"/>
      <c r="G12" s="24" t="s">
        <v>15</v>
      </c>
      <c r="H12" s="24"/>
      <c r="I12" s="24" t="s">
        <v>15</v>
      </c>
      <c r="J12" s="24"/>
      <c r="K12" s="24"/>
      <c r="L12" s="24"/>
      <c r="M12" s="24" t="s">
        <v>17</v>
      </c>
      <c r="N12" s="24" t="s">
        <v>17</v>
      </c>
      <c r="O12" s="24"/>
      <c r="P12" s="24"/>
      <c r="Q12" s="24"/>
      <c r="R12" s="24"/>
      <c r="S12" s="24"/>
      <c r="T12" s="24" t="s">
        <v>15</v>
      </c>
      <c r="U12" s="24" t="s">
        <v>17</v>
      </c>
      <c r="V12" s="24"/>
      <c r="W12" s="24" t="s">
        <v>15</v>
      </c>
      <c r="X12" s="24"/>
      <c r="Y12" s="24"/>
      <c r="Z12" s="24"/>
      <c r="AA12" s="24"/>
      <c r="AB12" s="24"/>
      <c r="AC12" s="24"/>
      <c r="AD12" s="24"/>
      <c r="AE12" s="24"/>
      <c r="AF12" s="24"/>
      <c r="AG12" s="23"/>
      <c r="AH12" s="23"/>
      <c r="AI12" s="23"/>
      <c r="AJ12" s="49"/>
      <c r="AK12" s="49"/>
    </row>
    <row r="13" spans="1:38" ht="15" customHeight="1" x14ac:dyDescent="0.25">
      <c r="A13" s="21"/>
      <c r="B13" s="19" t="str">
        <f>IF(B12="A",7.5,IF(B12="M",7.5,IF(OR(B12="C",B12="Mal"),7,"")))</f>
        <v/>
      </c>
      <c r="C13" s="19" t="str">
        <f>IF(C12="A",7.5,IF(C12="M",7.5,IF(OR(C12="C",C12="Mal"),7,"")))</f>
        <v/>
      </c>
      <c r="D13" s="19" t="str">
        <f>IF(D12="A",7.5,IF(D12="M",7.5,IF(OR(D12="C",D12="Mal"),7,"")))</f>
        <v/>
      </c>
      <c r="E13" s="1">
        <v>7</v>
      </c>
      <c r="F13" s="1" t="str">
        <f>IF(F12="A",7.5,IF(F12="M",7.5,IF(OR(F12="C",F12="Mal"),7,"")))</f>
        <v/>
      </c>
      <c r="G13" s="1">
        <v>7</v>
      </c>
      <c r="H13" s="1" t="str">
        <f>IF(H12="A",7.5,IF(H12="M",7.5,IF(OR(H12="C",H12="Mal"),7,"")))</f>
        <v/>
      </c>
      <c r="I13" s="1">
        <v>7</v>
      </c>
      <c r="J13" s="19" t="str">
        <f>IF(J12="A",7.5,IF(J12="M",7.5,IF(OR(J12="C",J12="Mal"),7,"")))</f>
        <v/>
      </c>
      <c r="K13" s="19" t="str">
        <f>IF(K12="A",7.5,IF(K12="M",7.5,IF(OR(K12="C",K12="Mal"),7,"")))</f>
        <v/>
      </c>
      <c r="L13" s="1" t="str">
        <f>IF(L12="A",7.5,IF(L12="M",7.5,IF(OR(L12="C",L12="Mal"),7,"")))</f>
        <v/>
      </c>
      <c r="M13" s="1">
        <v>6</v>
      </c>
      <c r="N13" s="1">
        <v>7.5</v>
      </c>
      <c r="O13" s="1" t="str">
        <f>IF(O12="A",7.5,IF(O12="M",7.5,IF(OR(O12="C",O12="Mal"),7,"")))</f>
        <v/>
      </c>
      <c r="P13" s="1" t="str">
        <f>IF(P12="A",7.5,IF(P12="M",7.5,IF(OR(P12="C",P12="Mal"),7,"")))</f>
        <v/>
      </c>
      <c r="Q13" s="19" t="str">
        <f>IF(Q12="A",7.5,IF(Q12="M",7.5,IF(OR(Q12="C",Q12="Mal"),7,"")))</f>
        <v/>
      </c>
      <c r="R13" s="19" t="str">
        <f>IF(R12="A",7.5,IF(R12="M",7.5,IF(OR(R12="C",R12="Mal"),7,"")))</f>
        <v/>
      </c>
      <c r="S13" s="1" t="str">
        <f>IF(S12="A",7.5,IF(S12="M",7.5,IF(OR(S12="C",S12="Mal"),7,"")))</f>
        <v/>
      </c>
      <c r="T13" s="1">
        <v>5</v>
      </c>
      <c r="U13" s="1">
        <v>5.5</v>
      </c>
      <c r="V13" s="1" t="str">
        <f>IF(V12="A",7.5,IF(V12="M",7.5,IF(OR(V12="C",V12="Mal"),7,"")))</f>
        <v/>
      </c>
      <c r="W13" s="1">
        <v>7</v>
      </c>
      <c r="X13" s="19" t="str">
        <f>IF(X12="A",7.5,IF(X12="M",7.5,IF(OR(X12="C",X12="Mal"),7,"")))</f>
        <v/>
      </c>
      <c r="Y13" s="19" t="str">
        <f>IF(Y12="A",7.5,IF(Y12="M",7.5,IF(OR(Y12="C",Y12="Mal"),7,"")))</f>
        <v/>
      </c>
      <c r="Z13" s="1">
        <v>3.5</v>
      </c>
      <c r="AA13" s="1">
        <v>3.5</v>
      </c>
      <c r="AB13" s="1">
        <v>3.5</v>
      </c>
      <c r="AC13" s="1">
        <v>3.5</v>
      </c>
      <c r="AD13" s="1">
        <v>3.5</v>
      </c>
      <c r="AE13" s="19" t="str">
        <f>IF(AE12="A",7.5,IF(AE12="M",7.5,IF(OR(AE12="C",AE12="Mal"),7,"")))</f>
        <v/>
      </c>
      <c r="AF13" s="19" t="str">
        <f>IF(AF12="A",7.5,IF(AF12="M",7.5,IF(OR(AF12="C",AF12="Mal"),7,"")))</f>
        <v/>
      </c>
      <c r="AG13" s="21">
        <v>70</v>
      </c>
      <c r="AH13" s="21">
        <f>SUM(B13:AF13)</f>
        <v>69.5</v>
      </c>
      <c r="AI13" s="21">
        <f>AH13-AG13</f>
        <v>-0.5</v>
      </c>
      <c r="AJ13" s="21">
        <v>218.75</v>
      </c>
      <c r="AK13" s="21">
        <f>AJ13+AI13</f>
        <v>218.25</v>
      </c>
    </row>
    <row r="14" spans="1:38" ht="15" customHeight="1" x14ac:dyDescent="0.25">
      <c r="A14" s="23" t="s">
        <v>1</v>
      </c>
      <c r="B14" s="24" t="s">
        <v>17</v>
      </c>
      <c r="C14" s="24" t="s">
        <v>17</v>
      </c>
      <c r="D14" s="24" t="s">
        <v>17</v>
      </c>
      <c r="E14" s="24" t="s">
        <v>17</v>
      </c>
      <c r="F14" s="24" t="s">
        <v>16</v>
      </c>
      <c r="G14" s="24" t="s">
        <v>15</v>
      </c>
      <c r="H14" s="24" t="s">
        <v>15</v>
      </c>
      <c r="I14" s="24" t="s">
        <v>15</v>
      </c>
      <c r="J14" s="24" t="s">
        <v>16</v>
      </c>
      <c r="K14" s="24" t="s">
        <v>16</v>
      </c>
      <c r="L14" s="24"/>
      <c r="M14" s="24"/>
      <c r="N14" s="24"/>
      <c r="O14" s="24"/>
      <c r="P14" s="24"/>
      <c r="Q14" s="24"/>
      <c r="R14" s="24"/>
      <c r="S14" s="24" t="s">
        <v>16</v>
      </c>
      <c r="T14" s="24" t="s">
        <v>17</v>
      </c>
      <c r="U14" s="24" t="s">
        <v>17</v>
      </c>
      <c r="V14" s="24" t="s">
        <v>17</v>
      </c>
      <c r="W14" s="24" t="s">
        <v>16</v>
      </c>
      <c r="X14" s="24" t="s">
        <v>15</v>
      </c>
      <c r="Y14" s="24" t="s">
        <v>15</v>
      </c>
      <c r="Z14" s="24" t="s">
        <v>15</v>
      </c>
      <c r="AA14" s="24" t="s">
        <v>15</v>
      </c>
      <c r="AB14" s="24" t="s">
        <v>16</v>
      </c>
      <c r="AC14" s="24" t="s">
        <v>16</v>
      </c>
      <c r="AD14" s="24" t="s">
        <v>17</v>
      </c>
      <c r="AE14" s="24" t="s">
        <v>17</v>
      </c>
      <c r="AF14" s="24" t="s">
        <v>17</v>
      </c>
      <c r="AG14" s="23"/>
      <c r="AH14" s="23"/>
      <c r="AI14" s="23"/>
      <c r="AJ14" s="49"/>
      <c r="AK14" s="49"/>
    </row>
    <row r="15" spans="1:38" ht="15" customHeight="1" x14ac:dyDescent="0.25">
      <c r="A15" s="21"/>
      <c r="B15" s="19">
        <f t="shared" ref="B15:AF15" si="3">IF(B14="A",7.5,IF(B14="M",7.5,IF(OR(B14="C",B14="Mal"),7,"")))</f>
        <v>7.5</v>
      </c>
      <c r="C15" s="19">
        <f t="shared" si="3"/>
        <v>7.5</v>
      </c>
      <c r="D15" s="19">
        <f t="shared" si="3"/>
        <v>7.5</v>
      </c>
      <c r="E15" s="1">
        <f t="shared" si="3"/>
        <v>7.5</v>
      </c>
      <c r="F15" s="1" t="str">
        <f t="shared" si="3"/>
        <v/>
      </c>
      <c r="G15" s="1">
        <f t="shared" si="3"/>
        <v>7.5</v>
      </c>
      <c r="H15" s="1">
        <f t="shared" si="3"/>
        <v>7.5</v>
      </c>
      <c r="I15" s="1">
        <f t="shared" si="3"/>
        <v>7.5</v>
      </c>
      <c r="J15" s="19" t="str">
        <f t="shared" si="3"/>
        <v/>
      </c>
      <c r="K15" s="19" t="str">
        <f t="shared" si="3"/>
        <v/>
      </c>
      <c r="L15" s="1" t="str">
        <f t="shared" si="3"/>
        <v/>
      </c>
      <c r="M15" s="1" t="str">
        <f t="shared" si="3"/>
        <v/>
      </c>
      <c r="N15" s="1" t="str">
        <f t="shared" si="3"/>
        <v/>
      </c>
      <c r="O15" s="1" t="str">
        <f t="shared" si="3"/>
        <v/>
      </c>
      <c r="P15" s="1" t="str">
        <f t="shared" si="3"/>
        <v/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>
        <f t="shared" si="3"/>
        <v>7.5</v>
      </c>
      <c r="U15" s="1">
        <f t="shared" si="3"/>
        <v>7.5</v>
      </c>
      <c r="V15" s="1">
        <f t="shared" si="3"/>
        <v>7.5</v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>
        <f t="shared" si="3"/>
        <v>7.5</v>
      </c>
      <c r="AB15" s="1" t="str">
        <f t="shared" si="3"/>
        <v/>
      </c>
      <c r="AC15" s="1" t="str">
        <f t="shared" si="3"/>
        <v/>
      </c>
      <c r="AD15" s="1">
        <f t="shared" si="3"/>
        <v>7.5</v>
      </c>
      <c r="AE15" s="19">
        <f t="shared" si="3"/>
        <v>7.5</v>
      </c>
      <c r="AF15" s="19">
        <f t="shared" si="3"/>
        <v>7.5</v>
      </c>
      <c r="AG15" s="21">
        <f>$AG$9</f>
        <v>140</v>
      </c>
      <c r="AH15" s="21">
        <f>SUM(B15:AF15)</f>
        <v>127.5</v>
      </c>
      <c r="AI15" s="21">
        <f>AH15-AG15</f>
        <v>-12.5</v>
      </c>
      <c r="AJ15" s="21">
        <v>69.25</v>
      </c>
      <c r="AK15" s="21">
        <f>AJ15+AI15</f>
        <v>56.75</v>
      </c>
    </row>
    <row r="16" spans="1:38" ht="15" customHeight="1" x14ac:dyDescent="0.25">
      <c r="A16" s="23" t="s">
        <v>2</v>
      </c>
      <c r="B16" s="24" t="s">
        <v>16</v>
      </c>
      <c r="C16" s="24" t="s">
        <v>15</v>
      </c>
      <c r="D16" s="24" t="s">
        <v>15</v>
      </c>
      <c r="E16" s="24" t="s">
        <v>16</v>
      </c>
      <c r="F16" s="24"/>
      <c r="G16" s="24" t="s">
        <v>17</v>
      </c>
      <c r="H16" s="24" t="s">
        <v>17</v>
      </c>
      <c r="I16" s="24" t="s">
        <v>16</v>
      </c>
      <c r="J16" s="24" t="s">
        <v>15</v>
      </c>
      <c r="K16" s="24" t="s">
        <v>15</v>
      </c>
      <c r="L16" s="24" t="s">
        <v>15</v>
      </c>
      <c r="M16" s="24" t="s">
        <v>15</v>
      </c>
      <c r="N16" s="24" t="s">
        <v>16</v>
      </c>
      <c r="O16" s="24" t="s">
        <v>16</v>
      </c>
      <c r="P16" s="24" t="s">
        <v>17</v>
      </c>
      <c r="Q16" s="24" t="s">
        <v>17</v>
      </c>
      <c r="R16" s="24" t="s">
        <v>17</v>
      </c>
      <c r="S16" s="24" t="s">
        <v>17</v>
      </c>
      <c r="T16" s="24" t="s">
        <v>16</v>
      </c>
      <c r="U16" s="24" t="s">
        <v>15</v>
      </c>
      <c r="V16" s="24" t="s">
        <v>15</v>
      </c>
      <c r="W16" s="24" t="s">
        <v>15</v>
      </c>
      <c r="X16" s="24" t="s">
        <v>16</v>
      </c>
      <c r="Y16" s="24" t="s">
        <v>16</v>
      </c>
      <c r="Z16" s="24"/>
      <c r="AA16" s="24"/>
      <c r="AB16" s="24"/>
      <c r="AC16" s="24"/>
      <c r="AD16" s="24"/>
      <c r="AE16" s="24"/>
      <c r="AF16" s="24"/>
      <c r="AG16" s="23"/>
      <c r="AH16" s="23"/>
      <c r="AI16" s="23"/>
      <c r="AJ16" s="49"/>
      <c r="AK16" s="49"/>
    </row>
    <row r="17" spans="1:37" ht="15" customHeight="1" x14ac:dyDescent="0.25">
      <c r="A17" s="21"/>
      <c r="B17" s="19" t="str">
        <f t="shared" ref="B17:AF17" si="4">IF(B16="A",7.5,IF(B16="M",7.5,IF(OR(B16="C",B16="Mal"),7,"")))</f>
        <v/>
      </c>
      <c r="C17" s="19">
        <f t="shared" si="4"/>
        <v>7.5</v>
      </c>
      <c r="D17" s="19">
        <f t="shared" si="4"/>
        <v>7.5</v>
      </c>
      <c r="E17" s="1" t="str">
        <f t="shared" si="4"/>
        <v/>
      </c>
      <c r="F17" s="1" t="str">
        <f t="shared" si="4"/>
        <v/>
      </c>
      <c r="G17" s="1">
        <f t="shared" si="4"/>
        <v>7.5</v>
      </c>
      <c r="H17" s="1">
        <f t="shared" si="4"/>
        <v>7.5</v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>
        <f t="shared" si="4"/>
        <v>7.5</v>
      </c>
      <c r="N17" s="1" t="str">
        <f t="shared" si="4"/>
        <v/>
      </c>
      <c r="O17" s="1" t="str">
        <f t="shared" si="4"/>
        <v/>
      </c>
      <c r="P17" s="1">
        <f t="shared" si="4"/>
        <v>7.5</v>
      </c>
      <c r="Q17" s="19">
        <f t="shared" si="4"/>
        <v>7.5</v>
      </c>
      <c r="R17" s="19">
        <f t="shared" si="4"/>
        <v>7.5</v>
      </c>
      <c r="S17" s="1">
        <f t="shared" si="4"/>
        <v>7.5</v>
      </c>
      <c r="T17" s="1" t="str">
        <f t="shared" si="4"/>
        <v/>
      </c>
      <c r="U17" s="1">
        <f t="shared" si="4"/>
        <v>7.5</v>
      </c>
      <c r="V17" s="1">
        <f t="shared" si="4"/>
        <v>7.5</v>
      </c>
      <c r="W17" s="1">
        <f t="shared" si="4"/>
        <v>7.5</v>
      </c>
      <c r="X17" s="19" t="str">
        <f t="shared" si="4"/>
        <v/>
      </c>
      <c r="Y17" s="19" t="str">
        <f t="shared" si="4"/>
        <v/>
      </c>
      <c r="Z17" s="1" t="str">
        <f t="shared" si="4"/>
        <v/>
      </c>
      <c r="AA17" s="1" t="str">
        <f t="shared" si="4"/>
        <v/>
      </c>
      <c r="AB17" s="1" t="str">
        <f t="shared" si="4"/>
        <v/>
      </c>
      <c r="AC17" s="1" t="str">
        <f t="shared" si="4"/>
        <v/>
      </c>
      <c r="AD17" s="1" t="str">
        <f t="shared" si="4"/>
        <v/>
      </c>
      <c r="AE17" s="19" t="str">
        <f t="shared" si="4"/>
        <v/>
      </c>
      <c r="AF17" s="19" t="str">
        <f t="shared" si="4"/>
        <v/>
      </c>
      <c r="AG17" s="21">
        <f>$AG$9</f>
        <v>140</v>
      </c>
      <c r="AH17" s="21">
        <f>SUM(B17:AF17)</f>
        <v>112.5</v>
      </c>
      <c r="AI17" s="21">
        <f>AH17-AG17</f>
        <v>-27.5</v>
      </c>
      <c r="AJ17" s="21">
        <v>74.25</v>
      </c>
      <c r="AK17" s="21">
        <f>AJ17+AI17</f>
        <v>46.75</v>
      </c>
    </row>
    <row r="18" spans="1:37" ht="15" customHeight="1" x14ac:dyDescent="0.25">
      <c r="A18" s="23" t="s">
        <v>4</v>
      </c>
      <c r="B18" s="24" t="s">
        <v>15</v>
      </c>
      <c r="C18" s="24" t="s">
        <v>16</v>
      </c>
      <c r="D18" s="24" t="s">
        <v>16</v>
      </c>
      <c r="E18" s="24"/>
      <c r="F18" s="24" t="s">
        <v>15</v>
      </c>
      <c r="G18" s="24"/>
      <c r="H18" s="24"/>
      <c r="I18" s="24"/>
      <c r="J18" s="24"/>
      <c r="K18" s="24"/>
      <c r="L18" s="24" t="s">
        <v>16</v>
      </c>
      <c r="M18" s="24" t="s">
        <v>17</v>
      </c>
      <c r="N18" s="24" t="s">
        <v>17</v>
      </c>
      <c r="O18" s="24" t="s">
        <v>17</v>
      </c>
      <c r="P18" s="24" t="s">
        <v>16</v>
      </c>
      <c r="Q18" s="24" t="s">
        <v>15</v>
      </c>
      <c r="R18" s="24" t="s">
        <v>15</v>
      </c>
      <c r="S18" s="24" t="s">
        <v>15</v>
      </c>
      <c r="T18" s="24" t="s">
        <v>15</v>
      </c>
      <c r="U18" s="24" t="s">
        <v>16</v>
      </c>
      <c r="V18" s="24" t="s">
        <v>16</v>
      </c>
      <c r="W18" s="24" t="s">
        <v>17</v>
      </c>
      <c r="X18" s="24" t="s">
        <v>17</v>
      </c>
      <c r="Y18" s="24" t="s">
        <v>17</v>
      </c>
      <c r="Z18" s="24" t="s">
        <v>17</v>
      </c>
      <c r="AA18" s="24" t="s">
        <v>16</v>
      </c>
      <c r="AB18" s="24" t="s">
        <v>15</v>
      </c>
      <c r="AC18" s="24" t="s">
        <v>15</v>
      </c>
      <c r="AD18" s="24" t="s">
        <v>15</v>
      </c>
      <c r="AE18" s="24" t="s">
        <v>16</v>
      </c>
      <c r="AF18" s="24" t="s">
        <v>16</v>
      </c>
      <c r="AG18" s="23"/>
      <c r="AH18" s="23"/>
      <c r="AI18" s="23"/>
      <c r="AJ18" s="49"/>
      <c r="AK18" s="49"/>
    </row>
    <row r="19" spans="1:37" ht="15" customHeight="1" x14ac:dyDescent="0.25">
      <c r="A19" s="21"/>
      <c r="B19" s="19">
        <f t="shared" ref="B19:AF19" si="5">IF(B18="A",7.5,IF(B18="M",7.5,IF(OR(B18="C",B18="Mal"),7,"")))</f>
        <v>7.5</v>
      </c>
      <c r="C19" s="19" t="str">
        <f t="shared" si="5"/>
        <v/>
      </c>
      <c r="D19" s="19" t="str">
        <f t="shared" si="5"/>
        <v/>
      </c>
      <c r="E19" s="1" t="str">
        <f t="shared" si="5"/>
        <v/>
      </c>
      <c r="F19" s="1">
        <f t="shared" si="5"/>
        <v>7.5</v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>
        <f t="shared" si="5"/>
        <v>7.5</v>
      </c>
      <c r="N19" s="1">
        <f t="shared" si="5"/>
        <v>7.5</v>
      </c>
      <c r="O19" s="1">
        <f t="shared" si="5"/>
        <v>7.5</v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>
        <f t="shared" si="5"/>
        <v>7.5</v>
      </c>
      <c r="U19" s="1" t="str">
        <f t="shared" si="5"/>
        <v/>
      </c>
      <c r="V19" s="1" t="str">
        <f t="shared" si="5"/>
        <v/>
      </c>
      <c r="W19" s="1">
        <f t="shared" si="5"/>
        <v>7.5</v>
      </c>
      <c r="X19" s="19">
        <f t="shared" si="5"/>
        <v>7.5</v>
      </c>
      <c r="Y19" s="19">
        <f t="shared" si="5"/>
        <v>7.5</v>
      </c>
      <c r="Z19" s="1">
        <f t="shared" si="5"/>
        <v>7.5</v>
      </c>
      <c r="AA19" s="1" t="str">
        <f t="shared" si="5"/>
        <v/>
      </c>
      <c r="AB19" s="1">
        <f t="shared" si="5"/>
        <v>7.5</v>
      </c>
      <c r="AC19" s="1">
        <f t="shared" si="5"/>
        <v>7.5</v>
      </c>
      <c r="AD19" s="1">
        <f t="shared" si="5"/>
        <v>7.5</v>
      </c>
      <c r="AE19" s="19" t="str">
        <f t="shared" si="5"/>
        <v/>
      </c>
      <c r="AF19" s="19" t="str">
        <f t="shared" si="5"/>
        <v/>
      </c>
      <c r="AG19" s="21">
        <f>$AG$9</f>
        <v>140</v>
      </c>
      <c r="AH19" s="21">
        <f>SUM(B19:AF19)</f>
        <v>120</v>
      </c>
      <c r="AI19" s="21">
        <f>AH19-AG19</f>
        <v>-20</v>
      </c>
      <c r="AJ19" s="21">
        <v>126.75</v>
      </c>
      <c r="AK19" s="21">
        <f>AJ19+AI19</f>
        <v>106.75</v>
      </c>
    </row>
    <row r="20" spans="1:37" ht="15" customHeight="1" x14ac:dyDescent="0.25">
      <c r="A20" s="23" t="s">
        <v>3</v>
      </c>
      <c r="B20" s="24"/>
      <c r="C20" s="24" t="s">
        <v>15</v>
      </c>
      <c r="D20" s="24" t="s">
        <v>15</v>
      </c>
      <c r="E20" s="24" t="s">
        <v>15</v>
      </c>
      <c r="F20" s="24" t="s">
        <v>17</v>
      </c>
      <c r="G20" s="24" t="s">
        <v>16</v>
      </c>
      <c r="H20" s="24" t="s">
        <v>16</v>
      </c>
      <c r="I20" s="24" t="s">
        <v>17</v>
      </c>
      <c r="J20" s="24" t="s">
        <v>17</v>
      </c>
      <c r="K20" s="24" t="s">
        <v>17</v>
      </c>
      <c r="L20" s="24" t="s">
        <v>17</v>
      </c>
      <c r="M20" s="24" t="s">
        <v>16</v>
      </c>
      <c r="N20" s="24" t="s">
        <v>36</v>
      </c>
      <c r="O20" s="24" t="s">
        <v>36</v>
      </c>
      <c r="P20" s="24" t="s">
        <v>36</v>
      </c>
      <c r="Q20" s="24" t="s">
        <v>16</v>
      </c>
      <c r="R20" s="24" t="s">
        <v>16</v>
      </c>
      <c r="S20" s="24" t="s">
        <v>15</v>
      </c>
      <c r="T20" s="24" t="s">
        <v>15</v>
      </c>
      <c r="U20" s="24"/>
      <c r="V20" s="24"/>
      <c r="W20" s="24" t="s">
        <v>17</v>
      </c>
      <c r="X20" s="24"/>
      <c r="Y20" s="24"/>
      <c r="Z20" s="24" t="s">
        <v>16</v>
      </c>
      <c r="AA20" s="24" t="s">
        <v>17</v>
      </c>
      <c r="AB20" s="24" t="s">
        <v>17</v>
      </c>
      <c r="AC20" s="24" t="s">
        <v>17</v>
      </c>
      <c r="AD20" s="24" t="s">
        <v>16</v>
      </c>
      <c r="AE20" s="24" t="s">
        <v>15</v>
      </c>
      <c r="AF20" s="24" t="s">
        <v>15</v>
      </c>
      <c r="AG20" s="23"/>
      <c r="AH20" s="23"/>
      <c r="AI20" s="23"/>
      <c r="AJ20" s="49"/>
      <c r="AK20" s="49"/>
    </row>
    <row r="21" spans="1:37" ht="15" customHeight="1" x14ac:dyDescent="0.25">
      <c r="A21" s="21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>
        <f t="shared" si="6"/>
        <v>7.5</v>
      </c>
      <c r="G21" s="1" t="str">
        <f t="shared" si="6"/>
        <v/>
      </c>
      <c r="H21" s="1" t="str">
        <f t="shared" si="6"/>
        <v/>
      </c>
      <c r="I21" s="1">
        <f t="shared" si="6"/>
        <v>7.5</v>
      </c>
      <c r="J21" s="19">
        <f t="shared" si="6"/>
        <v>7.5</v>
      </c>
      <c r="K21" s="19">
        <f t="shared" si="6"/>
        <v>7.5</v>
      </c>
      <c r="L21" s="1">
        <f t="shared" si="6"/>
        <v>7.5</v>
      </c>
      <c r="M21" s="1" t="str">
        <f t="shared" si="6"/>
        <v/>
      </c>
      <c r="N21" s="1">
        <f t="shared" si="6"/>
        <v>7</v>
      </c>
      <c r="O21" s="1">
        <f t="shared" si="6"/>
        <v>7</v>
      </c>
      <c r="P21" s="1">
        <f t="shared" si="6"/>
        <v>7</v>
      </c>
      <c r="Q21" s="19" t="str">
        <f t="shared" si="6"/>
        <v/>
      </c>
      <c r="R21" s="19" t="str">
        <f t="shared" si="6"/>
        <v/>
      </c>
      <c r="S21" s="1">
        <f t="shared" si="6"/>
        <v>7.5</v>
      </c>
      <c r="T21" s="1">
        <f t="shared" si="6"/>
        <v>7.5</v>
      </c>
      <c r="U21" s="1" t="str">
        <f t="shared" si="6"/>
        <v/>
      </c>
      <c r="V21" s="1" t="str">
        <f t="shared" si="6"/>
        <v/>
      </c>
      <c r="W21" s="1">
        <f t="shared" si="6"/>
        <v>7.5</v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>
        <f t="shared" si="6"/>
        <v>7.5</v>
      </c>
      <c r="AB21" s="1">
        <f t="shared" si="6"/>
        <v>7.5</v>
      </c>
      <c r="AC21" s="1">
        <f t="shared" si="6"/>
        <v>7.5</v>
      </c>
      <c r="AD21" s="1" t="str">
        <f t="shared" si="6"/>
        <v/>
      </c>
      <c r="AE21" s="19">
        <f t="shared" si="6"/>
        <v>7.5</v>
      </c>
      <c r="AF21" s="19">
        <f t="shared" si="6"/>
        <v>7.5</v>
      </c>
      <c r="AG21" s="21">
        <f>$AG$9</f>
        <v>140</v>
      </c>
      <c r="AH21" s="21">
        <f>SUM(B21:AF21)</f>
        <v>141</v>
      </c>
      <c r="AI21" s="21">
        <f>AH21-AG21</f>
        <v>1</v>
      </c>
      <c r="AJ21" s="21">
        <v>20.5</v>
      </c>
      <c r="AK21" s="21">
        <f>AJ21+AI21</f>
        <v>21.5</v>
      </c>
    </row>
    <row r="22" spans="1:37" ht="15" customHeight="1" x14ac:dyDescent="0.25">
      <c r="A22" s="23" t="s">
        <v>5</v>
      </c>
      <c r="B22" s="24"/>
      <c r="C22" s="24"/>
      <c r="D22" s="24"/>
      <c r="E22" s="24" t="s">
        <v>32</v>
      </c>
      <c r="F22" s="24" t="s">
        <v>32</v>
      </c>
      <c r="G22" s="24" t="s">
        <v>32</v>
      </c>
      <c r="H22" s="24" t="s">
        <v>32</v>
      </c>
      <c r="I22" s="24" t="s">
        <v>32</v>
      </c>
      <c r="J22" s="24"/>
      <c r="K22" s="24"/>
      <c r="L22" s="24" t="s">
        <v>32</v>
      </c>
      <c r="M22" s="24" t="s">
        <v>32</v>
      </c>
      <c r="N22" s="24" t="s">
        <v>32</v>
      </c>
      <c r="O22" s="24" t="s">
        <v>32</v>
      </c>
      <c r="P22" s="24" t="s">
        <v>32</v>
      </c>
      <c r="Q22" s="24"/>
      <c r="R22" s="24"/>
      <c r="S22" s="24" t="s">
        <v>32</v>
      </c>
      <c r="T22" s="24" t="s">
        <v>32</v>
      </c>
      <c r="U22" s="24" t="s">
        <v>32</v>
      </c>
      <c r="V22" s="24" t="s">
        <v>32</v>
      </c>
      <c r="W22" s="24" t="s">
        <v>32</v>
      </c>
      <c r="X22" s="24"/>
      <c r="Y22" s="24"/>
      <c r="Z22" s="24" t="s">
        <v>32</v>
      </c>
      <c r="AA22" s="24" t="s">
        <v>32</v>
      </c>
      <c r="AB22" s="24" t="s">
        <v>32</v>
      </c>
      <c r="AC22" s="24" t="s">
        <v>32</v>
      </c>
      <c r="AD22" s="24" t="s">
        <v>32</v>
      </c>
      <c r="AE22" s="24"/>
      <c r="AF22" s="24"/>
      <c r="AG22" s="23"/>
      <c r="AH22" s="23"/>
      <c r="AI22" s="23"/>
      <c r="AJ22" s="49"/>
      <c r="AK22" s="49"/>
    </row>
    <row r="23" spans="1:37" ht="15" customHeight="1" x14ac:dyDescent="0.25">
      <c r="A23" s="21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>
        <f t="shared" si="7"/>
        <v>7</v>
      </c>
      <c r="F23" s="1">
        <f t="shared" si="7"/>
        <v>7</v>
      </c>
      <c r="G23" s="1">
        <f t="shared" si="7"/>
        <v>7</v>
      </c>
      <c r="H23" s="1">
        <f t="shared" si="7"/>
        <v>7</v>
      </c>
      <c r="I23" s="1">
        <f t="shared" si="7"/>
        <v>7</v>
      </c>
      <c r="J23" s="19" t="str">
        <f t="shared" si="7"/>
        <v/>
      </c>
      <c r="K23" s="19" t="str">
        <f t="shared" si="7"/>
        <v/>
      </c>
      <c r="L23" s="1">
        <f t="shared" si="7"/>
        <v>7</v>
      </c>
      <c r="M23" s="1">
        <f t="shared" si="7"/>
        <v>7</v>
      </c>
      <c r="N23" s="1">
        <f t="shared" si="7"/>
        <v>7</v>
      </c>
      <c r="O23" s="1">
        <f t="shared" si="7"/>
        <v>7</v>
      </c>
      <c r="P23" s="1">
        <f t="shared" si="7"/>
        <v>7</v>
      </c>
      <c r="Q23" s="19" t="str">
        <f t="shared" si="7"/>
        <v/>
      </c>
      <c r="R23" s="19" t="str">
        <f t="shared" si="7"/>
        <v/>
      </c>
      <c r="S23" s="1">
        <f t="shared" si="7"/>
        <v>7</v>
      </c>
      <c r="T23" s="1">
        <f t="shared" si="7"/>
        <v>7</v>
      </c>
      <c r="U23" s="1">
        <f t="shared" si="7"/>
        <v>7</v>
      </c>
      <c r="V23" s="1">
        <f t="shared" si="7"/>
        <v>7</v>
      </c>
      <c r="W23" s="1">
        <f t="shared" si="7"/>
        <v>7</v>
      </c>
      <c r="X23" s="19" t="str">
        <f t="shared" si="7"/>
        <v/>
      </c>
      <c r="Y23" s="19" t="str">
        <f t="shared" si="7"/>
        <v/>
      </c>
      <c r="Z23" s="1">
        <f t="shared" si="7"/>
        <v>7</v>
      </c>
      <c r="AA23" s="1">
        <f t="shared" si="7"/>
        <v>7</v>
      </c>
      <c r="AB23" s="1">
        <f t="shared" si="7"/>
        <v>7</v>
      </c>
      <c r="AC23" s="1">
        <f t="shared" si="7"/>
        <v>7</v>
      </c>
      <c r="AD23" s="1">
        <f t="shared" si="7"/>
        <v>7</v>
      </c>
      <c r="AE23" s="19" t="str">
        <f t="shared" si="7"/>
        <v/>
      </c>
      <c r="AF23" s="19" t="str">
        <f t="shared" si="7"/>
        <v/>
      </c>
      <c r="AG23" s="21">
        <f>$AG$9</f>
        <v>140</v>
      </c>
      <c r="AH23" s="21">
        <f>SUM(B23:AF23)</f>
        <v>140</v>
      </c>
      <c r="AI23" s="21">
        <f>AH23-AG23</f>
        <v>0</v>
      </c>
      <c r="AJ23" s="21">
        <v>477.25</v>
      </c>
      <c r="AK23" s="21">
        <f>AJ23+AI23</f>
        <v>477.25</v>
      </c>
    </row>
    <row r="24" spans="1:37" ht="15" customHeight="1" x14ac:dyDescent="0.25">
      <c r="A24" s="23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3"/>
      <c r="AH24" s="23"/>
      <c r="AI24" s="23"/>
      <c r="AJ24" s="49"/>
      <c r="AK24" s="49"/>
    </row>
    <row r="25" spans="1:37" ht="15" customHeight="1" x14ac:dyDescent="0.25">
      <c r="A25" s="21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1"/>
      <c r="AH25" s="21"/>
      <c r="AI25" s="21"/>
      <c r="AJ25" s="21"/>
      <c r="AK25" s="21"/>
    </row>
    <row r="26" spans="1:37" ht="15" customHeight="1" x14ac:dyDescent="0.25">
      <c r="A26" s="23" t="s">
        <v>12</v>
      </c>
      <c r="B26" s="24"/>
      <c r="C26" s="24"/>
      <c r="D26" s="24"/>
      <c r="E26" s="24"/>
      <c r="F26" s="24" t="s">
        <v>31</v>
      </c>
      <c r="G26" s="24"/>
      <c r="H26" s="24"/>
      <c r="I26" s="24"/>
      <c r="J26" s="24" t="s">
        <v>31</v>
      </c>
      <c r="K26" s="24" t="s">
        <v>31</v>
      </c>
      <c r="L26" s="24"/>
      <c r="M26" s="24"/>
      <c r="N26" s="24" t="s">
        <v>31</v>
      </c>
      <c r="O26" s="24" t="s">
        <v>31</v>
      </c>
      <c r="P26" s="24"/>
      <c r="Q26" s="24"/>
      <c r="R26" s="24"/>
      <c r="S26" s="24"/>
      <c r="T26" s="24" t="s">
        <v>31</v>
      </c>
      <c r="U26" s="24"/>
      <c r="V26" s="24"/>
      <c r="W26" s="24" t="s">
        <v>31</v>
      </c>
      <c r="X26" s="24"/>
      <c r="Y26" s="24"/>
      <c r="Z26" s="24" t="s">
        <v>31</v>
      </c>
      <c r="AA26" s="24"/>
      <c r="AB26" s="24"/>
      <c r="AC26" s="24"/>
      <c r="AD26" s="24"/>
      <c r="AE26" s="24" t="s">
        <v>31</v>
      </c>
      <c r="AF26" s="24" t="s">
        <v>31</v>
      </c>
      <c r="AG26" s="23"/>
      <c r="AH26" s="23"/>
      <c r="AI26" s="23"/>
      <c r="AJ26" s="49"/>
      <c r="AK26" s="49"/>
    </row>
    <row r="27" spans="1:37" ht="15" customHeight="1" x14ac:dyDescent="0.25">
      <c r="A27" s="21"/>
      <c r="B27" s="19" t="str">
        <f>IF(B26="J",12,(IF(B26="A",7.5,IF(B26="M",7.5,IF(OR(B26="C",B26="Mal"),7,"")))))</f>
        <v/>
      </c>
      <c r="C27" s="19" t="str">
        <f>IF(C26="J",12,(IF(C26="A",7.5,IF(C26="M",7.5,IF(OR(C26="C",C26="Mal"),7,"")))))</f>
        <v/>
      </c>
      <c r="D27" s="19" t="str">
        <f>IF(D26="J",12,(IF(D26="A",7.5,IF(D26="M",7.5,IF(OR(D26="C",D26="Mal"),7,"")))))</f>
        <v/>
      </c>
      <c r="E27" s="1">
        <v>7</v>
      </c>
      <c r="F27" s="1">
        <f t="shared" ref="F27:K27" si="8">IF(F26="J",12,(IF(F26="A",7.5,IF(F26="M",7.5,IF(OR(F26="C",F26="Mal"),7,"")))))</f>
        <v>12</v>
      </c>
      <c r="G27" s="1" t="str">
        <f t="shared" si="8"/>
        <v/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>
        <f t="shared" si="8"/>
        <v>12</v>
      </c>
      <c r="L27" s="1"/>
      <c r="M27" s="1" t="str">
        <f t="shared" ref="M27:R27" si="9">IF(M26="J",12,(IF(M26="A",7.5,IF(M26="M",7.5,IF(OR(M26="C",M26="Mal"),7,"")))))</f>
        <v/>
      </c>
      <c r="N27" s="1">
        <f t="shared" si="9"/>
        <v>12</v>
      </c>
      <c r="O27" s="1">
        <f t="shared" si="9"/>
        <v>12</v>
      </c>
      <c r="P27" s="1" t="str">
        <f t="shared" si="9"/>
        <v/>
      </c>
      <c r="Q27" s="19" t="str">
        <f t="shared" si="9"/>
        <v/>
      </c>
      <c r="R27" s="19" t="str">
        <f t="shared" si="9"/>
        <v/>
      </c>
      <c r="S27" s="1">
        <v>7</v>
      </c>
      <c r="T27" s="1">
        <f t="shared" ref="T27:Z27" si="10">IF(T26="J",12,(IF(T26="A",7.5,IF(T26="M",7.5,IF(OR(T26="C",T26="Mal"),7,"")))))</f>
        <v>12</v>
      </c>
      <c r="U27" s="1" t="str">
        <f t="shared" si="10"/>
        <v/>
      </c>
      <c r="V27" s="1" t="str">
        <f t="shared" si="10"/>
        <v/>
      </c>
      <c r="W27" s="1">
        <f t="shared" si="10"/>
        <v>12</v>
      </c>
      <c r="X27" s="19" t="str">
        <f t="shared" si="10"/>
        <v/>
      </c>
      <c r="Y27" s="19" t="str">
        <f t="shared" si="10"/>
        <v/>
      </c>
      <c r="Z27" s="1">
        <f t="shared" si="10"/>
        <v>12</v>
      </c>
      <c r="AA27" s="1">
        <v>7</v>
      </c>
      <c r="AB27" s="1" t="str">
        <f>IF(AB26="J",12,(IF(AB26="A",7.5,IF(AB26="M",7.5,IF(OR(AB26="C",AB26="Mal"),7,"")))))</f>
        <v/>
      </c>
      <c r="AC27" s="1" t="str">
        <f>IF(AC26="J",12,(IF(AC26="A",7.5,IF(AC26="M",7.5,IF(OR(AC26="C",AC26="Mal"),7,"")))))</f>
        <v/>
      </c>
      <c r="AD27" s="1" t="str">
        <f>IF(AD26="J",12,(IF(AD26="A",7.5,IF(AD26="M",7.5,IF(OR(AD26="C",AD26="Mal"),7,"")))))</f>
        <v/>
      </c>
      <c r="AE27" s="19">
        <f>IF(AE26="J",12,(IF(AE26="A",7.5,IF(AE26="M",7.5,IF(OR(AE26="C",AE26="Mal"),7,"")))))</f>
        <v>12</v>
      </c>
      <c r="AF27" s="19">
        <f>IF(AF26="J",12,(IF(AF26="A",7.5,IF(AF26="M",7.5,IF(OR(AF26="C",AF26="Mal"),7,"")))))</f>
        <v>12</v>
      </c>
      <c r="AG27" s="21">
        <f>$AG$9</f>
        <v>140</v>
      </c>
      <c r="AH27" s="21">
        <f>SUM(B27:AF27)</f>
        <v>141</v>
      </c>
      <c r="AI27" s="21">
        <f>AH27-AG27</f>
        <v>1</v>
      </c>
      <c r="AJ27" s="21">
        <v>62.25</v>
      </c>
      <c r="AK27" s="21">
        <f>AJ27+AI27</f>
        <v>63.25</v>
      </c>
    </row>
    <row r="28" spans="1:37" ht="15" customHeight="1" x14ac:dyDescent="0.25">
      <c r="A28" s="23" t="s">
        <v>13</v>
      </c>
      <c r="B28" s="24"/>
      <c r="C28" s="24" t="s">
        <v>31</v>
      </c>
      <c r="D28" s="24" t="s">
        <v>31</v>
      </c>
      <c r="E28" s="24"/>
      <c r="F28" s="24"/>
      <c r="G28" s="24" t="s">
        <v>31</v>
      </c>
      <c r="H28" s="24"/>
      <c r="I28" s="24" t="s">
        <v>31</v>
      </c>
      <c r="J28" s="24"/>
      <c r="K28" s="24"/>
      <c r="L28" s="24" t="s">
        <v>36</v>
      </c>
      <c r="M28" s="24"/>
      <c r="N28" s="24"/>
      <c r="O28" s="24"/>
      <c r="P28" s="24" t="s">
        <v>31</v>
      </c>
      <c r="Q28" s="24"/>
      <c r="R28" s="24"/>
      <c r="S28" s="24" t="s">
        <v>31</v>
      </c>
      <c r="T28" s="24"/>
      <c r="U28" s="24" t="s">
        <v>31</v>
      </c>
      <c r="V28" s="24" t="s">
        <v>31</v>
      </c>
      <c r="W28" s="24"/>
      <c r="X28" s="24"/>
      <c r="Y28" s="24"/>
      <c r="Z28" s="24"/>
      <c r="AA28" s="24" t="s">
        <v>31</v>
      </c>
      <c r="AB28" s="24"/>
      <c r="AC28" s="24"/>
      <c r="AD28" s="24" t="s">
        <v>34</v>
      </c>
      <c r="AE28" s="24"/>
      <c r="AF28" s="24"/>
      <c r="AG28" s="23"/>
      <c r="AH28" s="23"/>
      <c r="AI28" s="23"/>
      <c r="AJ28" s="49"/>
      <c r="AK28" s="49"/>
    </row>
    <row r="29" spans="1:37" ht="15" customHeight="1" x14ac:dyDescent="0.25">
      <c r="A29" s="21"/>
      <c r="B29" s="19" t="str">
        <f t="shared" ref="B29:N29" si="11">IF(B28="J",12,(IF(B28="A",7.5,IF(B28="M",7.5,IF(OR(B28="C",B28="Mal"),7,"")))))</f>
        <v/>
      </c>
      <c r="C29" s="19">
        <f t="shared" si="11"/>
        <v>12</v>
      </c>
      <c r="D29" s="19">
        <f t="shared" si="11"/>
        <v>12</v>
      </c>
      <c r="E29" s="1" t="str">
        <f t="shared" si="11"/>
        <v/>
      </c>
      <c r="F29" s="1" t="str">
        <f t="shared" si="11"/>
        <v/>
      </c>
      <c r="G29" s="1">
        <f t="shared" si="11"/>
        <v>12</v>
      </c>
      <c r="H29" s="1" t="str">
        <f t="shared" si="11"/>
        <v/>
      </c>
      <c r="I29" s="1">
        <f t="shared" si="11"/>
        <v>12</v>
      </c>
      <c r="J29" s="19" t="str">
        <f t="shared" si="11"/>
        <v/>
      </c>
      <c r="K29" s="19" t="str">
        <f t="shared" si="11"/>
        <v/>
      </c>
      <c r="L29" s="1">
        <f t="shared" si="11"/>
        <v>7</v>
      </c>
      <c r="M29" s="1" t="str">
        <f t="shared" si="11"/>
        <v/>
      </c>
      <c r="N29" s="1" t="str">
        <f t="shared" si="11"/>
        <v/>
      </c>
      <c r="O29" s="1">
        <v>7</v>
      </c>
      <c r="P29" s="1">
        <f t="shared" ref="P29:AF29" si="12">IF(P28="J",12,(IF(P28="A",7.5,IF(P28="M",7.5,IF(OR(P28="C",P28="Mal"),7,"")))))</f>
        <v>12</v>
      </c>
      <c r="Q29" s="19" t="str">
        <f t="shared" si="12"/>
        <v/>
      </c>
      <c r="R29" s="19" t="str">
        <f t="shared" si="12"/>
        <v/>
      </c>
      <c r="S29" s="1">
        <f t="shared" si="12"/>
        <v>12</v>
      </c>
      <c r="T29" s="1" t="str">
        <f t="shared" si="12"/>
        <v/>
      </c>
      <c r="U29" s="1">
        <f t="shared" si="12"/>
        <v>12</v>
      </c>
      <c r="V29" s="1">
        <f t="shared" si="12"/>
        <v>12</v>
      </c>
      <c r="W29" s="1" t="str">
        <f t="shared" si="12"/>
        <v/>
      </c>
      <c r="X29" s="19" t="str">
        <f t="shared" si="12"/>
        <v/>
      </c>
      <c r="Y29" s="19" t="str">
        <f t="shared" si="12"/>
        <v/>
      </c>
      <c r="Z29" s="1" t="str">
        <f t="shared" si="12"/>
        <v/>
      </c>
      <c r="AA29" s="1">
        <f t="shared" si="12"/>
        <v>12</v>
      </c>
      <c r="AB29" s="1" t="str">
        <f t="shared" si="12"/>
        <v/>
      </c>
      <c r="AC29" s="1" t="str">
        <f t="shared" si="12"/>
        <v/>
      </c>
      <c r="AD29" s="1">
        <f t="shared" si="12"/>
        <v>12</v>
      </c>
      <c r="AE29" s="19" t="str">
        <f t="shared" si="12"/>
        <v/>
      </c>
      <c r="AF29" s="19" t="str">
        <f t="shared" si="12"/>
        <v/>
      </c>
      <c r="AG29" s="21">
        <f>$AG$9</f>
        <v>140</v>
      </c>
      <c r="AH29" s="21">
        <f>SUM(B29:AF29)</f>
        <v>134</v>
      </c>
      <c r="AI29" s="21">
        <f>AH29-AG29</f>
        <v>-6</v>
      </c>
      <c r="AJ29" s="21">
        <v>34.25</v>
      </c>
      <c r="AK29" s="21">
        <f>AJ29+AI29</f>
        <v>28.25</v>
      </c>
    </row>
    <row r="30" spans="1:37" ht="15" customHeight="1" x14ac:dyDescent="0.25">
      <c r="A30" s="23" t="s">
        <v>14</v>
      </c>
      <c r="B30" s="24" t="s">
        <v>31</v>
      </c>
      <c r="C30" s="24"/>
      <c r="D30" s="24"/>
      <c r="E30" s="24" t="s">
        <v>31</v>
      </c>
      <c r="F30" s="24"/>
      <c r="G30" s="24"/>
      <c r="H30" s="24" t="s">
        <v>31</v>
      </c>
      <c r="I30" s="24"/>
      <c r="J30" s="24"/>
      <c r="K30" s="24"/>
      <c r="L30" s="24" t="s">
        <v>31</v>
      </c>
      <c r="M30" s="24" t="s">
        <v>31</v>
      </c>
      <c r="N30" s="24"/>
      <c r="O30" s="24"/>
      <c r="P30" s="24"/>
      <c r="Q30" s="24" t="s">
        <v>31</v>
      </c>
      <c r="R30" s="24" t="s">
        <v>31</v>
      </c>
      <c r="S30" s="24"/>
      <c r="T30" s="24"/>
      <c r="U30" s="24"/>
      <c r="V30" s="24"/>
      <c r="W30" s="24"/>
      <c r="X30" s="24" t="s">
        <v>31</v>
      </c>
      <c r="Y30" s="24" t="s">
        <v>31</v>
      </c>
      <c r="Z30" s="24"/>
      <c r="AA30" s="24"/>
      <c r="AB30" s="24" t="s">
        <v>31</v>
      </c>
      <c r="AC30" s="24" t="s">
        <v>31</v>
      </c>
      <c r="AD30" s="24"/>
      <c r="AE30" s="24"/>
      <c r="AF30" s="24"/>
      <c r="AG30" s="23"/>
      <c r="AH30" s="23"/>
      <c r="AI30" s="23"/>
      <c r="AJ30" s="49"/>
      <c r="AK30" s="49"/>
    </row>
    <row r="31" spans="1:37" ht="15" customHeight="1" x14ac:dyDescent="0.25">
      <c r="A31" s="21"/>
      <c r="B31" s="19">
        <f>IF(B30="J",12,(IF(B30="A",7.5,IF(B30="M",7.5,IF(OR(B30="C",B30="Mal"),7,"")))))</f>
        <v>12</v>
      </c>
      <c r="C31" s="19" t="str">
        <f>IF(C30="J",12,(IF(C30="A",7.5,IF(C30="M",7.5,IF(OR(C30="C",C30="Mal"),7,"")))))</f>
        <v/>
      </c>
      <c r="D31" s="19" t="str">
        <f>IF(D30="J",12,(IF(D30="A",7.5,IF(D30="M",7.5,IF(OR(D30="C",D30="Mal"),7,"")))))</f>
        <v/>
      </c>
      <c r="E31" s="1">
        <f>IF(E30="J",12,(IF(E30="A",7.5,IF(E30="M",7.5,IF(OR(E30="C",E30="Mal"),7,"")))))</f>
        <v>12</v>
      </c>
      <c r="F31" s="1" t="str">
        <f>IF(F30="J",12,(IF(F30="A",7.5,IF(F30="M",7.5,IF(OR(F30="C",F30="Mal"),7,"")))))</f>
        <v/>
      </c>
      <c r="G31" s="1">
        <v>7</v>
      </c>
      <c r="H31" s="1">
        <f t="shared" ref="H31:V31" si="13">IF(H30="J",12,(IF(H30="A",7.5,IF(H30="M",7.5,IF(OR(H30="C",H30="Mal"),7,"")))))</f>
        <v>12</v>
      </c>
      <c r="I31" s="1" t="str">
        <f t="shared" si="13"/>
        <v/>
      </c>
      <c r="J31" s="19" t="str">
        <f t="shared" si="13"/>
        <v/>
      </c>
      <c r="K31" s="19" t="str">
        <f t="shared" si="13"/>
        <v/>
      </c>
      <c r="L31" s="1">
        <f t="shared" si="13"/>
        <v>12</v>
      </c>
      <c r="M31" s="1">
        <f t="shared" si="13"/>
        <v>12</v>
      </c>
      <c r="N31" s="1" t="str">
        <f t="shared" si="13"/>
        <v/>
      </c>
      <c r="O31" s="1" t="str">
        <f t="shared" si="13"/>
        <v/>
      </c>
      <c r="P31" s="1" t="str">
        <f t="shared" si="13"/>
        <v/>
      </c>
      <c r="Q31" s="19">
        <f t="shared" si="13"/>
        <v>12</v>
      </c>
      <c r="R31" s="19">
        <f t="shared" si="13"/>
        <v>12</v>
      </c>
      <c r="S31" s="1" t="str">
        <f t="shared" si="13"/>
        <v/>
      </c>
      <c r="T31" s="1" t="str">
        <f t="shared" si="13"/>
        <v/>
      </c>
      <c r="U31" s="1" t="str">
        <f t="shared" si="13"/>
        <v/>
      </c>
      <c r="V31" s="1" t="str">
        <f t="shared" si="13"/>
        <v/>
      </c>
      <c r="W31" s="1">
        <v>7</v>
      </c>
      <c r="X31" s="19">
        <f t="shared" ref="X31:AF31" si="14">IF(X30="J",12,(IF(X30="A",7.5,IF(X30="M",7.5,IF(OR(X30="C",X30="Mal"),7,"")))))</f>
        <v>12</v>
      </c>
      <c r="Y31" s="19">
        <f t="shared" si="14"/>
        <v>12</v>
      </c>
      <c r="Z31" s="1" t="str">
        <f t="shared" si="14"/>
        <v/>
      </c>
      <c r="AA31" s="1" t="str">
        <f t="shared" si="14"/>
        <v/>
      </c>
      <c r="AB31" s="1">
        <f t="shared" si="14"/>
        <v>12</v>
      </c>
      <c r="AC31" s="1">
        <f t="shared" si="14"/>
        <v>12</v>
      </c>
      <c r="AD31" s="1" t="str">
        <f t="shared" si="14"/>
        <v/>
      </c>
      <c r="AE31" s="19" t="str">
        <f t="shared" si="14"/>
        <v/>
      </c>
      <c r="AF31" s="19" t="str">
        <f t="shared" si="14"/>
        <v/>
      </c>
      <c r="AG31" s="21">
        <f>$AG$9</f>
        <v>140</v>
      </c>
      <c r="AH31" s="21">
        <f>SUM(B31:AF31)</f>
        <v>146</v>
      </c>
      <c r="AI31" s="21">
        <f>AH31-AG31</f>
        <v>6</v>
      </c>
      <c r="AJ31" s="21">
        <v>-14.5</v>
      </c>
      <c r="AK31" s="21">
        <f>AJ31+AI31</f>
        <v>-8.5</v>
      </c>
    </row>
    <row r="32" spans="1:37" ht="15" customHeight="1" x14ac:dyDescent="0.25">
      <c r="A32" s="6"/>
      <c r="B32" s="7"/>
      <c r="C32" s="7"/>
      <c r="D32" s="7"/>
      <c r="E32" s="7"/>
      <c r="F32" s="7"/>
      <c r="G32" s="8"/>
      <c r="H32" s="8"/>
      <c r="I32" s="7"/>
      <c r="J32" s="7"/>
      <c r="K32" s="7"/>
      <c r="L32" s="7"/>
      <c r="M32" s="7"/>
      <c r="N32" s="8"/>
      <c r="O32" s="8"/>
      <c r="P32" s="7"/>
      <c r="Q32" s="7"/>
      <c r="R32" s="7"/>
      <c r="S32" s="7"/>
      <c r="T32" s="7"/>
      <c r="U32" s="8"/>
      <c r="V32" s="8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</row>
    <row r="36" spans="10:10" ht="15" customHeight="1" x14ac:dyDescent="0.25">
      <c r="J36" s="9"/>
    </row>
    <row r="37" spans="10:10" ht="15" customHeight="1" x14ac:dyDescent="0.25">
      <c r="J37" s="9"/>
    </row>
    <row r="38" spans="10:10" ht="15" customHeight="1" x14ac:dyDescent="0.25">
      <c r="J38" s="9"/>
    </row>
  </sheetData>
  <mergeCells count="13">
    <mergeCell ref="AJ26:AK26"/>
    <mergeCell ref="AJ28:AK28"/>
    <mergeCell ref="AJ30:AK30"/>
    <mergeCell ref="B3:AF4"/>
    <mergeCell ref="AJ20:AK20"/>
    <mergeCell ref="AJ22:AK22"/>
    <mergeCell ref="AJ24:AK24"/>
    <mergeCell ref="AJ14:AK14"/>
    <mergeCell ref="AJ16:AK16"/>
    <mergeCell ref="AJ18:AK18"/>
    <mergeCell ref="AJ8:AK8"/>
    <mergeCell ref="AJ10:AK10"/>
    <mergeCell ref="AJ12:AK12"/>
  </mergeCells>
  <phoneticPr fontId="3" type="noConversion"/>
  <conditionalFormatting sqref="AI9:AK31">
    <cfRule type="cellIs" dxfId="47" priority="3" stopIfTrue="1" operator="lessThan">
      <formula>0</formula>
    </cfRule>
  </conditionalFormatting>
  <conditionalFormatting sqref="B8:AF31">
    <cfRule type="expression" dxfId="46" priority="34" stopIfTrue="1">
      <formula>B$7=1</formula>
    </cfRule>
    <cfRule type="expression" dxfId="45" priority="35" stopIfTrue="1">
      <formula>B$8="dim"</formula>
    </cfRule>
    <cfRule type="expression" dxfId="44" priority="36" stopIfTrue="1">
      <formula>B$8="sam"</formula>
    </cfRule>
  </conditionalFormatting>
  <pageMargins left="0.7" right="0.7" top="0.75" bottom="0.75" header="0.3" footer="0.3"/>
  <pageSetup paperSize="8" scale="77" fitToHeight="0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8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4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28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Février</v>
      </c>
      <c r="B6" s="32">
        <f t="shared" ref="B6:AF6" ca="1" si="0">DATE($A$3,MONTH(1&amp;$A$6),B9)</f>
        <v>44228</v>
      </c>
      <c r="C6" s="32">
        <f t="shared" ca="1" si="0"/>
        <v>44229</v>
      </c>
      <c r="D6" s="32">
        <f t="shared" ca="1" si="0"/>
        <v>44230</v>
      </c>
      <c r="E6" s="32">
        <f t="shared" ca="1" si="0"/>
        <v>44231</v>
      </c>
      <c r="F6" s="32">
        <f t="shared" ca="1" si="0"/>
        <v>44232</v>
      </c>
      <c r="G6" s="32">
        <f t="shared" ca="1" si="0"/>
        <v>44233</v>
      </c>
      <c r="H6" s="32">
        <f t="shared" ca="1" si="0"/>
        <v>44234</v>
      </c>
      <c r="I6" s="32">
        <f t="shared" ca="1" si="0"/>
        <v>44235</v>
      </c>
      <c r="J6" s="32">
        <f t="shared" ca="1" si="0"/>
        <v>44236</v>
      </c>
      <c r="K6" s="32">
        <f t="shared" ca="1" si="0"/>
        <v>44237</v>
      </c>
      <c r="L6" s="32">
        <f t="shared" ca="1" si="0"/>
        <v>44238</v>
      </c>
      <c r="M6" s="32">
        <f t="shared" ca="1" si="0"/>
        <v>44239</v>
      </c>
      <c r="N6" s="32">
        <f t="shared" ca="1" si="0"/>
        <v>44240</v>
      </c>
      <c r="O6" s="32">
        <f t="shared" ca="1" si="0"/>
        <v>44241</v>
      </c>
      <c r="P6" s="32">
        <f t="shared" ca="1" si="0"/>
        <v>44242</v>
      </c>
      <c r="Q6" s="32">
        <f t="shared" ca="1" si="0"/>
        <v>44243</v>
      </c>
      <c r="R6" s="32">
        <f t="shared" ca="1" si="0"/>
        <v>44244</v>
      </c>
      <c r="S6" s="32">
        <f t="shared" ca="1" si="0"/>
        <v>44245</v>
      </c>
      <c r="T6" s="32">
        <f t="shared" ca="1" si="0"/>
        <v>44246</v>
      </c>
      <c r="U6" s="32">
        <f t="shared" ca="1" si="0"/>
        <v>44247</v>
      </c>
      <c r="V6" s="32">
        <f t="shared" ca="1" si="0"/>
        <v>44248</v>
      </c>
      <c r="W6" s="32">
        <f t="shared" ca="1" si="0"/>
        <v>44249</v>
      </c>
      <c r="X6" s="32">
        <f t="shared" ca="1" si="0"/>
        <v>44250</v>
      </c>
      <c r="Y6" s="32">
        <f t="shared" ca="1" si="0"/>
        <v>44251</v>
      </c>
      <c r="Z6" s="32">
        <f t="shared" ca="1" si="0"/>
        <v>44252</v>
      </c>
      <c r="AA6" s="32">
        <f t="shared" ca="1" si="0"/>
        <v>44253</v>
      </c>
      <c r="AB6" s="32">
        <f t="shared" ca="1" si="0"/>
        <v>44254</v>
      </c>
      <c r="AC6" s="32">
        <f t="shared" ca="1" si="0"/>
        <v>44255</v>
      </c>
      <c r="AD6" s="32">
        <f t="shared" ca="1" si="0"/>
        <v>44227</v>
      </c>
      <c r="AE6" s="32">
        <f t="shared" ca="1" si="0"/>
        <v>44227</v>
      </c>
      <c r="AF6" s="32">
        <f t="shared" ca="1" si="0"/>
        <v>44227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Février</v>
      </c>
      <c r="B8" s="24" t="str">
        <f t="shared" ref="B8:AC8" ca="1" si="1">TEXT(DATE($A$3,MONTH(1&amp;TEXT($A$8,"")),B9),"jjj")</f>
        <v>lun</v>
      </c>
      <c r="C8" s="24" t="str">
        <f t="shared" ca="1" si="1"/>
        <v>mar</v>
      </c>
      <c r="D8" s="24" t="str">
        <f t="shared" ca="1" si="1"/>
        <v>mer</v>
      </c>
      <c r="E8" s="24" t="str">
        <f t="shared" ca="1" si="1"/>
        <v>jeu</v>
      </c>
      <c r="F8" s="24" t="str">
        <f t="shared" ca="1" si="1"/>
        <v>ven</v>
      </c>
      <c r="G8" s="24" t="str">
        <f t="shared" ca="1" si="1"/>
        <v>sam</v>
      </c>
      <c r="H8" s="24" t="str">
        <f t="shared" ca="1" si="1"/>
        <v>dim</v>
      </c>
      <c r="I8" s="24" t="str">
        <f t="shared" ca="1" si="1"/>
        <v>lun</v>
      </c>
      <c r="J8" s="24" t="str">
        <f t="shared" ca="1" si="1"/>
        <v>mar</v>
      </c>
      <c r="K8" s="24" t="str">
        <f t="shared" ca="1" si="1"/>
        <v>mer</v>
      </c>
      <c r="L8" s="24" t="str">
        <f t="shared" ca="1" si="1"/>
        <v>jeu</v>
      </c>
      <c r="M8" s="24" t="str">
        <f t="shared" ca="1" si="1"/>
        <v>ven</v>
      </c>
      <c r="N8" s="24" t="str">
        <f t="shared" ca="1" si="1"/>
        <v>sam</v>
      </c>
      <c r="O8" s="24" t="str">
        <f t="shared" ca="1" si="1"/>
        <v>dim</v>
      </c>
      <c r="P8" s="24" t="str">
        <f t="shared" ca="1" si="1"/>
        <v>lun</v>
      </c>
      <c r="Q8" s="24" t="str">
        <f t="shared" ca="1" si="1"/>
        <v>mar</v>
      </c>
      <c r="R8" s="24" t="str">
        <f t="shared" ca="1" si="1"/>
        <v>mer</v>
      </c>
      <c r="S8" s="24" t="str">
        <f t="shared" ca="1" si="1"/>
        <v>jeu</v>
      </c>
      <c r="T8" s="24" t="str">
        <f t="shared" ca="1" si="1"/>
        <v>ven</v>
      </c>
      <c r="U8" s="24" t="str">
        <f t="shared" ca="1" si="1"/>
        <v>sam</v>
      </c>
      <c r="V8" s="24" t="str">
        <f t="shared" ca="1" si="1"/>
        <v>dim</v>
      </c>
      <c r="W8" s="24" t="str">
        <f t="shared" ca="1" si="1"/>
        <v>lun</v>
      </c>
      <c r="X8" s="24" t="str">
        <f t="shared" ca="1" si="1"/>
        <v>mar</v>
      </c>
      <c r="Y8" s="24" t="str">
        <f t="shared" ca="1" si="1"/>
        <v>mer</v>
      </c>
      <c r="Z8" s="24" t="str">
        <f t="shared" ca="1" si="1"/>
        <v>jeu</v>
      </c>
      <c r="AA8" s="24" t="str">
        <f t="shared" ca="1" si="1"/>
        <v>ven</v>
      </c>
      <c r="AB8" s="24" t="str">
        <f t="shared" ca="1" si="1"/>
        <v>sam</v>
      </c>
      <c r="AC8" s="24" t="str">
        <f t="shared" ca="1" si="1"/>
        <v>dim</v>
      </c>
      <c r="AD8" s="24"/>
      <c r="AE8" s="24"/>
      <c r="AF8" s="24"/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f>B9+1</f>
        <v>2</v>
      </c>
      <c r="D9" s="19">
        <f t="shared" ref="D9:AC9" si="2">C9+1</f>
        <v>3</v>
      </c>
      <c r="E9" s="1">
        <f t="shared" si="2"/>
        <v>4</v>
      </c>
      <c r="F9" s="1">
        <f t="shared" si="2"/>
        <v>5</v>
      </c>
      <c r="G9" s="1">
        <f t="shared" si="2"/>
        <v>6</v>
      </c>
      <c r="H9" s="1">
        <f t="shared" si="2"/>
        <v>7</v>
      </c>
      <c r="I9" s="1">
        <f t="shared" si="2"/>
        <v>8</v>
      </c>
      <c r="J9" s="19">
        <f t="shared" si="2"/>
        <v>9</v>
      </c>
      <c r="K9" s="19">
        <f t="shared" si="2"/>
        <v>10</v>
      </c>
      <c r="L9" s="1">
        <f t="shared" si="2"/>
        <v>11</v>
      </c>
      <c r="M9" s="1">
        <f t="shared" si="2"/>
        <v>12</v>
      </c>
      <c r="N9" s="1">
        <f t="shared" si="2"/>
        <v>13</v>
      </c>
      <c r="O9" s="1">
        <f t="shared" si="2"/>
        <v>14</v>
      </c>
      <c r="P9" s="1">
        <f t="shared" si="2"/>
        <v>15</v>
      </c>
      <c r="Q9" s="19">
        <f t="shared" si="2"/>
        <v>16</v>
      </c>
      <c r="R9" s="19">
        <f t="shared" si="2"/>
        <v>17</v>
      </c>
      <c r="S9" s="1">
        <f t="shared" si="2"/>
        <v>18</v>
      </c>
      <c r="T9" s="1">
        <f t="shared" si="2"/>
        <v>19</v>
      </c>
      <c r="U9" s="1">
        <f t="shared" si="2"/>
        <v>20</v>
      </c>
      <c r="V9" s="1">
        <f t="shared" si="2"/>
        <v>21</v>
      </c>
      <c r="W9" s="1">
        <f t="shared" si="2"/>
        <v>22</v>
      </c>
      <c r="X9" s="19">
        <f t="shared" si="2"/>
        <v>23</v>
      </c>
      <c r="Y9" s="19">
        <f t="shared" si="2"/>
        <v>24</v>
      </c>
      <c r="Z9" s="1">
        <f t="shared" si="2"/>
        <v>25</v>
      </c>
      <c r="AA9" s="1">
        <f t="shared" si="2"/>
        <v>26</v>
      </c>
      <c r="AB9" s="1">
        <f t="shared" si="2"/>
        <v>27</v>
      </c>
      <c r="AC9" s="1">
        <f t="shared" si="2"/>
        <v>28</v>
      </c>
      <c r="AD9" s="1"/>
      <c r="AE9" s="19"/>
      <c r="AF9" s="19"/>
      <c r="AG9" s="13"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 t="s">
        <v>15</v>
      </c>
      <c r="D12" s="24" t="s">
        <v>15</v>
      </c>
      <c r="E12" s="24" t="s">
        <v>15</v>
      </c>
      <c r="F12" s="24"/>
      <c r="G12" s="24"/>
      <c r="H12" s="24"/>
      <c r="I12" s="24"/>
      <c r="J12" s="24" t="s">
        <v>17</v>
      </c>
      <c r="K12" s="24" t="s">
        <v>17</v>
      </c>
      <c r="L12" s="24"/>
      <c r="M12" s="24"/>
      <c r="N12" s="24"/>
      <c r="O12" s="24"/>
      <c r="P12" s="24"/>
      <c r="Q12" s="24"/>
      <c r="R12" s="24" t="s">
        <v>15</v>
      </c>
      <c r="S12" s="24" t="s">
        <v>15</v>
      </c>
      <c r="T12" s="24" t="s">
        <v>15</v>
      </c>
      <c r="U12" s="24"/>
      <c r="V12" s="24"/>
      <c r="W12" s="24"/>
      <c r="X12" s="24"/>
      <c r="Y12" s="24"/>
      <c r="Z12" s="24" t="s">
        <v>17</v>
      </c>
      <c r="AA12" s="24" t="s">
        <v>17</v>
      </c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>IF(B12="A",7.5,IF(B12="M",7.5,IF(OR(B12="C",B12="Mal"),7,"")))</f>
        <v/>
      </c>
      <c r="C13" s="19">
        <v>7</v>
      </c>
      <c r="D13" s="19">
        <v>7</v>
      </c>
      <c r="E13" s="1">
        <v>7</v>
      </c>
      <c r="F13" s="1" t="str">
        <f>IF(F12="A",7.5,IF(F12="M",7.5,IF(OR(F12="C",F12="Mal"),7,"")))</f>
        <v/>
      </c>
      <c r="G13" s="1" t="str">
        <f>IF(G12="A",7.5,IF(G12="M",7.5,IF(OR(G12="C",G12="Mal"),7,"")))</f>
        <v/>
      </c>
      <c r="H13" s="1" t="str">
        <f>IF(H12="A",7.5,IF(H12="M",7.5,IF(OR(H12="C",H12="Mal"),7,"")))</f>
        <v/>
      </c>
      <c r="I13" s="1" t="str">
        <f>IF(I12="A",7.5,IF(I12="M",7.5,IF(OR(I12="C",I12="Mal"),7,"")))</f>
        <v/>
      </c>
      <c r="J13" s="19">
        <v>7</v>
      </c>
      <c r="K13" s="19">
        <v>7</v>
      </c>
      <c r="L13" s="1" t="str">
        <f t="shared" ref="L13:Q13" si="3">IF(L12="A",7.5,IF(L12="M",7.5,IF(OR(L12="C",L12="Mal"),7,"")))</f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9" t="str">
        <f t="shared" si="3"/>
        <v/>
      </c>
      <c r="R13" s="19">
        <v>7</v>
      </c>
      <c r="S13" s="1">
        <v>7</v>
      </c>
      <c r="T13" s="1">
        <v>7</v>
      </c>
      <c r="U13" s="1" t="str">
        <f>IF(U12="A",7.5,IF(U12="M",7.5,IF(OR(U12="C",U12="Mal"),7,"")))</f>
        <v/>
      </c>
      <c r="V13" s="1" t="str">
        <f>IF(V12="A",7.5,IF(V12="M",7.5,IF(OR(V12="C",V12="Mal"),7,"")))</f>
        <v/>
      </c>
      <c r="W13" s="1" t="str">
        <f>IF(W12="A",7.5,IF(W12="M",7.5,IF(OR(W12="C",W12="Mal"),7,"")))</f>
        <v/>
      </c>
      <c r="X13" s="19" t="str">
        <f>IF(X12="A",7.5,IF(X12="M",7.5,IF(OR(X12="C",X12="Mal"),7,"")))</f>
        <v/>
      </c>
      <c r="Y13" s="19" t="str">
        <f>IF(Y12="A",7.5,IF(Y12="M",7.5,IF(OR(Y12="C",Y12="Mal"),7,"")))</f>
        <v/>
      </c>
      <c r="Z13" s="1">
        <v>7</v>
      </c>
      <c r="AA13" s="1">
        <v>7</v>
      </c>
      <c r="AB13" s="1" t="str">
        <f>IF(AB12="A",7.5,IF(AB12="M",7.5,IF(OR(AB12="C",AB12="Mal"),7,"")))</f>
        <v/>
      </c>
      <c r="AC13" s="1" t="str">
        <f>IF(AC12="A",7.5,IF(AC12="M",7.5,IF(OR(AC12="C",AC12="Mal"),7,"")))</f>
        <v/>
      </c>
      <c r="AD13" s="1" t="str">
        <f>IF(AD12="A",7.5,IF(AD12="M",7.5,IF(OR(AD12="C",AD12="Mal"),7,"")))</f>
        <v/>
      </c>
      <c r="AE13" s="19" t="str">
        <f>IF(AE12="A",7.5,IF(AE12="M",7.5,IF(OR(AE12="C",AE12="Mal"),7,"")))</f>
        <v/>
      </c>
      <c r="AF13" s="19" t="str">
        <f>IF(AF12="A",7.5,IF(AF12="M",7.5,IF(OR(AF12="C",AF12="Mal"),7,"")))</f>
        <v/>
      </c>
      <c r="AG13" s="22">
        <f>$AG$9</f>
        <v>140</v>
      </c>
      <c r="AH13" s="22">
        <f>SUM(B13:AF13)</f>
        <v>70</v>
      </c>
      <c r="AI13" s="22">
        <f>AH13-AG13</f>
        <v>-70</v>
      </c>
      <c r="AJ13" s="22">
        <f>Janvier!AK13</f>
        <v>218.25</v>
      </c>
      <c r="AK13" s="22">
        <f>AJ13+AI13</f>
        <v>148.25</v>
      </c>
    </row>
    <row r="14" spans="1:38" ht="15" customHeight="1" x14ac:dyDescent="0.25">
      <c r="A14" s="25" t="s">
        <v>1</v>
      </c>
      <c r="B14" s="24" t="s">
        <v>17</v>
      </c>
      <c r="C14" s="24" t="s">
        <v>16</v>
      </c>
      <c r="D14" s="24" t="s">
        <v>15</v>
      </c>
      <c r="E14" s="24" t="s">
        <v>15</v>
      </c>
      <c r="F14" s="24" t="s">
        <v>15</v>
      </c>
      <c r="G14" s="24" t="s">
        <v>16</v>
      </c>
      <c r="H14" s="24" t="s">
        <v>16</v>
      </c>
      <c r="I14" s="24"/>
      <c r="J14" s="24"/>
      <c r="K14" s="24"/>
      <c r="L14" s="24"/>
      <c r="M14" s="24"/>
      <c r="N14" s="24"/>
      <c r="O14" s="24"/>
      <c r="P14" s="24" t="s">
        <v>16</v>
      </c>
      <c r="Q14" s="24" t="s">
        <v>17</v>
      </c>
      <c r="R14" s="24" t="s">
        <v>17</v>
      </c>
      <c r="S14" s="24" t="s">
        <v>17</v>
      </c>
      <c r="T14" s="24" t="s">
        <v>16</v>
      </c>
      <c r="U14" s="24" t="s">
        <v>15</v>
      </c>
      <c r="V14" s="24" t="s">
        <v>15</v>
      </c>
      <c r="W14" s="24" t="s">
        <v>15</v>
      </c>
      <c r="X14" s="24" t="s">
        <v>15</v>
      </c>
      <c r="Y14" s="24" t="s">
        <v>16</v>
      </c>
      <c r="Z14" s="24" t="s">
        <v>16</v>
      </c>
      <c r="AA14" s="24" t="s">
        <v>17</v>
      </c>
      <c r="AB14" s="24" t="s">
        <v>17</v>
      </c>
      <c r="AC14" s="24" t="s">
        <v>17</v>
      </c>
      <c r="AD14" s="24"/>
      <c r="AE14" s="24"/>
      <c r="AF14" s="24"/>
      <c r="AG14" s="25"/>
      <c r="AH14" s="25"/>
      <c r="AI14" s="25"/>
      <c r="AJ14" s="49"/>
      <c r="AK14" s="49"/>
    </row>
    <row r="15" spans="1:38" ht="15" customHeight="1" x14ac:dyDescent="0.25">
      <c r="A15" s="22"/>
      <c r="B15" s="19">
        <f t="shared" ref="B15:AF15" si="4">IF(B14="A",7.5,IF(B14="M",7.5,IF(OR(B14="C",B14="Mal"),7,"")))</f>
        <v>7.5</v>
      </c>
      <c r="C15" s="19" t="str">
        <f t="shared" si="4"/>
        <v/>
      </c>
      <c r="D15" s="19">
        <f t="shared" si="4"/>
        <v>7.5</v>
      </c>
      <c r="E15" s="1">
        <f t="shared" si="4"/>
        <v>7.5</v>
      </c>
      <c r="F15" s="1">
        <f t="shared" si="4"/>
        <v>7.5</v>
      </c>
      <c r="G15" s="1" t="str">
        <f t="shared" si="4"/>
        <v/>
      </c>
      <c r="H15" s="1" t="str">
        <f t="shared" si="4"/>
        <v/>
      </c>
      <c r="I15" s="1" t="str">
        <f t="shared" si="4"/>
        <v/>
      </c>
      <c r="J15" s="19" t="str">
        <f t="shared" si="4"/>
        <v/>
      </c>
      <c r="K15" s="19" t="str">
        <f t="shared" si="4"/>
        <v/>
      </c>
      <c r="L15" s="1" t="str">
        <f t="shared" si="4"/>
        <v/>
      </c>
      <c r="M15" s="1" t="str">
        <f t="shared" si="4"/>
        <v/>
      </c>
      <c r="N15" s="1" t="str">
        <f t="shared" si="4"/>
        <v/>
      </c>
      <c r="O15" s="1" t="str">
        <f t="shared" si="4"/>
        <v/>
      </c>
      <c r="P15" s="1" t="str">
        <f t="shared" si="4"/>
        <v/>
      </c>
      <c r="Q15" s="19">
        <f t="shared" si="4"/>
        <v>7.5</v>
      </c>
      <c r="R15" s="19">
        <f t="shared" si="4"/>
        <v>7.5</v>
      </c>
      <c r="S15" s="1">
        <f t="shared" si="4"/>
        <v>7.5</v>
      </c>
      <c r="T15" s="1" t="str">
        <f t="shared" si="4"/>
        <v/>
      </c>
      <c r="U15" s="1">
        <f t="shared" si="4"/>
        <v>7.5</v>
      </c>
      <c r="V15" s="1">
        <f t="shared" si="4"/>
        <v>7.5</v>
      </c>
      <c r="W15" s="1">
        <f t="shared" si="4"/>
        <v>7.5</v>
      </c>
      <c r="X15" s="19">
        <f t="shared" si="4"/>
        <v>7.5</v>
      </c>
      <c r="Y15" s="19" t="str">
        <f t="shared" si="4"/>
        <v/>
      </c>
      <c r="Z15" s="1" t="str">
        <f t="shared" si="4"/>
        <v/>
      </c>
      <c r="AA15" s="1">
        <f t="shared" si="4"/>
        <v>7.5</v>
      </c>
      <c r="AB15" s="1">
        <f t="shared" si="4"/>
        <v>7.5</v>
      </c>
      <c r="AC15" s="1">
        <f t="shared" si="4"/>
        <v>7.5</v>
      </c>
      <c r="AD15" s="1" t="str">
        <f t="shared" si="4"/>
        <v/>
      </c>
      <c r="AE15" s="19" t="str">
        <f t="shared" si="4"/>
        <v/>
      </c>
      <c r="AF15" s="19" t="str">
        <f t="shared" si="4"/>
        <v/>
      </c>
      <c r="AG15" s="22">
        <f>$AG$9</f>
        <v>140</v>
      </c>
      <c r="AH15" s="22">
        <f>SUM(B15:AF15)</f>
        <v>105</v>
      </c>
      <c r="AI15" s="22">
        <f>AH15-AG15</f>
        <v>-35</v>
      </c>
      <c r="AJ15" s="22">
        <f>Janvier!AK15</f>
        <v>56.75</v>
      </c>
      <c r="AK15" s="22">
        <f>AJ15+AI15</f>
        <v>21.75</v>
      </c>
    </row>
    <row r="16" spans="1:38" ht="15" customHeight="1" x14ac:dyDescent="0.25">
      <c r="A16" s="25" t="s">
        <v>2</v>
      </c>
      <c r="B16" s="24" t="s">
        <v>16</v>
      </c>
      <c r="C16" s="24" t="s">
        <v>17</v>
      </c>
      <c r="D16" s="24" t="s">
        <v>17</v>
      </c>
      <c r="E16" s="24" t="s">
        <v>17</v>
      </c>
      <c r="F16" s="24" t="s">
        <v>16</v>
      </c>
      <c r="G16" s="24" t="s">
        <v>15</v>
      </c>
      <c r="H16" s="24" t="s">
        <v>15</v>
      </c>
      <c r="I16" s="24" t="s">
        <v>15</v>
      </c>
      <c r="J16" s="24" t="s">
        <v>15</v>
      </c>
      <c r="K16" s="24" t="s">
        <v>16</v>
      </c>
      <c r="L16" s="24" t="s">
        <v>16</v>
      </c>
      <c r="M16" s="24" t="s">
        <v>17</v>
      </c>
      <c r="N16" s="24" t="s">
        <v>17</v>
      </c>
      <c r="O16" s="24" t="s">
        <v>17</v>
      </c>
      <c r="P16" s="24" t="s">
        <v>17</v>
      </c>
      <c r="Q16" s="24" t="s">
        <v>16</v>
      </c>
      <c r="R16" s="24" t="s">
        <v>15</v>
      </c>
      <c r="S16" s="24" t="s">
        <v>15</v>
      </c>
      <c r="T16" s="24" t="s">
        <v>15</v>
      </c>
      <c r="U16" s="24" t="s">
        <v>16</v>
      </c>
      <c r="V16" s="24" t="s">
        <v>16</v>
      </c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5"/>
      <c r="AH16" s="25"/>
      <c r="AI16" s="25"/>
      <c r="AJ16" s="49"/>
      <c r="AK16" s="49"/>
    </row>
    <row r="17" spans="1:38" ht="15" customHeight="1" x14ac:dyDescent="0.25">
      <c r="A17" s="22"/>
      <c r="B17" s="19" t="str">
        <f t="shared" ref="B17:AF17" si="5">IF(B16="A",7.5,IF(B16="M",7.5,IF(OR(B16="C",B16="Mal"),7,"")))</f>
        <v/>
      </c>
      <c r="C17" s="19">
        <f t="shared" si="5"/>
        <v>7.5</v>
      </c>
      <c r="D17" s="19">
        <f t="shared" si="5"/>
        <v>7.5</v>
      </c>
      <c r="E17" s="1">
        <f t="shared" si="5"/>
        <v>7.5</v>
      </c>
      <c r="F17" s="1" t="str">
        <f t="shared" si="5"/>
        <v/>
      </c>
      <c r="G17" s="1">
        <f t="shared" si="5"/>
        <v>7.5</v>
      </c>
      <c r="H17" s="1">
        <f t="shared" si="5"/>
        <v>7.5</v>
      </c>
      <c r="I17" s="1">
        <f t="shared" si="5"/>
        <v>7.5</v>
      </c>
      <c r="J17" s="19">
        <f t="shared" si="5"/>
        <v>7.5</v>
      </c>
      <c r="K17" s="19" t="str">
        <f t="shared" si="5"/>
        <v/>
      </c>
      <c r="L17" s="1" t="str">
        <f t="shared" si="5"/>
        <v/>
      </c>
      <c r="M17" s="1">
        <f t="shared" si="5"/>
        <v>7.5</v>
      </c>
      <c r="N17" s="1">
        <f t="shared" si="5"/>
        <v>7.5</v>
      </c>
      <c r="O17" s="1">
        <f t="shared" si="5"/>
        <v>7.5</v>
      </c>
      <c r="P17" s="1">
        <f t="shared" si="5"/>
        <v>7.5</v>
      </c>
      <c r="Q17" s="19" t="str">
        <f t="shared" si="5"/>
        <v/>
      </c>
      <c r="R17" s="19">
        <f t="shared" si="5"/>
        <v>7.5</v>
      </c>
      <c r="S17" s="1">
        <f t="shared" si="5"/>
        <v>7.5</v>
      </c>
      <c r="T17" s="1">
        <f t="shared" si="5"/>
        <v>7.5</v>
      </c>
      <c r="U17" s="1" t="str">
        <f t="shared" si="5"/>
        <v/>
      </c>
      <c r="V17" s="1" t="str">
        <f t="shared" si="5"/>
        <v/>
      </c>
      <c r="W17" s="1" t="str">
        <f t="shared" si="5"/>
        <v/>
      </c>
      <c r="X17" s="19" t="str">
        <f t="shared" si="5"/>
        <v/>
      </c>
      <c r="Y17" s="19" t="str">
        <f t="shared" si="5"/>
        <v/>
      </c>
      <c r="Z17" s="1" t="str">
        <f t="shared" si="5"/>
        <v/>
      </c>
      <c r="AA17" s="1" t="str">
        <f t="shared" si="5"/>
        <v/>
      </c>
      <c r="AB17" s="1" t="str">
        <f t="shared" si="5"/>
        <v/>
      </c>
      <c r="AC17" s="1" t="str">
        <f t="shared" si="5"/>
        <v/>
      </c>
      <c r="AD17" s="1" t="str">
        <f t="shared" si="5"/>
        <v/>
      </c>
      <c r="AE17" s="19" t="str">
        <f t="shared" si="5"/>
        <v/>
      </c>
      <c r="AF17" s="19" t="str">
        <f t="shared" si="5"/>
        <v/>
      </c>
      <c r="AG17" s="22">
        <f>$AG$9</f>
        <v>140</v>
      </c>
      <c r="AH17" s="22">
        <f>SUM(B17:AF17)</f>
        <v>105</v>
      </c>
      <c r="AI17" s="22">
        <f>AH17-AG17</f>
        <v>-35</v>
      </c>
      <c r="AJ17" s="22">
        <f>Janvier!AK17</f>
        <v>46.75</v>
      </c>
      <c r="AK17" s="22">
        <f>AJ17+AI17</f>
        <v>11.75</v>
      </c>
    </row>
    <row r="18" spans="1:38" ht="15" customHeight="1" x14ac:dyDescent="0.25">
      <c r="A18" s="25" t="s">
        <v>4</v>
      </c>
      <c r="B18" s="24"/>
      <c r="C18" s="24"/>
      <c r="D18" s="24"/>
      <c r="E18" s="24"/>
      <c r="F18" s="24"/>
      <c r="G18" s="24"/>
      <c r="H18" s="24"/>
      <c r="I18" s="24" t="s">
        <v>16</v>
      </c>
      <c r="J18" s="24" t="s">
        <v>17</v>
      </c>
      <c r="K18" s="24" t="s">
        <v>17</v>
      </c>
      <c r="L18" s="24" t="s">
        <v>17</v>
      </c>
      <c r="M18" s="24" t="s">
        <v>16</v>
      </c>
      <c r="N18" s="24" t="s">
        <v>15</v>
      </c>
      <c r="O18" s="24" t="s">
        <v>15</v>
      </c>
      <c r="P18" s="24" t="s">
        <v>15</v>
      </c>
      <c r="Q18" s="24" t="s">
        <v>15</v>
      </c>
      <c r="R18" s="24" t="s">
        <v>16</v>
      </c>
      <c r="S18" s="24" t="s">
        <v>16</v>
      </c>
      <c r="T18" s="24" t="s">
        <v>17</v>
      </c>
      <c r="U18" s="24" t="s">
        <v>17</v>
      </c>
      <c r="V18" s="24" t="s">
        <v>17</v>
      </c>
      <c r="W18" s="24" t="s">
        <v>17</v>
      </c>
      <c r="X18" s="24" t="s">
        <v>16</v>
      </c>
      <c r="Y18" s="24" t="s">
        <v>15</v>
      </c>
      <c r="Z18" s="24" t="s">
        <v>15</v>
      </c>
      <c r="AA18" s="24" t="s">
        <v>15</v>
      </c>
      <c r="AB18" s="24" t="s">
        <v>16</v>
      </c>
      <c r="AC18" s="24" t="s">
        <v>16</v>
      </c>
      <c r="AD18" s="24"/>
      <c r="AE18" s="24"/>
      <c r="AF18" s="24"/>
      <c r="AG18" s="25"/>
      <c r="AH18" s="25"/>
      <c r="AI18" s="25"/>
      <c r="AJ18" s="49"/>
      <c r="AK18" s="49"/>
    </row>
    <row r="19" spans="1:38" ht="15" customHeight="1" x14ac:dyDescent="0.25">
      <c r="A19" s="22"/>
      <c r="B19" s="19" t="str">
        <f t="shared" ref="B19:AF19" si="6">IF(B18="A",7.5,IF(B18="M",7.5,IF(OR(B18="C",B18="Mal"),7,"")))</f>
        <v/>
      </c>
      <c r="C19" s="19" t="str">
        <f t="shared" si="6"/>
        <v/>
      </c>
      <c r="D19" s="19" t="str">
        <f t="shared" si="6"/>
        <v/>
      </c>
      <c r="E19" s="1" t="str">
        <f t="shared" si="6"/>
        <v/>
      </c>
      <c r="F19" s="1" t="str">
        <f t="shared" si="6"/>
        <v/>
      </c>
      <c r="G19" s="1" t="str">
        <f t="shared" si="6"/>
        <v/>
      </c>
      <c r="H19" s="1" t="str">
        <f t="shared" si="6"/>
        <v/>
      </c>
      <c r="I19" s="1" t="str">
        <f t="shared" si="6"/>
        <v/>
      </c>
      <c r="J19" s="19">
        <f t="shared" si="6"/>
        <v>7.5</v>
      </c>
      <c r="K19" s="19">
        <f t="shared" si="6"/>
        <v>7.5</v>
      </c>
      <c r="L19" s="1">
        <f t="shared" si="6"/>
        <v>7.5</v>
      </c>
      <c r="M19" s="1" t="str">
        <f t="shared" si="6"/>
        <v/>
      </c>
      <c r="N19" s="1">
        <f t="shared" si="6"/>
        <v>7.5</v>
      </c>
      <c r="O19" s="1">
        <f t="shared" si="6"/>
        <v>7.5</v>
      </c>
      <c r="P19" s="1">
        <f t="shared" si="6"/>
        <v>7.5</v>
      </c>
      <c r="Q19" s="19">
        <f t="shared" si="6"/>
        <v>7.5</v>
      </c>
      <c r="R19" s="19" t="str">
        <f t="shared" si="6"/>
        <v/>
      </c>
      <c r="S19" s="1" t="str">
        <f t="shared" si="6"/>
        <v/>
      </c>
      <c r="T19" s="1">
        <f t="shared" si="6"/>
        <v>7.5</v>
      </c>
      <c r="U19" s="1">
        <f t="shared" si="6"/>
        <v>7.5</v>
      </c>
      <c r="V19" s="1">
        <f t="shared" si="6"/>
        <v>7.5</v>
      </c>
      <c r="W19" s="1">
        <f t="shared" si="6"/>
        <v>7.5</v>
      </c>
      <c r="X19" s="19" t="str">
        <f t="shared" si="6"/>
        <v/>
      </c>
      <c r="Y19" s="19">
        <f t="shared" si="6"/>
        <v>7.5</v>
      </c>
      <c r="Z19" s="1">
        <f t="shared" si="6"/>
        <v>7.5</v>
      </c>
      <c r="AA19" s="1">
        <f t="shared" si="6"/>
        <v>7.5</v>
      </c>
      <c r="AB19" s="1" t="str">
        <f t="shared" si="6"/>
        <v/>
      </c>
      <c r="AC19" s="1" t="str">
        <f t="shared" si="6"/>
        <v/>
      </c>
      <c r="AD19" s="1" t="str">
        <f t="shared" si="6"/>
        <v/>
      </c>
      <c r="AE19" s="19" t="str">
        <f t="shared" si="6"/>
        <v/>
      </c>
      <c r="AF19" s="19" t="str">
        <f t="shared" si="6"/>
        <v/>
      </c>
      <c r="AG19" s="22">
        <f>$AG$9</f>
        <v>140</v>
      </c>
      <c r="AH19" s="22">
        <f>SUM(B19:AF19)</f>
        <v>105</v>
      </c>
      <c r="AI19" s="22">
        <f>AH19-AG19</f>
        <v>-35</v>
      </c>
      <c r="AJ19" s="22">
        <f>Janvier!AK19</f>
        <v>106.75</v>
      </c>
      <c r="AK19" s="22">
        <f>AJ19+AI19</f>
        <v>71.75</v>
      </c>
    </row>
    <row r="20" spans="1:38" ht="15" customHeight="1" x14ac:dyDescent="0.25">
      <c r="A20" s="25" t="s">
        <v>3</v>
      </c>
      <c r="B20" s="24" t="s">
        <v>15</v>
      </c>
      <c r="C20" s="24" t="s">
        <v>15</v>
      </c>
      <c r="D20" s="24" t="s">
        <v>16</v>
      </c>
      <c r="E20" s="24" t="s">
        <v>16</v>
      </c>
      <c r="F20" s="24" t="s">
        <v>17</v>
      </c>
      <c r="G20" s="24" t="s">
        <v>17</v>
      </c>
      <c r="H20" s="24" t="s">
        <v>17</v>
      </c>
      <c r="I20" s="24" t="s">
        <v>17</v>
      </c>
      <c r="J20" s="24" t="s">
        <v>16</v>
      </c>
      <c r="K20" s="24" t="s">
        <v>15</v>
      </c>
      <c r="L20" s="24" t="s">
        <v>15</v>
      </c>
      <c r="M20" s="24" t="s">
        <v>15</v>
      </c>
      <c r="N20" s="24" t="s">
        <v>16</v>
      </c>
      <c r="O20" s="24" t="s">
        <v>16</v>
      </c>
      <c r="P20" s="24"/>
      <c r="Q20" s="24"/>
      <c r="R20" s="24" t="s">
        <v>17</v>
      </c>
      <c r="S20" s="24"/>
      <c r="T20" s="24"/>
      <c r="U20" s="24"/>
      <c r="V20" s="24"/>
      <c r="W20" s="24" t="s">
        <v>16</v>
      </c>
      <c r="X20" s="24" t="s">
        <v>17</v>
      </c>
      <c r="Y20" s="24" t="s">
        <v>17</v>
      </c>
      <c r="Z20" s="24" t="s">
        <v>17</v>
      </c>
      <c r="AA20" s="24" t="s">
        <v>16</v>
      </c>
      <c r="AB20" s="24" t="s">
        <v>15</v>
      </c>
      <c r="AC20" s="24" t="s">
        <v>15</v>
      </c>
      <c r="AD20" s="24"/>
      <c r="AE20" s="24"/>
      <c r="AF20" s="24"/>
      <c r="AG20" s="25"/>
      <c r="AH20" s="25"/>
      <c r="AI20" s="25"/>
      <c r="AJ20" s="49"/>
      <c r="AK20" s="49"/>
    </row>
    <row r="21" spans="1:38" ht="15" customHeight="1" x14ac:dyDescent="0.25">
      <c r="A21" s="22"/>
      <c r="B21" s="19">
        <f t="shared" ref="B21:AF21" si="7">IF(B20="A",7.5,IF(B20="M",7.5,IF(OR(B20="C",B20="Mal"),7,"")))</f>
        <v>7.5</v>
      </c>
      <c r="C21" s="19">
        <f t="shared" si="7"/>
        <v>7.5</v>
      </c>
      <c r="D21" s="19" t="str">
        <f t="shared" si="7"/>
        <v/>
      </c>
      <c r="E21" s="1" t="str">
        <f t="shared" si="7"/>
        <v/>
      </c>
      <c r="F21" s="1">
        <f t="shared" si="7"/>
        <v>7.5</v>
      </c>
      <c r="G21" s="1">
        <f t="shared" si="7"/>
        <v>7.5</v>
      </c>
      <c r="H21" s="1">
        <f t="shared" si="7"/>
        <v>7.5</v>
      </c>
      <c r="I21" s="1">
        <f t="shared" si="7"/>
        <v>7.5</v>
      </c>
      <c r="J21" s="19" t="str">
        <f t="shared" si="7"/>
        <v/>
      </c>
      <c r="K21" s="19">
        <f t="shared" si="7"/>
        <v>7.5</v>
      </c>
      <c r="L21" s="1">
        <f t="shared" si="7"/>
        <v>7.5</v>
      </c>
      <c r="M21" s="1">
        <f t="shared" si="7"/>
        <v>7.5</v>
      </c>
      <c r="N21" s="1" t="str">
        <f t="shared" si="7"/>
        <v/>
      </c>
      <c r="O21" s="1" t="str">
        <f t="shared" si="7"/>
        <v/>
      </c>
      <c r="P21" s="1" t="str">
        <f t="shared" si="7"/>
        <v/>
      </c>
      <c r="Q21" s="19" t="str">
        <f t="shared" si="7"/>
        <v/>
      </c>
      <c r="R21" s="19">
        <f t="shared" si="7"/>
        <v>7.5</v>
      </c>
      <c r="S21" s="1" t="str">
        <f t="shared" si="7"/>
        <v/>
      </c>
      <c r="T21" s="1" t="str">
        <f t="shared" si="7"/>
        <v/>
      </c>
      <c r="U21" s="1" t="str">
        <f t="shared" si="7"/>
        <v/>
      </c>
      <c r="V21" s="1" t="str">
        <f t="shared" si="7"/>
        <v/>
      </c>
      <c r="W21" s="1" t="str">
        <f t="shared" si="7"/>
        <v/>
      </c>
      <c r="X21" s="19">
        <f t="shared" si="7"/>
        <v>7.5</v>
      </c>
      <c r="Y21" s="19">
        <f t="shared" si="7"/>
        <v>7.5</v>
      </c>
      <c r="Z21" s="1">
        <f t="shared" si="7"/>
        <v>7.5</v>
      </c>
      <c r="AA21" s="1" t="str">
        <f t="shared" si="7"/>
        <v/>
      </c>
      <c r="AB21" s="1">
        <f t="shared" si="7"/>
        <v>7.5</v>
      </c>
      <c r="AC21" s="1">
        <f t="shared" si="7"/>
        <v>7.5</v>
      </c>
      <c r="AD21" s="1" t="str">
        <f t="shared" si="7"/>
        <v/>
      </c>
      <c r="AE21" s="19" t="str">
        <f t="shared" si="7"/>
        <v/>
      </c>
      <c r="AF21" s="19" t="str">
        <f t="shared" si="7"/>
        <v/>
      </c>
      <c r="AG21" s="22">
        <f>$AG$9</f>
        <v>140</v>
      </c>
      <c r="AH21" s="22">
        <f>SUM(B21:AF21)</f>
        <v>112.5</v>
      </c>
      <c r="AI21" s="22">
        <f>AH21-AG21</f>
        <v>-27.5</v>
      </c>
      <c r="AJ21" s="22">
        <f>Janvier!AK21</f>
        <v>21.5</v>
      </c>
      <c r="AK21" s="22">
        <f>AJ21+AI21</f>
        <v>-6</v>
      </c>
    </row>
    <row r="22" spans="1:38" ht="15" customHeight="1" x14ac:dyDescent="0.25">
      <c r="A22" s="25" t="s">
        <v>5</v>
      </c>
      <c r="B22" s="24" t="s">
        <v>32</v>
      </c>
      <c r="C22" s="24" t="s">
        <v>32</v>
      </c>
      <c r="D22" s="24" t="s">
        <v>32</v>
      </c>
      <c r="E22" s="24" t="s">
        <v>32</v>
      </c>
      <c r="F22" s="24" t="s">
        <v>32</v>
      </c>
      <c r="G22" s="24"/>
      <c r="H22" s="24"/>
      <c r="I22" s="24" t="s">
        <v>32</v>
      </c>
      <c r="J22" s="24" t="s">
        <v>32</v>
      </c>
      <c r="K22" s="24" t="s">
        <v>32</v>
      </c>
      <c r="L22" s="24" t="s">
        <v>32</v>
      </c>
      <c r="M22" s="24" t="s">
        <v>32</v>
      </c>
      <c r="N22" s="24"/>
      <c r="O22" s="24"/>
      <c r="P22" s="24" t="s">
        <v>32</v>
      </c>
      <c r="Q22" s="24" t="s">
        <v>32</v>
      </c>
      <c r="R22" s="24" t="s">
        <v>32</v>
      </c>
      <c r="S22" s="24" t="s">
        <v>32</v>
      </c>
      <c r="T22" s="24" t="s">
        <v>32</v>
      </c>
      <c r="U22" s="24"/>
      <c r="V22" s="24"/>
      <c r="W22" s="24" t="s">
        <v>32</v>
      </c>
      <c r="X22" s="24" t="s">
        <v>32</v>
      </c>
      <c r="Y22" s="24" t="s">
        <v>32</v>
      </c>
      <c r="Z22" s="24" t="s">
        <v>32</v>
      </c>
      <c r="AA22" s="24" t="s">
        <v>32</v>
      </c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>
        <f t="shared" ref="B23:AF23" si="8">IF(B22="A",7.5,IF(B22="M",7.5,IF(OR(B22="C",B22="Mal"),7,"")))</f>
        <v>7</v>
      </c>
      <c r="C23" s="19">
        <f t="shared" si="8"/>
        <v>7</v>
      </c>
      <c r="D23" s="19">
        <f t="shared" si="8"/>
        <v>7</v>
      </c>
      <c r="E23" s="1">
        <f t="shared" si="8"/>
        <v>7</v>
      </c>
      <c r="F23" s="1">
        <f t="shared" si="8"/>
        <v>7</v>
      </c>
      <c r="G23" s="1" t="str">
        <f t="shared" si="8"/>
        <v/>
      </c>
      <c r="H23" s="1" t="str">
        <f t="shared" si="8"/>
        <v/>
      </c>
      <c r="I23" s="1">
        <f t="shared" si="8"/>
        <v>7</v>
      </c>
      <c r="J23" s="19">
        <f t="shared" si="8"/>
        <v>7</v>
      </c>
      <c r="K23" s="19">
        <f t="shared" si="8"/>
        <v>7</v>
      </c>
      <c r="L23" s="1">
        <f t="shared" si="8"/>
        <v>7</v>
      </c>
      <c r="M23" s="1">
        <f t="shared" si="8"/>
        <v>7</v>
      </c>
      <c r="N23" s="1" t="str">
        <f t="shared" si="8"/>
        <v/>
      </c>
      <c r="O23" s="1" t="str">
        <f t="shared" si="8"/>
        <v/>
      </c>
      <c r="P23" s="1">
        <f t="shared" si="8"/>
        <v>7</v>
      </c>
      <c r="Q23" s="19">
        <f t="shared" si="8"/>
        <v>7</v>
      </c>
      <c r="R23" s="19">
        <f t="shared" si="8"/>
        <v>7</v>
      </c>
      <c r="S23" s="1">
        <f t="shared" si="8"/>
        <v>7</v>
      </c>
      <c r="T23" s="1">
        <f t="shared" si="8"/>
        <v>7</v>
      </c>
      <c r="U23" s="1" t="str">
        <f t="shared" si="8"/>
        <v/>
      </c>
      <c r="V23" s="1" t="str">
        <f t="shared" si="8"/>
        <v/>
      </c>
      <c r="W23" s="1">
        <f t="shared" si="8"/>
        <v>7</v>
      </c>
      <c r="X23" s="19">
        <f t="shared" si="8"/>
        <v>7</v>
      </c>
      <c r="Y23" s="19">
        <f t="shared" si="8"/>
        <v>7</v>
      </c>
      <c r="Z23" s="1">
        <f t="shared" si="8"/>
        <v>7</v>
      </c>
      <c r="AA23" s="1">
        <f t="shared" si="8"/>
        <v>7</v>
      </c>
      <c r="AB23" s="1" t="str">
        <f t="shared" si="8"/>
        <v/>
      </c>
      <c r="AC23" s="1" t="str">
        <f t="shared" si="8"/>
        <v/>
      </c>
      <c r="AD23" s="1" t="str">
        <f t="shared" si="8"/>
        <v/>
      </c>
      <c r="AE23" s="19" t="str">
        <f t="shared" si="8"/>
        <v/>
      </c>
      <c r="AF23" s="19" t="str">
        <f t="shared" si="8"/>
        <v/>
      </c>
      <c r="AG23" s="22">
        <f>$AG$9</f>
        <v>140</v>
      </c>
      <c r="AH23" s="22">
        <f>SUM(B23:AF23)</f>
        <v>140</v>
      </c>
      <c r="AI23" s="22">
        <f>AH23-AG23</f>
        <v>0</v>
      </c>
      <c r="AJ23" s="22">
        <f>Janvier!AK23</f>
        <v>477.25</v>
      </c>
      <c r="AK23" s="22">
        <f>AJ23+AI23</f>
        <v>477.25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 t="s">
        <v>31</v>
      </c>
      <c r="F26" s="24"/>
      <c r="G26" s="24"/>
      <c r="H26" s="24"/>
      <c r="I26" s="24"/>
      <c r="J26" s="24" t="s">
        <v>31</v>
      </c>
      <c r="K26" s="24"/>
      <c r="L26" s="24"/>
      <c r="M26" s="24" t="s">
        <v>31</v>
      </c>
      <c r="N26" s="24"/>
      <c r="O26" s="24"/>
      <c r="P26" s="24" t="s">
        <v>31</v>
      </c>
      <c r="Q26" s="24"/>
      <c r="R26" s="24"/>
      <c r="S26" s="24"/>
      <c r="T26" s="24"/>
      <c r="U26" s="24" t="s">
        <v>31</v>
      </c>
      <c r="V26" s="24" t="s">
        <v>31</v>
      </c>
      <c r="W26" s="24"/>
      <c r="X26" s="24"/>
      <c r="Y26" s="24" t="s">
        <v>31</v>
      </c>
      <c r="Z26" s="24" t="s">
        <v>31</v>
      </c>
      <c r="AA26" s="24"/>
      <c r="AB26" s="24"/>
      <c r="AC26" s="24"/>
      <c r="AD26" s="24"/>
      <c r="AE26" s="24"/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 t="str">
        <f t="shared" ref="B27:H27" si="9">IF(B26="J",12,(IF(B26="A",7.5,IF(B26="M",7.5,IF(B26="C",7,"")))))</f>
        <v/>
      </c>
      <c r="C27" s="19" t="str">
        <f t="shared" si="9"/>
        <v/>
      </c>
      <c r="D27" s="19">
        <f t="shared" si="9"/>
        <v>12</v>
      </c>
      <c r="E27" s="1">
        <f t="shared" si="9"/>
        <v>12</v>
      </c>
      <c r="F27" s="1" t="str">
        <f t="shared" si="9"/>
        <v/>
      </c>
      <c r="G27" s="1" t="str">
        <f t="shared" si="9"/>
        <v/>
      </c>
      <c r="H27" s="1" t="str">
        <f t="shared" si="9"/>
        <v/>
      </c>
      <c r="I27" s="1">
        <v>7</v>
      </c>
      <c r="J27" s="19">
        <f t="shared" ref="J27:Q27" si="10">IF(J26="J",12,(IF(J26="A",7.5,IF(J26="M",7.5,IF(J26="C",7,"")))))</f>
        <v>12</v>
      </c>
      <c r="K27" s="19" t="str">
        <f t="shared" si="10"/>
        <v/>
      </c>
      <c r="L27" s="1" t="str">
        <f t="shared" si="10"/>
        <v/>
      </c>
      <c r="M27" s="1">
        <f t="shared" si="10"/>
        <v>12</v>
      </c>
      <c r="N27" s="1" t="str">
        <f t="shared" si="10"/>
        <v/>
      </c>
      <c r="O27" s="1" t="str">
        <f t="shared" si="10"/>
        <v/>
      </c>
      <c r="P27" s="1">
        <f t="shared" si="10"/>
        <v>12</v>
      </c>
      <c r="Q27" s="19" t="str">
        <f t="shared" si="10"/>
        <v/>
      </c>
      <c r="R27" s="19">
        <v>7</v>
      </c>
      <c r="S27" s="1">
        <v>7</v>
      </c>
      <c r="T27" s="1" t="str">
        <f t="shared" ref="T27:AF27" si="11">IF(T26="J",12,(IF(T26="A",7.5,IF(T26="M",7.5,IF(T26="C",7,"")))))</f>
        <v/>
      </c>
      <c r="U27" s="1">
        <f t="shared" si="11"/>
        <v>12</v>
      </c>
      <c r="V27" s="1">
        <f t="shared" si="11"/>
        <v>12</v>
      </c>
      <c r="W27" s="1" t="str">
        <f t="shared" si="11"/>
        <v/>
      </c>
      <c r="X27" s="19" t="str">
        <f t="shared" si="11"/>
        <v/>
      </c>
      <c r="Y27" s="19">
        <f t="shared" si="11"/>
        <v>12</v>
      </c>
      <c r="Z27" s="1">
        <f t="shared" si="11"/>
        <v>12</v>
      </c>
      <c r="AA27" s="1" t="str">
        <f t="shared" si="11"/>
        <v/>
      </c>
      <c r="AB27" s="1" t="str">
        <f t="shared" si="11"/>
        <v/>
      </c>
      <c r="AC27" s="1" t="str">
        <f t="shared" si="11"/>
        <v/>
      </c>
      <c r="AD27" s="1" t="str">
        <f t="shared" si="11"/>
        <v/>
      </c>
      <c r="AE27" s="19" t="str">
        <f t="shared" si="11"/>
        <v/>
      </c>
      <c r="AF27" s="19" t="str">
        <f t="shared" si="11"/>
        <v/>
      </c>
      <c r="AG27" s="22">
        <f>$AG$9</f>
        <v>140</v>
      </c>
      <c r="AH27" s="22">
        <f>SUM(B27:AF27)</f>
        <v>129</v>
      </c>
      <c r="AI27" s="22">
        <f>AH27-AG27</f>
        <v>-11</v>
      </c>
      <c r="AJ27" s="22">
        <f>Janvier!AK27</f>
        <v>63.25</v>
      </c>
      <c r="AK27" s="22">
        <f>AJ27+AI27</f>
        <v>52.25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/>
      <c r="E28" s="24"/>
      <c r="F28" s="24"/>
      <c r="G28" s="24" t="s">
        <v>31</v>
      </c>
      <c r="H28" s="24" t="s">
        <v>31</v>
      </c>
      <c r="I28" s="24"/>
      <c r="J28" s="24"/>
      <c r="K28" s="24" t="s">
        <v>31</v>
      </c>
      <c r="L28" s="24" t="s">
        <v>31</v>
      </c>
      <c r="M28" s="24"/>
      <c r="N28" s="24"/>
      <c r="O28" s="24"/>
      <c r="P28" s="24"/>
      <c r="Q28" s="24" t="s">
        <v>31</v>
      </c>
      <c r="R28" s="24"/>
      <c r="S28" s="24"/>
      <c r="T28" s="24" t="s">
        <v>31</v>
      </c>
      <c r="U28" s="24"/>
      <c r="V28" s="24"/>
      <c r="W28" s="24" t="s">
        <v>31</v>
      </c>
      <c r="X28" s="24"/>
      <c r="Y28" s="24"/>
      <c r="Z28" s="24"/>
      <c r="AA28" s="24"/>
      <c r="AB28" s="24" t="s">
        <v>31</v>
      </c>
      <c r="AC28" s="24" t="s">
        <v>31</v>
      </c>
      <c r="AD28" s="24"/>
      <c r="AE28" s="24"/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>
        <f t="shared" ref="B29:AF29" si="12">IF(B28="J",12,(IF(B28="A",7.5,IF(B28="M",7.5,IF(B28="C",7,"")))))</f>
        <v>12</v>
      </c>
      <c r="C29" s="19" t="str">
        <f t="shared" si="12"/>
        <v/>
      </c>
      <c r="D29" s="19" t="str">
        <f t="shared" si="12"/>
        <v/>
      </c>
      <c r="E29" s="1" t="str">
        <f t="shared" si="12"/>
        <v/>
      </c>
      <c r="F29" s="1" t="str">
        <f t="shared" si="12"/>
        <v/>
      </c>
      <c r="G29" s="1">
        <f t="shared" si="12"/>
        <v>12</v>
      </c>
      <c r="H29" s="1">
        <f t="shared" si="12"/>
        <v>12</v>
      </c>
      <c r="I29" s="1" t="str">
        <f t="shared" si="12"/>
        <v/>
      </c>
      <c r="J29" s="19" t="str">
        <f t="shared" si="12"/>
        <v/>
      </c>
      <c r="K29" s="19">
        <f t="shared" si="12"/>
        <v>12</v>
      </c>
      <c r="L29" s="1">
        <f t="shared" si="12"/>
        <v>12</v>
      </c>
      <c r="M29" s="1" t="str">
        <f t="shared" si="12"/>
        <v/>
      </c>
      <c r="N29" s="1" t="str">
        <f t="shared" si="12"/>
        <v/>
      </c>
      <c r="O29" s="1" t="str">
        <f t="shared" si="12"/>
        <v/>
      </c>
      <c r="P29" s="1" t="str">
        <f t="shared" si="12"/>
        <v/>
      </c>
      <c r="Q29" s="19">
        <f t="shared" si="12"/>
        <v>12</v>
      </c>
      <c r="R29" s="19" t="str">
        <f t="shared" si="12"/>
        <v/>
      </c>
      <c r="S29" s="1" t="str">
        <f t="shared" si="12"/>
        <v/>
      </c>
      <c r="T29" s="1">
        <f t="shared" si="12"/>
        <v>12</v>
      </c>
      <c r="U29" s="1" t="str">
        <f t="shared" si="12"/>
        <v/>
      </c>
      <c r="V29" s="1" t="str">
        <f t="shared" si="12"/>
        <v/>
      </c>
      <c r="W29" s="1">
        <f t="shared" si="12"/>
        <v>12</v>
      </c>
      <c r="X29" s="19" t="str">
        <f t="shared" si="12"/>
        <v/>
      </c>
      <c r="Y29" s="19" t="str">
        <f t="shared" si="12"/>
        <v/>
      </c>
      <c r="Z29" s="1" t="str">
        <f t="shared" si="12"/>
        <v/>
      </c>
      <c r="AA29" s="1" t="str">
        <f t="shared" si="12"/>
        <v/>
      </c>
      <c r="AB29" s="1">
        <f t="shared" si="12"/>
        <v>12</v>
      </c>
      <c r="AC29" s="1">
        <f t="shared" si="12"/>
        <v>12</v>
      </c>
      <c r="AD29" s="1" t="str">
        <f t="shared" si="12"/>
        <v/>
      </c>
      <c r="AE29" s="19" t="str">
        <f t="shared" si="12"/>
        <v/>
      </c>
      <c r="AF29" s="19" t="str">
        <f t="shared" si="12"/>
        <v/>
      </c>
      <c r="AG29" s="22">
        <f>$AG$9</f>
        <v>140</v>
      </c>
      <c r="AH29" s="22">
        <f>SUM(B29:AF29)</f>
        <v>120</v>
      </c>
      <c r="AI29" s="22">
        <f>AH29-AG29</f>
        <v>-20</v>
      </c>
      <c r="AJ29" s="22">
        <f>Janvier!AK29</f>
        <v>28.25</v>
      </c>
      <c r="AK29" s="22">
        <f>AJ29+AI29</f>
        <v>8.25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/>
      <c r="E30" s="24"/>
      <c r="F30" s="24" t="s">
        <v>31</v>
      </c>
      <c r="G30" s="24"/>
      <c r="H30" s="24"/>
      <c r="I30" s="24" t="s">
        <v>31</v>
      </c>
      <c r="J30" s="24"/>
      <c r="K30" s="24"/>
      <c r="L30" s="24"/>
      <c r="M30" s="24"/>
      <c r="N30" s="24" t="s">
        <v>31</v>
      </c>
      <c r="O30" s="24" t="s">
        <v>31</v>
      </c>
      <c r="P30" s="24"/>
      <c r="Q30" s="24"/>
      <c r="R30" s="24" t="s">
        <v>31</v>
      </c>
      <c r="S30" s="24" t="s">
        <v>31</v>
      </c>
      <c r="T30" s="24"/>
      <c r="U30" s="24"/>
      <c r="V30" s="24"/>
      <c r="W30" s="24"/>
      <c r="X30" s="24" t="s">
        <v>31</v>
      </c>
      <c r="Y30" s="24"/>
      <c r="Z30" s="24"/>
      <c r="AA30" s="24" t="s">
        <v>31</v>
      </c>
      <c r="AB30" s="24"/>
      <c r="AC30" s="24"/>
      <c r="AD30" s="24"/>
      <c r="AE30" s="24"/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 t="shared" ref="B31:AF31" si="13">IF(B30="J",12,(IF(B30="A",7.5,IF(B30="M",7.5,IF(B30="C",7,"")))))</f>
        <v/>
      </c>
      <c r="C31" s="19">
        <f t="shared" si="13"/>
        <v>12</v>
      </c>
      <c r="D31" s="19" t="str">
        <f t="shared" si="13"/>
        <v/>
      </c>
      <c r="E31" s="1" t="str">
        <f t="shared" si="13"/>
        <v/>
      </c>
      <c r="F31" s="1">
        <f t="shared" si="13"/>
        <v>12</v>
      </c>
      <c r="G31" s="1" t="str">
        <f t="shared" si="13"/>
        <v/>
      </c>
      <c r="H31" s="1" t="str">
        <f t="shared" si="13"/>
        <v/>
      </c>
      <c r="I31" s="1">
        <f t="shared" si="13"/>
        <v>12</v>
      </c>
      <c r="J31" s="19" t="str">
        <f t="shared" si="13"/>
        <v/>
      </c>
      <c r="K31" s="19" t="str">
        <f t="shared" si="13"/>
        <v/>
      </c>
      <c r="L31" s="1" t="str">
        <f t="shared" si="13"/>
        <v/>
      </c>
      <c r="M31" s="1" t="str">
        <f t="shared" si="13"/>
        <v/>
      </c>
      <c r="N31" s="1">
        <f t="shared" si="13"/>
        <v>12</v>
      </c>
      <c r="O31" s="1">
        <f t="shared" si="13"/>
        <v>12</v>
      </c>
      <c r="P31" s="1" t="str">
        <f t="shared" si="13"/>
        <v/>
      </c>
      <c r="Q31" s="19" t="str">
        <f t="shared" si="13"/>
        <v/>
      </c>
      <c r="R31" s="19">
        <f t="shared" si="13"/>
        <v>12</v>
      </c>
      <c r="S31" s="1">
        <f t="shared" si="13"/>
        <v>12</v>
      </c>
      <c r="T31" s="1" t="str">
        <f t="shared" si="13"/>
        <v/>
      </c>
      <c r="U31" s="1" t="str">
        <f t="shared" si="13"/>
        <v/>
      </c>
      <c r="V31" s="1" t="str">
        <f t="shared" si="13"/>
        <v/>
      </c>
      <c r="W31" s="1" t="str">
        <f t="shared" si="13"/>
        <v/>
      </c>
      <c r="X31" s="19">
        <f t="shared" si="13"/>
        <v>12</v>
      </c>
      <c r="Y31" s="19" t="str">
        <f t="shared" si="13"/>
        <v/>
      </c>
      <c r="Z31" s="1" t="str">
        <f t="shared" si="13"/>
        <v/>
      </c>
      <c r="AA31" s="1">
        <f t="shared" si="13"/>
        <v>12</v>
      </c>
      <c r="AB31" s="1" t="str">
        <f t="shared" si="13"/>
        <v/>
      </c>
      <c r="AC31" s="1" t="str">
        <f t="shared" si="13"/>
        <v/>
      </c>
      <c r="AD31" s="1" t="str">
        <f t="shared" si="13"/>
        <v/>
      </c>
      <c r="AE31" s="19" t="str">
        <f t="shared" si="13"/>
        <v/>
      </c>
      <c r="AF31" s="19" t="str">
        <f t="shared" si="13"/>
        <v/>
      </c>
      <c r="AG31" s="22">
        <f>$AG$9</f>
        <v>140</v>
      </c>
      <c r="AH31" s="22">
        <f>SUM(B31:AF31)</f>
        <v>108</v>
      </c>
      <c r="AI31" s="22">
        <f>AH31-AG31</f>
        <v>-32</v>
      </c>
      <c r="AJ31" s="22">
        <f>Janvier!AK31</f>
        <v>-8.5</v>
      </c>
      <c r="AK31" s="22">
        <f>AJ31+AI31</f>
        <v>-40.5</v>
      </c>
      <c r="AL31" s="15"/>
    </row>
    <row r="32" spans="1:38" ht="15" customHeight="1" x14ac:dyDescent="0.25">
      <c r="A32" s="6"/>
      <c r="B32" s="7"/>
      <c r="C32" s="7"/>
      <c r="D32" s="7"/>
      <c r="E32" s="7"/>
      <c r="F32" s="7"/>
      <c r="G32" s="8"/>
      <c r="H32" s="8"/>
      <c r="I32" s="7"/>
      <c r="J32" s="7"/>
      <c r="K32" s="7"/>
      <c r="L32" s="7"/>
      <c r="M32" s="7"/>
      <c r="N32" s="8"/>
      <c r="O32" s="8"/>
      <c r="P32" s="7"/>
      <c r="Q32" s="7"/>
      <c r="R32" s="7"/>
      <c r="S32" s="7"/>
      <c r="T32" s="7"/>
      <c r="U32" s="8"/>
      <c r="V32" s="8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</row>
    <row r="36" spans="10:10" ht="15" customHeight="1" x14ac:dyDescent="0.25">
      <c r="J36" s="9"/>
    </row>
    <row r="37" spans="10:10" ht="15" customHeight="1" x14ac:dyDescent="0.25">
      <c r="J37" s="9"/>
    </row>
    <row r="38" spans="10:10" ht="15" customHeight="1" x14ac:dyDescent="0.25">
      <c r="J38" s="9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conditionalFormatting sqref="AI1:AK5 AI7:AK65536">
    <cfRule type="cellIs" dxfId="43" priority="24" stopIfTrue="1" operator="lessThan">
      <formula>0</formula>
    </cfRule>
  </conditionalFormatting>
  <conditionalFormatting sqref="B8:AF31">
    <cfRule type="expression" dxfId="42" priority="1" stopIfTrue="1">
      <formula>B$7=1</formula>
    </cfRule>
    <cfRule type="expression" dxfId="41" priority="2" stopIfTrue="1">
      <formula>B$8="dim"</formula>
    </cfRule>
    <cfRule type="expression" dxfId="40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38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4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19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Mars</v>
      </c>
      <c r="B6" s="32">
        <f t="shared" ref="B6:AF6" ca="1" si="0">DATE($A$3,MONTH(1&amp;$A$6),B9)</f>
        <v>44256</v>
      </c>
      <c r="C6" s="32">
        <f t="shared" ca="1" si="0"/>
        <v>44257</v>
      </c>
      <c r="D6" s="32">
        <f t="shared" ca="1" si="0"/>
        <v>44258</v>
      </c>
      <c r="E6" s="32">
        <f t="shared" ca="1" si="0"/>
        <v>44259</v>
      </c>
      <c r="F6" s="32">
        <f t="shared" ca="1" si="0"/>
        <v>44260</v>
      </c>
      <c r="G6" s="32">
        <f t="shared" ca="1" si="0"/>
        <v>44261</v>
      </c>
      <c r="H6" s="32">
        <f t="shared" ca="1" si="0"/>
        <v>44262</v>
      </c>
      <c r="I6" s="32">
        <f t="shared" ca="1" si="0"/>
        <v>44263</v>
      </c>
      <c r="J6" s="32">
        <f t="shared" ca="1" si="0"/>
        <v>44264</v>
      </c>
      <c r="K6" s="32">
        <f t="shared" ca="1" si="0"/>
        <v>44265</v>
      </c>
      <c r="L6" s="32">
        <f t="shared" ca="1" si="0"/>
        <v>44266</v>
      </c>
      <c r="M6" s="32">
        <f t="shared" ca="1" si="0"/>
        <v>44267</v>
      </c>
      <c r="N6" s="32">
        <f t="shared" ca="1" si="0"/>
        <v>44268</v>
      </c>
      <c r="O6" s="32">
        <f t="shared" ca="1" si="0"/>
        <v>44269</v>
      </c>
      <c r="P6" s="32">
        <f t="shared" ca="1" si="0"/>
        <v>44270</v>
      </c>
      <c r="Q6" s="32">
        <f t="shared" ca="1" si="0"/>
        <v>44271</v>
      </c>
      <c r="R6" s="32">
        <f t="shared" ca="1" si="0"/>
        <v>44272</v>
      </c>
      <c r="S6" s="32">
        <f t="shared" ca="1" si="0"/>
        <v>44273</v>
      </c>
      <c r="T6" s="32">
        <f t="shared" ca="1" si="0"/>
        <v>44274</v>
      </c>
      <c r="U6" s="32">
        <f t="shared" ca="1" si="0"/>
        <v>44275</v>
      </c>
      <c r="V6" s="32">
        <f t="shared" ca="1" si="0"/>
        <v>44276</v>
      </c>
      <c r="W6" s="32">
        <f t="shared" ca="1" si="0"/>
        <v>44277</v>
      </c>
      <c r="X6" s="32">
        <f t="shared" ca="1" si="0"/>
        <v>44278</v>
      </c>
      <c r="Y6" s="32">
        <f t="shared" ca="1" si="0"/>
        <v>44279</v>
      </c>
      <c r="Z6" s="32">
        <f t="shared" ca="1" si="0"/>
        <v>44280</v>
      </c>
      <c r="AA6" s="32">
        <f t="shared" ca="1" si="0"/>
        <v>44281</v>
      </c>
      <c r="AB6" s="32">
        <f t="shared" ca="1" si="0"/>
        <v>44282</v>
      </c>
      <c r="AC6" s="32">
        <f t="shared" ca="1" si="0"/>
        <v>44283</v>
      </c>
      <c r="AD6" s="32">
        <f t="shared" ca="1" si="0"/>
        <v>44284</v>
      </c>
      <c r="AE6" s="32">
        <f t="shared" ca="1" si="0"/>
        <v>44285</v>
      </c>
      <c r="AF6" s="32">
        <f t="shared" ca="1" si="0"/>
        <v>44286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Mars</v>
      </c>
      <c r="B8" s="24" t="str">
        <f t="shared" ref="B8:AF8" ca="1" si="1">TEXT(DATE($A$3,MONTH(1&amp;TEXT($A$8,"")),B9),"jjj")</f>
        <v>lun</v>
      </c>
      <c r="C8" s="24" t="str">
        <f t="shared" ca="1" si="1"/>
        <v>mar</v>
      </c>
      <c r="D8" s="24" t="str">
        <f t="shared" ca="1" si="1"/>
        <v>mer</v>
      </c>
      <c r="E8" s="24" t="str">
        <f t="shared" ca="1" si="1"/>
        <v>jeu</v>
      </c>
      <c r="F8" s="24" t="str">
        <f t="shared" ca="1" si="1"/>
        <v>ven</v>
      </c>
      <c r="G8" s="24" t="str">
        <f t="shared" ca="1" si="1"/>
        <v>sam</v>
      </c>
      <c r="H8" s="24" t="str">
        <f t="shared" ca="1" si="1"/>
        <v>dim</v>
      </c>
      <c r="I8" s="24" t="str">
        <f t="shared" ca="1" si="1"/>
        <v>lun</v>
      </c>
      <c r="J8" s="24" t="str">
        <f t="shared" ca="1" si="1"/>
        <v>mar</v>
      </c>
      <c r="K8" s="24" t="str">
        <f t="shared" ca="1" si="1"/>
        <v>mer</v>
      </c>
      <c r="L8" s="24" t="str">
        <f t="shared" ca="1" si="1"/>
        <v>jeu</v>
      </c>
      <c r="M8" s="24" t="str">
        <f t="shared" ca="1" si="1"/>
        <v>ven</v>
      </c>
      <c r="N8" s="24" t="str">
        <f t="shared" ca="1" si="1"/>
        <v>sam</v>
      </c>
      <c r="O8" s="24" t="str">
        <f t="shared" ca="1" si="1"/>
        <v>dim</v>
      </c>
      <c r="P8" s="24" t="str">
        <f t="shared" ca="1" si="1"/>
        <v>lun</v>
      </c>
      <c r="Q8" s="24" t="str">
        <f t="shared" ca="1" si="1"/>
        <v>mar</v>
      </c>
      <c r="R8" s="24" t="str">
        <f t="shared" ca="1" si="1"/>
        <v>mer</v>
      </c>
      <c r="S8" s="24" t="str">
        <f t="shared" ca="1" si="1"/>
        <v>jeu</v>
      </c>
      <c r="T8" s="24" t="str">
        <f t="shared" ca="1" si="1"/>
        <v>ven</v>
      </c>
      <c r="U8" s="24" t="str">
        <f t="shared" ca="1" si="1"/>
        <v>sam</v>
      </c>
      <c r="V8" s="24" t="str">
        <f t="shared" ca="1" si="1"/>
        <v>dim</v>
      </c>
      <c r="W8" s="24" t="str">
        <f t="shared" ca="1" si="1"/>
        <v>lun</v>
      </c>
      <c r="X8" s="24" t="str">
        <f t="shared" ca="1" si="1"/>
        <v>mar</v>
      </c>
      <c r="Y8" s="24" t="str">
        <f t="shared" ca="1" si="1"/>
        <v>mer</v>
      </c>
      <c r="Z8" s="24" t="str">
        <f t="shared" ca="1" si="1"/>
        <v>jeu</v>
      </c>
      <c r="AA8" s="24" t="str">
        <f t="shared" ca="1" si="1"/>
        <v>ven</v>
      </c>
      <c r="AB8" s="24" t="str">
        <f t="shared" ca="1" si="1"/>
        <v>sam</v>
      </c>
      <c r="AC8" s="24" t="str">
        <f t="shared" ca="1" si="1"/>
        <v>dim</v>
      </c>
      <c r="AD8" s="24" t="str">
        <f t="shared" ca="1" si="1"/>
        <v>lun</v>
      </c>
      <c r="AE8" s="24" t="str">
        <f t="shared" ca="1" si="1"/>
        <v>mar</v>
      </c>
      <c r="AF8" s="24" t="str">
        <f t="shared" ca="1" si="1"/>
        <v>mer</v>
      </c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f>B9+1</f>
        <v>2</v>
      </c>
      <c r="D9" s="19">
        <f t="shared" ref="D9:AF9" si="2">C9+1</f>
        <v>3</v>
      </c>
      <c r="E9" s="1">
        <f t="shared" si="2"/>
        <v>4</v>
      </c>
      <c r="F9" s="1">
        <f t="shared" si="2"/>
        <v>5</v>
      </c>
      <c r="G9" s="1">
        <f t="shared" si="2"/>
        <v>6</v>
      </c>
      <c r="H9" s="1">
        <f t="shared" si="2"/>
        <v>7</v>
      </c>
      <c r="I9" s="1">
        <f t="shared" si="2"/>
        <v>8</v>
      </c>
      <c r="J9" s="19">
        <f t="shared" si="2"/>
        <v>9</v>
      </c>
      <c r="K9" s="19">
        <f t="shared" si="2"/>
        <v>10</v>
      </c>
      <c r="L9" s="1">
        <f t="shared" si="2"/>
        <v>11</v>
      </c>
      <c r="M9" s="1">
        <f t="shared" si="2"/>
        <v>12</v>
      </c>
      <c r="N9" s="1">
        <f t="shared" si="2"/>
        <v>13</v>
      </c>
      <c r="O9" s="1">
        <f t="shared" si="2"/>
        <v>14</v>
      </c>
      <c r="P9" s="1">
        <f t="shared" si="2"/>
        <v>15</v>
      </c>
      <c r="Q9" s="19">
        <f t="shared" si="2"/>
        <v>16</v>
      </c>
      <c r="R9" s="19">
        <f t="shared" si="2"/>
        <v>17</v>
      </c>
      <c r="S9" s="1">
        <f t="shared" si="2"/>
        <v>18</v>
      </c>
      <c r="T9" s="1">
        <f t="shared" si="2"/>
        <v>19</v>
      </c>
      <c r="U9" s="1">
        <f t="shared" si="2"/>
        <v>20</v>
      </c>
      <c r="V9" s="1">
        <f t="shared" si="2"/>
        <v>21</v>
      </c>
      <c r="W9" s="1">
        <f t="shared" si="2"/>
        <v>22</v>
      </c>
      <c r="X9" s="19">
        <f t="shared" si="2"/>
        <v>23</v>
      </c>
      <c r="Y9" s="19">
        <f t="shared" si="2"/>
        <v>24</v>
      </c>
      <c r="Z9" s="1">
        <f t="shared" si="2"/>
        <v>25</v>
      </c>
      <c r="AA9" s="1">
        <f t="shared" si="2"/>
        <v>26</v>
      </c>
      <c r="AB9" s="1">
        <f t="shared" si="2"/>
        <v>27</v>
      </c>
      <c r="AC9" s="1">
        <f t="shared" si="2"/>
        <v>28</v>
      </c>
      <c r="AD9" s="1">
        <f t="shared" si="2"/>
        <v>29</v>
      </c>
      <c r="AE9" s="19">
        <f t="shared" si="2"/>
        <v>30</v>
      </c>
      <c r="AF9" s="19">
        <f t="shared" si="2"/>
        <v>31</v>
      </c>
      <c r="AG9" s="5">
        <v>161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3">IF(B12="A",7.5,IF(B12="M",7.5,IF(OR(B12="C",B12="Mal"),7,"")))</f>
        <v/>
      </c>
      <c r="C13" s="19" t="str">
        <f t="shared" si="3"/>
        <v/>
      </c>
      <c r="D13" s="19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9" t="str">
        <f t="shared" si="3"/>
        <v/>
      </c>
      <c r="K13" s="19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9" t="str">
        <f t="shared" si="3"/>
        <v/>
      </c>
      <c r="R13" s="19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9" t="str">
        <f t="shared" si="3"/>
        <v/>
      </c>
      <c r="Y13" s="19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9" t="str">
        <f t="shared" si="3"/>
        <v/>
      </c>
      <c r="AF13" s="19" t="str">
        <f t="shared" si="3"/>
        <v/>
      </c>
      <c r="AG13" s="22">
        <f>$AG$9</f>
        <v>161</v>
      </c>
      <c r="AH13" s="22">
        <f>SUM(B13:AF13)</f>
        <v>0</v>
      </c>
      <c r="AI13" s="22">
        <f>AH13-AG13</f>
        <v>-161</v>
      </c>
      <c r="AJ13" s="22">
        <f>Février!AK13</f>
        <v>148.25</v>
      </c>
      <c r="AK13" s="22">
        <f>AJ13+AI13</f>
        <v>-12.75</v>
      </c>
    </row>
    <row r="14" spans="1:38" ht="15" customHeight="1" x14ac:dyDescent="0.25">
      <c r="A14" s="25" t="s">
        <v>1</v>
      </c>
      <c r="B14" s="24" t="s">
        <v>17</v>
      </c>
      <c r="C14" s="24" t="s">
        <v>16</v>
      </c>
      <c r="D14" s="24" t="s">
        <v>15</v>
      </c>
      <c r="E14" s="24" t="s">
        <v>15</v>
      </c>
      <c r="F14" s="24" t="s">
        <v>15</v>
      </c>
      <c r="G14" s="24" t="s">
        <v>16</v>
      </c>
      <c r="H14" s="24" t="s">
        <v>16</v>
      </c>
      <c r="I14" s="24"/>
      <c r="J14" s="24"/>
      <c r="K14" s="24"/>
      <c r="L14" s="24"/>
      <c r="M14" s="24"/>
      <c r="N14" s="24"/>
      <c r="O14" s="24"/>
      <c r="P14" s="24" t="s">
        <v>16</v>
      </c>
      <c r="Q14" s="24" t="s">
        <v>17</v>
      </c>
      <c r="R14" s="24" t="s">
        <v>17</v>
      </c>
      <c r="S14" s="24" t="s">
        <v>17</v>
      </c>
      <c r="T14" s="24" t="s">
        <v>16</v>
      </c>
      <c r="U14" s="24" t="s">
        <v>15</v>
      </c>
      <c r="V14" s="24" t="s">
        <v>15</v>
      </c>
      <c r="W14" s="24" t="s">
        <v>15</v>
      </c>
      <c r="X14" s="24" t="s">
        <v>15</v>
      </c>
      <c r="Y14" s="24" t="s">
        <v>16</v>
      </c>
      <c r="Z14" s="24" t="s">
        <v>16</v>
      </c>
      <c r="AA14" s="24" t="s">
        <v>17</v>
      </c>
      <c r="AB14" s="24" t="s">
        <v>17</v>
      </c>
      <c r="AC14" s="24" t="s">
        <v>17</v>
      </c>
      <c r="AD14" s="24" t="s">
        <v>17</v>
      </c>
      <c r="AE14" s="24" t="s">
        <v>16</v>
      </c>
      <c r="AF14" s="24" t="s">
        <v>15</v>
      </c>
      <c r="AG14" s="25"/>
      <c r="AH14" s="25"/>
      <c r="AI14" s="25"/>
      <c r="AJ14" s="49"/>
      <c r="AK14" s="49"/>
    </row>
    <row r="15" spans="1:38" ht="15" customHeight="1" x14ac:dyDescent="0.25">
      <c r="A15" s="22"/>
      <c r="B15" s="19">
        <f t="shared" ref="B15:AF15" si="4">IF(B14="A",7.5,IF(B14="M",7.5,IF(OR(B14="C",B14="Mal"),7,"")))</f>
        <v>7.5</v>
      </c>
      <c r="C15" s="19" t="str">
        <f t="shared" si="4"/>
        <v/>
      </c>
      <c r="D15" s="19">
        <f t="shared" si="4"/>
        <v>7.5</v>
      </c>
      <c r="E15" s="1">
        <f t="shared" si="4"/>
        <v>7.5</v>
      </c>
      <c r="F15" s="1">
        <f t="shared" si="4"/>
        <v>7.5</v>
      </c>
      <c r="G15" s="1" t="str">
        <f t="shared" si="4"/>
        <v/>
      </c>
      <c r="H15" s="1" t="str">
        <f t="shared" si="4"/>
        <v/>
      </c>
      <c r="I15" s="1" t="str">
        <f t="shared" si="4"/>
        <v/>
      </c>
      <c r="J15" s="19" t="str">
        <f t="shared" si="4"/>
        <v/>
      </c>
      <c r="K15" s="19" t="str">
        <f t="shared" si="4"/>
        <v/>
      </c>
      <c r="L15" s="1" t="str">
        <f t="shared" si="4"/>
        <v/>
      </c>
      <c r="M15" s="1" t="str">
        <f t="shared" si="4"/>
        <v/>
      </c>
      <c r="N15" s="1" t="str">
        <f t="shared" si="4"/>
        <v/>
      </c>
      <c r="O15" s="1" t="str">
        <f t="shared" si="4"/>
        <v/>
      </c>
      <c r="P15" s="1" t="str">
        <f t="shared" si="4"/>
        <v/>
      </c>
      <c r="Q15" s="19">
        <f t="shared" si="4"/>
        <v>7.5</v>
      </c>
      <c r="R15" s="19">
        <f t="shared" si="4"/>
        <v>7.5</v>
      </c>
      <c r="S15" s="1">
        <f t="shared" si="4"/>
        <v>7.5</v>
      </c>
      <c r="T15" s="1" t="str">
        <f t="shared" si="4"/>
        <v/>
      </c>
      <c r="U15" s="1">
        <f t="shared" si="4"/>
        <v>7.5</v>
      </c>
      <c r="V15" s="1">
        <f t="shared" si="4"/>
        <v>7.5</v>
      </c>
      <c r="W15" s="1">
        <f t="shared" si="4"/>
        <v>7.5</v>
      </c>
      <c r="X15" s="19">
        <f t="shared" si="4"/>
        <v>7.5</v>
      </c>
      <c r="Y15" s="19" t="str">
        <f t="shared" si="4"/>
        <v/>
      </c>
      <c r="Z15" s="1" t="str">
        <f t="shared" si="4"/>
        <v/>
      </c>
      <c r="AA15" s="1">
        <f t="shared" si="4"/>
        <v>7.5</v>
      </c>
      <c r="AB15" s="1">
        <f t="shared" si="4"/>
        <v>7.5</v>
      </c>
      <c r="AC15" s="1">
        <f t="shared" si="4"/>
        <v>7.5</v>
      </c>
      <c r="AD15" s="1">
        <f t="shared" si="4"/>
        <v>7.5</v>
      </c>
      <c r="AE15" s="19" t="str">
        <f t="shared" si="4"/>
        <v/>
      </c>
      <c r="AF15" s="19">
        <f t="shared" si="4"/>
        <v>7.5</v>
      </c>
      <c r="AG15" s="22">
        <f>$AG$9</f>
        <v>161</v>
      </c>
      <c r="AH15" s="22">
        <f>SUM(B15:AF15)</f>
        <v>120</v>
      </c>
      <c r="AI15" s="22">
        <f>AH15-AG15</f>
        <v>-41</v>
      </c>
      <c r="AJ15" s="22">
        <f>Février!AK15</f>
        <v>21.75</v>
      </c>
      <c r="AK15" s="22">
        <f>AJ15+AI15</f>
        <v>-19.25</v>
      </c>
    </row>
    <row r="16" spans="1:38" ht="15" customHeight="1" x14ac:dyDescent="0.25">
      <c r="A16" s="25" t="s">
        <v>2</v>
      </c>
      <c r="B16" s="24" t="s">
        <v>16</v>
      </c>
      <c r="C16" s="24" t="s">
        <v>17</v>
      </c>
      <c r="D16" s="24" t="s">
        <v>17</v>
      </c>
      <c r="E16" s="24" t="s">
        <v>17</v>
      </c>
      <c r="F16" s="24" t="s">
        <v>16</v>
      </c>
      <c r="G16" s="24" t="s">
        <v>15</v>
      </c>
      <c r="H16" s="24" t="s">
        <v>15</v>
      </c>
      <c r="I16" s="24" t="s">
        <v>15</v>
      </c>
      <c r="J16" s="24" t="s">
        <v>15</v>
      </c>
      <c r="K16" s="24" t="s">
        <v>16</v>
      </c>
      <c r="L16" s="24" t="s">
        <v>16</v>
      </c>
      <c r="M16" s="24" t="s">
        <v>17</v>
      </c>
      <c r="N16" s="24" t="s">
        <v>17</v>
      </c>
      <c r="O16" s="24" t="s">
        <v>17</v>
      </c>
      <c r="P16" s="24" t="s">
        <v>17</v>
      </c>
      <c r="Q16" s="24" t="s">
        <v>16</v>
      </c>
      <c r="R16" s="24" t="s">
        <v>15</v>
      </c>
      <c r="S16" s="24" t="s">
        <v>15</v>
      </c>
      <c r="T16" s="24" t="s">
        <v>15</v>
      </c>
      <c r="U16" s="24" t="s">
        <v>16</v>
      </c>
      <c r="V16" s="24" t="s">
        <v>16</v>
      </c>
      <c r="W16" s="24"/>
      <c r="X16" s="24"/>
      <c r="Y16" s="24"/>
      <c r="Z16" s="24"/>
      <c r="AA16" s="24"/>
      <c r="AB16" s="24"/>
      <c r="AC16" s="24"/>
      <c r="AD16" s="24" t="s">
        <v>16</v>
      </c>
      <c r="AE16" s="24" t="s">
        <v>17</v>
      </c>
      <c r="AF16" s="24" t="s">
        <v>17</v>
      </c>
      <c r="AG16" s="25"/>
      <c r="AH16" s="25"/>
      <c r="AI16" s="25"/>
      <c r="AJ16" s="49"/>
      <c r="AK16" s="49"/>
    </row>
    <row r="17" spans="1:38" ht="15" customHeight="1" x14ac:dyDescent="0.25">
      <c r="A17" s="22"/>
      <c r="B17" s="19" t="str">
        <f t="shared" ref="B17:AF17" si="5">IF(B16="A",7.5,IF(B16="M",7.5,IF(OR(B16="C",B16="Mal"),7,"")))</f>
        <v/>
      </c>
      <c r="C17" s="19">
        <f t="shared" si="5"/>
        <v>7.5</v>
      </c>
      <c r="D17" s="19">
        <f t="shared" si="5"/>
        <v>7.5</v>
      </c>
      <c r="E17" s="1">
        <f t="shared" si="5"/>
        <v>7.5</v>
      </c>
      <c r="F17" s="1" t="str">
        <f t="shared" si="5"/>
        <v/>
      </c>
      <c r="G17" s="1">
        <f t="shared" si="5"/>
        <v>7.5</v>
      </c>
      <c r="H17" s="1">
        <f t="shared" si="5"/>
        <v>7.5</v>
      </c>
      <c r="I17" s="1">
        <f t="shared" si="5"/>
        <v>7.5</v>
      </c>
      <c r="J17" s="19">
        <f t="shared" si="5"/>
        <v>7.5</v>
      </c>
      <c r="K17" s="19" t="str">
        <f t="shared" si="5"/>
        <v/>
      </c>
      <c r="L17" s="1" t="str">
        <f t="shared" si="5"/>
        <v/>
      </c>
      <c r="M17" s="1">
        <f t="shared" si="5"/>
        <v>7.5</v>
      </c>
      <c r="N17" s="1">
        <f t="shared" si="5"/>
        <v>7.5</v>
      </c>
      <c r="O17" s="1">
        <f t="shared" si="5"/>
        <v>7.5</v>
      </c>
      <c r="P17" s="1">
        <f t="shared" si="5"/>
        <v>7.5</v>
      </c>
      <c r="Q17" s="19" t="str">
        <f t="shared" si="5"/>
        <v/>
      </c>
      <c r="R17" s="19">
        <f t="shared" si="5"/>
        <v>7.5</v>
      </c>
      <c r="S17" s="1">
        <f t="shared" si="5"/>
        <v>7.5</v>
      </c>
      <c r="T17" s="1">
        <f t="shared" si="5"/>
        <v>7.5</v>
      </c>
      <c r="U17" s="1" t="str">
        <f t="shared" si="5"/>
        <v/>
      </c>
      <c r="V17" s="1" t="str">
        <f t="shared" si="5"/>
        <v/>
      </c>
      <c r="W17" s="1" t="str">
        <f t="shared" si="5"/>
        <v/>
      </c>
      <c r="X17" s="19" t="str">
        <f t="shared" si="5"/>
        <v/>
      </c>
      <c r="Y17" s="19" t="str">
        <f t="shared" si="5"/>
        <v/>
      </c>
      <c r="Z17" s="1" t="str">
        <f t="shared" si="5"/>
        <v/>
      </c>
      <c r="AA17" s="1" t="str">
        <f t="shared" si="5"/>
        <v/>
      </c>
      <c r="AB17" s="1" t="str">
        <f t="shared" si="5"/>
        <v/>
      </c>
      <c r="AC17" s="1" t="str">
        <f t="shared" si="5"/>
        <v/>
      </c>
      <c r="AD17" s="1" t="str">
        <f t="shared" si="5"/>
        <v/>
      </c>
      <c r="AE17" s="19">
        <f t="shared" si="5"/>
        <v>7.5</v>
      </c>
      <c r="AF17" s="19">
        <f t="shared" si="5"/>
        <v>7.5</v>
      </c>
      <c r="AG17" s="22">
        <f>$AG$9</f>
        <v>161</v>
      </c>
      <c r="AH17" s="22">
        <f>SUM(B17:AF17)</f>
        <v>120</v>
      </c>
      <c r="AI17" s="22">
        <f>AH17-AG17</f>
        <v>-41</v>
      </c>
      <c r="AJ17" s="22">
        <f>Février!AK17</f>
        <v>11.75</v>
      </c>
      <c r="AK17" s="22">
        <f>AJ17+AI17</f>
        <v>-29.25</v>
      </c>
    </row>
    <row r="18" spans="1:38" ht="15" customHeight="1" x14ac:dyDescent="0.25">
      <c r="A18" s="25" t="s">
        <v>4</v>
      </c>
      <c r="B18" s="24"/>
      <c r="C18" s="24"/>
      <c r="D18" s="24"/>
      <c r="E18" s="24"/>
      <c r="F18" s="24"/>
      <c r="G18" s="24"/>
      <c r="H18" s="24"/>
      <c r="I18" s="24" t="s">
        <v>16</v>
      </c>
      <c r="J18" s="24" t="s">
        <v>17</v>
      </c>
      <c r="K18" s="24" t="s">
        <v>17</v>
      </c>
      <c r="L18" s="24" t="s">
        <v>17</v>
      </c>
      <c r="M18" s="24" t="s">
        <v>16</v>
      </c>
      <c r="N18" s="24" t="s">
        <v>15</v>
      </c>
      <c r="O18" s="24" t="s">
        <v>15</v>
      </c>
      <c r="P18" s="24" t="s">
        <v>15</v>
      </c>
      <c r="Q18" s="24" t="s">
        <v>15</v>
      </c>
      <c r="R18" s="24" t="s">
        <v>16</v>
      </c>
      <c r="S18" s="24" t="s">
        <v>16</v>
      </c>
      <c r="T18" s="24" t="s">
        <v>17</v>
      </c>
      <c r="U18" s="24" t="s">
        <v>17</v>
      </c>
      <c r="V18" s="24" t="s">
        <v>17</v>
      </c>
      <c r="W18" s="24" t="s">
        <v>17</v>
      </c>
      <c r="X18" s="24" t="s">
        <v>16</v>
      </c>
      <c r="Y18" s="24" t="s">
        <v>15</v>
      </c>
      <c r="Z18" s="24" t="s">
        <v>15</v>
      </c>
      <c r="AA18" s="24" t="s">
        <v>15</v>
      </c>
      <c r="AB18" s="24" t="s">
        <v>16</v>
      </c>
      <c r="AC18" s="24" t="s">
        <v>16</v>
      </c>
      <c r="AD18" s="24"/>
      <c r="AE18" s="24"/>
      <c r="AF18" s="24"/>
      <c r="AG18" s="25"/>
      <c r="AH18" s="25"/>
      <c r="AI18" s="25"/>
      <c r="AJ18" s="49"/>
      <c r="AK18" s="49"/>
    </row>
    <row r="19" spans="1:38" ht="15" customHeight="1" x14ac:dyDescent="0.25">
      <c r="A19" s="22"/>
      <c r="B19" s="19" t="str">
        <f t="shared" ref="B19:AF19" si="6">IF(B18="A",7.5,IF(B18="M",7.5,IF(OR(B18="C",B18="Mal"),7,"")))</f>
        <v/>
      </c>
      <c r="C19" s="19" t="str">
        <f t="shared" si="6"/>
        <v/>
      </c>
      <c r="D19" s="19" t="str">
        <f t="shared" si="6"/>
        <v/>
      </c>
      <c r="E19" s="1" t="str">
        <f t="shared" si="6"/>
        <v/>
      </c>
      <c r="F19" s="1" t="str">
        <f t="shared" si="6"/>
        <v/>
      </c>
      <c r="G19" s="1" t="str">
        <f t="shared" si="6"/>
        <v/>
      </c>
      <c r="H19" s="1" t="str">
        <f t="shared" si="6"/>
        <v/>
      </c>
      <c r="I19" s="1" t="str">
        <f t="shared" si="6"/>
        <v/>
      </c>
      <c r="J19" s="19">
        <f t="shared" si="6"/>
        <v>7.5</v>
      </c>
      <c r="K19" s="19">
        <f t="shared" si="6"/>
        <v>7.5</v>
      </c>
      <c r="L19" s="1">
        <f t="shared" si="6"/>
        <v>7.5</v>
      </c>
      <c r="M19" s="1" t="str">
        <f t="shared" si="6"/>
        <v/>
      </c>
      <c r="N19" s="1">
        <f t="shared" si="6"/>
        <v>7.5</v>
      </c>
      <c r="O19" s="1">
        <f t="shared" si="6"/>
        <v>7.5</v>
      </c>
      <c r="P19" s="1">
        <f t="shared" si="6"/>
        <v>7.5</v>
      </c>
      <c r="Q19" s="19">
        <f t="shared" si="6"/>
        <v>7.5</v>
      </c>
      <c r="R19" s="19" t="str">
        <f t="shared" si="6"/>
        <v/>
      </c>
      <c r="S19" s="1" t="str">
        <f t="shared" si="6"/>
        <v/>
      </c>
      <c r="T19" s="1">
        <f t="shared" si="6"/>
        <v>7.5</v>
      </c>
      <c r="U19" s="1">
        <f t="shared" si="6"/>
        <v>7.5</v>
      </c>
      <c r="V19" s="1">
        <f t="shared" si="6"/>
        <v>7.5</v>
      </c>
      <c r="W19" s="1">
        <f t="shared" si="6"/>
        <v>7.5</v>
      </c>
      <c r="X19" s="19" t="str">
        <f t="shared" si="6"/>
        <v/>
      </c>
      <c r="Y19" s="19">
        <f t="shared" si="6"/>
        <v>7.5</v>
      </c>
      <c r="Z19" s="1">
        <f t="shared" si="6"/>
        <v>7.5</v>
      </c>
      <c r="AA19" s="1">
        <f t="shared" si="6"/>
        <v>7.5</v>
      </c>
      <c r="AB19" s="1" t="str">
        <f t="shared" si="6"/>
        <v/>
      </c>
      <c r="AC19" s="1" t="str">
        <f t="shared" si="6"/>
        <v/>
      </c>
      <c r="AD19" s="1" t="str">
        <f t="shared" si="6"/>
        <v/>
      </c>
      <c r="AE19" s="19" t="str">
        <f t="shared" si="6"/>
        <v/>
      </c>
      <c r="AF19" s="19" t="str">
        <f t="shared" si="6"/>
        <v/>
      </c>
      <c r="AG19" s="22">
        <f>$AG$9</f>
        <v>161</v>
      </c>
      <c r="AH19" s="22">
        <f>SUM(B19:AF19)</f>
        <v>105</v>
      </c>
      <c r="AI19" s="22">
        <f>AH19-AG19</f>
        <v>-56</v>
      </c>
      <c r="AJ19" s="22">
        <f>Février!AK19</f>
        <v>71.75</v>
      </c>
      <c r="AK19" s="22">
        <f>AJ19+AI19</f>
        <v>15.75</v>
      </c>
    </row>
    <row r="20" spans="1:38" ht="15" customHeight="1" x14ac:dyDescent="0.25">
      <c r="A20" s="25" t="s">
        <v>3</v>
      </c>
      <c r="B20" s="24" t="s">
        <v>15</v>
      </c>
      <c r="C20" s="24" t="s">
        <v>15</v>
      </c>
      <c r="D20" s="24" t="s">
        <v>16</v>
      </c>
      <c r="E20" s="24" t="s">
        <v>16</v>
      </c>
      <c r="F20" s="24" t="s">
        <v>17</v>
      </c>
      <c r="G20" s="24" t="s">
        <v>17</v>
      </c>
      <c r="H20" s="24" t="s">
        <v>17</v>
      </c>
      <c r="I20" s="24" t="s">
        <v>17</v>
      </c>
      <c r="J20" s="24" t="s">
        <v>16</v>
      </c>
      <c r="K20" s="24" t="s">
        <v>15</v>
      </c>
      <c r="L20" s="24" t="s">
        <v>15</v>
      </c>
      <c r="M20" s="24" t="s">
        <v>15</v>
      </c>
      <c r="N20" s="24" t="s">
        <v>16</v>
      </c>
      <c r="O20" s="24" t="s">
        <v>16</v>
      </c>
      <c r="P20" s="24"/>
      <c r="Q20" s="24"/>
      <c r="R20" s="24"/>
      <c r="S20" s="24"/>
      <c r="T20" s="24"/>
      <c r="U20" s="24"/>
      <c r="V20" s="24"/>
      <c r="W20" s="24" t="s">
        <v>16</v>
      </c>
      <c r="X20" s="24" t="s">
        <v>17</v>
      </c>
      <c r="Y20" s="24" t="s">
        <v>17</v>
      </c>
      <c r="Z20" s="24" t="s">
        <v>17</v>
      </c>
      <c r="AA20" s="24" t="s">
        <v>16</v>
      </c>
      <c r="AB20" s="24" t="s">
        <v>15</v>
      </c>
      <c r="AC20" s="24" t="s">
        <v>15</v>
      </c>
      <c r="AD20" s="24" t="s">
        <v>15</v>
      </c>
      <c r="AE20" s="24" t="s">
        <v>15</v>
      </c>
      <c r="AF20" s="24" t="s">
        <v>16</v>
      </c>
      <c r="AG20" s="25"/>
      <c r="AH20" s="25"/>
      <c r="AI20" s="25"/>
      <c r="AJ20" s="49"/>
      <c r="AK20" s="49"/>
    </row>
    <row r="21" spans="1:38" ht="15" customHeight="1" x14ac:dyDescent="0.25">
      <c r="A21" s="22"/>
      <c r="B21" s="19">
        <f t="shared" ref="B21:AF21" si="7">IF(B20="A",7.5,IF(B20="M",7.5,IF(OR(B20="C",B20="Mal"),7,"")))</f>
        <v>7.5</v>
      </c>
      <c r="C21" s="19">
        <f t="shared" si="7"/>
        <v>7.5</v>
      </c>
      <c r="D21" s="19" t="str">
        <f t="shared" si="7"/>
        <v/>
      </c>
      <c r="E21" s="1" t="str">
        <f t="shared" si="7"/>
        <v/>
      </c>
      <c r="F21" s="1">
        <f t="shared" si="7"/>
        <v>7.5</v>
      </c>
      <c r="G21" s="1">
        <f t="shared" si="7"/>
        <v>7.5</v>
      </c>
      <c r="H21" s="1">
        <f t="shared" si="7"/>
        <v>7.5</v>
      </c>
      <c r="I21" s="1">
        <f t="shared" si="7"/>
        <v>7.5</v>
      </c>
      <c r="J21" s="19" t="str">
        <f t="shared" si="7"/>
        <v/>
      </c>
      <c r="K21" s="19">
        <f t="shared" si="7"/>
        <v>7.5</v>
      </c>
      <c r="L21" s="1">
        <f t="shared" si="7"/>
        <v>7.5</v>
      </c>
      <c r="M21" s="1">
        <f t="shared" si="7"/>
        <v>7.5</v>
      </c>
      <c r="N21" s="1" t="str">
        <f t="shared" si="7"/>
        <v/>
      </c>
      <c r="O21" s="1" t="str">
        <f t="shared" si="7"/>
        <v/>
      </c>
      <c r="P21" s="1" t="str">
        <f t="shared" si="7"/>
        <v/>
      </c>
      <c r="Q21" s="19" t="str">
        <f t="shared" si="7"/>
        <v/>
      </c>
      <c r="R21" s="19" t="str">
        <f t="shared" si="7"/>
        <v/>
      </c>
      <c r="S21" s="1" t="str">
        <f t="shared" si="7"/>
        <v/>
      </c>
      <c r="T21" s="1" t="str">
        <f t="shared" si="7"/>
        <v/>
      </c>
      <c r="U21" s="1" t="str">
        <f t="shared" si="7"/>
        <v/>
      </c>
      <c r="V21" s="1" t="str">
        <f t="shared" si="7"/>
        <v/>
      </c>
      <c r="W21" s="1" t="str">
        <f t="shared" si="7"/>
        <v/>
      </c>
      <c r="X21" s="19">
        <f t="shared" si="7"/>
        <v>7.5</v>
      </c>
      <c r="Y21" s="19">
        <f t="shared" si="7"/>
        <v>7.5</v>
      </c>
      <c r="Z21" s="1">
        <f t="shared" si="7"/>
        <v>7.5</v>
      </c>
      <c r="AA21" s="1" t="str">
        <f t="shared" si="7"/>
        <v/>
      </c>
      <c r="AB21" s="1">
        <f t="shared" si="7"/>
        <v>7.5</v>
      </c>
      <c r="AC21" s="1">
        <f t="shared" si="7"/>
        <v>7.5</v>
      </c>
      <c r="AD21" s="1">
        <f t="shared" si="7"/>
        <v>7.5</v>
      </c>
      <c r="AE21" s="19">
        <f t="shared" si="7"/>
        <v>7.5</v>
      </c>
      <c r="AF21" s="19" t="str">
        <f t="shared" si="7"/>
        <v/>
      </c>
      <c r="AG21" s="22">
        <f>$AG$9</f>
        <v>161</v>
      </c>
      <c r="AH21" s="22">
        <f>SUM(B21:AF21)</f>
        <v>120</v>
      </c>
      <c r="AI21" s="22">
        <f>AH21-AG21</f>
        <v>-41</v>
      </c>
      <c r="AJ21" s="22">
        <f>Février!AK21</f>
        <v>-6</v>
      </c>
      <c r="AK21" s="22">
        <f>AJ21+AI21</f>
        <v>-47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8">IF(B22="A",7.5,IF(B22="M",7.5,IF(OR(B22="C",B22="Mal"),7,"")))</f>
        <v/>
      </c>
      <c r="C23" s="19" t="str">
        <f t="shared" si="8"/>
        <v/>
      </c>
      <c r="D23" s="19" t="str">
        <f t="shared" si="8"/>
        <v/>
      </c>
      <c r="E23" s="1" t="str">
        <f t="shared" si="8"/>
        <v/>
      </c>
      <c r="F23" s="1" t="str">
        <f t="shared" si="8"/>
        <v/>
      </c>
      <c r="G23" s="1" t="str">
        <f t="shared" si="8"/>
        <v/>
      </c>
      <c r="H23" s="1" t="str">
        <f t="shared" si="8"/>
        <v/>
      </c>
      <c r="I23" s="1" t="str">
        <f t="shared" si="8"/>
        <v/>
      </c>
      <c r="J23" s="19" t="str">
        <f t="shared" si="8"/>
        <v/>
      </c>
      <c r="K23" s="19" t="str">
        <f t="shared" si="8"/>
        <v/>
      </c>
      <c r="L23" s="1" t="str">
        <f t="shared" si="8"/>
        <v/>
      </c>
      <c r="M23" s="1" t="str">
        <f t="shared" si="8"/>
        <v/>
      </c>
      <c r="N23" s="1" t="str">
        <f t="shared" si="8"/>
        <v/>
      </c>
      <c r="O23" s="1" t="str">
        <f t="shared" si="8"/>
        <v/>
      </c>
      <c r="P23" s="1" t="str">
        <f t="shared" si="8"/>
        <v/>
      </c>
      <c r="Q23" s="19" t="str">
        <f t="shared" si="8"/>
        <v/>
      </c>
      <c r="R23" s="19" t="str">
        <f t="shared" si="8"/>
        <v/>
      </c>
      <c r="S23" s="1" t="str">
        <f t="shared" si="8"/>
        <v/>
      </c>
      <c r="T23" s="1" t="str">
        <f t="shared" si="8"/>
        <v/>
      </c>
      <c r="U23" s="1" t="str">
        <f t="shared" si="8"/>
        <v/>
      </c>
      <c r="V23" s="1" t="str">
        <f t="shared" si="8"/>
        <v/>
      </c>
      <c r="W23" s="1" t="str">
        <f t="shared" si="8"/>
        <v/>
      </c>
      <c r="X23" s="19" t="str">
        <f t="shared" si="8"/>
        <v/>
      </c>
      <c r="Y23" s="19" t="str">
        <f t="shared" si="8"/>
        <v/>
      </c>
      <c r="Z23" s="1" t="str">
        <f t="shared" si="8"/>
        <v/>
      </c>
      <c r="AA23" s="1" t="str">
        <f t="shared" si="8"/>
        <v/>
      </c>
      <c r="AB23" s="1" t="str">
        <f t="shared" si="8"/>
        <v/>
      </c>
      <c r="AC23" s="1" t="str">
        <f t="shared" si="8"/>
        <v/>
      </c>
      <c r="AD23" s="1" t="str">
        <f t="shared" si="8"/>
        <v/>
      </c>
      <c r="AE23" s="19" t="str">
        <f t="shared" si="8"/>
        <v/>
      </c>
      <c r="AF23" s="19" t="str">
        <f t="shared" si="8"/>
        <v/>
      </c>
      <c r="AG23" s="22">
        <f>$AG$9</f>
        <v>161</v>
      </c>
      <c r="AH23" s="22">
        <f>SUM(B23:AF23)</f>
        <v>0</v>
      </c>
      <c r="AI23" s="22">
        <f>AH23-AG23</f>
        <v>-161</v>
      </c>
      <c r="AJ23" s="22">
        <f>Février!AK23</f>
        <v>477.25</v>
      </c>
      <c r="AK23" s="22">
        <f>AJ23+AI23</f>
        <v>316.25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/>
      <c r="F26" s="24"/>
      <c r="G26" s="24" t="s">
        <v>31</v>
      </c>
      <c r="H26" s="24" t="s">
        <v>31</v>
      </c>
      <c r="I26" s="24"/>
      <c r="J26" s="24"/>
      <c r="K26" s="24"/>
      <c r="L26" s="24"/>
      <c r="M26" s="24"/>
      <c r="N26" s="24" t="s">
        <v>31</v>
      </c>
      <c r="O26" s="24" t="s">
        <v>31</v>
      </c>
      <c r="P26" s="24" t="s">
        <v>36</v>
      </c>
      <c r="Q26" s="24" t="s">
        <v>36</v>
      </c>
      <c r="R26" s="24" t="s">
        <v>36</v>
      </c>
      <c r="S26" s="24" t="s">
        <v>36</v>
      </c>
      <c r="T26" s="24" t="s">
        <v>36</v>
      </c>
      <c r="U26" s="24"/>
      <c r="V26" s="24"/>
      <c r="W26" s="24"/>
      <c r="X26" s="24" t="s">
        <v>31</v>
      </c>
      <c r="Y26" s="24"/>
      <c r="Z26" s="24"/>
      <c r="AA26" s="24" t="s">
        <v>31</v>
      </c>
      <c r="AB26" s="24"/>
      <c r="AC26" s="24"/>
      <c r="AD26" s="24" t="s">
        <v>31</v>
      </c>
      <c r="AE26" s="24"/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>
        <v>7</v>
      </c>
      <c r="C27" s="19" t="str">
        <f t="shared" ref="C27:J27" si="9">IF(C26="J",12,(IF(C26="A",7.5,IF(C26="M",7.5,IF(C26="C",7,"")))))</f>
        <v/>
      </c>
      <c r="D27" s="19">
        <f t="shared" si="9"/>
        <v>12</v>
      </c>
      <c r="E27" s="1" t="str">
        <f t="shared" si="9"/>
        <v/>
      </c>
      <c r="F27" s="1" t="str">
        <f t="shared" si="9"/>
        <v/>
      </c>
      <c r="G27" s="1">
        <f t="shared" si="9"/>
        <v>12</v>
      </c>
      <c r="H27" s="1">
        <f t="shared" si="9"/>
        <v>12</v>
      </c>
      <c r="I27" s="1" t="str">
        <f t="shared" si="9"/>
        <v/>
      </c>
      <c r="J27" s="19" t="str">
        <f t="shared" si="9"/>
        <v/>
      </c>
      <c r="K27" s="19">
        <v>7</v>
      </c>
      <c r="L27" s="1">
        <v>7</v>
      </c>
      <c r="M27" s="1" t="str">
        <f>IF(M26="J",12,(IF(M26="A",7.5,IF(M26="M",7.5,IF(M26="C",7,"")))))</f>
        <v/>
      </c>
      <c r="N27" s="1">
        <v>12</v>
      </c>
      <c r="O27" s="1">
        <f t="shared" ref="O27:V27" si="10">IF(O26="J",12,(IF(O26="A",7.5,IF(O26="M",7.5,IF(O26="C",7,"")))))</f>
        <v>12</v>
      </c>
      <c r="P27" s="1">
        <f t="shared" si="10"/>
        <v>7</v>
      </c>
      <c r="Q27" s="19">
        <f t="shared" si="10"/>
        <v>7</v>
      </c>
      <c r="R27" s="19">
        <f t="shared" si="10"/>
        <v>7</v>
      </c>
      <c r="S27" s="1">
        <f t="shared" si="10"/>
        <v>7</v>
      </c>
      <c r="T27" s="1">
        <f t="shared" si="10"/>
        <v>7</v>
      </c>
      <c r="U27" s="1" t="str">
        <f t="shared" si="10"/>
        <v/>
      </c>
      <c r="V27" s="1" t="str">
        <f t="shared" si="10"/>
        <v/>
      </c>
      <c r="W27" s="1">
        <v>7</v>
      </c>
      <c r="X27" s="19">
        <f t="shared" ref="X27:AF27" si="11">IF(X26="J",12,(IF(X26="A",7.5,IF(X26="M",7.5,IF(X26="C",7,"")))))</f>
        <v>12</v>
      </c>
      <c r="Y27" s="19" t="str">
        <f t="shared" si="11"/>
        <v/>
      </c>
      <c r="Z27" s="1" t="str">
        <f t="shared" si="11"/>
        <v/>
      </c>
      <c r="AA27" s="1">
        <f t="shared" si="11"/>
        <v>12</v>
      </c>
      <c r="AB27" s="1" t="str">
        <f t="shared" si="11"/>
        <v/>
      </c>
      <c r="AC27" s="1" t="str">
        <f t="shared" si="11"/>
        <v/>
      </c>
      <c r="AD27" s="1">
        <f t="shared" si="11"/>
        <v>12</v>
      </c>
      <c r="AE27" s="19" t="str">
        <f t="shared" si="11"/>
        <v/>
      </c>
      <c r="AF27" s="19" t="str">
        <f t="shared" si="11"/>
        <v/>
      </c>
      <c r="AG27" s="22">
        <f>$AG$9</f>
        <v>161</v>
      </c>
      <c r="AH27" s="22">
        <f>SUM(B27:AF27)</f>
        <v>159</v>
      </c>
      <c r="AI27" s="22">
        <f>AH27-AG27</f>
        <v>-2</v>
      </c>
      <c r="AJ27" s="22">
        <f>Février!AK27</f>
        <v>52.25</v>
      </c>
      <c r="AK27" s="22">
        <f>AJ27+AI27</f>
        <v>50.25</v>
      </c>
      <c r="AL27" s="15"/>
    </row>
    <row r="28" spans="1:38" ht="15" customHeight="1" x14ac:dyDescent="0.25">
      <c r="A28" s="25" t="s">
        <v>13</v>
      </c>
      <c r="B28" s="24"/>
      <c r="C28" s="24"/>
      <c r="D28" s="24"/>
      <c r="E28" s="24" t="s">
        <v>31</v>
      </c>
      <c r="F28" s="24" t="s">
        <v>31</v>
      </c>
      <c r="G28" s="24"/>
      <c r="H28" s="24"/>
      <c r="I28" s="24" t="s">
        <v>31</v>
      </c>
      <c r="J28" s="24" t="s">
        <v>31</v>
      </c>
      <c r="K28" s="24"/>
      <c r="L28" s="24"/>
      <c r="M28" s="24" t="s">
        <v>31</v>
      </c>
      <c r="N28" s="24"/>
      <c r="O28" s="24"/>
      <c r="P28" s="24" t="s">
        <v>31</v>
      </c>
      <c r="Q28" s="24"/>
      <c r="R28" s="24"/>
      <c r="S28" s="24" t="s">
        <v>31</v>
      </c>
      <c r="T28" s="24"/>
      <c r="U28" s="24" t="s">
        <v>31</v>
      </c>
      <c r="V28" s="24" t="s">
        <v>31</v>
      </c>
      <c r="W28" s="24"/>
      <c r="X28" s="24"/>
      <c r="Y28" s="24" t="s">
        <v>31</v>
      </c>
      <c r="Z28" s="24" t="s">
        <v>31</v>
      </c>
      <c r="AA28" s="24"/>
      <c r="AB28" s="24"/>
      <c r="AC28" s="24"/>
      <c r="AD28" s="24"/>
      <c r="AE28" s="24" t="s">
        <v>31</v>
      </c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 t="str">
        <f t="shared" ref="B29:AC29" si="12">IF(B28="J",12,(IF(B28="A",7.5,IF(B28="M",7.5,IF(B28="C",7,"")))))</f>
        <v/>
      </c>
      <c r="C29" s="19" t="str">
        <f t="shared" si="12"/>
        <v/>
      </c>
      <c r="D29" s="19" t="str">
        <f t="shared" si="12"/>
        <v/>
      </c>
      <c r="E29" s="1">
        <f t="shared" si="12"/>
        <v>12</v>
      </c>
      <c r="F29" s="1">
        <f t="shared" si="12"/>
        <v>12</v>
      </c>
      <c r="G29" s="1" t="str">
        <f t="shared" si="12"/>
        <v/>
      </c>
      <c r="H29" s="1" t="str">
        <f t="shared" si="12"/>
        <v/>
      </c>
      <c r="I29" s="1">
        <f t="shared" si="12"/>
        <v>12</v>
      </c>
      <c r="J29" s="19">
        <f t="shared" si="12"/>
        <v>12</v>
      </c>
      <c r="K29" s="19" t="str">
        <f t="shared" si="12"/>
        <v/>
      </c>
      <c r="L29" s="1" t="str">
        <f t="shared" si="12"/>
        <v/>
      </c>
      <c r="M29" s="1">
        <f t="shared" si="12"/>
        <v>12</v>
      </c>
      <c r="N29" s="1" t="str">
        <f t="shared" si="12"/>
        <v/>
      </c>
      <c r="O29" s="1" t="str">
        <f t="shared" si="12"/>
        <v/>
      </c>
      <c r="P29" s="1">
        <f t="shared" si="12"/>
        <v>12</v>
      </c>
      <c r="Q29" s="19" t="str">
        <f t="shared" si="12"/>
        <v/>
      </c>
      <c r="R29" s="19" t="str">
        <f t="shared" si="12"/>
        <v/>
      </c>
      <c r="S29" s="1">
        <f t="shared" si="12"/>
        <v>12</v>
      </c>
      <c r="T29" s="1" t="str">
        <f t="shared" si="12"/>
        <v/>
      </c>
      <c r="U29" s="1">
        <f t="shared" si="12"/>
        <v>12</v>
      </c>
      <c r="V29" s="1">
        <f t="shared" si="12"/>
        <v>12</v>
      </c>
      <c r="W29" s="1" t="str">
        <f t="shared" si="12"/>
        <v/>
      </c>
      <c r="X29" s="19" t="str">
        <f t="shared" si="12"/>
        <v/>
      </c>
      <c r="Y29" s="19">
        <f t="shared" si="12"/>
        <v>12</v>
      </c>
      <c r="Z29" s="1">
        <f t="shared" si="12"/>
        <v>12</v>
      </c>
      <c r="AA29" s="1" t="str">
        <f t="shared" si="12"/>
        <v/>
      </c>
      <c r="AB29" s="1" t="str">
        <f t="shared" si="12"/>
        <v/>
      </c>
      <c r="AC29" s="1" t="str">
        <f t="shared" si="12"/>
        <v/>
      </c>
      <c r="AD29" s="1">
        <v>7</v>
      </c>
      <c r="AE29" s="19">
        <f>IF(AE28="J",12,(IF(AE28="A",7.5,IF(AE28="M",7.5,IF(AE28="C",7,"")))))</f>
        <v>12</v>
      </c>
      <c r="AF29" s="19" t="str">
        <f>IF(AF28="J",12,(IF(AF28="A",7.5,IF(AF28="M",7.5,IF(AF28="C",7,"")))))</f>
        <v/>
      </c>
      <c r="AG29" s="22">
        <f>$AG$9</f>
        <v>161</v>
      </c>
      <c r="AH29" s="22">
        <f>SUM(B29:AF29)</f>
        <v>151</v>
      </c>
      <c r="AI29" s="22">
        <f>AH29-AG29</f>
        <v>-10</v>
      </c>
      <c r="AJ29" s="22">
        <f>Février!AK29</f>
        <v>8.25</v>
      </c>
      <c r="AK29" s="22">
        <f>AJ29+AI29</f>
        <v>-1.75</v>
      </c>
      <c r="AL29" s="15"/>
    </row>
    <row r="30" spans="1:38" ht="15" customHeight="1" x14ac:dyDescent="0.25">
      <c r="A30" s="25" t="s">
        <v>14</v>
      </c>
      <c r="B30" s="24" t="s">
        <v>31</v>
      </c>
      <c r="C30" s="24" t="s">
        <v>31</v>
      </c>
      <c r="D30" s="24" t="s">
        <v>36</v>
      </c>
      <c r="E30" s="24" t="s">
        <v>36</v>
      </c>
      <c r="F30" s="24" t="s">
        <v>36</v>
      </c>
      <c r="G30" s="24"/>
      <c r="H30" s="24"/>
      <c r="I30" s="24" t="s">
        <v>36</v>
      </c>
      <c r="J30" s="24" t="s">
        <v>36</v>
      </c>
      <c r="K30" s="24" t="s">
        <v>31</v>
      </c>
      <c r="L30" s="24" t="s">
        <v>31</v>
      </c>
      <c r="M30" s="24"/>
      <c r="N30" s="24"/>
      <c r="O30" s="24"/>
      <c r="P30" s="24"/>
      <c r="Q30" s="24" t="s">
        <v>31</v>
      </c>
      <c r="R30" s="24" t="s">
        <v>31</v>
      </c>
      <c r="S30" s="24"/>
      <c r="T30" s="24" t="s">
        <v>31</v>
      </c>
      <c r="U30" s="24"/>
      <c r="V30" s="24"/>
      <c r="W30" s="24" t="s">
        <v>31</v>
      </c>
      <c r="X30" s="24"/>
      <c r="Y30" s="24"/>
      <c r="Z30" s="24"/>
      <c r="AA30" s="24"/>
      <c r="AB30" s="24" t="s">
        <v>31</v>
      </c>
      <c r="AC30" s="24" t="s">
        <v>31</v>
      </c>
      <c r="AD30" s="24"/>
      <c r="AE30" s="24"/>
      <c r="AF30" s="24" t="s">
        <v>31</v>
      </c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>
        <f t="shared" ref="B31:W31" si="13">IF(B30="J",12,(IF(B30="A",7.5,IF(B30="M",7.5,IF(B30="C",7,"")))))</f>
        <v>12</v>
      </c>
      <c r="C31" s="19">
        <f t="shared" si="13"/>
        <v>12</v>
      </c>
      <c r="D31" s="19">
        <f t="shared" si="13"/>
        <v>7</v>
      </c>
      <c r="E31" s="1">
        <f t="shared" si="13"/>
        <v>7</v>
      </c>
      <c r="F31" s="1">
        <f t="shared" si="13"/>
        <v>7</v>
      </c>
      <c r="G31" s="1" t="str">
        <f t="shared" si="13"/>
        <v/>
      </c>
      <c r="H31" s="1" t="str">
        <f t="shared" si="13"/>
        <v/>
      </c>
      <c r="I31" s="1">
        <f t="shared" si="13"/>
        <v>7</v>
      </c>
      <c r="J31" s="19">
        <f t="shared" si="13"/>
        <v>7</v>
      </c>
      <c r="K31" s="19">
        <f t="shared" si="13"/>
        <v>12</v>
      </c>
      <c r="L31" s="1">
        <f t="shared" si="13"/>
        <v>12</v>
      </c>
      <c r="M31" s="1" t="str">
        <f t="shared" si="13"/>
        <v/>
      </c>
      <c r="N31" s="1" t="str">
        <f t="shared" si="13"/>
        <v/>
      </c>
      <c r="O31" s="1" t="str">
        <f t="shared" si="13"/>
        <v/>
      </c>
      <c r="P31" s="1" t="str">
        <f t="shared" si="13"/>
        <v/>
      </c>
      <c r="Q31" s="19">
        <f t="shared" si="13"/>
        <v>12</v>
      </c>
      <c r="R31" s="19">
        <f t="shared" si="13"/>
        <v>12</v>
      </c>
      <c r="S31" s="1" t="str">
        <f t="shared" si="13"/>
        <v/>
      </c>
      <c r="T31" s="1">
        <f t="shared" si="13"/>
        <v>12</v>
      </c>
      <c r="U31" s="1" t="str">
        <f t="shared" si="13"/>
        <v/>
      </c>
      <c r="V31" s="1" t="str">
        <f t="shared" si="13"/>
        <v/>
      </c>
      <c r="W31" s="1">
        <f t="shared" si="13"/>
        <v>12</v>
      </c>
      <c r="X31" s="19">
        <v>7</v>
      </c>
      <c r="Y31" s="19" t="str">
        <f t="shared" ref="Y31:AF31" si="14">IF(Y30="J",12,(IF(Y30="A",7.5,IF(Y30="M",7.5,IF(Y30="C",7,"")))))</f>
        <v/>
      </c>
      <c r="Z31" s="1" t="str">
        <f t="shared" si="14"/>
        <v/>
      </c>
      <c r="AA31" s="1" t="str">
        <f t="shared" si="14"/>
        <v/>
      </c>
      <c r="AB31" s="1">
        <f t="shared" si="14"/>
        <v>12</v>
      </c>
      <c r="AC31" s="1">
        <f t="shared" si="14"/>
        <v>12</v>
      </c>
      <c r="AD31" s="1" t="str">
        <f t="shared" si="14"/>
        <v/>
      </c>
      <c r="AE31" s="19" t="str">
        <f t="shared" si="14"/>
        <v/>
      </c>
      <c r="AF31" s="19">
        <f t="shared" si="14"/>
        <v>12</v>
      </c>
      <c r="AG31" s="22">
        <f>$AG$9</f>
        <v>161</v>
      </c>
      <c r="AH31" s="22">
        <f>SUM(B31:AF31)</f>
        <v>174</v>
      </c>
      <c r="AI31" s="22">
        <f>AH31-AG31</f>
        <v>13</v>
      </c>
      <c r="AJ31" s="22">
        <f>Février!AK31</f>
        <v>-40.5</v>
      </c>
      <c r="AK31" s="22">
        <f>AJ31+AI31</f>
        <v>-27.5</v>
      </c>
      <c r="AL31" s="15"/>
    </row>
    <row r="32" spans="1:38" ht="15" customHeight="1" x14ac:dyDescent="0.25">
      <c r="A32" s="6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</row>
    <row r="33" spans="2:50" ht="15" customHeight="1" x14ac:dyDescent="0.25">
      <c r="B33" s="7"/>
      <c r="C33" s="7"/>
      <c r="D33" s="7"/>
      <c r="E33" s="7"/>
      <c r="F33" s="7"/>
      <c r="G33" s="8"/>
      <c r="H33" s="8"/>
      <c r="I33" s="7"/>
      <c r="J33" s="7"/>
      <c r="K33" s="7"/>
      <c r="L33" s="7"/>
      <c r="M33" s="7"/>
      <c r="N33" s="8"/>
      <c r="O33" s="8"/>
      <c r="P33" s="7"/>
      <c r="Q33" s="7"/>
      <c r="R33" s="7"/>
      <c r="S33" s="7"/>
      <c r="T33" s="7"/>
      <c r="U33" s="8"/>
      <c r="V33" s="8"/>
      <c r="AD33" s="7"/>
      <c r="AE33" s="7"/>
      <c r="AF33" s="7"/>
      <c r="AL33" s="7"/>
      <c r="AM33" s="7"/>
      <c r="AN33" s="7"/>
      <c r="AO33" s="7"/>
      <c r="AP33" s="8"/>
      <c r="AQ33" s="8"/>
      <c r="AR33" s="7"/>
      <c r="AS33" s="7"/>
      <c r="AT33" s="7"/>
      <c r="AU33" s="7"/>
      <c r="AV33" s="7"/>
      <c r="AW33" s="8"/>
      <c r="AX33" s="8"/>
    </row>
    <row r="36" spans="2:50" ht="15" customHeight="1" x14ac:dyDescent="0.25">
      <c r="J36" s="9"/>
    </row>
    <row r="37" spans="2:50" ht="15" customHeight="1" x14ac:dyDescent="0.25">
      <c r="J37" s="9"/>
    </row>
    <row r="38" spans="2:50" ht="15" customHeight="1" x14ac:dyDescent="0.25">
      <c r="J38" s="9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1" type="noConversion"/>
  <conditionalFormatting sqref="AI1:AK5 AI7:AK65536">
    <cfRule type="cellIs" dxfId="39" priority="18" stopIfTrue="1" operator="lessThan">
      <formula>0</formula>
    </cfRule>
  </conditionalFormatting>
  <conditionalFormatting sqref="B8:AF31">
    <cfRule type="expression" dxfId="38" priority="1" stopIfTrue="1">
      <formula>B$7=1</formula>
    </cfRule>
    <cfRule type="expression" dxfId="37" priority="2" stopIfTrue="1">
      <formula>B$8="dim"</formula>
    </cfRule>
    <cfRule type="expression" dxfId="36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18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Avril</v>
      </c>
      <c r="B6" s="32">
        <f t="shared" ref="B6:AF6" ca="1" si="0">DATE($A$3,MONTH(1&amp;$A$6),B9)</f>
        <v>44287</v>
      </c>
      <c r="C6" s="32">
        <f t="shared" ca="1" si="0"/>
        <v>44288</v>
      </c>
      <c r="D6" s="32">
        <f t="shared" ca="1" si="0"/>
        <v>44289</v>
      </c>
      <c r="E6" s="32">
        <f t="shared" ca="1" si="0"/>
        <v>44290</v>
      </c>
      <c r="F6" s="32">
        <f t="shared" ca="1" si="0"/>
        <v>44291</v>
      </c>
      <c r="G6" s="32">
        <f t="shared" ca="1" si="0"/>
        <v>44292</v>
      </c>
      <c r="H6" s="32">
        <f t="shared" ca="1" si="0"/>
        <v>44293</v>
      </c>
      <c r="I6" s="32">
        <f t="shared" ca="1" si="0"/>
        <v>44294</v>
      </c>
      <c r="J6" s="32">
        <f t="shared" ca="1" si="0"/>
        <v>44295</v>
      </c>
      <c r="K6" s="32">
        <f t="shared" ca="1" si="0"/>
        <v>44296</v>
      </c>
      <c r="L6" s="32">
        <f t="shared" ca="1" si="0"/>
        <v>44297</v>
      </c>
      <c r="M6" s="32">
        <f t="shared" ca="1" si="0"/>
        <v>44298</v>
      </c>
      <c r="N6" s="32">
        <f t="shared" ca="1" si="0"/>
        <v>44299</v>
      </c>
      <c r="O6" s="32">
        <f t="shared" ca="1" si="0"/>
        <v>44300</v>
      </c>
      <c r="P6" s="32">
        <f t="shared" ca="1" si="0"/>
        <v>44301</v>
      </c>
      <c r="Q6" s="32">
        <f t="shared" ca="1" si="0"/>
        <v>44302</v>
      </c>
      <c r="R6" s="32">
        <f t="shared" ca="1" si="0"/>
        <v>44303</v>
      </c>
      <c r="S6" s="32">
        <f t="shared" ca="1" si="0"/>
        <v>44304</v>
      </c>
      <c r="T6" s="32">
        <f t="shared" ca="1" si="0"/>
        <v>44305</v>
      </c>
      <c r="U6" s="32">
        <f t="shared" ca="1" si="0"/>
        <v>44306</v>
      </c>
      <c r="V6" s="32">
        <f t="shared" ca="1" si="0"/>
        <v>44307</v>
      </c>
      <c r="W6" s="32">
        <f t="shared" ca="1" si="0"/>
        <v>44308</v>
      </c>
      <c r="X6" s="32">
        <f t="shared" ca="1" si="0"/>
        <v>44309</v>
      </c>
      <c r="Y6" s="32">
        <f t="shared" ca="1" si="0"/>
        <v>44310</v>
      </c>
      <c r="Z6" s="32">
        <f t="shared" ca="1" si="0"/>
        <v>44311</v>
      </c>
      <c r="AA6" s="32">
        <f t="shared" ca="1" si="0"/>
        <v>44312</v>
      </c>
      <c r="AB6" s="32">
        <f t="shared" ca="1" si="0"/>
        <v>44313</v>
      </c>
      <c r="AC6" s="32">
        <f t="shared" ca="1" si="0"/>
        <v>44314</v>
      </c>
      <c r="AD6" s="32">
        <f t="shared" ca="1" si="0"/>
        <v>44315</v>
      </c>
      <c r="AE6" s="32">
        <f t="shared" ca="1" si="0"/>
        <v>44316</v>
      </c>
      <c r="AF6" s="32">
        <f t="shared" ca="1" si="0"/>
        <v>44286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1</v>
      </c>
      <c r="F7" s="3">
        <f ca="1">COUNTIFS(Fériés!$E$5:$E$17,F6)</f>
        <v>1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Avril</v>
      </c>
      <c r="B8" s="24" t="str">
        <f t="shared" ref="B8:AE8" ca="1" si="1">TEXT(DATE($A$3,MONTH(1&amp;TEXT($A$8,"")),B9),"jjj")</f>
        <v>jeu</v>
      </c>
      <c r="C8" s="24" t="str">
        <f t="shared" ca="1" si="1"/>
        <v>ven</v>
      </c>
      <c r="D8" s="24" t="str">
        <f t="shared" ca="1" si="1"/>
        <v>sam</v>
      </c>
      <c r="E8" s="24" t="str">
        <f t="shared" ca="1" si="1"/>
        <v>dim</v>
      </c>
      <c r="F8" s="24" t="str">
        <f t="shared" ca="1" si="1"/>
        <v>lun</v>
      </c>
      <c r="G8" s="24" t="str">
        <f t="shared" ca="1" si="1"/>
        <v>mar</v>
      </c>
      <c r="H8" s="24" t="str">
        <f t="shared" ca="1" si="1"/>
        <v>mer</v>
      </c>
      <c r="I8" s="24" t="str">
        <f t="shared" ca="1" si="1"/>
        <v>jeu</v>
      </c>
      <c r="J8" s="24" t="str">
        <f t="shared" ca="1" si="1"/>
        <v>ven</v>
      </c>
      <c r="K8" s="24" t="str">
        <f t="shared" ca="1" si="1"/>
        <v>sam</v>
      </c>
      <c r="L8" s="24" t="str">
        <f t="shared" ca="1" si="1"/>
        <v>dim</v>
      </c>
      <c r="M8" s="24" t="str">
        <f t="shared" ca="1" si="1"/>
        <v>lun</v>
      </c>
      <c r="N8" s="24" t="str">
        <f t="shared" ca="1" si="1"/>
        <v>mar</v>
      </c>
      <c r="O8" s="24" t="str">
        <f t="shared" ca="1" si="1"/>
        <v>mer</v>
      </c>
      <c r="P8" s="24" t="str">
        <f t="shared" ca="1" si="1"/>
        <v>jeu</v>
      </c>
      <c r="Q8" s="24" t="str">
        <f t="shared" ca="1" si="1"/>
        <v>ven</v>
      </c>
      <c r="R8" s="24" t="str">
        <f t="shared" ca="1" si="1"/>
        <v>sam</v>
      </c>
      <c r="S8" s="24" t="str">
        <f t="shared" ca="1" si="1"/>
        <v>dim</v>
      </c>
      <c r="T8" s="24" t="str">
        <f t="shared" ca="1" si="1"/>
        <v>lun</v>
      </c>
      <c r="U8" s="24" t="str">
        <f t="shared" ca="1" si="1"/>
        <v>mar</v>
      </c>
      <c r="V8" s="24" t="str">
        <f t="shared" ca="1" si="1"/>
        <v>mer</v>
      </c>
      <c r="W8" s="24" t="str">
        <f t="shared" ca="1" si="1"/>
        <v>jeu</v>
      </c>
      <c r="X8" s="24" t="str">
        <f t="shared" ca="1" si="1"/>
        <v>ven</v>
      </c>
      <c r="Y8" s="24" t="str">
        <f t="shared" ca="1" si="1"/>
        <v>sam</v>
      </c>
      <c r="Z8" s="24" t="str">
        <f t="shared" ca="1" si="1"/>
        <v>dim</v>
      </c>
      <c r="AA8" s="24" t="str">
        <f t="shared" ca="1" si="1"/>
        <v>lun</v>
      </c>
      <c r="AB8" s="24" t="str">
        <f t="shared" ca="1" si="1"/>
        <v>mar</v>
      </c>
      <c r="AC8" s="24" t="str">
        <f t="shared" ca="1" si="1"/>
        <v>mer</v>
      </c>
      <c r="AD8" s="24" t="str">
        <f t="shared" ca="1" si="1"/>
        <v>jeu</v>
      </c>
      <c r="AE8" s="24" t="str">
        <f t="shared" ca="1" si="1"/>
        <v>ven</v>
      </c>
      <c r="AF8" s="24"/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140</v>
      </c>
      <c r="AH13" s="22">
        <f>SUM(B13:AF13)</f>
        <v>0</v>
      </c>
      <c r="AI13" s="22">
        <f>AH13-AG13</f>
        <v>-140</v>
      </c>
      <c r="AJ13" s="22">
        <f>Mars!AK13</f>
        <v>-12.75</v>
      </c>
      <c r="AK13" s="22">
        <f>AJ13+AI13</f>
        <v>-152.75</v>
      </c>
    </row>
    <row r="14" spans="1:38" ht="15" customHeight="1" x14ac:dyDescent="0.25">
      <c r="A14" s="25" t="s">
        <v>1</v>
      </c>
      <c r="B14" s="24" t="s">
        <v>15</v>
      </c>
      <c r="C14" s="24" t="s">
        <v>15</v>
      </c>
      <c r="D14" s="24" t="s">
        <v>16</v>
      </c>
      <c r="E14" s="24" t="s">
        <v>16</v>
      </c>
      <c r="F14" s="24"/>
      <c r="G14" s="24"/>
      <c r="H14" s="24"/>
      <c r="I14" s="24"/>
      <c r="J14" s="24"/>
      <c r="K14" s="24"/>
      <c r="L14" s="24"/>
      <c r="M14" s="24" t="s">
        <v>16</v>
      </c>
      <c r="N14" s="24" t="s">
        <v>17</v>
      </c>
      <c r="O14" s="24" t="s">
        <v>17</v>
      </c>
      <c r="P14" s="24" t="s">
        <v>17</v>
      </c>
      <c r="Q14" s="24" t="s">
        <v>16</v>
      </c>
      <c r="R14" s="24" t="s">
        <v>15</v>
      </c>
      <c r="S14" s="24" t="s">
        <v>15</v>
      </c>
      <c r="T14" s="24" t="s">
        <v>15</v>
      </c>
      <c r="U14" s="24" t="s">
        <v>15</v>
      </c>
      <c r="V14" s="24" t="s">
        <v>16</v>
      </c>
      <c r="W14" s="24" t="s">
        <v>16</v>
      </c>
      <c r="X14" s="24" t="s">
        <v>17</v>
      </c>
      <c r="Y14" s="24" t="s">
        <v>17</v>
      </c>
      <c r="Z14" s="24" t="s">
        <v>17</v>
      </c>
      <c r="AA14" s="24" t="s">
        <v>17</v>
      </c>
      <c r="AB14" s="24" t="s">
        <v>16</v>
      </c>
      <c r="AC14" s="24" t="s">
        <v>15</v>
      </c>
      <c r="AD14" s="24" t="s">
        <v>15</v>
      </c>
      <c r="AE14" s="24" t="s">
        <v>15</v>
      </c>
      <c r="AF14" s="24"/>
      <c r="AG14" s="25"/>
      <c r="AH14" s="25"/>
      <c r="AI14" s="25"/>
      <c r="AJ14" s="49"/>
      <c r="AK14" s="49"/>
    </row>
    <row r="15" spans="1:38" ht="15" customHeight="1" x14ac:dyDescent="0.25">
      <c r="A15" s="22"/>
      <c r="B15" s="19">
        <f t="shared" ref="B15:AF15" si="3">IF(B14="A",7.5,IF(B14="M",7.5,IF(OR(B14="C",B14="Mal"),7,"")))</f>
        <v>7.5</v>
      </c>
      <c r="C15" s="19">
        <f t="shared" si="3"/>
        <v>7.5</v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 t="str">
        <f t="shared" si="3"/>
        <v/>
      </c>
      <c r="H15" s="1" t="str">
        <f t="shared" si="3"/>
        <v/>
      </c>
      <c r="I15" s="1" t="str">
        <f t="shared" si="3"/>
        <v/>
      </c>
      <c r="J15" s="19" t="str">
        <f t="shared" si="3"/>
        <v/>
      </c>
      <c r="K15" s="19" t="str">
        <f t="shared" si="3"/>
        <v/>
      </c>
      <c r="L15" s="1" t="str">
        <f t="shared" si="3"/>
        <v/>
      </c>
      <c r="M15" s="1" t="str">
        <f t="shared" si="3"/>
        <v/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 t="str">
        <f t="shared" si="3"/>
        <v/>
      </c>
      <c r="R15" s="19">
        <f t="shared" si="3"/>
        <v>7.5</v>
      </c>
      <c r="S15" s="1">
        <f t="shared" si="3"/>
        <v>7.5</v>
      </c>
      <c r="T15" s="1">
        <f t="shared" si="3"/>
        <v>7.5</v>
      </c>
      <c r="U15" s="1">
        <f t="shared" si="3"/>
        <v>7.5</v>
      </c>
      <c r="V15" s="1" t="str">
        <f t="shared" si="3"/>
        <v/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>
        <f t="shared" si="3"/>
        <v>7.5</v>
      </c>
      <c r="AB15" s="1" t="str">
        <f t="shared" si="3"/>
        <v/>
      </c>
      <c r="AC15" s="1">
        <f t="shared" si="3"/>
        <v>7.5</v>
      </c>
      <c r="AD15" s="1">
        <f t="shared" si="3"/>
        <v>7.5</v>
      </c>
      <c r="AE15" s="19">
        <f t="shared" si="3"/>
        <v>7.5</v>
      </c>
      <c r="AF15" s="19" t="str">
        <f t="shared" si="3"/>
        <v/>
      </c>
      <c r="AG15" s="22">
        <f>$AG$9</f>
        <v>140</v>
      </c>
      <c r="AH15" s="22">
        <f>SUM(B15:AF15)</f>
        <v>120</v>
      </c>
      <c r="AI15" s="22">
        <f>AH15-AG15</f>
        <v>-20</v>
      </c>
      <c r="AJ15" s="22">
        <f>Mars!AK15</f>
        <v>-19.25</v>
      </c>
      <c r="AK15" s="22">
        <f>AJ15+AI15</f>
        <v>-39.25</v>
      </c>
    </row>
    <row r="16" spans="1:38" ht="15" customHeight="1" x14ac:dyDescent="0.25">
      <c r="A16" s="25" t="s">
        <v>2</v>
      </c>
      <c r="B16" s="24" t="s">
        <v>17</v>
      </c>
      <c r="C16" s="24" t="s">
        <v>16</v>
      </c>
      <c r="D16" s="24" t="s">
        <v>15</v>
      </c>
      <c r="E16" s="24" t="s">
        <v>15</v>
      </c>
      <c r="F16" s="24" t="s">
        <v>15</v>
      </c>
      <c r="G16" s="24" t="s">
        <v>15</v>
      </c>
      <c r="H16" s="24" t="s">
        <v>16</v>
      </c>
      <c r="I16" s="24" t="s">
        <v>16</v>
      </c>
      <c r="J16" s="24" t="s">
        <v>17</v>
      </c>
      <c r="K16" s="24" t="s">
        <v>17</v>
      </c>
      <c r="L16" s="24" t="s">
        <v>17</v>
      </c>
      <c r="M16" s="24" t="s">
        <v>17</v>
      </c>
      <c r="N16" s="24" t="s">
        <v>16</v>
      </c>
      <c r="O16" s="24" t="s">
        <v>15</v>
      </c>
      <c r="P16" s="24" t="s">
        <v>15</v>
      </c>
      <c r="Q16" s="24" t="s">
        <v>15</v>
      </c>
      <c r="R16" s="24" t="s">
        <v>16</v>
      </c>
      <c r="S16" s="24" t="s">
        <v>16</v>
      </c>
      <c r="T16" s="24"/>
      <c r="U16" s="24"/>
      <c r="V16" s="24"/>
      <c r="W16" s="24"/>
      <c r="X16" s="24"/>
      <c r="Y16" s="24"/>
      <c r="Z16" s="24"/>
      <c r="AA16" s="24" t="s">
        <v>16</v>
      </c>
      <c r="AB16" s="24" t="s">
        <v>17</v>
      </c>
      <c r="AC16" s="24" t="s">
        <v>17</v>
      </c>
      <c r="AD16" s="24" t="s">
        <v>17</v>
      </c>
      <c r="AE16" s="24" t="s">
        <v>16</v>
      </c>
      <c r="AF16" s="24"/>
      <c r="AG16" s="25"/>
      <c r="AH16" s="25"/>
      <c r="AI16" s="25"/>
      <c r="AJ16" s="49"/>
      <c r="AK16" s="49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 t="str">
        <f t="shared" si="4"/>
        <v/>
      </c>
      <c r="D17" s="19">
        <f t="shared" si="4"/>
        <v>7.5</v>
      </c>
      <c r="E17" s="1">
        <f t="shared" si="4"/>
        <v>7.5</v>
      </c>
      <c r="F17" s="1">
        <f t="shared" si="4"/>
        <v>7.5</v>
      </c>
      <c r="G17" s="1">
        <f t="shared" si="4"/>
        <v>7.5</v>
      </c>
      <c r="H17" s="1" t="str">
        <f t="shared" si="4"/>
        <v/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>
        <f t="shared" si="4"/>
        <v>7.5</v>
      </c>
      <c r="N17" s="1" t="str">
        <f t="shared" si="4"/>
        <v/>
      </c>
      <c r="O17" s="1">
        <f t="shared" si="4"/>
        <v>7.5</v>
      </c>
      <c r="P17" s="1">
        <f t="shared" si="4"/>
        <v>7.5</v>
      </c>
      <c r="Q17" s="19">
        <f t="shared" si="4"/>
        <v>7.5</v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 t="str">
        <f t="shared" si="4"/>
        <v/>
      </c>
      <c r="V17" s="1" t="str">
        <f t="shared" si="4"/>
        <v/>
      </c>
      <c r="W17" s="1" t="str">
        <f t="shared" si="4"/>
        <v/>
      </c>
      <c r="X17" s="19" t="str">
        <f t="shared" si="4"/>
        <v/>
      </c>
      <c r="Y17" s="19" t="str">
        <f t="shared" si="4"/>
        <v/>
      </c>
      <c r="Z17" s="1" t="str">
        <f t="shared" si="4"/>
        <v/>
      </c>
      <c r="AA17" s="1" t="str">
        <f t="shared" si="4"/>
        <v/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 t="str">
        <f t="shared" si="4"/>
        <v/>
      </c>
      <c r="AF17" s="19" t="str">
        <f t="shared" si="4"/>
        <v/>
      </c>
      <c r="AG17" s="22">
        <f>$AG$9</f>
        <v>140</v>
      </c>
      <c r="AH17" s="22">
        <f>SUM(B17:AF17)</f>
        <v>112.5</v>
      </c>
      <c r="AI17" s="22">
        <f>AH17-AG17</f>
        <v>-27.5</v>
      </c>
      <c r="AJ17" s="22">
        <f>Mars!AK17</f>
        <v>-29.25</v>
      </c>
      <c r="AK17" s="22">
        <f>AJ17+AI17</f>
        <v>-56.75</v>
      </c>
    </row>
    <row r="18" spans="1:38" ht="15" customHeight="1" x14ac:dyDescent="0.25">
      <c r="A18" s="25" t="s">
        <v>4</v>
      </c>
      <c r="B18" s="24"/>
      <c r="C18" s="24"/>
      <c r="D18" s="24"/>
      <c r="E18" s="24"/>
      <c r="F18" s="24" t="s">
        <v>16</v>
      </c>
      <c r="G18" s="24" t="s">
        <v>17</v>
      </c>
      <c r="H18" s="24" t="s">
        <v>17</v>
      </c>
      <c r="I18" s="24" t="s">
        <v>17</v>
      </c>
      <c r="J18" s="24" t="s">
        <v>16</v>
      </c>
      <c r="K18" s="24" t="s">
        <v>15</v>
      </c>
      <c r="L18" s="24" t="s">
        <v>15</v>
      </c>
      <c r="M18" s="24" t="s">
        <v>15</v>
      </c>
      <c r="N18" s="24" t="s">
        <v>15</v>
      </c>
      <c r="O18" s="24" t="s">
        <v>16</v>
      </c>
      <c r="P18" s="24" t="s">
        <v>16</v>
      </c>
      <c r="Q18" s="24" t="s">
        <v>17</v>
      </c>
      <c r="R18" s="24" t="s">
        <v>17</v>
      </c>
      <c r="S18" s="24" t="s">
        <v>17</v>
      </c>
      <c r="T18" s="24" t="s">
        <v>17</v>
      </c>
      <c r="U18" s="24" t="s">
        <v>16</v>
      </c>
      <c r="V18" s="24" t="s">
        <v>15</v>
      </c>
      <c r="W18" s="24" t="s">
        <v>15</v>
      </c>
      <c r="X18" s="24" t="s">
        <v>15</v>
      </c>
      <c r="Y18" s="24" t="s">
        <v>16</v>
      </c>
      <c r="Z18" s="24" t="s">
        <v>16</v>
      </c>
      <c r="AA18" s="24"/>
      <c r="AB18" s="24"/>
      <c r="AC18" s="24"/>
      <c r="AD18" s="24"/>
      <c r="AE18" s="24"/>
      <c r="AF18" s="24"/>
      <c r="AG18" s="25"/>
      <c r="AH18" s="25"/>
      <c r="AI18" s="25"/>
      <c r="AJ18" s="49"/>
      <c r="AK18" s="49"/>
    </row>
    <row r="19" spans="1:38" ht="15" customHeight="1" x14ac:dyDescent="0.25">
      <c r="A19" s="22"/>
      <c r="B19" s="19" t="str">
        <f t="shared" ref="B19:AF19" si="5">IF(B18="A",7.5,IF(B18="M",7.5,IF(OR(B18="C",B18="Mal"),7,"")))</f>
        <v/>
      </c>
      <c r="C19" s="19" t="str">
        <f t="shared" si="5"/>
        <v/>
      </c>
      <c r="D19" s="19" t="str">
        <f t="shared" si="5"/>
        <v/>
      </c>
      <c r="E19" s="1" t="str">
        <f t="shared" si="5"/>
        <v/>
      </c>
      <c r="F19" s="1" t="str">
        <f t="shared" si="5"/>
        <v/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 t="str">
        <f t="shared" si="5"/>
        <v/>
      </c>
      <c r="K19" s="19">
        <f t="shared" si="5"/>
        <v>7.5</v>
      </c>
      <c r="L19" s="1">
        <f t="shared" si="5"/>
        <v>7.5</v>
      </c>
      <c r="M19" s="1">
        <f t="shared" si="5"/>
        <v>7.5</v>
      </c>
      <c r="N19" s="1">
        <f t="shared" si="5"/>
        <v>7.5</v>
      </c>
      <c r="O19" s="1" t="str">
        <f t="shared" si="5"/>
        <v/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>
        <f t="shared" si="5"/>
        <v>7.5</v>
      </c>
      <c r="U19" s="1" t="str">
        <f t="shared" si="5"/>
        <v/>
      </c>
      <c r="V19" s="1">
        <f t="shared" si="5"/>
        <v>7.5</v>
      </c>
      <c r="W19" s="1">
        <f t="shared" si="5"/>
        <v>7.5</v>
      </c>
      <c r="X19" s="19">
        <f t="shared" si="5"/>
        <v>7.5</v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 t="str">
        <f t="shared" si="5"/>
        <v/>
      </c>
      <c r="AC19" s="1" t="str">
        <f t="shared" si="5"/>
        <v/>
      </c>
      <c r="AD19" s="1" t="str">
        <f t="shared" si="5"/>
        <v/>
      </c>
      <c r="AE19" s="19" t="str">
        <f t="shared" si="5"/>
        <v/>
      </c>
      <c r="AF19" s="19" t="str">
        <f t="shared" si="5"/>
        <v/>
      </c>
      <c r="AG19" s="22">
        <f>$AG$9</f>
        <v>140</v>
      </c>
      <c r="AH19" s="22">
        <f>SUM(B19:AF19)</f>
        <v>105</v>
      </c>
      <c r="AI19" s="22">
        <f>AH19-AG19</f>
        <v>-35</v>
      </c>
      <c r="AJ19" s="22">
        <f>Mars!AK19</f>
        <v>15.75</v>
      </c>
      <c r="AK19" s="22">
        <f>AJ19+AI19</f>
        <v>-19.25</v>
      </c>
    </row>
    <row r="20" spans="1:38" ht="15" customHeight="1" x14ac:dyDescent="0.25">
      <c r="A20" s="25" t="s">
        <v>3</v>
      </c>
      <c r="B20" s="24" t="s">
        <v>16</v>
      </c>
      <c r="C20" s="24" t="s">
        <v>17</v>
      </c>
      <c r="D20" s="24" t="s">
        <v>17</v>
      </c>
      <c r="E20" s="24" t="s">
        <v>17</v>
      </c>
      <c r="F20" s="24" t="s">
        <v>17</v>
      </c>
      <c r="G20" s="24" t="s">
        <v>16</v>
      </c>
      <c r="H20" s="24" t="s">
        <v>15</v>
      </c>
      <c r="I20" s="24" t="s">
        <v>15</v>
      </c>
      <c r="J20" s="24" t="s">
        <v>15</v>
      </c>
      <c r="K20" s="24"/>
      <c r="L20" s="24"/>
      <c r="M20" s="24"/>
      <c r="N20" s="24"/>
      <c r="O20" s="24"/>
      <c r="P20" s="24"/>
      <c r="Q20" s="24"/>
      <c r="R20" s="24"/>
      <c r="S20" s="24"/>
      <c r="T20" s="24" t="s">
        <v>16</v>
      </c>
      <c r="U20" s="24" t="s">
        <v>17</v>
      </c>
      <c r="V20" s="24" t="s">
        <v>17</v>
      </c>
      <c r="W20" s="24" t="s">
        <v>17</v>
      </c>
      <c r="X20" s="24" t="s">
        <v>16</v>
      </c>
      <c r="Y20" s="24" t="s">
        <v>15</v>
      </c>
      <c r="Z20" s="24" t="s">
        <v>15</v>
      </c>
      <c r="AA20" s="24" t="s">
        <v>15</v>
      </c>
      <c r="AB20" s="24" t="s">
        <v>15</v>
      </c>
      <c r="AC20" s="24" t="s">
        <v>16</v>
      </c>
      <c r="AD20" s="24" t="s">
        <v>17</v>
      </c>
      <c r="AE20" s="24" t="s">
        <v>17</v>
      </c>
      <c r="AF20" s="24"/>
      <c r="AG20" s="25"/>
      <c r="AH20" s="25"/>
      <c r="AI20" s="25"/>
      <c r="AJ20" s="49"/>
      <c r="AK20" s="49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>
        <f t="shared" si="6"/>
        <v>7.5</v>
      </c>
      <c r="G21" s="1" t="str">
        <f t="shared" si="6"/>
        <v/>
      </c>
      <c r="H21" s="1">
        <f t="shared" si="6"/>
        <v>7.5</v>
      </c>
      <c r="I21" s="1">
        <f t="shared" si="6"/>
        <v>7.5</v>
      </c>
      <c r="J21" s="19">
        <f t="shared" si="6"/>
        <v>7.5</v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 t="str">
        <f t="shared" si="6"/>
        <v/>
      </c>
      <c r="O21" s="1" t="str">
        <f t="shared" si="6"/>
        <v/>
      </c>
      <c r="P21" s="1" t="str">
        <f t="shared" si="6"/>
        <v/>
      </c>
      <c r="Q21" s="19" t="str">
        <f t="shared" si="6"/>
        <v/>
      </c>
      <c r="R21" s="19" t="str">
        <f t="shared" si="6"/>
        <v/>
      </c>
      <c r="S21" s="1" t="str">
        <f t="shared" si="6"/>
        <v/>
      </c>
      <c r="T21" s="1" t="str">
        <f t="shared" si="6"/>
        <v/>
      </c>
      <c r="U21" s="1">
        <f t="shared" si="6"/>
        <v>7.5</v>
      </c>
      <c r="V21" s="1">
        <f t="shared" si="6"/>
        <v>7.5</v>
      </c>
      <c r="W21" s="1">
        <f t="shared" si="6"/>
        <v>7.5</v>
      </c>
      <c r="X21" s="19" t="str">
        <f t="shared" si="6"/>
        <v/>
      </c>
      <c r="Y21" s="19">
        <f t="shared" si="6"/>
        <v>7.5</v>
      </c>
      <c r="Z21" s="1">
        <f t="shared" si="6"/>
        <v>7.5</v>
      </c>
      <c r="AA21" s="1">
        <f t="shared" si="6"/>
        <v>7.5</v>
      </c>
      <c r="AB21" s="1">
        <f t="shared" si="6"/>
        <v>7.5</v>
      </c>
      <c r="AC21" s="1" t="str">
        <f t="shared" si="6"/>
        <v/>
      </c>
      <c r="AD21" s="1">
        <f t="shared" si="6"/>
        <v>7.5</v>
      </c>
      <c r="AE21" s="19">
        <f t="shared" si="6"/>
        <v>7.5</v>
      </c>
      <c r="AF21" s="19" t="str">
        <f t="shared" si="6"/>
        <v/>
      </c>
      <c r="AG21" s="22">
        <f>$AG$9</f>
        <v>140</v>
      </c>
      <c r="AH21" s="22">
        <f>SUM(B21:AF21)</f>
        <v>120</v>
      </c>
      <c r="AI21" s="22">
        <f>AH21-AG21</f>
        <v>-20</v>
      </c>
      <c r="AJ21" s="22">
        <f>Mars!AK21</f>
        <v>-47</v>
      </c>
      <c r="AK21" s="22">
        <f>AJ21+AI21</f>
        <v>-67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140</v>
      </c>
      <c r="AH23" s="22">
        <f>SUM(B23:AF23)</f>
        <v>0</v>
      </c>
      <c r="AI23" s="22">
        <f>AH23-AG23</f>
        <v>-140</v>
      </c>
      <c r="AJ23" s="22">
        <f>Mars!AK23</f>
        <v>316.25</v>
      </c>
      <c r="AK23" s="22">
        <f>AJ23+AI23</f>
        <v>176.25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 t="s">
        <v>31</v>
      </c>
      <c r="F26" s="24"/>
      <c r="G26" s="24"/>
      <c r="H26" s="24" t="s">
        <v>31</v>
      </c>
      <c r="I26" s="24" t="s">
        <v>31</v>
      </c>
      <c r="J26" s="24"/>
      <c r="K26" s="24"/>
      <c r="L26" s="24"/>
      <c r="M26" s="24"/>
      <c r="N26" s="24" t="s">
        <v>31</v>
      </c>
      <c r="O26" s="24"/>
      <c r="P26" s="24" t="s">
        <v>36</v>
      </c>
      <c r="Q26" s="24" t="s">
        <v>36</v>
      </c>
      <c r="R26" s="24"/>
      <c r="S26" s="24"/>
      <c r="T26" s="24" t="s">
        <v>31</v>
      </c>
      <c r="U26" s="24"/>
      <c r="V26" s="24"/>
      <c r="W26" s="24" t="s">
        <v>31</v>
      </c>
      <c r="X26" s="24"/>
      <c r="Y26" s="24" t="s">
        <v>31</v>
      </c>
      <c r="Z26" s="24" t="s">
        <v>31</v>
      </c>
      <c r="AA26" s="24"/>
      <c r="AB26" s="24" t="s">
        <v>31</v>
      </c>
      <c r="AC26" s="24"/>
      <c r="AD26" s="24"/>
      <c r="AE26" s="24" t="s">
        <v>31</v>
      </c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 t="str">
        <f>IF(B26="J",12,(IF(B26="A",7.5,IF(B26="M",7.5,IF(B26="C",7,"")))))</f>
        <v/>
      </c>
      <c r="C27" s="19"/>
      <c r="D27" s="19">
        <f>IF(D26="J",12,(IF(D26="A",7.5,IF(D26="M",7.5,IF(D26="C",7,"")))))</f>
        <v>12</v>
      </c>
      <c r="E27" s="1">
        <v>19</v>
      </c>
      <c r="F27" s="1"/>
      <c r="G27" s="1" t="str">
        <f t="shared" ref="G27:AF27" si="8">IF(G26="J",12,(IF(G26="A",7.5,IF(G26="M",7.5,IF(G26="C",7,"")))))</f>
        <v/>
      </c>
      <c r="H27" s="1">
        <f t="shared" si="8"/>
        <v>12</v>
      </c>
      <c r="I27" s="1">
        <f t="shared" si="8"/>
        <v>12</v>
      </c>
      <c r="J27" s="19" t="str">
        <f t="shared" si="8"/>
        <v/>
      </c>
      <c r="K27" s="19" t="str">
        <f t="shared" si="8"/>
        <v/>
      </c>
      <c r="L27" s="1" t="str">
        <f t="shared" si="8"/>
        <v/>
      </c>
      <c r="M27" s="1" t="str">
        <f t="shared" si="8"/>
        <v/>
      </c>
      <c r="N27" s="1">
        <f t="shared" si="8"/>
        <v>12</v>
      </c>
      <c r="O27" s="1" t="str">
        <f t="shared" si="8"/>
        <v/>
      </c>
      <c r="P27" s="1">
        <f t="shared" si="8"/>
        <v>7</v>
      </c>
      <c r="Q27" s="19">
        <f t="shared" si="8"/>
        <v>7</v>
      </c>
      <c r="R27" s="19" t="str">
        <f t="shared" si="8"/>
        <v/>
      </c>
      <c r="S27" s="1" t="str">
        <f t="shared" si="8"/>
        <v/>
      </c>
      <c r="T27" s="1">
        <f t="shared" si="8"/>
        <v>12</v>
      </c>
      <c r="U27" s="1" t="str">
        <f t="shared" si="8"/>
        <v/>
      </c>
      <c r="V27" s="1" t="str">
        <f t="shared" si="8"/>
        <v/>
      </c>
      <c r="W27" s="1">
        <f t="shared" si="8"/>
        <v>12</v>
      </c>
      <c r="X27" s="19" t="str">
        <f t="shared" si="8"/>
        <v/>
      </c>
      <c r="Y27" s="19">
        <f t="shared" si="8"/>
        <v>12</v>
      </c>
      <c r="Z27" s="1">
        <f t="shared" si="8"/>
        <v>12</v>
      </c>
      <c r="AA27" s="1" t="str">
        <f t="shared" si="8"/>
        <v/>
      </c>
      <c r="AB27" s="1">
        <f t="shared" si="8"/>
        <v>12</v>
      </c>
      <c r="AC27" s="1" t="str">
        <f t="shared" si="8"/>
        <v/>
      </c>
      <c r="AD27" s="1" t="str">
        <f t="shared" si="8"/>
        <v/>
      </c>
      <c r="AE27" s="19">
        <f t="shared" si="8"/>
        <v>12</v>
      </c>
      <c r="AF27" s="19" t="str">
        <f t="shared" si="8"/>
        <v/>
      </c>
      <c r="AG27" s="22">
        <f>$AG$9</f>
        <v>140</v>
      </c>
      <c r="AH27" s="22">
        <f>SUM(B27:AF27)</f>
        <v>153</v>
      </c>
      <c r="AI27" s="22">
        <f>AH27-AG27</f>
        <v>13</v>
      </c>
      <c r="AJ27" s="22">
        <f>Mars!AK27</f>
        <v>50.25</v>
      </c>
      <c r="AK27" s="22">
        <f>AJ27+AI27</f>
        <v>63.25</v>
      </c>
      <c r="AL27" s="15"/>
    </row>
    <row r="28" spans="1:38" ht="15" customHeight="1" x14ac:dyDescent="0.25">
      <c r="A28" s="25" t="s">
        <v>13</v>
      </c>
      <c r="B28" s="24"/>
      <c r="C28" s="24" t="s">
        <v>31</v>
      </c>
      <c r="D28" s="24"/>
      <c r="E28" s="24"/>
      <c r="F28" s="24" t="s">
        <v>31</v>
      </c>
      <c r="G28" s="24"/>
      <c r="H28" s="24"/>
      <c r="I28" s="24"/>
      <c r="J28" s="24"/>
      <c r="K28" s="24" t="s">
        <v>31</v>
      </c>
      <c r="L28" s="24" t="s">
        <v>31</v>
      </c>
      <c r="M28" s="24"/>
      <c r="N28" s="24"/>
      <c r="O28" s="24"/>
      <c r="P28" s="24" t="s">
        <v>31</v>
      </c>
      <c r="Q28" s="24" t="s">
        <v>31</v>
      </c>
      <c r="R28" s="24"/>
      <c r="S28" s="24"/>
      <c r="T28" s="24" t="s">
        <v>36</v>
      </c>
      <c r="U28" s="24" t="s">
        <v>36</v>
      </c>
      <c r="V28" s="24" t="s">
        <v>36</v>
      </c>
      <c r="W28" s="24" t="s">
        <v>36</v>
      </c>
      <c r="X28" s="24" t="s">
        <v>36</v>
      </c>
      <c r="Y28" s="24"/>
      <c r="Z28" s="24"/>
      <c r="AA28" s="24" t="s">
        <v>31</v>
      </c>
      <c r="AB28" s="24"/>
      <c r="AC28" s="24" t="s">
        <v>31</v>
      </c>
      <c r="AD28" s="24" t="s">
        <v>31</v>
      </c>
      <c r="AE28" s="24"/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 t="str">
        <f>IF(B28="J",12,(IF(B28="A",7.5,IF(B28="M",7.5,IF(B28="C",7,"")))))</f>
        <v/>
      </c>
      <c r="C29" s="19">
        <v>12</v>
      </c>
      <c r="D29" s="19" t="str">
        <f>IF(D28="J",12,(IF(D28="A",7.5,IF(D28="M",7.5,IF(D28="C",7,"")))))</f>
        <v/>
      </c>
      <c r="E29" s="1" t="str">
        <f>IF(E28="J",12,(IF(E28="A",7.5,IF(E28="M",7.5,IF(E28="C",7,"")))))</f>
        <v/>
      </c>
      <c r="F29" s="1">
        <v>12</v>
      </c>
      <c r="G29" s="1">
        <v>7</v>
      </c>
      <c r="H29" s="1" t="str">
        <f t="shared" ref="H29:N29" si="9">IF(H28="J",12,(IF(H28="A",7.5,IF(H28="M",7.5,IF(H28="C",7,"")))))</f>
        <v/>
      </c>
      <c r="I29" s="1" t="str">
        <f t="shared" si="9"/>
        <v/>
      </c>
      <c r="J29" s="19" t="str">
        <f t="shared" si="9"/>
        <v/>
      </c>
      <c r="K29" s="19">
        <f t="shared" si="9"/>
        <v>12</v>
      </c>
      <c r="L29" s="1">
        <f t="shared" si="9"/>
        <v>12</v>
      </c>
      <c r="M29" s="1" t="str">
        <f t="shared" si="9"/>
        <v/>
      </c>
      <c r="N29" s="1" t="str">
        <f t="shared" si="9"/>
        <v/>
      </c>
      <c r="O29" s="1">
        <v>7</v>
      </c>
      <c r="P29" s="1">
        <f t="shared" ref="P29:AF29" si="10">IF(P28="J",12,(IF(P28="A",7.5,IF(P28="M",7.5,IF(P28="C",7,"")))))</f>
        <v>12</v>
      </c>
      <c r="Q29" s="19">
        <f t="shared" si="10"/>
        <v>12</v>
      </c>
      <c r="R29" s="19" t="str">
        <f t="shared" si="10"/>
        <v/>
      </c>
      <c r="S29" s="1" t="str">
        <f t="shared" si="10"/>
        <v/>
      </c>
      <c r="T29" s="1">
        <f t="shared" si="10"/>
        <v>7</v>
      </c>
      <c r="U29" s="1">
        <f t="shared" si="10"/>
        <v>7</v>
      </c>
      <c r="V29" s="1">
        <f t="shared" si="10"/>
        <v>7</v>
      </c>
      <c r="W29" s="1">
        <f t="shared" si="10"/>
        <v>7</v>
      </c>
      <c r="X29" s="19">
        <f t="shared" si="10"/>
        <v>7</v>
      </c>
      <c r="Y29" s="19" t="str">
        <f t="shared" si="10"/>
        <v/>
      </c>
      <c r="Z29" s="1" t="str">
        <f t="shared" si="10"/>
        <v/>
      </c>
      <c r="AA29" s="1">
        <f t="shared" si="10"/>
        <v>12</v>
      </c>
      <c r="AB29" s="1" t="str">
        <f t="shared" si="10"/>
        <v/>
      </c>
      <c r="AC29" s="1">
        <f t="shared" si="10"/>
        <v>12</v>
      </c>
      <c r="AD29" s="1">
        <f t="shared" si="10"/>
        <v>12</v>
      </c>
      <c r="AE29" s="19" t="str">
        <f t="shared" si="10"/>
        <v/>
      </c>
      <c r="AF29" s="19" t="str">
        <f t="shared" si="10"/>
        <v/>
      </c>
      <c r="AG29" s="22">
        <f>$AG$9</f>
        <v>140</v>
      </c>
      <c r="AH29" s="22">
        <f>SUM(B29:AF29)</f>
        <v>157</v>
      </c>
      <c r="AI29" s="22">
        <f>AH29-AG29</f>
        <v>17</v>
      </c>
      <c r="AJ29" s="22">
        <f>Mars!AK29</f>
        <v>-1.75</v>
      </c>
      <c r="AK29" s="22">
        <f>AJ29+AI29</f>
        <v>15.25</v>
      </c>
      <c r="AL29" s="15"/>
    </row>
    <row r="30" spans="1:38" ht="15" customHeight="1" x14ac:dyDescent="0.25">
      <c r="A30" s="25" t="s">
        <v>14</v>
      </c>
      <c r="B30" s="24" t="s">
        <v>31</v>
      </c>
      <c r="C30" s="24"/>
      <c r="D30" s="24"/>
      <c r="E30" s="24"/>
      <c r="F30" s="24"/>
      <c r="G30" s="24" t="s">
        <v>31</v>
      </c>
      <c r="H30" s="24"/>
      <c r="I30" s="24"/>
      <c r="J30" s="24" t="s">
        <v>31</v>
      </c>
      <c r="K30" s="24"/>
      <c r="L30" s="24"/>
      <c r="M30" s="24" t="s">
        <v>31</v>
      </c>
      <c r="N30" s="24"/>
      <c r="O30" s="24" t="s">
        <v>31</v>
      </c>
      <c r="P30" s="24"/>
      <c r="Q30" s="24"/>
      <c r="R30" s="24" t="s">
        <v>31</v>
      </c>
      <c r="S30" s="24" t="s">
        <v>31</v>
      </c>
      <c r="T30" s="24"/>
      <c r="U30" s="24" t="s">
        <v>31</v>
      </c>
      <c r="V30" s="24" t="s">
        <v>31</v>
      </c>
      <c r="W30" s="24"/>
      <c r="X30" s="24" t="s">
        <v>31</v>
      </c>
      <c r="Y30" s="24"/>
      <c r="Z30" s="24"/>
      <c r="AA30" s="24" t="s">
        <v>36</v>
      </c>
      <c r="AB30" s="24" t="s">
        <v>36</v>
      </c>
      <c r="AC30" s="24" t="s">
        <v>36</v>
      </c>
      <c r="AD30" s="24" t="s">
        <v>36</v>
      </c>
      <c r="AE30" s="24" t="s">
        <v>36</v>
      </c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>
        <f>IF(B30="J",12,(IF(B30="A",7.5,IF(B30="M",7.5,IF(B30="C",7,"")))))</f>
        <v>12</v>
      </c>
      <c r="C31" s="19"/>
      <c r="D31" s="19" t="str">
        <f>IF(D30="J",12,(IF(D30="A",7.5,IF(D30="M",7.5,IF(D30="C",7,"")))))</f>
        <v/>
      </c>
      <c r="E31" s="1" t="str">
        <f>IF(E30="J",12,(IF(E30="A",7.5,IF(E30="M",7.5,IF(E30="C",7,"")))))</f>
        <v/>
      </c>
      <c r="F31" s="1"/>
      <c r="G31" s="1">
        <v>12</v>
      </c>
      <c r="H31" s="1">
        <v>7</v>
      </c>
      <c r="I31" s="1" t="str">
        <f t="shared" ref="I31:AF31" si="11">IF(I30="J",12,(IF(I30="A",7.5,IF(I30="M",7.5,IF(I30="C",7,"")))))</f>
        <v/>
      </c>
      <c r="J31" s="19">
        <f t="shared" si="11"/>
        <v>12</v>
      </c>
      <c r="K31" s="19" t="str">
        <f t="shared" si="11"/>
        <v/>
      </c>
      <c r="L31" s="1" t="str">
        <f t="shared" si="11"/>
        <v/>
      </c>
      <c r="M31" s="1">
        <f t="shared" si="11"/>
        <v>12</v>
      </c>
      <c r="N31" s="1" t="str">
        <f t="shared" si="11"/>
        <v/>
      </c>
      <c r="O31" s="1">
        <f t="shared" si="11"/>
        <v>12</v>
      </c>
      <c r="P31" s="1" t="str">
        <f t="shared" si="11"/>
        <v/>
      </c>
      <c r="Q31" s="19" t="str">
        <f t="shared" si="11"/>
        <v/>
      </c>
      <c r="R31" s="19">
        <f t="shared" si="11"/>
        <v>12</v>
      </c>
      <c r="S31" s="1">
        <f t="shared" si="11"/>
        <v>12</v>
      </c>
      <c r="T31" s="1" t="str">
        <f t="shared" si="11"/>
        <v/>
      </c>
      <c r="U31" s="1">
        <f t="shared" si="11"/>
        <v>12</v>
      </c>
      <c r="V31" s="1">
        <f t="shared" si="11"/>
        <v>12</v>
      </c>
      <c r="W31" s="1" t="str">
        <f t="shared" si="11"/>
        <v/>
      </c>
      <c r="X31" s="19">
        <f t="shared" si="11"/>
        <v>12</v>
      </c>
      <c r="Y31" s="19" t="str">
        <f t="shared" si="11"/>
        <v/>
      </c>
      <c r="Z31" s="1" t="str">
        <f t="shared" si="11"/>
        <v/>
      </c>
      <c r="AA31" s="1">
        <f t="shared" si="11"/>
        <v>7</v>
      </c>
      <c r="AB31" s="1">
        <f t="shared" si="11"/>
        <v>7</v>
      </c>
      <c r="AC31" s="1">
        <f t="shared" si="11"/>
        <v>7</v>
      </c>
      <c r="AD31" s="1">
        <f t="shared" si="11"/>
        <v>7</v>
      </c>
      <c r="AE31" s="19">
        <f t="shared" si="11"/>
        <v>7</v>
      </c>
      <c r="AF31" s="19" t="str">
        <f t="shared" si="11"/>
        <v/>
      </c>
      <c r="AG31" s="22">
        <f>$AG$9</f>
        <v>140</v>
      </c>
      <c r="AH31" s="22">
        <f>SUM(B31:AF31)</f>
        <v>162</v>
      </c>
      <c r="AI31" s="22">
        <f>AH31-AG31</f>
        <v>22</v>
      </c>
      <c r="AJ31" s="22">
        <f>Mars!AK31</f>
        <v>-27.5</v>
      </c>
      <c r="AK31" s="22">
        <f>AJ31+AI31</f>
        <v>-5.5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2" type="noConversion"/>
  <conditionalFormatting sqref="AI1:AK5 AI7:AK65536">
    <cfRule type="cellIs" dxfId="35" priority="4" stopIfTrue="1" operator="lessThan">
      <formula>0</formula>
    </cfRule>
  </conditionalFormatting>
  <conditionalFormatting sqref="B8:AF31">
    <cfRule type="expression" dxfId="34" priority="1" stopIfTrue="1">
      <formula>B$7=1</formula>
    </cfRule>
    <cfRule type="expression" dxfId="33" priority="2" stopIfTrue="1">
      <formula>B$8="dim"</formula>
    </cfRule>
    <cfRule type="expression" dxfId="32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20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Mai</v>
      </c>
      <c r="B6" s="32">
        <f t="shared" ref="B6:AF6" ca="1" si="0">DATE($A$3,MONTH(1&amp;$A$6),B9)</f>
        <v>44317</v>
      </c>
      <c r="C6" s="32">
        <f t="shared" ca="1" si="0"/>
        <v>44318</v>
      </c>
      <c r="D6" s="32">
        <f t="shared" ca="1" si="0"/>
        <v>44319</v>
      </c>
      <c r="E6" s="32">
        <f t="shared" ca="1" si="0"/>
        <v>44320</v>
      </c>
      <c r="F6" s="32">
        <f t="shared" ca="1" si="0"/>
        <v>44321</v>
      </c>
      <c r="G6" s="32">
        <f t="shared" ca="1" si="0"/>
        <v>44322</v>
      </c>
      <c r="H6" s="32">
        <f t="shared" ca="1" si="0"/>
        <v>44323</v>
      </c>
      <c r="I6" s="32">
        <f t="shared" ca="1" si="0"/>
        <v>44324</v>
      </c>
      <c r="J6" s="32">
        <f t="shared" ca="1" si="0"/>
        <v>44325</v>
      </c>
      <c r="K6" s="32">
        <f t="shared" ca="1" si="0"/>
        <v>44326</v>
      </c>
      <c r="L6" s="32">
        <f t="shared" ca="1" si="0"/>
        <v>44327</v>
      </c>
      <c r="M6" s="32">
        <f t="shared" ca="1" si="0"/>
        <v>44328</v>
      </c>
      <c r="N6" s="32">
        <f t="shared" ca="1" si="0"/>
        <v>44329</v>
      </c>
      <c r="O6" s="32">
        <f t="shared" ca="1" si="0"/>
        <v>44330</v>
      </c>
      <c r="P6" s="32">
        <f t="shared" ca="1" si="0"/>
        <v>44331</v>
      </c>
      <c r="Q6" s="32">
        <f t="shared" ca="1" si="0"/>
        <v>44332</v>
      </c>
      <c r="R6" s="32">
        <f t="shared" ca="1" si="0"/>
        <v>44333</v>
      </c>
      <c r="S6" s="32">
        <f t="shared" ca="1" si="0"/>
        <v>44334</v>
      </c>
      <c r="T6" s="32">
        <f t="shared" ca="1" si="0"/>
        <v>44335</v>
      </c>
      <c r="U6" s="32">
        <f t="shared" ca="1" si="0"/>
        <v>44336</v>
      </c>
      <c r="V6" s="32">
        <f t="shared" ca="1" si="0"/>
        <v>44337</v>
      </c>
      <c r="W6" s="32">
        <f t="shared" ca="1" si="0"/>
        <v>44338</v>
      </c>
      <c r="X6" s="32">
        <f t="shared" ca="1" si="0"/>
        <v>44339</v>
      </c>
      <c r="Y6" s="32">
        <f t="shared" ca="1" si="0"/>
        <v>44340</v>
      </c>
      <c r="Z6" s="32">
        <f t="shared" ca="1" si="0"/>
        <v>44341</v>
      </c>
      <c r="AA6" s="32">
        <f t="shared" ca="1" si="0"/>
        <v>44342</v>
      </c>
      <c r="AB6" s="32">
        <f t="shared" ca="1" si="0"/>
        <v>44343</v>
      </c>
      <c r="AC6" s="32">
        <f t="shared" ca="1" si="0"/>
        <v>44344</v>
      </c>
      <c r="AD6" s="32">
        <f t="shared" ca="1" si="0"/>
        <v>44345</v>
      </c>
      <c r="AE6" s="32">
        <f t="shared" ca="1" si="0"/>
        <v>44346</v>
      </c>
      <c r="AF6" s="32">
        <f t="shared" ca="1" si="0"/>
        <v>44347</v>
      </c>
      <c r="AL6" s="34"/>
    </row>
    <row r="7" spans="1:38" ht="15" hidden="1" customHeight="1" x14ac:dyDescent="0.25">
      <c r="B7" s="3">
        <f ca="1">COUNTIFS(Fériés!$E$5:$E$17,B6)</f>
        <v>1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1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1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1</v>
      </c>
      <c r="Y7" s="3">
        <f ca="1">COUNTIFS(Fériés!$E$5:$E$17,Y6)</f>
        <v>1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Mai</v>
      </c>
      <c r="B8" s="24" t="str">
        <f t="shared" ref="B8:AF8" ca="1" si="1">TEXT(DATE($A$3,MONTH(1&amp;TEXT($A$8,"")),B9),"jjj")</f>
        <v>sam</v>
      </c>
      <c r="C8" s="24" t="str">
        <f t="shared" ca="1" si="1"/>
        <v>dim</v>
      </c>
      <c r="D8" s="24" t="str">
        <f t="shared" ca="1" si="1"/>
        <v>lun</v>
      </c>
      <c r="E8" s="24" t="str">
        <f t="shared" ca="1" si="1"/>
        <v>mar</v>
      </c>
      <c r="F8" s="24" t="str">
        <f t="shared" ca="1" si="1"/>
        <v>mer</v>
      </c>
      <c r="G8" s="24" t="str">
        <f t="shared" ca="1" si="1"/>
        <v>jeu</v>
      </c>
      <c r="H8" s="24" t="str">
        <f t="shared" ca="1" si="1"/>
        <v>ven</v>
      </c>
      <c r="I8" s="24" t="str">
        <f t="shared" ca="1" si="1"/>
        <v>sam</v>
      </c>
      <c r="J8" s="24" t="str">
        <f t="shared" ca="1" si="1"/>
        <v>dim</v>
      </c>
      <c r="K8" s="24" t="str">
        <f t="shared" ca="1" si="1"/>
        <v>lun</v>
      </c>
      <c r="L8" s="24" t="str">
        <f t="shared" ca="1" si="1"/>
        <v>mar</v>
      </c>
      <c r="M8" s="24" t="str">
        <f t="shared" ca="1" si="1"/>
        <v>mer</v>
      </c>
      <c r="N8" s="24" t="str">
        <f t="shared" ca="1" si="1"/>
        <v>jeu</v>
      </c>
      <c r="O8" s="24" t="str">
        <f t="shared" ca="1" si="1"/>
        <v>ven</v>
      </c>
      <c r="P8" s="24" t="str">
        <f t="shared" ca="1" si="1"/>
        <v>sam</v>
      </c>
      <c r="Q8" s="24" t="str">
        <f t="shared" ca="1" si="1"/>
        <v>dim</v>
      </c>
      <c r="R8" s="24" t="str">
        <f t="shared" ca="1" si="1"/>
        <v>lun</v>
      </c>
      <c r="S8" s="24" t="str">
        <f t="shared" ca="1" si="1"/>
        <v>mar</v>
      </c>
      <c r="T8" s="24" t="str">
        <f t="shared" ca="1" si="1"/>
        <v>mer</v>
      </c>
      <c r="U8" s="24" t="str">
        <f t="shared" ca="1" si="1"/>
        <v>jeu</v>
      </c>
      <c r="V8" s="24" t="str">
        <f t="shared" ca="1" si="1"/>
        <v>ven</v>
      </c>
      <c r="W8" s="24" t="str">
        <f t="shared" ca="1" si="1"/>
        <v>sam</v>
      </c>
      <c r="X8" s="24" t="str">
        <f t="shared" ca="1" si="1"/>
        <v>dim</v>
      </c>
      <c r="Y8" s="24" t="str">
        <f t="shared" ca="1" si="1"/>
        <v>lun</v>
      </c>
      <c r="Z8" s="24" t="str">
        <f t="shared" ca="1" si="1"/>
        <v>mar</v>
      </c>
      <c r="AA8" s="24" t="str">
        <f t="shared" ca="1" si="1"/>
        <v>mer</v>
      </c>
      <c r="AB8" s="24" t="str">
        <f t="shared" ca="1" si="1"/>
        <v>jeu</v>
      </c>
      <c r="AC8" s="24" t="str">
        <f t="shared" ca="1" si="1"/>
        <v>ven</v>
      </c>
      <c r="AD8" s="24" t="str">
        <f t="shared" ca="1" si="1"/>
        <v>sam</v>
      </c>
      <c r="AE8" s="24" t="str">
        <f t="shared" ca="1" si="1"/>
        <v>dim</v>
      </c>
      <c r="AF8" s="24" t="str">
        <f t="shared" ca="1" si="1"/>
        <v>lun</v>
      </c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v>119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119</v>
      </c>
      <c r="AH13" s="22">
        <f>SUM(B13:AF13)</f>
        <v>0</v>
      </c>
      <c r="AI13" s="22">
        <f>AH13-AG13</f>
        <v>-119</v>
      </c>
      <c r="AJ13" s="22">
        <f>Avril!AK13</f>
        <v>-152.75</v>
      </c>
      <c r="AK13" s="22">
        <f>AJ13+AI13</f>
        <v>-271.75</v>
      </c>
    </row>
    <row r="14" spans="1:38" ht="15" customHeight="1" x14ac:dyDescent="0.25">
      <c r="A14" s="25" t="s">
        <v>1</v>
      </c>
      <c r="B14" s="24" t="s">
        <v>16</v>
      </c>
      <c r="C14" s="24" t="s">
        <v>16</v>
      </c>
      <c r="D14" s="24"/>
      <c r="E14" s="24"/>
      <c r="F14" s="24"/>
      <c r="G14" s="24"/>
      <c r="H14" s="24"/>
      <c r="I14" s="24"/>
      <c r="J14" s="24"/>
      <c r="K14" s="24" t="s">
        <v>16</v>
      </c>
      <c r="L14" s="24" t="s">
        <v>17</v>
      </c>
      <c r="M14" s="24" t="s">
        <v>17</v>
      </c>
      <c r="N14" s="24" t="s">
        <v>17</v>
      </c>
      <c r="O14" s="24" t="s">
        <v>16</v>
      </c>
      <c r="P14" s="24" t="s">
        <v>15</v>
      </c>
      <c r="Q14" s="24" t="s">
        <v>15</v>
      </c>
      <c r="R14" s="24" t="s">
        <v>15</v>
      </c>
      <c r="S14" s="24" t="s">
        <v>15</v>
      </c>
      <c r="T14" s="24" t="s">
        <v>16</v>
      </c>
      <c r="U14" s="24" t="s">
        <v>16</v>
      </c>
      <c r="V14" s="24" t="s">
        <v>17</v>
      </c>
      <c r="W14" s="24" t="s">
        <v>17</v>
      </c>
      <c r="X14" s="24" t="s">
        <v>17</v>
      </c>
      <c r="Y14" s="24" t="s">
        <v>17</v>
      </c>
      <c r="Z14" s="24" t="s">
        <v>16</v>
      </c>
      <c r="AA14" s="24" t="s">
        <v>15</v>
      </c>
      <c r="AB14" s="24" t="s">
        <v>15</v>
      </c>
      <c r="AC14" s="24" t="s">
        <v>15</v>
      </c>
      <c r="AD14" s="24" t="s">
        <v>16</v>
      </c>
      <c r="AE14" s="24" t="s">
        <v>16</v>
      </c>
      <c r="AF14" s="24"/>
      <c r="AG14" s="25"/>
      <c r="AH14" s="25"/>
      <c r="AI14" s="25"/>
      <c r="AJ14" s="49"/>
      <c r="AK14" s="49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 t="str">
        <f t="shared" si="3"/>
        <v/>
      </c>
      <c r="H15" s="1" t="str">
        <f t="shared" si="3"/>
        <v/>
      </c>
      <c r="I15" s="1" t="str">
        <f t="shared" si="3"/>
        <v/>
      </c>
      <c r="J15" s="19" t="str">
        <f t="shared" si="3"/>
        <v/>
      </c>
      <c r="K15" s="19" t="str">
        <f t="shared" si="3"/>
        <v/>
      </c>
      <c r="L15" s="1">
        <f t="shared" si="3"/>
        <v>7.5</v>
      </c>
      <c r="M15" s="1">
        <f t="shared" si="3"/>
        <v>7.5</v>
      </c>
      <c r="N15" s="1">
        <f t="shared" si="3"/>
        <v>7.5</v>
      </c>
      <c r="O15" s="1" t="str">
        <f t="shared" si="3"/>
        <v/>
      </c>
      <c r="P15" s="1">
        <f t="shared" si="3"/>
        <v>7.5</v>
      </c>
      <c r="Q15" s="19">
        <f t="shared" si="3"/>
        <v>7.5</v>
      </c>
      <c r="R15" s="19">
        <f t="shared" si="3"/>
        <v>7.5</v>
      </c>
      <c r="S15" s="1">
        <f t="shared" si="3"/>
        <v>7.5</v>
      </c>
      <c r="T15" s="1" t="str">
        <f t="shared" si="3"/>
        <v/>
      </c>
      <c r="U15" s="1" t="str">
        <f t="shared" si="3"/>
        <v/>
      </c>
      <c r="V15" s="1">
        <f t="shared" si="3"/>
        <v>7.5</v>
      </c>
      <c r="W15" s="1">
        <f t="shared" si="3"/>
        <v>7.5</v>
      </c>
      <c r="X15" s="19">
        <f t="shared" si="3"/>
        <v>7.5</v>
      </c>
      <c r="Y15" s="19">
        <f t="shared" si="3"/>
        <v>7.5</v>
      </c>
      <c r="Z15" s="1" t="str">
        <f t="shared" si="3"/>
        <v/>
      </c>
      <c r="AA15" s="1">
        <f t="shared" si="3"/>
        <v>7.5</v>
      </c>
      <c r="AB15" s="1">
        <f t="shared" si="3"/>
        <v>7.5</v>
      </c>
      <c r="AC15" s="1">
        <f t="shared" si="3"/>
        <v>7.5</v>
      </c>
      <c r="AD15" s="1" t="str">
        <f t="shared" si="3"/>
        <v/>
      </c>
      <c r="AE15" s="19" t="str">
        <f t="shared" si="3"/>
        <v/>
      </c>
      <c r="AF15" s="19" t="str">
        <f t="shared" si="3"/>
        <v/>
      </c>
      <c r="AG15" s="22">
        <f>$AG$9</f>
        <v>119</v>
      </c>
      <c r="AH15" s="22">
        <f>SUM(B15:AF15)</f>
        <v>105</v>
      </c>
      <c r="AI15" s="22">
        <f>AH15-AG15</f>
        <v>-14</v>
      </c>
      <c r="AJ15" s="22">
        <f>Avril!AK15</f>
        <v>-39.25</v>
      </c>
      <c r="AK15" s="22">
        <f>AJ15+AI15</f>
        <v>-53.25</v>
      </c>
    </row>
    <row r="16" spans="1:38" ht="15" customHeight="1" x14ac:dyDescent="0.25">
      <c r="A16" s="25" t="s">
        <v>2</v>
      </c>
      <c r="B16" s="24" t="s">
        <v>15</v>
      </c>
      <c r="C16" s="24" t="s">
        <v>15</v>
      </c>
      <c r="D16" s="24" t="s">
        <v>15</v>
      </c>
      <c r="E16" s="24" t="s">
        <v>15</v>
      </c>
      <c r="F16" s="24" t="s">
        <v>16</v>
      </c>
      <c r="G16" s="24" t="s">
        <v>16</v>
      </c>
      <c r="H16" s="24" t="s">
        <v>17</v>
      </c>
      <c r="I16" s="24" t="s">
        <v>17</v>
      </c>
      <c r="J16" s="24" t="s">
        <v>17</v>
      </c>
      <c r="K16" s="24" t="s">
        <v>17</v>
      </c>
      <c r="L16" s="24" t="s">
        <v>16</v>
      </c>
      <c r="M16" s="24" t="s">
        <v>15</v>
      </c>
      <c r="N16" s="24" t="s">
        <v>15</v>
      </c>
      <c r="O16" s="24" t="s">
        <v>15</v>
      </c>
      <c r="P16" s="24" t="s">
        <v>16</v>
      </c>
      <c r="Q16" s="24" t="s">
        <v>16</v>
      </c>
      <c r="R16" s="24"/>
      <c r="S16" s="24"/>
      <c r="T16" s="24"/>
      <c r="U16" s="24"/>
      <c r="V16" s="24"/>
      <c r="W16" s="24"/>
      <c r="X16" s="24"/>
      <c r="Y16" s="24" t="s">
        <v>16</v>
      </c>
      <c r="Z16" s="24" t="s">
        <v>17</v>
      </c>
      <c r="AA16" s="24" t="s">
        <v>17</v>
      </c>
      <c r="AB16" s="24" t="s">
        <v>17</v>
      </c>
      <c r="AC16" s="24" t="s">
        <v>16</v>
      </c>
      <c r="AD16" s="24" t="s">
        <v>15</v>
      </c>
      <c r="AE16" s="24" t="s">
        <v>15</v>
      </c>
      <c r="AF16" s="24" t="s">
        <v>15</v>
      </c>
      <c r="AG16" s="25"/>
      <c r="AH16" s="25"/>
      <c r="AI16" s="25"/>
      <c r="AJ16" s="49"/>
      <c r="AK16" s="49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>
        <f t="shared" si="4"/>
        <v>7.5</v>
      </c>
      <c r="D17" s="19">
        <f t="shared" si="4"/>
        <v>7.5</v>
      </c>
      <c r="E17" s="1">
        <f t="shared" si="4"/>
        <v>7.5</v>
      </c>
      <c r="F17" s="1" t="str">
        <f t="shared" si="4"/>
        <v/>
      </c>
      <c r="G17" s="1" t="str">
        <f t="shared" si="4"/>
        <v/>
      </c>
      <c r="H17" s="1">
        <f t="shared" si="4"/>
        <v>7.5</v>
      </c>
      <c r="I17" s="1">
        <f t="shared" si="4"/>
        <v>7.5</v>
      </c>
      <c r="J17" s="19">
        <f t="shared" si="4"/>
        <v>7.5</v>
      </c>
      <c r="K17" s="19">
        <f t="shared" si="4"/>
        <v>7.5</v>
      </c>
      <c r="L17" s="1" t="str">
        <f t="shared" si="4"/>
        <v/>
      </c>
      <c r="M17" s="1">
        <f t="shared" si="4"/>
        <v>7.5</v>
      </c>
      <c r="N17" s="1">
        <f t="shared" si="4"/>
        <v>7.5</v>
      </c>
      <c r="O17" s="1">
        <f t="shared" si="4"/>
        <v>7.5</v>
      </c>
      <c r="P17" s="1" t="str">
        <f t="shared" si="4"/>
        <v/>
      </c>
      <c r="Q17" s="19" t="str">
        <f t="shared" si="4"/>
        <v/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 t="str">
        <f t="shared" si="4"/>
        <v/>
      </c>
      <c r="V17" s="1" t="str">
        <f t="shared" si="4"/>
        <v/>
      </c>
      <c r="W17" s="1" t="str">
        <f t="shared" si="4"/>
        <v/>
      </c>
      <c r="X17" s="19" t="str">
        <f t="shared" si="4"/>
        <v/>
      </c>
      <c r="Y17" s="19" t="str">
        <f t="shared" si="4"/>
        <v/>
      </c>
      <c r="Z17" s="1">
        <f t="shared" si="4"/>
        <v>7.5</v>
      </c>
      <c r="AA17" s="1">
        <f t="shared" si="4"/>
        <v>7.5</v>
      </c>
      <c r="AB17" s="1">
        <f t="shared" si="4"/>
        <v>7.5</v>
      </c>
      <c r="AC17" s="1" t="str">
        <f t="shared" si="4"/>
        <v/>
      </c>
      <c r="AD17" s="1">
        <f t="shared" si="4"/>
        <v>7.5</v>
      </c>
      <c r="AE17" s="19">
        <f t="shared" si="4"/>
        <v>7.5</v>
      </c>
      <c r="AF17" s="19">
        <f t="shared" si="4"/>
        <v>7.5</v>
      </c>
      <c r="AG17" s="22">
        <f>$AG$9</f>
        <v>119</v>
      </c>
      <c r="AH17" s="22">
        <f>SUM(B17:AF17)</f>
        <v>127.5</v>
      </c>
      <c r="AI17" s="22">
        <f>AH17-AG17</f>
        <v>8.5</v>
      </c>
      <c r="AJ17" s="22">
        <f>Avril!AK17</f>
        <v>-56.75</v>
      </c>
      <c r="AK17" s="22">
        <f>AJ17+AI17</f>
        <v>-48.25</v>
      </c>
    </row>
    <row r="18" spans="1:38" ht="15" customHeight="1" x14ac:dyDescent="0.25">
      <c r="A18" s="25" t="s">
        <v>4</v>
      </c>
      <c r="B18" s="24"/>
      <c r="C18" s="24"/>
      <c r="D18" s="24" t="s">
        <v>16</v>
      </c>
      <c r="E18" s="24" t="s">
        <v>17</v>
      </c>
      <c r="F18" s="24" t="s">
        <v>17</v>
      </c>
      <c r="G18" s="24" t="s">
        <v>17</v>
      </c>
      <c r="H18" s="24" t="s">
        <v>16</v>
      </c>
      <c r="I18" s="24" t="s">
        <v>15</v>
      </c>
      <c r="J18" s="24" t="s">
        <v>15</v>
      </c>
      <c r="K18" s="24" t="s">
        <v>15</v>
      </c>
      <c r="L18" s="24" t="s">
        <v>15</v>
      </c>
      <c r="M18" s="24" t="s">
        <v>16</v>
      </c>
      <c r="N18" s="24" t="s">
        <v>16</v>
      </c>
      <c r="O18" s="24" t="s">
        <v>17</v>
      </c>
      <c r="P18" s="24" t="s">
        <v>17</v>
      </c>
      <c r="Q18" s="24" t="s">
        <v>17</v>
      </c>
      <c r="R18" s="24" t="s">
        <v>17</v>
      </c>
      <c r="S18" s="24" t="s">
        <v>16</v>
      </c>
      <c r="T18" s="24" t="s">
        <v>15</v>
      </c>
      <c r="U18" s="24" t="s">
        <v>15</v>
      </c>
      <c r="V18" s="24" t="s">
        <v>15</v>
      </c>
      <c r="W18" s="24" t="s">
        <v>16</v>
      </c>
      <c r="X18" s="24" t="s">
        <v>16</v>
      </c>
      <c r="Y18" s="24"/>
      <c r="Z18" s="24"/>
      <c r="AA18" s="24"/>
      <c r="AB18" s="24"/>
      <c r="AC18" s="24"/>
      <c r="AD18" s="24"/>
      <c r="AE18" s="24"/>
      <c r="AF18" s="24" t="s">
        <v>16</v>
      </c>
      <c r="AG18" s="25"/>
      <c r="AH18" s="25"/>
      <c r="AI18" s="25"/>
      <c r="AJ18" s="49"/>
      <c r="AK18" s="49"/>
    </row>
    <row r="19" spans="1:38" ht="15" customHeight="1" x14ac:dyDescent="0.25">
      <c r="A19" s="22"/>
      <c r="B19" s="19" t="str">
        <f t="shared" ref="B19:AF19" si="5">IF(B18="A",7.5,IF(B18="M",7.5,IF(OR(B18="C",B18="Mal"),7,"")))</f>
        <v/>
      </c>
      <c r="C19" s="19" t="str">
        <f t="shared" si="5"/>
        <v/>
      </c>
      <c r="D19" s="19" t="str">
        <f t="shared" si="5"/>
        <v/>
      </c>
      <c r="E19" s="1">
        <f t="shared" si="5"/>
        <v>7.5</v>
      </c>
      <c r="F19" s="1">
        <f t="shared" si="5"/>
        <v>7.5</v>
      </c>
      <c r="G19" s="1">
        <f t="shared" si="5"/>
        <v>7.5</v>
      </c>
      <c r="H19" s="1" t="str">
        <f t="shared" si="5"/>
        <v/>
      </c>
      <c r="I19" s="1">
        <f t="shared" si="5"/>
        <v>7.5</v>
      </c>
      <c r="J19" s="19">
        <f t="shared" si="5"/>
        <v>7.5</v>
      </c>
      <c r="K19" s="19">
        <f t="shared" si="5"/>
        <v>7.5</v>
      </c>
      <c r="L19" s="1">
        <f t="shared" si="5"/>
        <v>7.5</v>
      </c>
      <c r="M19" s="1" t="str">
        <f t="shared" si="5"/>
        <v/>
      </c>
      <c r="N19" s="1" t="str">
        <f t="shared" si="5"/>
        <v/>
      </c>
      <c r="O19" s="1">
        <f t="shared" si="5"/>
        <v>7.5</v>
      </c>
      <c r="P19" s="1">
        <f t="shared" si="5"/>
        <v>7.5</v>
      </c>
      <c r="Q19" s="19">
        <f t="shared" si="5"/>
        <v>7.5</v>
      </c>
      <c r="R19" s="19">
        <f t="shared" si="5"/>
        <v>7.5</v>
      </c>
      <c r="S19" s="1" t="str">
        <f t="shared" si="5"/>
        <v/>
      </c>
      <c r="T19" s="1">
        <f t="shared" si="5"/>
        <v>7.5</v>
      </c>
      <c r="U19" s="1">
        <f t="shared" si="5"/>
        <v>7.5</v>
      </c>
      <c r="V19" s="1">
        <f t="shared" si="5"/>
        <v>7.5</v>
      </c>
      <c r="W19" s="1" t="str">
        <f t="shared" si="5"/>
        <v/>
      </c>
      <c r="X19" s="19" t="str">
        <f t="shared" si="5"/>
        <v/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 t="str">
        <f t="shared" si="5"/>
        <v/>
      </c>
      <c r="AC19" s="1" t="str">
        <f t="shared" si="5"/>
        <v/>
      </c>
      <c r="AD19" s="1" t="str">
        <f t="shared" si="5"/>
        <v/>
      </c>
      <c r="AE19" s="19" t="str">
        <f t="shared" si="5"/>
        <v/>
      </c>
      <c r="AF19" s="19" t="str">
        <f t="shared" si="5"/>
        <v/>
      </c>
      <c r="AG19" s="22">
        <f>$AG$9</f>
        <v>119</v>
      </c>
      <c r="AH19" s="22">
        <f>SUM(B19:AF19)</f>
        <v>105</v>
      </c>
      <c r="AI19" s="22">
        <f>AH19-AG19</f>
        <v>-14</v>
      </c>
      <c r="AJ19" s="22">
        <f>Avril!AK19</f>
        <v>-19.25</v>
      </c>
      <c r="AK19" s="22">
        <f>AJ19+AI19</f>
        <v>-33.25</v>
      </c>
    </row>
    <row r="20" spans="1:38" ht="15" customHeight="1" x14ac:dyDescent="0.25">
      <c r="A20" s="25" t="s">
        <v>3</v>
      </c>
      <c r="B20" s="24" t="s">
        <v>17</v>
      </c>
      <c r="C20" s="24" t="s">
        <v>17</v>
      </c>
      <c r="D20" s="24" t="s">
        <v>17</v>
      </c>
      <c r="E20" s="24" t="s">
        <v>16</v>
      </c>
      <c r="F20" s="24" t="s">
        <v>15</v>
      </c>
      <c r="G20" s="24" t="s">
        <v>15</v>
      </c>
      <c r="H20" s="24" t="s">
        <v>15</v>
      </c>
      <c r="I20" s="24" t="s">
        <v>16</v>
      </c>
      <c r="J20" s="24" t="s">
        <v>16</v>
      </c>
      <c r="K20" s="24"/>
      <c r="L20" s="24"/>
      <c r="M20" s="24"/>
      <c r="N20" s="24"/>
      <c r="O20" s="24"/>
      <c r="P20" s="24"/>
      <c r="Q20" s="24"/>
      <c r="R20" s="24" t="s">
        <v>16</v>
      </c>
      <c r="S20" s="24" t="s">
        <v>17</v>
      </c>
      <c r="T20" s="24" t="s">
        <v>17</v>
      </c>
      <c r="U20" s="24" t="s">
        <v>17</v>
      </c>
      <c r="V20" s="24" t="s">
        <v>16</v>
      </c>
      <c r="W20" s="24" t="s">
        <v>15</v>
      </c>
      <c r="X20" s="24" t="s">
        <v>15</v>
      </c>
      <c r="Y20" s="24" t="s">
        <v>15</v>
      </c>
      <c r="Z20" s="24" t="s">
        <v>15</v>
      </c>
      <c r="AA20" s="24" t="s">
        <v>16</v>
      </c>
      <c r="AB20" s="24" t="s">
        <v>16</v>
      </c>
      <c r="AC20" s="24" t="s">
        <v>17</v>
      </c>
      <c r="AD20" s="24" t="s">
        <v>17</v>
      </c>
      <c r="AE20" s="24" t="s">
        <v>17</v>
      </c>
      <c r="AF20" s="24" t="s">
        <v>17</v>
      </c>
      <c r="AG20" s="25"/>
      <c r="AH20" s="25"/>
      <c r="AI20" s="25"/>
      <c r="AJ20" s="49"/>
      <c r="AK20" s="49"/>
    </row>
    <row r="21" spans="1:38" ht="15" customHeight="1" x14ac:dyDescent="0.25">
      <c r="A21" s="22"/>
      <c r="B21" s="19">
        <f t="shared" ref="B21:AF21" si="6">IF(B20="A",7.5,IF(B20="M",7.5,IF(OR(B20="C",B20="Mal"),7,"")))</f>
        <v>7.5</v>
      </c>
      <c r="C21" s="19">
        <f t="shared" si="6"/>
        <v>7.5</v>
      </c>
      <c r="D21" s="19">
        <f t="shared" si="6"/>
        <v>7.5</v>
      </c>
      <c r="E21" s="1" t="str">
        <f t="shared" si="6"/>
        <v/>
      </c>
      <c r="F21" s="1">
        <f t="shared" si="6"/>
        <v>7.5</v>
      </c>
      <c r="G21" s="1">
        <f t="shared" si="6"/>
        <v>7.5</v>
      </c>
      <c r="H21" s="1">
        <f t="shared" si="6"/>
        <v>7.5</v>
      </c>
      <c r="I21" s="1" t="str">
        <f t="shared" si="6"/>
        <v/>
      </c>
      <c r="J21" s="19" t="str">
        <f t="shared" si="6"/>
        <v/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 t="str">
        <f t="shared" si="6"/>
        <v/>
      </c>
      <c r="O21" s="1" t="str">
        <f t="shared" si="6"/>
        <v/>
      </c>
      <c r="P21" s="1" t="str">
        <f t="shared" si="6"/>
        <v/>
      </c>
      <c r="Q21" s="19" t="str">
        <f t="shared" si="6"/>
        <v/>
      </c>
      <c r="R21" s="19" t="str">
        <f t="shared" si="6"/>
        <v/>
      </c>
      <c r="S21" s="1">
        <f t="shared" si="6"/>
        <v>7.5</v>
      </c>
      <c r="T21" s="1">
        <f t="shared" si="6"/>
        <v>7.5</v>
      </c>
      <c r="U21" s="1">
        <f t="shared" si="6"/>
        <v>7.5</v>
      </c>
      <c r="V21" s="1" t="str">
        <f t="shared" si="6"/>
        <v/>
      </c>
      <c r="W21" s="1">
        <f t="shared" si="6"/>
        <v>7.5</v>
      </c>
      <c r="X21" s="19">
        <f t="shared" si="6"/>
        <v>7.5</v>
      </c>
      <c r="Y21" s="19">
        <f t="shared" si="6"/>
        <v>7.5</v>
      </c>
      <c r="Z21" s="1">
        <f t="shared" si="6"/>
        <v>7.5</v>
      </c>
      <c r="AA21" s="1" t="str">
        <f t="shared" si="6"/>
        <v/>
      </c>
      <c r="AB21" s="1" t="str">
        <f t="shared" si="6"/>
        <v/>
      </c>
      <c r="AC21" s="1">
        <f t="shared" si="6"/>
        <v>7.5</v>
      </c>
      <c r="AD21" s="1">
        <f t="shared" si="6"/>
        <v>7.5</v>
      </c>
      <c r="AE21" s="19">
        <f t="shared" si="6"/>
        <v>7.5</v>
      </c>
      <c r="AF21" s="19">
        <f t="shared" si="6"/>
        <v>7.5</v>
      </c>
      <c r="AG21" s="22">
        <f>$AG$9</f>
        <v>119</v>
      </c>
      <c r="AH21" s="22">
        <f>SUM(B21:AF21)</f>
        <v>127.5</v>
      </c>
      <c r="AI21" s="22">
        <f>AH21-AG21</f>
        <v>8.5</v>
      </c>
      <c r="AJ21" s="22">
        <f>Avril!AK21</f>
        <v>-67</v>
      </c>
      <c r="AK21" s="22">
        <f>AJ21+AI21</f>
        <v>-58.5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119</v>
      </c>
      <c r="AH23" s="22">
        <f>SUM(B23:AF23)</f>
        <v>0</v>
      </c>
      <c r="AI23" s="22">
        <f>AH23-AG23</f>
        <v>-119</v>
      </c>
      <c r="AJ23" s="22">
        <f>Avril!AK23</f>
        <v>176.25</v>
      </c>
      <c r="AK23" s="22">
        <f>AJ23+AI23</f>
        <v>57.25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/>
      <c r="E26" s="24" t="s">
        <v>31</v>
      </c>
      <c r="F26" s="24"/>
      <c r="G26" s="24"/>
      <c r="H26" s="24" t="s">
        <v>31</v>
      </c>
      <c r="I26" s="24"/>
      <c r="J26" s="24"/>
      <c r="K26" s="24" t="s">
        <v>31</v>
      </c>
      <c r="L26" s="24"/>
      <c r="M26" s="24"/>
      <c r="N26" s="24"/>
      <c r="O26" s="24"/>
      <c r="P26" s="24" t="s">
        <v>31</v>
      </c>
      <c r="Q26" s="24" t="s">
        <v>31</v>
      </c>
      <c r="R26" s="24"/>
      <c r="S26" s="24"/>
      <c r="T26" s="24" t="s">
        <v>31</v>
      </c>
      <c r="U26" s="24" t="s">
        <v>31</v>
      </c>
      <c r="V26" s="24"/>
      <c r="W26" s="24"/>
      <c r="X26" s="24"/>
      <c r="Y26" s="24" t="s">
        <v>31</v>
      </c>
      <c r="Z26" s="24"/>
      <c r="AA26" s="24"/>
      <c r="AB26" s="24"/>
      <c r="AC26" s="24" t="s">
        <v>31</v>
      </c>
      <c r="AD26" s="24"/>
      <c r="AE26" s="24"/>
      <c r="AF26" s="24" t="s">
        <v>31</v>
      </c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 t="str">
        <f t="shared" ref="B27:M27" si="8">IF(B26="J",12,(IF(B26="A",7.5,IF(B26="M",7.5,IF(B26="C",7,"")))))</f>
        <v/>
      </c>
      <c r="C27" s="19" t="str">
        <f t="shared" si="8"/>
        <v/>
      </c>
      <c r="D27" s="19" t="str">
        <f t="shared" si="8"/>
        <v/>
      </c>
      <c r="E27" s="1">
        <f t="shared" si="8"/>
        <v>12</v>
      </c>
      <c r="F27" s="1" t="str">
        <f t="shared" si="8"/>
        <v/>
      </c>
      <c r="G27" s="1" t="str">
        <f t="shared" si="8"/>
        <v/>
      </c>
      <c r="H27" s="1">
        <f t="shared" si="8"/>
        <v>12</v>
      </c>
      <c r="I27" s="1" t="str">
        <f t="shared" si="8"/>
        <v/>
      </c>
      <c r="J27" s="19" t="str">
        <f t="shared" si="8"/>
        <v/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/>
      <c r="O27" s="1"/>
      <c r="P27" s="1">
        <f t="shared" ref="P27:X27" si="9">IF(P26="J",12,(IF(P26="A",7.5,IF(P26="M",7.5,IF(P26="C",7,"")))))</f>
        <v>12</v>
      </c>
      <c r="Q27" s="19">
        <f t="shared" si="9"/>
        <v>12</v>
      </c>
      <c r="R27" s="19" t="str">
        <f t="shared" si="9"/>
        <v/>
      </c>
      <c r="S27" s="1" t="str">
        <f t="shared" si="9"/>
        <v/>
      </c>
      <c r="T27" s="1">
        <f t="shared" si="9"/>
        <v>12</v>
      </c>
      <c r="U27" s="1">
        <f t="shared" si="9"/>
        <v>12</v>
      </c>
      <c r="V27" s="1" t="str">
        <f t="shared" si="9"/>
        <v/>
      </c>
      <c r="W27" s="1" t="str">
        <f t="shared" si="9"/>
        <v/>
      </c>
      <c r="X27" s="19" t="str">
        <f t="shared" si="9"/>
        <v/>
      </c>
      <c r="Y27" s="19">
        <v>12</v>
      </c>
      <c r="Z27" s="1" t="str">
        <f t="shared" ref="Z27:AF27" si="10">IF(Z26="J",12,(IF(Z26="A",7.5,IF(Z26="M",7.5,IF(Z26="C",7,"")))))</f>
        <v/>
      </c>
      <c r="AA27" s="1" t="str">
        <f t="shared" si="10"/>
        <v/>
      </c>
      <c r="AB27" s="1" t="str">
        <f t="shared" si="10"/>
        <v/>
      </c>
      <c r="AC27" s="1">
        <f t="shared" si="10"/>
        <v>12</v>
      </c>
      <c r="AD27" s="1" t="str">
        <f t="shared" si="10"/>
        <v/>
      </c>
      <c r="AE27" s="19" t="str">
        <f t="shared" si="10"/>
        <v/>
      </c>
      <c r="AF27" s="19">
        <f t="shared" si="10"/>
        <v>12</v>
      </c>
      <c r="AG27" s="22">
        <f>$AG$9</f>
        <v>119</v>
      </c>
      <c r="AH27" s="22">
        <f>SUM(B27:AF27)</f>
        <v>120</v>
      </c>
      <c r="AI27" s="22">
        <f>AH27-AG27</f>
        <v>1</v>
      </c>
      <c r="AJ27" s="22">
        <f>Avril!AK27</f>
        <v>63.25</v>
      </c>
      <c r="AK27" s="22">
        <f>AJ27+AI27</f>
        <v>64.25</v>
      </c>
      <c r="AL27" s="15"/>
    </row>
    <row r="28" spans="1:38" ht="15" customHeight="1" x14ac:dyDescent="0.25">
      <c r="A28" s="25" t="s">
        <v>13</v>
      </c>
      <c r="B28" s="24" t="s">
        <v>31</v>
      </c>
      <c r="C28" s="24" t="s">
        <v>31</v>
      </c>
      <c r="D28" s="24"/>
      <c r="E28" s="24"/>
      <c r="F28" s="24" t="s">
        <v>31</v>
      </c>
      <c r="G28" s="24" t="s">
        <v>31</v>
      </c>
      <c r="H28" s="24"/>
      <c r="I28" s="24"/>
      <c r="J28" s="24"/>
      <c r="K28" s="24"/>
      <c r="L28" s="24" t="s">
        <v>31</v>
      </c>
      <c r="M28" s="24"/>
      <c r="N28" s="24"/>
      <c r="O28" s="24" t="s">
        <v>31</v>
      </c>
      <c r="P28" s="24"/>
      <c r="Q28" s="24"/>
      <c r="R28" s="24" t="s">
        <v>31</v>
      </c>
      <c r="S28" s="24"/>
      <c r="T28" s="24"/>
      <c r="U28" s="24"/>
      <c r="V28" s="24"/>
      <c r="W28" s="24" t="s">
        <v>31</v>
      </c>
      <c r="X28" s="24" t="s">
        <v>31</v>
      </c>
      <c r="Y28" s="24"/>
      <c r="Z28" s="24"/>
      <c r="AA28" s="24" t="s">
        <v>31</v>
      </c>
      <c r="AB28" s="24" t="s">
        <v>31</v>
      </c>
      <c r="AC28" s="24"/>
      <c r="AD28" s="24"/>
      <c r="AE28" s="24"/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>
        <f t="shared" ref="B29:M29" si="11">IF(B28="J",12,(IF(B28="A",7.5,IF(B28="M",7.5,IF(B28="C",7,"")))))</f>
        <v>12</v>
      </c>
      <c r="C29" s="19">
        <f t="shared" si="11"/>
        <v>12</v>
      </c>
      <c r="D29" s="19" t="str">
        <f t="shared" si="11"/>
        <v/>
      </c>
      <c r="E29" s="1" t="str">
        <f t="shared" si="11"/>
        <v/>
      </c>
      <c r="F29" s="1">
        <f t="shared" si="11"/>
        <v>12</v>
      </c>
      <c r="G29" s="1">
        <f t="shared" si="11"/>
        <v>12</v>
      </c>
      <c r="H29" s="1" t="str">
        <f t="shared" si="11"/>
        <v/>
      </c>
      <c r="I29" s="1" t="str">
        <f t="shared" si="11"/>
        <v/>
      </c>
      <c r="J29" s="19" t="str">
        <f t="shared" si="11"/>
        <v/>
      </c>
      <c r="K29" s="19" t="str">
        <f t="shared" si="11"/>
        <v/>
      </c>
      <c r="L29" s="1">
        <f t="shared" si="11"/>
        <v>12</v>
      </c>
      <c r="M29" s="1" t="str">
        <f t="shared" si="11"/>
        <v/>
      </c>
      <c r="N29" s="1"/>
      <c r="O29" s="1">
        <f t="shared" ref="O29:W29" si="12">IF(O28="J",12,(IF(O28="A",7.5,IF(O28="M",7.5,IF(O28="C",7,"")))))</f>
        <v>12</v>
      </c>
      <c r="P29" s="1" t="str">
        <f t="shared" si="12"/>
        <v/>
      </c>
      <c r="Q29" s="19" t="str">
        <f t="shared" si="12"/>
        <v/>
      </c>
      <c r="R29" s="19">
        <f t="shared" si="12"/>
        <v>12</v>
      </c>
      <c r="S29" s="1" t="str">
        <f t="shared" si="12"/>
        <v/>
      </c>
      <c r="T29" s="1" t="str">
        <f t="shared" si="12"/>
        <v/>
      </c>
      <c r="U29" s="1" t="str">
        <f t="shared" si="12"/>
        <v/>
      </c>
      <c r="V29" s="1" t="str">
        <f t="shared" si="12"/>
        <v/>
      </c>
      <c r="W29" s="1">
        <f t="shared" si="12"/>
        <v>12</v>
      </c>
      <c r="X29" s="19">
        <v>19</v>
      </c>
      <c r="Y29" s="19"/>
      <c r="Z29" s="1" t="str">
        <f t="shared" ref="Z29:AF29" si="13">IF(Z28="J",12,(IF(Z28="A",7.5,IF(Z28="M",7.5,IF(Z28="C",7,"")))))</f>
        <v/>
      </c>
      <c r="AA29" s="1">
        <f t="shared" si="13"/>
        <v>12</v>
      </c>
      <c r="AB29" s="1">
        <f t="shared" si="13"/>
        <v>12</v>
      </c>
      <c r="AC29" s="1" t="str">
        <f t="shared" si="13"/>
        <v/>
      </c>
      <c r="AD29" s="1" t="str">
        <f t="shared" si="13"/>
        <v/>
      </c>
      <c r="AE29" s="19" t="str">
        <f t="shared" si="13"/>
        <v/>
      </c>
      <c r="AF29" s="19" t="str">
        <f t="shared" si="13"/>
        <v/>
      </c>
      <c r="AG29" s="22">
        <f>$AG$9</f>
        <v>119</v>
      </c>
      <c r="AH29" s="22">
        <f>SUM(B29:AF29)</f>
        <v>139</v>
      </c>
      <c r="AI29" s="22">
        <f>AH29-AG29</f>
        <v>20</v>
      </c>
      <c r="AJ29" s="22">
        <f>Avril!AK29</f>
        <v>15.25</v>
      </c>
      <c r="AK29" s="22">
        <f>AJ29+AI29</f>
        <v>35.25</v>
      </c>
      <c r="AL29" s="15"/>
    </row>
    <row r="30" spans="1:38" ht="15" customHeight="1" x14ac:dyDescent="0.25">
      <c r="A30" s="25" t="s">
        <v>14</v>
      </c>
      <c r="B30" s="24"/>
      <c r="C30" s="24"/>
      <c r="D30" s="24" t="s">
        <v>31</v>
      </c>
      <c r="E30" s="24" t="s">
        <v>17</v>
      </c>
      <c r="F30" s="24"/>
      <c r="G30" s="24"/>
      <c r="H30" s="24"/>
      <c r="I30" s="24" t="s">
        <v>31</v>
      </c>
      <c r="J30" s="24" t="s">
        <v>31</v>
      </c>
      <c r="K30" s="24"/>
      <c r="L30" s="24"/>
      <c r="M30" s="24" t="s">
        <v>31</v>
      </c>
      <c r="N30" s="24" t="s">
        <v>31</v>
      </c>
      <c r="O30" s="24"/>
      <c r="P30" s="24"/>
      <c r="Q30" s="24"/>
      <c r="R30" s="24"/>
      <c r="S30" s="24" t="s">
        <v>31</v>
      </c>
      <c r="T30" s="24"/>
      <c r="U30" s="24"/>
      <c r="V30" s="24" t="s">
        <v>31</v>
      </c>
      <c r="W30" s="24"/>
      <c r="X30" s="24"/>
      <c r="Y30" s="24"/>
      <c r="Z30" s="24" t="s">
        <v>31</v>
      </c>
      <c r="AA30" s="24"/>
      <c r="AB30" s="24"/>
      <c r="AC30" s="24"/>
      <c r="AD30" s="24" t="s">
        <v>31</v>
      </c>
      <c r="AE30" s="24" t="s">
        <v>31</v>
      </c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>IF(B30="J",12,(IF(B30="A",7.5,IF(B30="M",7.5,IF(B30="C",7,"")))))</f>
        <v/>
      </c>
      <c r="C31" s="19" t="str">
        <f>IF(C30="J",12,(IF(C30="A",7.5,IF(C30="M",7.5,IF(C30="C",7,"")))))</f>
        <v/>
      </c>
      <c r="D31" s="19">
        <f>IF(D30="J",12,(IF(D30="A",7.5,IF(D30="M",7.5,IF(D30="C",7,"")))))</f>
        <v>12</v>
      </c>
      <c r="E31" s="1">
        <v>7</v>
      </c>
      <c r="F31" s="1" t="str">
        <f t="shared" ref="F31:M31" si="14">IF(F30="J",12,(IF(F30="A",7.5,IF(F30="M",7.5,IF(F30="C",7,"")))))</f>
        <v/>
      </c>
      <c r="G31" s="1" t="str">
        <f t="shared" si="14"/>
        <v/>
      </c>
      <c r="H31" s="1" t="str">
        <f t="shared" si="14"/>
        <v/>
      </c>
      <c r="I31" s="1">
        <f t="shared" si="14"/>
        <v>12</v>
      </c>
      <c r="J31" s="19">
        <f t="shared" si="14"/>
        <v>12</v>
      </c>
      <c r="K31" s="19" t="str">
        <f t="shared" si="14"/>
        <v/>
      </c>
      <c r="L31" s="1" t="str">
        <f t="shared" si="14"/>
        <v/>
      </c>
      <c r="M31" s="1">
        <f t="shared" si="14"/>
        <v>12</v>
      </c>
      <c r="N31" s="1">
        <v>12</v>
      </c>
      <c r="O31" s="1" t="str">
        <f t="shared" ref="O31:X31" si="15">IF(O30="J",12,(IF(O30="A",7.5,IF(O30="M",7.5,IF(O30="C",7,"")))))</f>
        <v/>
      </c>
      <c r="P31" s="1" t="str">
        <f t="shared" si="15"/>
        <v/>
      </c>
      <c r="Q31" s="19" t="str">
        <f t="shared" si="15"/>
        <v/>
      </c>
      <c r="R31" s="19" t="str">
        <f t="shared" si="15"/>
        <v/>
      </c>
      <c r="S31" s="1">
        <f t="shared" si="15"/>
        <v>12</v>
      </c>
      <c r="T31" s="1" t="str">
        <f t="shared" si="15"/>
        <v/>
      </c>
      <c r="U31" s="1" t="str">
        <f t="shared" si="15"/>
        <v/>
      </c>
      <c r="V31" s="1">
        <f t="shared" si="15"/>
        <v>12</v>
      </c>
      <c r="W31" s="1" t="str">
        <f t="shared" si="15"/>
        <v/>
      </c>
      <c r="X31" s="19" t="str">
        <f t="shared" si="15"/>
        <v/>
      </c>
      <c r="Y31" s="19"/>
      <c r="Z31" s="1">
        <f t="shared" ref="Z31:AF31" si="16">IF(Z30="J",12,(IF(Z30="A",7.5,IF(Z30="M",7.5,IF(Z30="C",7,"")))))</f>
        <v>12</v>
      </c>
      <c r="AA31" s="1" t="str">
        <f t="shared" si="16"/>
        <v/>
      </c>
      <c r="AB31" s="1" t="str">
        <f t="shared" si="16"/>
        <v/>
      </c>
      <c r="AC31" s="1" t="str">
        <f t="shared" si="16"/>
        <v/>
      </c>
      <c r="AD31" s="1">
        <f t="shared" si="16"/>
        <v>12</v>
      </c>
      <c r="AE31" s="19">
        <f t="shared" si="16"/>
        <v>12</v>
      </c>
      <c r="AF31" s="19" t="str">
        <f t="shared" si="16"/>
        <v/>
      </c>
      <c r="AG31" s="22">
        <f>$AG$9</f>
        <v>119</v>
      </c>
      <c r="AH31" s="22">
        <f>SUM(B31:AF31)</f>
        <v>127</v>
      </c>
      <c r="AI31" s="22">
        <f>AH31-AG31</f>
        <v>8</v>
      </c>
      <c r="AJ31" s="22">
        <f>Avril!AK31</f>
        <v>-5.5</v>
      </c>
      <c r="AK31" s="22">
        <f>AJ31+AI31</f>
        <v>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31" priority="4" stopIfTrue="1" operator="lessThan">
      <formula>0</formula>
    </cfRule>
  </conditionalFormatting>
  <conditionalFormatting sqref="B8:AF31">
    <cfRule type="expression" dxfId="30" priority="1" stopIfTrue="1">
      <formula>B$7=1</formula>
    </cfRule>
    <cfRule type="expression" dxfId="29" priority="2" stopIfTrue="1">
      <formula>B$8="dim"</formula>
    </cfRule>
    <cfRule type="expression" dxfId="28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21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Juin</v>
      </c>
      <c r="B6" s="32">
        <f t="shared" ref="B6:AF6" ca="1" si="0">DATE($A$3,MONTH(1&amp;$A$6),B9)</f>
        <v>44348</v>
      </c>
      <c r="C6" s="32">
        <f t="shared" ca="1" si="0"/>
        <v>44349</v>
      </c>
      <c r="D6" s="32">
        <f t="shared" ca="1" si="0"/>
        <v>44350</v>
      </c>
      <c r="E6" s="32">
        <f t="shared" ca="1" si="0"/>
        <v>44351</v>
      </c>
      <c r="F6" s="32">
        <f t="shared" ca="1" si="0"/>
        <v>44352</v>
      </c>
      <c r="G6" s="32">
        <f t="shared" ca="1" si="0"/>
        <v>44353</v>
      </c>
      <c r="H6" s="32">
        <f t="shared" ca="1" si="0"/>
        <v>44354</v>
      </c>
      <c r="I6" s="32">
        <f t="shared" ca="1" si="0"/>
        <v>44355</v>
      </c>
      <c r="J6" s="32">
        <f t="shared" ca="1" si="0"/>
        <v>44356</v>
      </c>
      <c r="K6" s="32">
        <f t="shared" ca="1" si="0"/>
        <v>44357</v>
      </c>
      <c r="L6" s="32">
        <f t="shared" ca="1" si="0"/>
        <v>44358</v>
      </c>
      <c r="M6" s="32">
        <f t="shared" ca="1" si="0"/>
        <v>44359</v>
      </c>
      <c r="N6" s="32">
        <f t="shared" ca="1" si="0"/>
        <v>44360</v>
      </c>
      <c r="O6" s="32">
        <f t="shared" ca="1" si="0"/>
        <v>44361</v>
      </c>
      <c r="P6" s="32">
        <f t="shared" ca="1" si="0"/>
        <v>44362</v>
      </c>
      <c r="Q6" s="32">
        <f t="shared" ca="1" si="0"/>
        <v>44363</v>
      </c>
      <c r="R6" s="32">
        <f t="shared" ca="1" si="0"/>
        <v>44364</v>
      </c>
      <c r="S6" s="32">
        <f t="shared" ca="1" si="0"/>
        <v>44365</v>
      </c>
      <c r="T6" s="32">
        <f t="shared" ca="1" si="0"/>
        <v>44366</v>
      </c>
      <c r="U6" s="32">
        <f t="shared" ca="1" si="0"/>
        <v>44367</v>
      </c>
      <c r="V6" s="32">
        <f t="shared" ca="1" si="0"/>
        <v>44368</v>
      </c>
      <c r="W6" s="32">
        <f t="shared" ca="1" si="0"/>
        <v>44369</v>
      </c>
      <c r="X6" s="32">
        <f t="shared" ca="1" si="0"/>
        <v>44370</v>
      </c>
      <c r="Y6" s="32">
        <f t="shared" ca="1" si="0"/>
        <v>44371</v>
      </c>
      <c r="Z6" s="32">
        <f t="shared" ca="1" si="0"/>
        <v>44372</v>
      </c>
      <c r="AA6" s="32">
        <f t="shared" ca="1" si="0"/>
        <v>44373</v>
      </c>
      <c r="AB6" s="32">
        <f t="shared" ca="1" si="0"/>
        <v>44374</v>
      </c>
      <c r="AC6" s="32">
        <f t="shared" ca="1" si="0"/>
        <v>44375</v>
      </c>
      <c r="AD6" s="32">
        <f t="shared" ca="1" si="0"/>
        <v>44376</v>
      </c>
      <c r="AE6" s="32">
        <f t="shared" ca="1" si="0"/>
        <v>44377</v>
      </c>
      <c r="AF6" s="32">
        <f t="shared" ca="1" si="0"/>
        <v>44347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Juin</v>
      </c>
      <c r="B8" s="24" t="str">
        <f t="shared" ref="B8:AE8" ca="1" si="1">TEXT(DATE($A$3,MONTH(1&amp;TEXT($A$8,"")),B9),"jjj")</f>
        <v>mar</v>
      </c>
      <c r="C8" s="24" t="str">
        <f t="shared" ca="1" si="1"/>
        <v>mer</v>
      </c>
      <c r="D8" s="24" t="str">
        <f t="shared" ca="1" si="1"/>
        <v>jeu</v>
      </c>
      <c r="E8" s="24" t="str">
        <f t="shared" ca="1" si="1"/>
        <v>ven</v>
      </c>
      <c r="F8" s="24" t="str">
        <f t="shared" ca="1" si="1"/>
        <v>sam</v>
      </c>
      <c r="G8" s="24" t="str">
        <f t="shared" ca="1" si="1"/>
        <v>dim</v>
      </c>
      <c r="H8" s="24" t="str">
        <f t="shared" ca="1" si="1"/>
        <v>lun</v>
      </c>
      <c r="I8" s="24" t="str">
        <f t="shared" ca="1" si="1"/>
        <v>mar</v>
      </c>
      <c r="J8" s="24" t="str">
        <f t="shared" ca="1" si="1"/>
        <v>mer</v>
      </c>
      <c r="K8" s="24" t="str">
        <f t="shared" ca="1" si="1"/>
        <v>jeu</v>
      </c>
      <c r="L8" s="24" t="str">
        <f t="shared" ca="1" si="1"/>
        <v>ven</v>
      </c>
      <c r="M8" s="24" t="str">
        <f t="shared" ca="1" si="1"/>
        <v>sam</v>
      </c>
      <c r="N8" s="24" t="str">
        <f t="shared" ca="1" si="1"/>
        <v>dim</v>
      </c>
      <c r="O8" s="24" t="str">
        <f t="shared" ca="1" si="1"/>
        <v>lun</v>
      </c>
      <c r="P8" s="24" t="str">
        <f t="shared" ca="1" si="1"/>
        <v>mar</v>
      </c>
      <c r="Q8" s="24" t="str">
        <f t="shared" ca="1" si="1"/>
        <v>mer</v>
      </c>
      <c r="R8" s="24" t="str">
        <f t="shared" ca="1" si="1"/>
        <v>jeu</v>
      </c>
      <c r="S8" s="24" t="str">
        <f t="shared" ca="1" si="1"/>
        <v>ven</v>
      </c>
      <c r="T8" s="24" t="str">
        <f t="shared" ca="1" si="1"/>
        <v>sam</v>
      </c>
      <c r="U8" s="24" t="str">
        <f t="shared" ca="1" si="1"/>
        <v>dim</v>
      </c>
      <c r="V8" s="24" t="str">
        <f t="shared" ca="1" si="1"/>
        <v>lun</v>
      </c>
      <c r="W8" s="24" t="str">
        <f t="shared" ca="1" si="1"/>
        <v>mar</v>
      </c>
      <c r="X8" s="24" t="str">
        <f t="shared" ca="1" si="1"/>
        <v>mer</v>
      </c>
      <c r="Y8" s="24" t="str">
        <f t="shared" ca="1" si="1"/>
        <v>jeu</v>
      </c>
      <c r="Z8" s="24" t="str">
        <f t="shared" ca="1" si="1"/>
        <v>ven</v>
      </c>
      <c r="AA8" s="24" t="str">
        <f t="shared" ca="1" si="1"/>
        <v>sam</v>
      </c>
      <c r="AB8" s="24" t="str">
        <f t="shared" ca="1" si="1"/>
        <v>dim</v>
      </c>
      <c r="AC8" s="24" t="str">
        <f t="shared" ca="1" si="1"/>
        <v>lun</v>
      </c>
      <c r="AD8" s="24" t="str">
        <f t="shared" ca="1" si="1"/>
        <v>mar</v>
      </c>
      <c r="AE8" s="24" t="str">
        <f t="shared" ca="1" si="1"/>
        <v>mer</v>
      </c>
      <c r="AF8" s="24"/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f>22*7</f>
        <v>154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154</v>
      </c>
      <c r="AH13" s="22">
        <f>SUM(B13:AF13)</f>
        <v>0</v>
      </c>
      <c r="AI13" s="22">
        <f>AH13-AG13</f>
        <v>-154</v>
      </c>
      <c r="AJ13" s="22">
        <f>Mai!AK13</f>
        <v>-271.75</v>
      </c>
      <c r="AK13" s="22">
        <f>AJ13+AI13</f>
        <v>-425.75</v>
      </c>
    </row>
    <row r="14" spans="1:38" ht="15" customHeight="1" x14ac:dyDescent="0.25">
      <c r="A14" s="25" t="s">
        <v>1</v>
      </c>
      <c r="B14" s="24"/>
      <c r="C14" s="24"/>
      <c r="D14" s="24"/>
      <c r="E14" s="24"/>
      <c r="F14" s="24"/>
      <c r="G14" s="24"/>
      <c r="H14" s="24" t="s">
        <v>16</v>
      </c>
      <c r="I14" s="24" t="s">
        <v>17</v>
      </c>
      <c r="J14" s="24" t="s">
        <v>17</v>
      </c>
      <c r="K14" s="24" t="s">
        <v>17</v>
      </c>
      <c r="L14" s="24" t="s">
        <v>16</v>
      </c>
      <c r="M14" s="24" t="s">
        <v>15</v>
      </c>
      <c r="N14" s="24" t="s">
        <v>15</v>
      </c>
      <c r="O14" s="24" t="s">
        <v>15</v>
      </c>
      <c r="P14" s="24" t="s">
        <v>15</v>
      </c>
      <c r="Q14" s="24" t="s">
        <v>16</v>
      </c>
      <c r="R14" s="24" t="s">
        <v>16</v>
      </c>
      <c r="S14" s="24" t="s">
        <v>17</v>
      </c>
      <c r="T14" s="24" t="s">
        <v>17</v>
      </c>
      <c r="U14" s="24" t="s">
        <v>17</v>
      </c>
      <c r="V14" s="24" t="s">
        <v>17</v>
      </c>
      <c r="W14" s="24" t="s">
        <v>16</v>
      </c>
      <c r="X14" s="24" t="s">
        <v>15</v>
      </c>
      <c r="Y14" s="24" t="s">
        <v>15</v>
      </c>
      <c r="Z14" s="24" t="s">
        <v>15</v>
      </c>
      <c r="AA14" s="24" t="s">
        <v>16</v>
      </c>
      <c r="AB14" s="24" t="s">
        <v>16</v>
      </c>
      <c r="AC14" s="24"/>
      <c r="AD14" s="24"/>
      <c r="AE14" s="24"/>
      <c r="AF14" s="24"/>
      <c r="AG14" s="25"/>
      <c r="AH14" s="25"/>
      <c r="AI14" s="25"/>
      <c r="AJ14" s="49"/>
      <c r="AK14" s="49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 t="str">
        <f t="shared" si="3"/>
        <v/>
      </c>
      <c r="H15" s="1" t="str">
        <f t="shared" si="3"/>
        <v/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 t="str">
        <f t="shared" si="3"/>
        <v/>
      </c>
      <c r="M15" s="1">
        <f t="shared" si="3"/>
        <v>7.5</v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 t="str">
        <f t="shared" si="3"/>
        <v/>
      </c>
      <c r="R15" s="19" t="str">
        <f t="shared" si="3"/>
        <v/>
      </c>
      <c r="S15" s="1">
        <f t="shared" si="3"/>
        <v>7.5</v>
      </c>
      <c r="T15" s="1">
        <f t="shared" si="3"/>
        <v>7.5</v>
      </c>
      <c r="U15" s="1">
        <f t="shared" si="3"/>
        <v>7.5</v>
      </c>
      <c r="V15" s="1">
        <f t="shared" si="3"/>
        <v>7.5</v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 t="str">
        <f t="shared" si="3"/>
        <v/>
      </c>
      <c r="AB15" s="1" t="str">
        <f t="shared" si="3"/>
        <v/>
      </c>
      <c r="AC15" s="1" t="str">
        <f t="shared" si="3"/>
        <v/>
      </c>
      <c r="AD15" s="1" t="str">
        <f t="shared" si="3"/>
        <v/>
      </c>
      <c r="AE15" s="19" t="str">
        <f t="shared" si="3"/>
        <v/>
      </c>
      <c r="AF15" s="19" t="str">
        <f t="shared" si="3"/>
        <v/>
      </c>
      <c r="AG15" s="22">
        <f>$AG$9</f>
        <v>154</v>
      </c>
      <c r="AH15" s="22">
        <f>SUM(B15:AF15)</f>
        <v>105</v>
      </c>
      <c r="AI15" s="22">
        <f>AH15-AG15</f>
        <v>-49</v>
      </c>
      <c r="AJ15" s="22">
        <f>Mai!AK15</f>
        <v>-53.25</v>
      </c>
      <c r="AK15" s="22">
        <f>AJ15+AI15</f>
        <v>-102.25</v>
      </c>
    </row>
    <row r="16" spans="1:38" ht="15" customHeight="1" x14ac:dyDescent="0.25">
      <c r="A16" s="25" t="s">
        <v>2</v>
      </c>
      <c r="B16" s="24" t="s">
        <v>15</v>
      </c>
      <c r="C16" s="24" t="s">
        <v>16</v>
      </c>
      <c r="D16" s="24" t="s">
        <v>16</v>
      </c>
      <c r="E16" s="24" t="s">
        <v>17</v>
      </c>
      <c r="F16" s="24" t="s">
        <v>17</v>
      </c>
      <c r="G16" s="24" t="s">
        <v>17</v>
      </c>
      <c r="H16" s="24" t="s">
        <v>17</v>
      </c>
      <c r="I16" s="24" t="s">
        <v>16</v>
      </c>
      <c r="J16" s="24" t="s">
        <v>15</v>
      </c>
      <c r="K16" s="24" t="s">
        <v>15</v>
      </c>
      <c r="L16" s="24" t="s">
        <v>15</v>
      </c>
      <c r="M16" s="24" t="s">
        <v>16</v>
      </c>
      <c r="N16" s="24" t="s">
        <v>16</v>
      </c>
      <c r="O16" s="24"/>
      <c r="P16" s="24"/>
      <c r="Q16" s="24"/>
      <c r="R16" s="24"/>
      <c r="S16" s="24"/>
      <c r="T16" s="24"/>
      <c r="U16" s="24"/>
      <c r="V16" s="24" t="s">
        <v>16</v>
      </c>
      <c r="W16" s="24" t="s">
        <v>17</v>
      </c>
      <c r="X16" s="24" t="s">
        <v>17</v>
      </c>
      <c r="Y16" s="24" t="s">
        <v>17</v>
      </c>
      <c r="Z16" s="24" t="s">
        <v>16</v>
      </c>
      <c r="AA16" s="24" t="s">
        <v>15</v>
      </c>
      <c r="AB16" s="24" t="s">
        <v>15</v>
      </c>
      <c r="AC16" s="24" t="s">
        <v>15</v>
      </c>
      <c r="AD16" s="24" t="s">
        <v>15</v>
      </c>
      <c r="AE16" s="24" t="s">
        <v>16</v>
      </c>
      <c r="AF16" s="24"/>
      <c r="AG16" s="25"/>
      <c r="AH16" s="25"/>
      <c r="AI16" s="25"/>
      <c r="AJ16" s="49"/>
      <c r="AK16" s="49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 t="str">
        <f t="shared" si="4"/>
        <v/>
      </c>
      <c r="D17" s="19" t="str">
        <f t="shared" si="4"/>
        <v/>
      </c>
      <c r="E17" s="1">
        <f t="shared" si="4"/>
        <v>7.5</v>
      </c>
      <c r="F17" s="1">
        <f t="shared" si="4"/>
        <v>7.5</v>
      </c>
      <c r="G17" s="1">
        <f t="shared" si="4"/>
        <v>7.5</v>
      </c>
      <c r="H17" s="1">
        <f t="shared" si="4"/>
        <v>7.5</v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 t="str">
        <f t="shared" si="4"/>
        <v/>
      </c>
      <c r="N17" s="1" t="str">
        <f t="shared" si="4"/>
        <v/>
      </c>
      <c r="O17" s="1" t="str">
        <f t="shared" si="4"/>
        <v/>
      </c>
      <c r="P17" s="1" t="str">
        <f t="shared" si="4"/>
        <v/>
      </c>
      <c r="Q17" s="19" t="str">
        <f t="shared" si="4"/>
        <v/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 t="str">
        <f t="shared" si="4"/>
        <v/>
      </c>
      <c r="V17" s="1" t="str">
        <f t="shared" si="4"/>
        <v/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 t="str">
        <f t="shared" si="4"/>
        <v/>
      </c>
      <c r="AA17" s="1">
        <f t="shared" si="4"/>
        <v>7.5</v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 t="str">
        <f t="shared" si="4"/>
        <v/>
      </c>
      <c r="AF17" s="19" t="str">
        <f t="shared" si="4"/>
        <v/>
      </c>
      <c r="AG17" s="22">
        <f>$AG$9</f>
        <v>154</v>
      </c>
      <c r="AH17" s="22">
        <f>SUM(B17:AF17)</f>
        <v>112.5</v>
      </c>
      <c r="AI17" s="22">
        <f>AH17-AG17</f>
        <v>-41.5</v>
      </c>
      <c r="AJ17" s="22">
        <f>Mai!AK17</f>
        <v>-48.25</v>
      </c>
      <c r="AK17" s="22">
        <f>AJ17+AI17</f>
        <v>-89.75</v>
      </c>
    </row>
    <row r="18" spans="1:38" ht="15" customHeight="1" x14ac:dyDescent="0.25">
      <c r="A18" s="25" t="s">
        <v>4</v>
      </c>
      <c r="B18" s="24" t="s">
        <v>17</v>
      </c>
      <c r="C18" s="24" t="s">
        <v>17</v>
      </c>
      <c r="D18" s="24" t="s">
        <v>17</v>
      </c>
      <c r="E18" s="24" t="s">
        <v>16</v>
      </c>
      <c r="F18" s="24" t="s">
        <v>15</v>
      </c>
      <c r="G18" s="24" t="s">
        <v>15</v>
      </c>
      <c r="H18" s="24" t="s">
        <v>15</v>
      </c>
      <c r="I18" s="24" t="s">
        <v>15</v>
      </c>
      <c r="J18" s="24" t="s">
        <v>16</v>
      </c>
      <c r="K18" s="24" t="s">
        <v>16</v>
      </c>
      <c r="L18" s="24" t="s">
        <v>17</v>
      </c>
      <c r="M18" s="24" t="s">
        <v>17</v>
      </c>
      <c r="N18" s="24" t="s">
        <v>17</v>
      </c>
      <c r="O18" s="24" t="s">
        <v>17</v>
      </c>
      <c r="P18" s="24" t="s">
        <v>16</v>
      </c>
      <c r="Q18" s="24" t="s">
        <v>15</v>
      </c>
      <c r="R18" s="24" t="s">
        <v>15</v>
      </c>
      <c r="S18" s="24" t="s">
        <v>15</v>
      </c>
      <c r="T18" s="24" t="s">
        <v>16</v>
      </c>
      <c r="U18" s="24" t="s">
        <v>16</v>
      </c>
      <c r="V18" s="24"/>
      <c r="W18" s="24"/>
      <c r="X18" s="24"/>
      <c r="Y18" s="24"/>
      <c r="Z18" s="24"/>
      <c r="AA18" s="24"/>
      <c r="AB18" s="24"/>
      <c r="AC18" s="24" t="s">
        <v>16</v>
      </c>
      <c r="AD18" s="24" t="s">
        <v>17</v>
      </c>
      <c r="AE18" s="24" t="s">
        <v>17</v>
      </c>
      <c r="AF18" s="24"/>
      <c r="AG18" s="25"/>
      <c r="AH18" s="25"/>
      <c r="AI18" s="25"/>
      <c r="AJ18" s="49"/>
      <c r="AK18" s="49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 t="str">
        <f t="shared" si="5"/>
        <v/>
      </c>
      <c r="F19" s="1">
        <f t="shared" si="5"/>
        <v>7.5</v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 t="str">
        <f t="shared" si="5"/>
        <v/>
      </c>
      <c r="K19" s="19" t="str">
        <f t="shared" si="5"/>
        <v/>
      </c>
      <c r="L19" s="1">
        <f t="shared" si="5"/>
        <v>7.5</v>
      </c>
      <c r="M19" s="1">
        <f t="shared" si="5"/>
        <v>7.5</v>
      </c>
      <c r="N19" s="1">
        <f t="shared" si="5"/>
        <v>7.5</v>
      </c>
      <c r="O19" s="1">
        <f t="shared" si="5"/>
        <v>7.5</v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 t="str">
        <f t="shared" si="5"/>
        <v/>
      </c>
      <c r="U19" s="1" t="str">
        <f t="shared" si="5"/>
        <v/>
      </c>
      <c r="V19" s="1" t="str">
        <f t="shared" si="5"/>
        <v/>
      </c>
      <c r="W19" s="1" t="str">
        <f t="shared" si="5"/>
        <v/>
      </c>
      <c r="X19" s="19" t="str">
        <f t="shared" si="5"/>
        <v/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 t="str">
        <f t="shared" si="5"/>
        <v/>
      </c>
      <c r="AC19" s="1" t="str">
        <f t="shared" si="5"/>
        <v/>
      </c>
      <c r="AD19" s="1">
        <f t="shared" si="5"/>
        <v>7.5</v>
      </c>
      <c r="AE19" s="19">
        <f t="shared" si="5"/>
        <v>7.5</v>
      </c>
      <c r="AF19" s="19" t="str">
        <f t="shared" si="5"/>
        <v/>
      </c>
      <c r="AG19" s="22">
        <f>$AG$9</f>
        <v>154</v>
      </c>
      <c r="AH19" s="22">
        <f>SUM(B19:AF19)</f>
        <v>120</v>
      </c>
      <c r="AI19" s="22">
        <f>AH19-AG19</f>
        <v>-34</v>
      </c>
      <c r="AJ19" s="22">
        <f>Mai!AK19</f>
        <v>-33.25</v>
      </c>
      <c r="AK19" s="22">
        <f>AJ19+AI19</f>
        <v>-67.25</v>
      </c>
    </row>
    <row r="20" spans="1:38" ht="15" customHeight="1" x14ac:dyDescent="0.25">
      <c r="A20" s="25" t="s">
        <v>3</v>
      </c>
      <c r="B20" s="24" t="s">
        <v>16</v>
      </c>
      <c r="C20" s="24" t="s">
        <v>15</v>
      </c>
      <c r="D20" s="24" t="s">
        <v>15</v>
      </c>
      <c r="E20" s="24" t="s">
        <v>15</v>
      </c>
      <c r="F20" s="24" t="s">
        <v>16</v>
      </c>
      <c r="G20" s="24" t="s">
        <v>16</v>
      </c>
      <c r="H20" s="24"/>
      <c r="I20" s="24"/>
      <c r="J20" s="24"/>
      <c r="K20" s="24"/>
      <c r="L20" s="24"/>
      <c r="M20" s="24"/>
      <c r="N20" s="24"/>
      <c r="O20" s="24" t="s">
        <v>16</v>
      </c>
      <c r="P20" s="24" t="s">
        <v>17</v>
      </c>
      <c r="Q20" s="24" t="s">
        <v>17</v>
      </c>
      <c r="R20" s="24" t="s">
        <v>17</v>
      </c>
      <c r="S20" s="24" t="s">
        <v>16</v>
      </c>
      <c r="T20" s="24" t="s">
        <v>15</v>
      </c>
      <c r="U20" s="24" t="s">
        <v>15</v>
      </c>
      <c r="V20" s="24" t="s">
        <v>36</v>
      </c>
      <c r="W20" s="24" t="s">
        <v>36</v>
      </c>
      <c r="X20" s="24" t="s">
        <v>36</v>
      </c>
      <c r="Y20" s="24" t="s">
        <v>36</v>
      </c>
      <c r="Z20" s="24" t="s">
        <v>36</v>
      </c>
      <c r="AA20" s="24" t="s">
        <v>36</v>
      </c>
      <c r="AB20" s="24" t="s">
        <v>36</v>
      </c>
      <c r="AC20" s="24" t="s">
        <v>17</v>
      </c>
      <c r="AD20" s="24" t="s">
        <v>16</v>
      </c>
      <c r="AE20" s="24" t="s">
        <v>15</v>
      </c>
      <c r="AF20" s="24"/>
      <c r="AG20" s="25"/>
      <c r="AH20" s="25"/>
      <c r="AI20" s="25"/>
      <c r="AJ20" s="49"/>
      <c r="AK20" s="49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 t="str">
        <f t="shared" si="6"/>
        <v/>
      </c>
      <c r="G21" s="1" t="str">
        <f t="shared" si="6"/>
        <v/>
      </c>
      <c r="H21" s="1" t="str">
        <f t="shared" si="6"/>
        <v/>
      </c>
      <c r="I21" s="1" t="str">
        <f t="shared" si="6"/>
        <v/>
      </c>
      <c r="J21" s="19" t="str">
        <f t="shared" si="6"/>
        <v/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 t="str">
        <f t="shared" si="6"/>
        <v/>
      </c>
      <c r="O21" s="1" t="str">
        <f t="shared" si="6"/>
        <v/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 t="str">
        <f t="shared" si="6"/>
        <v/>
      </c>
      <c r="T21" s="1">
        <f t="shared" si="6"/>
        <v>7.5</v>
      </c>
      <c r="U21" s="1">
        <f t="shared" si="6"/>
        <v>7.5</v>
      </c>
      <c r="V21" s="1">
        <f t="shared" si="6"/>
        <v>7</v>
      </c>
      <c r="W21" s="1">
        <f t="shared" si="6"/>
        <v>7</v>
      </c>
      <c r="X21" s="19">
        <f t="shared" si="6"/>
        <v>7</v>
      </c>
      <c r="Y21" s="19">
        <f t="shared" si="6"/>
        <v>7</v>
      </c>
      <c r="Z21" s="1">
        <f t="shared" si="6"/>
        <v>7</v>
      </c>
      <c r="AA21" s="1">
        <f t="shared" si="6"/>
        <v>7</v>
      </c>
      <c r="AB21" s="1">
        <f t="shared" si="6"/>
        <v>7</v>
      </c>
      <c r="AC21" s="1">
        <f t="shared" si="6"/>
        <v>7.5</v>
      </c>
      <c r="AD21" s="1" t="str">
        <f t="shared" si="6"/>
        <v/>
      </c>
      <c r="AE21" s="19">
        <f t="shared" si="6"/>
        <v>7.5</v>
      </c>
      <c r="AF21" s="19" t="str">
        <f t="shared" si="6"/>
        <v/>
      </c>
      <c r="AG21" s="22">
        <f>$AG$9</f>
        <v>154</v>
      </c>
      <c r="AH21" s="22">
        <f>SUM(B21:AF21)</f>
        <v>124</v>
      </c>
      <c r="AI21" s="22">
        <f>AH21-AG21</f>
        <v>-30</v>
      </c>
      <c r="AJ21" s="22">
        <f>Mai!AK21</f>
        <v>-58.5</v>
      </c>
      <c r="AK21" s="22">
        <f>AJ21+AI21</f>
        <v>-88.5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154</v>
      </c>
      <c r="AH23" s="22">
        <f>SUM(B23:AF23)</f>
        <v>0</v>
      </c>
      <c r="AI23" s="22">
        <f>AH23-AG23</f>
        <v>-154</v>
      </c>
      <c r="AJ23" s="22">
        <f>Mai!AK23</f>
        <v>57.25</v>
      </c>
      <c r="AK23" s="22">
        <f>AJ23+AI23</f>
        <v>-96.75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/>
      <c r="E26" s="24"/>
      <c r="F26" s="24" t="s">
        <v>31</v>
      </c>
      <c r="G26" s="24" t="s">
        <v>31</v>
      </c>
      <c r="H26" s="24"/>
      <c r="I26" s="24"/>
      <c r="J26" s="24" t="s">
        <v>31</v>
      </c>
      <c r="K26" s="24" t="s">
        <v>31</v>
      </c>
      <c r="L26" s="24"/>
      <c r="M26" s="24"/>
      <c r="N26" s="24"/>
      <c r="O26" s="24" t="s">
        <v>36</v>
      </c>
      <c r="P26" s="24" t="s">
        <v>36</v>
      </c>
      <c r="Q26" s="24" t="s">
        <v>36</v>
      </c>
      <c r="R26" s="24" t="s">
        <v>36</v>
      </c>
      <c r="S26" s="24" t="s">
        <v>36</v>
      </c>
      <c r="T26" s="24"/>
      <c r="U26" s="24"/>
      <c r="V26" s="24" t="s">
        <v>36</v>
      </c>
      <c r="W26" s="24" t="s">
        <v>36</v>
      </c>
      <c r="X26" s="24" t="s">
        <v>36</v>
      </c>
      <c r="Y26" s="24" t="s">
        <v>36</v>
      </c>
      <c r="Z26" s="24" t="s">
        <v>36</v>
      </c>
      <c r="AA26" s="24"/>
      <c r="AB26" s="24"/>
      <c r="AC26" s="24" t="s">
        <v>36</v>
      </c>
      <c r="AD26" s="24" t="s">
        <v>36</v>
      </c>
      <c r="AE26" s="24" t="s">
        <v>31</v>
      </c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 t="str">
        <f t="shared" ref="B27:AF27" si="8">IF(B26="J",12,(IF(B26="A",7.5,IF(B26="M",7.5,IF(B26="C",7,"")))))</f>
        <v/>
      </c>
      <c r="C27" s="19" t="str">
        <f t="shared" si="8"/>
        <v/>
      </c>
      <c r="D27" s="19" t="str">
        <f t="shared" si="8"/>
        <v/>
      </c>
      <c r="E27" s="1" t="str">
        <f t="shared" si="8"/>
        <v/>
      </c>
      <c r="F27" s="1">
        <f t="shared" si="8"/>
        <v>12</v>
      </c>
      <c r="G27" s="1">
        <f t="shared" si="8"/>
        <v>12</v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 t="str">
        <f t="shared" si="8"/>
        <v/>
      </c>
      <c r="O27" s="1">
        <f t="shared" si="8"/>
        <v>7</v>
      </c>
      <c r="P27" s="1">
        <f t="shared" si="8"/>
        <v>7</v>
      </c>
      <c r="Q27" s="19">
        <f t="shared" si="8"/>
        <v>7</v>
      </c>
      <c r="R27" s="19">
        <f t="shared" si="8"/>
        <v>7</v>
      </c>
      <c r="S27" s="1">
        <f t="shared" si="8"/>
        <v>7</v>
      </c>
      <c r="T27" s="1" t="str">
        <f t="shared" si="8"/>
        <v/>
      </c>
      <c r="U27" s="1" t="str">
        <f t="shared" si="8"/>
        <v/>
      </c>
      <c r="V27" s="1">
        <f t="shared" si="8"/>
        <v>7</v>
      </c>
      <c r="W27" s="1">
        <f t="shared" si="8"/>
        <v>7</v>
      </c>
      <c r="X27" s="19">
        <f t="shared" si="8"/>
        <v>7</v>
      </c>
      <c r="Y27" s="19">
        <f t="shared" si="8"/>
        <v>7</v>
      </c>
      <c r="Z27" s="1">
        <f t="shared" si="8"/>
        <v>7</v>
      </c>
      <c r="AA27" s="1" t="str">
        <f t="shared" si="8"/>
        <v/>
      </c>
      <c r="AB27" s="1" t="str">
        <f t="shared" si="8"/>
        <v/>
      </c>
      <c r="AC27" s="1">
        <f t="shared" si="8"/>
        <v>7</v>
      </c>
      <c r="AD27" s="1">
        <f t="shared" si="8"/>
        <v>7</v>
      </c>
      <c r="AE27" s="19">
        <f t="shared" si="8"/>
        <v>12</v>
      </c>
      <c r="AF27" s="19" t="str">
        <f t="shared" si="8"/>
        <v/>
      </c>
      <c r="AG27" s="22">
        <f>$AG$9</f>
        <v>154</v>
      </c>
      <c r="AH27" s="22">
        <f>SUM(B27:AF27)</f>
        <v>144</v>
      </c>
      <c r="AI27" s="22">
        <f>AH27-AG27</f>
        <v>-10</v>
      </c>
      <c r="AJ27" s="22">
        <f>Mai!AK27</f>
        <v>64.25</v>
      </c>
      <c r="AK27" s="22">
        <f>AJ27+AI27</f>
        <v>54.25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/>
      <c r="E28" s="24" t="s">
        <v>31</v>
      </c>
      <c r="F28" s="24"/>
      <c r="G28" s="24"/>
      <c r="H28" s="24" t="s">
        <v>31</v>
      </c>
      <c r="I28" s="24"/>
      <c r="J28" s="24"/>
      <c r="K28" s="24"/>
      <c r="L28" s="24"/>
      <c r="M28" s="24" t="s">
        <v>31</v>
      </c>
      <c r="N28" s="24" t="s">
        <v>31</v>
      </c>
      <c r="O28" s="24"/>
      <c r="P28" s="24" t="s">
        <v>31</v>
      </c>
      <c r="Q28" s="24" t="s">
        <v>31</v>
      </c>
      <c r="R28" s="24"/>
      <c r="S28" s="24" t="s">
        <v>31</v>
      </c>
      <c r="T28" s="24"/>
      <c r="U28" s="24"/>
      <c r="V28" s="24" t="s">
        <v>31</v>
      </c>
      <c r="W28" s="24" t="s">
        <v>31</v>
      </c>
      <c r="X28" s="24"/>
      <c r="Y28" s="24" t="s">
        <v>31</v>
      </c>
      <c r="Z28" s="24" t="s">
        <v>31</v>
      </c>
      <c r="AA28" s="24"/>
      <c r="AB28" s="24"/>
      <c r="AC28" s="24" t="s">
        <v>31</v>
      </c>
      <c r="AD28" s="24"/>
      <c r="AE28" s="24"/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>
        <f t="shared" ref="B29:AF29" si="9">IF(B28="J",12,(IF(B28="A",7.5,IF(B28="M",7.5,IF(B28="C",7,"")))))</f>
        <v>12</v>
      </c>
      <c r="C29" s="19" t="str">
        <f t="shared" si="9"/>
        <v/>
      </c>
      <c r="D29" s="19" t="str">
        <f t="shared" si="9"/>
        <v/>
      </c>
      <c r="E29" s="1">
        <f t="shared" si="9"/>
        <v>12</v>
      </c>
      <c r="F29" s="1" t="str">
        <f t="shared" si="9"/>
        <v/>
      </c>
      <c r="G29" s="1" t="str">
        <f t="shared" si="9"/>
        <v/>
      </c>
      <c r="H29" s="1">
        <f t="shared" si="9"/>
        <v>12</v>
      </c>
      <c r="I29" s="1" t="str">
        <f t="shared" si="9"/>
        <v/>
      </c>
      <c r="J29" s="19" t="str">
        <f t="shared" si="9"/>
        <v/>
      </c>
      <c r="K29" s="19" t="str">
        <f t="shared" si="9"/>
        <v/>
      </c>
      <c r="L29" s="1" t="str">
        <f t="shared" si="9"/>
        <v/>
      </c>
      <c r="M29" s="1">
        <f t="shared" si="9"/>
        <v>12</v>
      </c>
      <c r="N29" s="1">
        <f t="shared" si="9"/>
        <v>12</v>
      </c>
      <c r="O29" s="1" t="str">
        <f t="shared" si="9"/>
        <v/>
      </c>
      <c r="P29" s="1">
        <f t="shared" si="9"/>
        <v>12</v>
      </c>
      <c r="Q29" s="19">
        <f t="shared" si="9"/>
        <v>12</v>
      </c>
      <c r="R29" s="19" t="str">
        <f t="shared" si="9"/>
        <v/>
      </c>
      <c r="S29" s="1">
        <f t="shared" si="9"/>
        <v>12</v>
      </c>
      <c r="T29" s="1" t="str">
        <f t="shared" si="9"/>
        <v/>
      </c>
      <c r="U29" s="1" t="str">
        <f t="shared" si="9"/>
        <v/>
      </c>
      <c r="V29" s="1">
        <f t="shared" si="9"/>
        <v>12</v>
      </c>
      <c r="W29" s="1">
        <f t="shared" si="9"/>
        <v>12</v>
      </c>
      <c r="X29" s="19" t="str">
        <f t="shared" si="9"/>
        <v/>
      </c>
      <c r="Y29" s="19">
        <f t="shared" si="9"/>
        <v>12</v>
      </c>
      <c r="Z29" s="1">
        <f t="shared" si="9"/>
        <v>12</v>
      </c>
      <c r="AA29" s="1" t="str">
        <f t="shared" si="9"/>
        <v/>
      </c>
      <c r="AB29" s="1" t="str">
        <f t="shared" si="9"/>
        <v/>
      </c>
      <c r="AC29" s="1">
        <f t="shared" si="9"/>
        <v>12</v>
      </c>
      <c r="AD29" s="1" t="str">
        <f t="shared" si="9"/>
        <v/>
      </c>
      <c r="AE29" s="19" t="str">
        <f t="shared" si="9"/>
        <v/>
      </c>
      <c r="AF29" s="19" t="str">
        <f t="shared" si="9"/>
        <v/>
      </c>
      <c r="AG29" s="22">
        <f>$AG$9</f>
        <v>154</v>
      </c>
      <c r="AH29" s="22">
        <f>SUM(B29:AF29)</f>
        <v>156</v>
      </c>
      <c r="AI29" s="22">
        <f>AH29-AG29</f>
        <v>2</v>
      </c>
      <c r="AJ29" s="22">
        <f>Mai!AK29</f>
        <v>35.25</v>
      </c>
      <c r="AK29" s="22">
        <f>AJ29+AI29</f>
        <v>37.25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 t="s">
        <v>31</v>
      </c>
      <c r="E30" s="24"/>
      <c r="F30" s="24"/>
      <c r="G30" s="24"/>
      <c r="H30" s="24"/>
      <c r="I30" s="24" t="s">
        <v>31</v>
      </c>
      <c r="J30" s="24"/>
      <c r="K30" s="24" t="s">
        <v>17</v>
      </c>
      <c r="L30" s="24" t="s">
        <v>31</v>
      </c>
      <c r="M30" s="24"/>
      <c r="N30" s="24"/>
      <c r="O30" s="24" t="s">
        <v>31</v>
      </c>
      <c r="P30" s="24"/>
      <c r="Q30" s="24"/>
      <c r="R30" s="24" t="s">
        <v>31</v>
      </c>
      <c r="S30" s="24"/>
      <c r="T30" s="24" t="s">
        <v>31</v>
      </c>
      <c r="U30" s="24" t="s">
        <v>31</v>
      </c>
      <c r="V30" s="24"/>
      <c r="W30" s="24"/>
      <c r="X30" s="24" t="s">
        <v>31</v>
      </c>
      <c r="Y30" s="24"/>
      <c r="Z30" s="24"/>
      <c r="AA30" s="24" t="s">
        <v>31</v>
      </c>
      <c r="AB30" s="24" t="s">
        <v>31</v>
      </c>
      <c r="AC30" s="24"/>
      <c r="AD30" s="24" t="s">
        <v>31</v>
      </c>
      <c r="AE30" s="24"/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 t="shared" ref="B31:J31" si="10">IF(B30="J",12,(IF(B30="A",7.5,IF(B30="M",7.5,IF(B30="C",7,"")))))</f>
        <v/>
      </c>
      <c r="C31" s="19">
        <f t="shared" si="10"/>
        <v>12</v>
      </c>
      <c r="D31" s="19">
        <f t="shared" si="10"/>
        <v>12</v>
      </c>
      <c r="E31" s="1" t="str">
        <f t="shared" si="10"/>
        <v/>
      </c>
      <c r="F31" s="1" t="str">
        <f t="shared" si="10"/>
        <v/>
      </c>
      <c r="G31" s="1" t="str">
        <f t="shared" si="10"/>
        <v/>
      </c>
      <c r="H31" s="1" t="str">
        <f t="shared" si="10"/>
        <v/>
      </c>
      <c r="I31" s="1">
        <f t="shared" si="10"/>
        <v>12</v>
      </c>
      <c r="J31" s="19" t="str">
        <f t="shared" si="10"/>
        <v/>
      </c>
      <c r="K31" s="19">
        <v>7</v>
      </c>
      <c r="L31" s="1">
        <f t="shared" ref="L31:Q31" si="11">IF(L30="J",12,(IF(L30="A",7.5,IF(L30="M",7.5,IF(L30="C",7,"")))))</f>
        <v>12</v>
      </c>
      <c r="M31" s="1" t="str">
        <f t="shared" si="11"/>
        <v/>
      </c>
      <c r="N31" s="1" t="str">
        <f t="shared" si="11"/>
        <v/>
      </c>
      <c r="O31" s="1">
        <f t="shared" si="11"/>
        <v>12</v>
      </c>
      <c r="P31" s="1" t="str">
        <f t="shared" si="11"/>
        <v/>
      </c>
      <c r="Q31" s="19" t="str">
        <f t="shared" si="11"/>
        <v/>
      </c>
      <c r="R31" s="19">
        <v>12</v>
      </c>
      <c r="S31" s="1" t="str">
        <f t="shared" ref="S31:AF31" si="12">IF(S30="J",12,(IF(S30="A",7.5,IF(S30="M",7.5,IF(S30="C",7,"")))))</f>
        <v/>
      </c>
      <c r="T31" s="1">
        <f t="shared" si="12"/>
        <v>12</v>
      </c>
      <c r="U31" s="1">
        <f t="shared" si="12"/>
        <v>12</v>
      </c>
      <c r="V31" s="1" t="str">
        <f t="shared" si="12"/>
        <v/>
      </c>
      <c r="W31" s="1" t="str">
        <f t="shared" si="12"/>
        <v/>
      </c>
      <c r="X31" s="19">
        <f t="shared" si="12"/>
        <v>12</v>
      </c>
      <c r="Y31" s="19" t="str">
        <f t="shared" si="12"/>
        <v/>
      </c>
      <c r="Z31" s="1" t="str">
        <f t="shared" si="12"/>
        <v/>
      </c>
      <c r="AA31" s="1">
        <f t="shared" si="12"/>
        <v>12</v>
      </c>
      <c r="AB31" s="1">
        <f t="shared" si="12"/>
        <v>12</v>
      </c>
      <c r="AC31" s="1" t="str">
        <f t="shared" si="12"/>
        <v/>
      </c>
      <c r="AD31" s="1">
        <f t="shared" si="12"/>
        <v>12</v>
      </c>
      <c r="AE31" s="19" t="str">
        <f t="shared" si="12"/>
        <v/>
      </c>
      <c r="AF31" s="19" t="str">
        <f t="shared" si="12"/>
        <v/>
      </c>
      <c r="AG31" s="22">
        <f>$AG$9</f>
        <v>154</v>
      </c>
      <c r="AH31" s="22">
        <f>SUM(B31:AF31)</f>
        <v>151</v>
      </c>
      <c r="AI31" s="22">
        <f>AH31-AG31</f>
        <v>-3</v>
      </c>
      <c r="AJ31" s="22">
        <f>Mai!AK31</f>
        <v>2.5</v>
      </c>
      <c r="AK31" s="22">
        <f>AJ31+AI31</f>
        <v>-0.5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27" priority="4" stopIfTrue="1" operator="lessThan">
      <formula>0</formula>
    </cfRule>
  </conditionalFormatting>
  <conditionalFormatting sqref="B8:AF31">
    <cfRule type="expression" dxfId="26" priority="1" stopIfTrue="1">
      <formula>B$7=1</formula>
    </cfRule>
    <cfRule type="expression" dxfId="25" priority="2" stopIfTrue="1">
      <formula>B$8="dim"</formula>
    </cfRule>
    <cfRule type="expression" dxfId="24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22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Juillet</v>
      </c>
      <c r="B6" s="32">
        <f t="shared" ref="B6:AF6" ca="1" si="0">DATE($A$3,MONTH(1&amp;$A$6),B9)</f>
        <v>44378</v>
      </c>
      <c r="C6" s="32">
        <f t="shared" ca="1" si="0"/>
        <v>44379</v>
      </c>
      <c r="D6" s="32">
        <f t="shared" ca="1" si="0"/>
        <v>44380</v>
      </c>
      <c r="E6" s="32">
        <f t="shared" ca="1" si="0"/>
        <v>44381</v>
      </c>
      <c r="F6" s="32">
        <f t="shared" ca="1" si="0"/>
        <v>44382</v>
      </c>
      <c r="G6" s="32">
        <f t="shared" ca="1" si="0"/>
        <v>44383</v>
      </c>
      <c r="H6" s="32">
        <f t="shared" ca="1" si="0"/>
        <v>44384</v>
      </c>
      <c r="I6" s="32">
        <f t="shared" ca="1" si="0"/>
        <v>44385</v>
      </c>
      <c r="J6" s="32">
        <f t="shared" ca="1" si="0"/>
        <v>44386</v>
      </c>
      <c r="K6" s="32">
        <f t="shared" ca="1" si="0"/>
        <v>44387</v>
      </c>
      <c r="L6" s="32">
        <f t="shared" ca="1" si="0"/>
        <v>44388</v>
      </c>
      <c r="M6" s="32">
        <f t="shared" ca="1" si="0"/>
        <v>44389</v>
      </c>
      <c r="N6" s="32">
        <f t="shared" ca="1" si="0"/>
        <v>44390</v>
      </c>
      <c r="O6" s="32">
        <f t="shared" ca="1" si="0"/>
        <v>44391</v>
      </c>
      <c r="P6" s="32">
        <f t="shared" ca="1" si="0"/>
        <v>44392</v>
      </c>
      <c r="Q6" s="32">
        <f t="shared" ca="1" si="0"/>
        <v>44393</v>
      </c>
      <c r="R6" s="32">
        <f t="shared" ca="1" si="0"/>
        <v>44394</v>
      </c>
      <c r="S6" s="32">
        <f t="shared" ca="1" si="0"/>
        <v>44395</v>
      </c>
      <c r="T6" s="32">
        <f t="shared" ca="1" si="0"/>
        <v>44396</v>
      </c>
      <c r="U6" s="32">
        <f t="shared" ca="1" si="0"/>
        <v>44397</v>
      </c>
      <c r="V6" s="32">
        <f t="shared" ca="1" si="0"/>
        <v>44398</v>
      </c>
      <c r="W6" s="32">
        <f t="shared" ca="1" si="0"/>
        <v>44399</v>
      </c>
      <c r="X6" s="32">
        <f t="shared" ca="1" si="0"/>
        <v>44400</v>
      </c>
      <c r="Y6" s="32">
        <f t="shared" ca="1" si="0"/>
        <v>44401</v>
      </c>
      <c r="Z6" s="32">
        <f t="shared" ca="1" si="0"/>
        <v>44402</v>
      </c>
      <c r="AA6" s="32">
        <f t="shared" ca="1" si="0"/>
        <v>44403</v>
      </c>
      <c r="AB6" s="32">
        <f t="shared" ca="1" si="0"/>
        <v>44404</v>
      </c>
      <c r="AC6" s="32">
        <f t="shared" ca="1" si="0"/>
        <v>44405</v>
      </c>
      <c r="AD6" s="32">
        <f t="shared" ca="1" si="0"/>
        <v>44406</v>
      </c>
      <c r="AE6" s="32">
        <f t="shared" ca="1" si="0"/>
        <v>44407</v>
      </c>
      <c r="AF6" s="32">
        <f t="shared" ca="1" si="0"/>
        <v>44408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1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Juillet</v>
      </c>
      <c r="B8" s="24" t="str">
        <f t="shared" ref="B8:AF8" ca="1" si="1">TEXT(DATE($A$3,MONTH(1&amp;TEXT($A$8,"")),B9),"jjj")</f>
        <v>jeu</v>
      </c>
      <c r="C8" s="24" t="str">
        <f t="shared" ca="1" si="1"/>
        <v>ven</v>
      </c>
      <c r="D8" s="24" t="str">
        <f t="shared" ca="1" si="1"/>
        <v>sam</v>
      </c>
      <c r="E8" s="24" t="str">
        <f t="shared" ca="1" si="1"/>
        <v>dim</v>
      </c>
      <c r="F8" s="24" t="str">
        <f t="shared" ca="1" si="1"/>
        <v>lun</v>
      </c>
      <c r="G8" s="24" t="str">
        <f t="shared" ca="1" si="1"/>
        <v>mar</v>
      </c>
      <c r="H8" s="24" t="str">
        <f t="shared" ca="1" si="1"/>
        <v>mer</v>
      </c>
      <c r="I8" s="24" t="str">
        <f t="shared" ca="1" si="1"/>
        <v>jeu</v>
      </c>
      <c r="J8" s="24" t="str">
        <f t="shared" ca="1" si="1"/>
        <v>ven</v>
      </c>
      <c r="K8" s="24" t="str">
        <f t="shared" ca="1" si="1"/>
        <v>sam</v>
      </c>
      <c r="L8" s="24" t="str">
        <f t="shared" ca="1" si="1"/>
        <v>dim</v>
      </c>
      <c r="M8" s="24" t="str">
        <f t="shared" ca="1" si="1"/>
        <v>lun</v>
      </c>
      <c r="N8" s="24" t="str">
        <f t="shared" ca="1" si="1"/>
        <v>mar</v>
      </c>
      <c r="O8" s="24" t="str">
        <f t="shared" ca="1" si="1"/>
        <v>mer</v>
      </c>
      <c r="P8" s="24" t="str">
        <f t="shared" ca="1" si="1"/>
        <v>jeu</v>
      </c>
      <c r="Q8" s="24" t="str">
        <f t="shared" ca="1" si="1"/>
        <v>ven</v>
      </c>
      <c r="R8" s="24" t="str">
        <f t="shared" ca="1" si="1"/>
        <v>sam</v>
      </c>
      <c r="S8" s="24" t="str">
        <f t="shared" ca="1" si="1"/>
        <v>dim</v>
      </c>
      <c r="T8" s="24" t="str">
        <f t="shared" ca="1" si="1"/>
        <v>lun</v>
      </c>
      <c r="U8" s="24" t="str">
        <f t="shared" ca="1" si="1"/>
        <v>mar</v>
      </c>
      <c r="V8" s="24" t="str">
        <f t="shared" ca="1" si="1"/>
        <v>mer</v>
      </c>
      <c r="W8" s="24" t="str">
        <f t="shared" ca="1" si="1"/>
        <v>jeu</v>
      </c>
      <c r="X8" s="24" t="str">
        <f t="shared" ca="1" si="1"/>
        <v>ven</v>
      </c>
      <c r="Y8" s="24" t="str">
        <f t="shared" ca="1" si="1"/>
        <v>sam</v>
      </c>
      <c r="Z8" s="24" t="str">
        <f t="shared" ca="1" si="1"/>
        <v>dim</v>
      </c>
      <c r="AA8" s="24" t="str">
        <f t="shared" ca="1" si="1"/>
        <v>lun</v>
      </c>
      <c r="AB8" s="24" t="str">
        <f t="shared" ca="1" si="1"/>
        <v>mar</v>
      </c>
      <c r="AC8" s="24" t="str">
        <f t="shared" ca="1" si="1"/>
        <v>mer</v>
      </c>
      <c r="AD8" s="24" t="str">
        <f t="shared" ca="1" si="1"/>
        <v>jeu</v>
      </c>
      <c r="AE8" s="24" t="str">
        <f t="shared" ca="1" si="1"/>
        <v>ven</v>
      </c>
      <c r="AF8" s="24" t="str">
        <f t="shared" ca="1" si="1"/>
        <v>sam</v>
      </c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Juin!AK13</f>
        <v>-425.75</v>
      </c>
      <c r="AK13" s="22">
        <f>AJ13+AI13</f>
        <v>-572.75</v>
      </c>
    </row>
    <row r="14" spans="1:38" ht="15" customHeight="1" x14ac:dyDescent="0.25">
      <c r="A14" s="25" t="s">
        <v>1</v>
      </c>
      <c r="B14" s="24"/>
      <c r="C14" s="24"/>
      <c r="D14" s="24"/>
      <c r="E14" s="24"/>
      <c r="F14" s="24" t="s">
        <v>16</v>
      </c>
      <c r="G14" s="24" t="s">
        <v>17</v>
      </c>
      <c r="H14" s="24" t="s">
        <v>17</v>
      </c>
      <c r="I14" s="24" t="s">
        <v>17</v>
      </c>
      <c r="J14" s="24" t="s">
        <v>16</v>
      </c>
      <c r="K14" s="24" t="s">
        <v>15</v>
      </c>
      <c r="L14" s="24" t="s">
        <v>15</v>
      </c>
      <c r="M14" s="24" t="s">
        <v>15</v>
      </c>
      <c r="N14" s="24" t="s">
        <v>15</v>
      </c>
      <c r="O14" s="24" t="s">
        <v>16</v>
      </c>
      <c r="P14" s="24" t="s">
        <v>16</v>
      </c>
      <c r="Q14" s="24" t="s">
        <v>17</v>
      </c>
      <c r="R14" s="24" t="s">
        <v>17</v>
      </c>
      <c r="S14" s="24" t="s">
        <v>17</v>
      </c>
      <c r="T14" s="24" t="s">
        <v>17</v>
      </c>
      <c r="U14" s="24" t="s">
        <v>16</v>
      </c>
      <c r="V14" s="24" t="s">
        <v>15</v>
      </c>
      <c r="W14" s="24" t="s">
        <v>15</v>
      </c>
      <c r="X14" s="24" t="s">
        <v>15</v>
      </c>
      <c r="Y14" s="24" t="s">
        <v>16</v>
      </c>
      <c r="Z14" s="24" t="s">
        <v>16</v>
      </c>
      <c r="AA14" s="24"/>
      <c r="AB14" s="24"/>
      <c r="AC14" s="24"/>
      <c r="AD14" s="24"/>
      <c r="AE14" s="24"/>
      <c r="AF14" s="24"/>
      <c r="AG14" s="25"/>
      <c r="AH14" s="25"/>
      <c r="AI14" s="25"/>
      <c r="AJ14" s="49"/>
      <c r="AK14" s="49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>
        <f t="shared" si="3"/>
        <v>7.5</v>
      </c>
      <c r="H15" s="1">
        <f t="shared" si="3"/>
        <v>7.5</v>
      </c>
      <c r="I15" s="1">
        <f t="shared" si="3"/>
        <v>7.5</v>
      </c>
      <c r="J15" s="19" t="str">
        <f t="shared" si="3"/>
        <v/>
      </c>
      <c r="K15" s="19">
        <f t="shared" si="3"/>
        <v>7.5</v>
      </c>
      <c r="L15" s="1">
        <f t="shared" si="3"/>
        <v>7.5</v>
      </c>
      <c r="M15" s="1">
        <f t="shared" si="3"/>
        <v>7.5</v>
      </c>
      <c r="N15" s="1">
        <f t="shared" si="3"/>
        <v>7.5</v>
      </c>
      <c r="O15" s="1" t="str">
        <f t="shared" si="3"/>
        <v/>
      </c>
      <c r="P15" s="1" t="str">
        <f t="shared" si="3"/>
        <v/>
      </c>
      <c r="Q15" s="19">
        <f t="shared" si="3"/>
        <v>7.5</v>
      </c>
      <c r="R15" s="19">
        <f t="shared" si="3"/>
        <v>7.5</v>
      </c>
      <c r="S15" s="1">
        <f t="shared" si="3"/>
        <v>7.5</v>
      </c>
      <c r="T15" s="1">
        <f t="shared" si="3"/>
        <v>7.5</v>
      </c>
      <c r="U15" s="1" t="str">
        <f t="shared" si="3"/>
        <v/>
      </c>
      <c r="V15" s="1">
        <f t="shared" si="3"/>
        <v>7.5</v>
      </c>
      <c r="W15" s="1">
        <f t="shared" si="3"/>
        <v>7.5</v>
      </c>
      <c r="X15" s="19">
        <f t="shared" si="3"/>
        <v>7.5</v>
      </c>
      <c r="Y15" s="19" t="str">
        <f t="shared" si="3"/>
        <v/>
      </c>
      <c r="Z15" s="1" t="str">
        <f t="shared" si="3"/>
        <v/>
      </c>
      <c r="AA15" s="1" t="str">
        <f t="shared" si="3"/>
        <v/>
      </c>
      <c r="AB15" s="1" t="str">
        <f t="shared" si="3"/>
        <v/>
      </c>
      <c r="AC15" s="1" t="str">
        <f t="shared" si="3"/>
        <v/>
      </c>
      <c r="AD15" s="1" t="str">
        <f t="shared" si="3"/>
        <v/>
      </c>
      <c r="AE15" s="19" t="str">
        <f t="shared" si="3"/>
        <v/>
      </c>
      <c r="AF15" s="19" t="str">
        <f t="shared" si="3"/>
        <v/>
      </c>
      <c r="AG15" s="22">
        <f>$AG$9</f>
        <v>147</v>
      </c>
      <c r="AH15" s="22">
        <f>SUM(B15:AF15)</f>
        <v>105</v>
      </c>
      <c r="AI15" s="22">
        <f>AH15-AG15</f>
        <v>-42</v>
      </c>
      <c r="AJ15" s="22">
        <f>Juin!AK15</f>
        <v>-102.25</v>
      </c>
      <c r="AK15" s="22">
        <f>AJ15+AI15</f>
        <v>-144.25</v>
      </c>
    </row>
    <row r="16" spans="1:38" ht="15" customHeight="1" x14ac:dyDescent="0.25">
      <c r="A16" s="25" t="s">
        <v>2</v>
      </c>
      <c r="B16" s="24" t="s">
        <v>16</v>
      </c>
      <c r="C16" s="24" t="s">
        <v>17</v>
      </c>
      <c r="D16" s="24" t="s">
        <v>17</v>
      </c>
      <c r="E16" s="24" t="s">
        <v>17</v>
      </c>
      <c r="F16" s="24" t="s">
        <v>17</v>
      </c>
      <c r="G16" s="24" t="s">
        <v>16</v>
      </c>
      <c r="H16" s="24" t="s">
        <v>15</v>
      </c>
      <c r="I16" s="24" t="s">
        <v>15</v>
      </c>
      <c r="J16" s="24" t="s">
        <v>15</v>
      </c>
      <c r="K16" s="24" t="s">
        <v>16</v>
      </c>
      <c r="L16" s="24" t="s">
        <v>16</v>
      </c>
      <c r="M16" s="24"/>
      <c r="N16" s="24"/>
      <c r="O16" s="24"/>
      <c r="P16" s="24"/>
      <c r="Q16" s="24"/>
      <c r="R16" s="24"/>
      <c r="S16" s="24"/>
      <c r="T16" s="24" t="s">
        <v>16</v>
      </c>
      <c r="U16" s="24" t="s">
        <v>17</v>
      </c>
      <c r="V16" s="24" t="s">
        <v>17</v>
      </c>
      <c r="W16" s="24" t="s">
        <v>17</v>
      </c>
      <c r="X16" s="24" t="s">
        <v>16</v>
      </c>
      <c r="Y16" s="24" t="s">
        <v>15</v>
      </c>
      <c r="Z16" s="24" t="s">
        <v>15</v>
      </c>
      <c r="AA16" s="24" t="s">
        <v>15</v>
      </c>
      <c r="AB16" s="24" t="s">
        <v>15</v>
      </c>
      <c r="AC16" s="24" t="s">
        <v>16</v>
      </c>
      <c r="AD16" s="24" t="s">
        <v>16</v>
      </c>
      <c r="AE16" s="24" t="s">
        <v>17</v>
      </c>
      <c r="AF16" s="24" t="s">
        <v>17</v>
      </c>
      <c r="AG16" s="25"/>
      <c r="AH16" s="25"/>
      <c r="AI16" s="25"/>
      <c r="AJ16" s="49"/>
      <c r="AK16" s="49"/>
    </row>
    <row r="17" spans="1:38" ht="15" customHeight="1" x14ac:dyDescent="0.25">
      <c r="A17" s="22"/>
      <c r="B17" s="19" t="str">
        <f t="shared" ref="B17:AF17" si="4">IF(B16="A",7.5,IF(B16="M",7.5,IF(OR(B16="C",B16="Mal"),7,"")))</f>
        <v/>
      </c>
      <c r="C17" s="19">
        <f t="shared" si="4"/>
        <v>7.5</v>
      </c>
      <c r="D17" s="19">
        <f t="shared" si="4"/>
        <v>7.5</v>
      </c>
      <c r="E17" s="1">
        <f t="shared" si="4"/>
        <v>7.5</v>
      </c>
      <c r="F17" s="1">
        <f t="shared" si="4"/>
        <v>7.5</v>
      </c>
      <c r="G17" s="1" t="str">
        <f t="shared" si="4"/>
        <v/>
      </c>
      <c r="H17" s="1">
        <f t="shared" si="4"/>
        <v>7.5</v>
      </c>
      <c r="I17" s="1">
        <f t="shared" si="4"/>
        <v>7.5</v>
      </c>
      <c r="J17" s="19">
        <f t="shared" si="4"/>
        <v>7.5</v>
      </c>
      <c r="K17" s="19" t="str">
        <f t="shared" si="4"/>
        <v/>
      </c>
      <c r="L17" s="1" t="str">
        <f t="shared" si="4"/>
        <v/>
      </c>
      <c r="M17" s="1" t="str">
        <f t="shared" si="4"/>
        <v/>
      </c>
      <c r="N17" s="1" t="str">
        <f t="shared" si="4"/>
        <v/>
      </c>
      <c r="O17" s="1" t="str">
        <f t="shared" si="4"/>
        <v/>
      </c>
      <c r="P17" s="1" t="str">
        <f t="shared" si="4"/>
        <v/>
      </c>
      <c r="Q17" s="19" t="str">
        <f t="shared" si="4"/>
        <v/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>
        <f t="shared" si="4"/>
        <v>7.5</v>
      </c>
      <c r="V17" s="1">
        <f t="shared" si="4"/>
        <v>7.5</v>
      </c>
      <c r="W17" s="1">
        <f t="shared" si="4"/>
        <v>7.5</v>
      </c>
      <c r="X17" s="19" t="str">
        <f t="shared" si="4"/>
        <v/>
      </c>
      <c r="Y17" s="19">
        <f t="shared" si="4"/>
        <v>7.5</v>
      </c>
      <c r="Z17" s="1">
        <f t="shared" si="4"/>
        <v>7.5</v>
      </c>
      <c r="AA17" s="1">
        <f t="shared" si="4"/>
        <v>7.5</v>
      </c>
      <c r="AB17" s="1">
        <f t="shared" si="4"/>
        <v>7.5</v>
      </c>
      <c r="AC17" s="1" t="str">
        <f t="shared" si="4"/>
        <v/>
      </c>
      <c r="AD17" s="1" t="str">
        <f t="shared" si="4"/>
        <v/>
      </c>
      <c r="AE17" s="19">
        <f t="shared" si="4"/>
        <v>7.5</v>
      </c>
      <c r="AF17" s="19">
        <f t="shared" si="4"/>
        <v>7.5</v>
      </c>
      <c r="AG17" s="22">
        <f>$AG$9</f>
        <v>147</v>
      </c>
      <c r="AH17" s="22">
        <f>SUM(B17:AF17)</f>
        <v>120</v>
      </c>
      <c r="AI17" s="22">
        <f>AH17-AG17</f>
        <v>-27</v>
      </c>
      <c r="AJ17" s="22">
        <f>Juin!AK17</f>
        <v>-89.75</v>
      </c>
      <c r="AK17" s="22">
        <f>AJ17+AI17</f>
        <v>-116.75</v>
      </c>
    </row>
    <row r="18" spans="1:38" ht="15" customHeight="1" x14ac:dyDescent="0.25">
      <c r="A18" s="25" t="s">
        <v>4</v>
      </c>
      <c r="B18" s="24" t="s">
        <v>17</v>
      </c>
      <c r="C18" s="24" t="s">
        <v>16</v>
      </c>
      <c r="D18" s="24" t="s">
        <v>15</v>
      </c>
      <c r="E18" s="24" t="s">
        <v>15</v>
      </c>
      <c r="F18" s="24" t="s">
        <v>15</v>
      </c>
      <c r="G18" s="24" t="s">
        <v>15</v>
      </c>
      <c r="H18" s="24" t="s">
        <v>16</v>
      </c>
      <c r="I18" s="24" t="s">
        <v>16</v>
      </c>
      <c r="J18" s="24" t="s">
        <v>17</v>
      </c>
      <c r="K18" s="24" t="s">
        <v>17</v>
      </c>
      <c r="L18" s="24" t="s">
        <v>17</v>
      </c>
      <c r="M18" s="24" t="s">
        <v>17</v>
      </c>
      <c r="N18" s="24" t="s">
        <v>16</v>
      </c>
      <c r="O18" s="24" t="s">
        <v>15</v>
      </c>
      <c r="P18" s="24" t="s">
        <v>15</v>
      </c>
      <c r="Q18" s="24" t="s">
        <v>15</v>
      </c>
      <c r="R18" s="24" t="s">
        <v>16</v>
      </c>
      <c r="S18" s="24" t="s">
        <v>16</v>
      </c>
      <c r="T18" s="24"/>
      <c r="U18" s="24"/>
      <c r="V18" s="24"/>
      <c r="W18" s="24"/>
      <c r="X18" s="24"/>
      <c r="Y18" s="24"/>
      <c r="Z18" s="24"/>
      <c r="AA18" s="24" t="s">
        <v>16</v>
      </c>
      <c r="AB18" s="24" t="s">
        <v>17</v>
      </c>
      <c r="AC18" s="24" t="s">
        <v>17</v>
      </c>
      <c r="AD18" s="24" t="s">
        <v>17</v>
      </c>
      <c r="AE18" s="24" t="s">
        <v>16</v>
      </c>
      <c r="AF18" s="24" t="s">
        <v>15</v>
      </c>
      <c r="AG18" s="25"/>
      <c r="AH18" s="25"/>
      <c r="AI18" s="25"/>
      <c r="AJ18" s="49"/>
      <c r="AK18" s="49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 t="str">
        <f t="shared" si="5"/>
        <v/>
      </c>
      <c r="D19" s="19">
        <f t="shared" si="5"/>
        <v>7.5</v>
      </c>
      <c r="E19" s="1">
        <f t="shared" si="5"/>
        <v>7.5</v>
      </c>
      <c r="F19" s="1">
        <f t="shared" si="5"/>
        <v>7.5</v>
      </c>
      <c r="G19" s="1">
        <f t="shared" si="5"/>
        <v>7.5</v>
      </c>
      <c r="H19" s="1" t="str">
        <f t="shared" si="5"/>
        <v/>
      </c>
      <c r="I19" s="1" t="str">
        <f t="shared" si="5"/>
        <v/>
      </c>
      <c r="J19" s="19">
        <f t="shared" si="5"/>
        <v>7.5</v>
      </c>
      <c r="K19" s="19">
        <f t="shared" si="5"/>
        <v>7.5</v>
      </c>
      <c r="L19" s="1">
        <f t="shared" si="5"/>
        <v>7.5</v>
      </c>
      <c r="M19" s="1">
        <f t="shared" si="5"/>
        <v>7.5</v>
      </c>
      <c r="N19" s="1" t="str">
        <f t="shared" si="5"/>
        <v/>
      </c>
      <c r="O19" s="1">
        <f t="shared" si="5"/>
        <v>7.5</v>
      </c>
      <c r="P19" s="1">
        <f t="shared" si="5"/>
        <v>7.5</v>
      </c>
      <c r="Q19" s="19">
        <f t="shared" si="5"/>
        <v>7.5</v>
      </c>
      <c r="R19" s="19" t="str">
        <f t="shared" si="5"/>
        <v/>
      </c>
      <c r="S19" s="1" t="str">
        <f t="shared" si="5"/>
        <v/>
      </c>
      <c r="T19" s="1" t="str">
        <f t="shared" si="5"/>
        <v/>
      </c>
      <c r="U19" s="1" t="str">
        <f t="shared" si="5"/>
        <v/>
      </c>
      <c r="V19" s="1" t="str">
        <f t="shared" si="5"/>
        <v/>
      </c>
      <c r="W19" s="1" t="str">
        <f t="shared" si="5"/>
        <v/>
      </c>
      <c r="X19" s="19" t="str">
        <f t="shared" si="5"/>
        <v/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>
        <f t="shared" si="5"/>
        <v>7.5</v>
      </c>
      <c r="AC19" s="1">
        <f t="shared" si="5"/>
        <v>7.5</v>
      </c>
      <c r="AD19" s="1">
        <f t="shared" si="5"/>
        <v>7.5</v>
      </c>
      <c r="AE19" s="19" t="str">
        <f t="shared" si="5"/>
        <v/>
      </c>
      <c r="AF19" s="19">
        <f t="shared" si="5"/>
        <v>7.5</v>
      </c>
      <c r="AG19" s="22">
        <f>$AG$9</f>
        <v>147</v>
      </c>
      <c r="AH19" s="22">
        <f>SUM(B19:AF19)</f>
        <v>120</v>
      </c>
      <c r="AI19" s="22">
        <f>AH19-AG19</f>
        <v>-27</v>
      </c>
      <c r="AJ19" s="22">
        <f>Juin!AK19</f>
        <v>-67.25</v>
      </c>
      <c r="AK19" s="22">
        <f>AJ19+AI19</f>
        <v>-94.25</v>
      </c>
    </row>
    <row r="20" spans="1:38" ht="15" customHeight="1" x14ac:dyDescent="0.25">
      <c r="A20" s="25" t="s">
        <v>3</v>
      </c>
      <c r="B20" s="24" t="s">
        <v>15</v>
      </c>
      <c r="C20" s="24" t="s">
        <v>15</v>
      </c>
      <c r="D20" s="24" t="s">
        <v>16</v>
      </c>
      <c r="E20" s="24" t="s">
        <v>16</v>
      </c>
      <c r="F20" s="24"/>
      <c r="G20" s="24"/>
      <c r="H20" s="24"/>
      <c r="I20" s="24"/>
      <c r="J20" s="24"/>
      <c r="K20" s="24"/>
      <c r="L20" s="24"/>
      <c r="M20" s="24" t="s">
        <v>16</v>
      </c>
      <c r="N20" s="24" t="s">
        <v>17</v>
      </c>
      <c r="O20" s="24" t="s">
        <v>17</v>
      </c>
      <c r="P20" s="24" t="s">
        <v>17</v>
      </c>
      <c r="Q20" s="24" t="s">
        <v>16</v>
      </c>
      <c r="R20" s="24" t="s">
        <v>15</v>
      </c>
      <c r="S20" s="24" t="s">
        <v>15</v>
      </c>
      <c r="T20" s="24" t="s">
        <v>15</v>
      </c>
      <c r="U20" s="24" t="s">
        <v>15</v>
      </c>
      <c r="V20" s="24" t="s">
        <v>16</v>
      </c>
      <c r="W20" s="24" t="s">
        <v>16</v>
      </c>
      <c r="X20" s="24" t="s">
        <v>17</v>
      </c>
      <c r="Y20" s="24" t="s">
        <v>17</v>
      </c>
      <c r="Z20" s="24" t="s">
        <v>17</v>
      </c>
      <c r="AA20" s="24" t="s">
        <v>17</v>
      </c>
      <c r="AB20" s="24" t="s">
        <v>16</v>
      </c>
      <c r="AC20" s="24" t="s">
        <v>15</v>
      </c>
      <c r="AD20" s="24" t="s">
        <v>15</v>
      </c>
      <c r="AE20" s="24" t="s">
        <v>15</v>
      </c>
      <c r="AF20" s="24" t="s">
        <v>16</v>
      </c>
      <c r="AG20" s="25"/>
      <c r="AH20" s="25"/>
      <c r="AI20" s="25"/>
      <c r="AJ20" s="49"/>
      <c r="AK20" s="49"/>
    </row>
    <row r="21" spans="1:38" ht="15" customHeight="1" x14ac:dyDescent="0.25">
      <c r="A21" s="22"/>
      <c r="B21" s="19">
        <f t="shared" ref="B21:AF21" si="6">IF(B20="A",7.5,IF(B20="M",7.5,IF(OR(B20="C",B20="Mal"),7,"")))</f>
        <v>7.5</v>
      </c>
      <c r="C21" s="19">
        <f t="shared" si="6"/>
        <v>7.5</v>
      </c>
      <c r="D21" s="19" t="str">
        <f t="shared" si="6"/>
        <v/>
      </c>
      <c r="E21" s="1" t="str">
        <f t="shared" si="6"/>
        <v/>
      </c>
      <c r="F21" s="1" t="str">
        <f t="shared" si="6"/>
        <v/>
      </c>
      <c r="G21" s="1" t="str">
        <f t="shared" si="6"/>
        <v/>
      </c>
      <c r="H21" s="1" t="str">
        <f t="shared" si="6"/>
        <v/>
      </c>
      <c r="I21" s="1" t="str">
        <f t="shared" si="6"/>
        <v/>
      </c>
      <c r="J21" s="19" t="str">
        <f t="shared" si="6"/>
        <v/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>
        <f t="shared" si="6"/>
        <v>7.5</v>
      </c>
      <c r="O21" s="1">
        <f t="shared" si="6"/>
        <v>7.5</v>
      </c>
      <c r="P21" s="1">
        <f t="shared" si="6"/>
        <v>7.5</v>
      </c>
      <c r="Q21" s="19" t="str">
        <f t="shared" si="6"/>
        <v/>
      </c>
      <c r="R21" s="19">
        <f t="shared" si="6"/>
        <v>7.5</v>
      </c>
      <c r="S21" s="1">
        <f t="shared" si="6"/>
        <v>7.5</v>
      </c>
      <c r="T21" s="1">
        <f t="shared" si="6"/>
        <v>7.5</v>
      </c>
      <c r="U21" s="1">
        <f t="shared" si="6"/>
        <v>7.5</v>
      </c>
      <c r="V21" s="1" t="str">
        <f t="shared" si="6"/>
        <v/>
      </c>
      <c r="W21" s="1" t="str">
        <f t="shared" si="6"/>
        <v/>
      </c>
      <c r="X21" s="19">
        <f t="shared" si="6"/>
        <v>7.5</v>
      </c>
      <c r="Y21" s="19">
        <f t="shared" si="6"/>
        <v>7.5</v>
      </c>
      <c r="Z21" s="1">
        <f t="shared" si="6"/>
        <v>7.5</v>
      </c>
      <c r="AA21" s="1">
        <f t="shared" si="6"/>
        <v>7.5</v>
      </c>
      <c r="AB21" s="1" t="str">
        <f t="shared" si="6"/>
        <v/>
      </c>
      <c r="AC21" s="1">
        <f t="shared" si="6"/>
        <v>7.5</v>
      </c>
      <c r="AD21" s="1">
        <f t="shared" si="6"/>
        <v>7.5</v>
      </c>
      <c r="AE21" s="19">
        <f t="shared" si="6"/>
        <v>7.5</v>
      </c>
      <c r="AF21" s="19" t="str">
        <f t="shared" si="6"/>
        <v/>
      </c>
      <c r="AG21" s="22">
        <f>$AG$9</f>
        <v>147</v>
      </c>
      <c r="AH21" s="22">
        <f>SUM(B21:AF21)</f>
        <v>120</v>
      </c>
      <c r="AI21" s="22">
        <f>AH21-AG21</f>
        <v>-27</v>
      </c>
      <c r="AJ21" s="22">
        <f>Juin!AK21</f>
        <v>-88.5</v>
      </c>
      <c r="AK21" s="22">
        <f>AJ21+AI21</f>
        <v>-115.5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Juin!AK23</f>
        <v>-96.75</v>
      </c>
      <c r="AK23" s="22">
        <f>AJ23+AI23</f>
        <v>-243.75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 t="s">
        <v>31</v>
      </c>
      <c r="C26" s="24"/>
      <c r="D26" s="24"/>
      <c r="E26" s="24"/>
      <c r="F26" s="24"/>
      <c r="G26" s="24" t="s">
        <v>31</v>
      </c>
      <c r="H26" s="24"/>
      <c r="I26" s="24"/>
      <c r="J26" s="24" t="s">
        <v>31</v>
      </c>
      <c r="K26" s="24"/>
      <c r="L26" s="24"/>
      <c r="M26" s="24" t="s">
        <v>31</v>
      </c>
      <c r="N26" s="24"/>
      <c r="O26" s="24"/>
      <c r="P26" s="24"/>
      <c r="Q26" s="24"/>
      <c r="R26" s="24" t="s">
        <v>31</v>
      </c>
      <c r="S26" s="24" t="s">
        <v>31</v>
      </c>
      <c r="T26" s="24"/>
      <c r="U26" s="24"/>
      <c r="V26" s="24" t="s">
        <v>31</v>
      </c>
      <c r="W26" s="24" t="s">
        <v>31</v>
      </c>
      <c r="X26" s="24"/>
      <c r="Y26" s="24"/>
      <c r="Z26" s="24"/>
      <c r="AA26" s="24"/>
      <c r="AB26" s="24" t="s">
        <v>31</v>
      </c>
      <c r="AC26" s="24"/>
      <c r="AD26" s="24"/>
      <c r="AE26" s="24" t="s">
        <v>31</v>
      </c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>
        <f t="shared" ref="B27:N27" si="8">IF(B26="J",12,(IF(B26="A",7.5,IF(B26="M",7.5,IF(B26="C",7,"")))))</f>
        <v>12</v>
      </c>
      <c r="C27" s="19" t="str">
        <f t="shared" si="8"/>
        <v/>
      </c>
      <c r="D27" s="19" t="str">
        <f t="shared" si="8"/>
        <v/>
      </c>
      <c r="E27" s="1" t="str">
        <f t="shared" si="8"/>
        <v/>
      </c>
      <c r="F27" s="1" t="str">
        <f t="shared" si="8"/>
        <v/>
      </c>
      <c r="G27" s="1">
        <f t="shared" si="8"/>
        <v>12</v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 t="str">
        <f t="shared" si="8"/>
        <v/>
      </c>
      <c r="L27" s="1" t="str">
        <f t="shared" si="8"/>
        <v/>
      </c>
      <c r="M27" s="1">
        <f t="shared" si="8"/>
        <v>12</v>
      </c>
      <c r="N27" s="1" t="str">
        <f t="shared" si="8"/>
        <v/>
      </c>
      <c r="O27" s="1"/>
      <c r="P27" s="1" t="str">
        <f t="shared" ref="P27:AD27" si="9">IF(P26="J",12,(IF(P26="A",7.5,IF(P26="M",7.5,IF(P26="C",7,"")))))</f>
        <v/>
      </c>
      <c r="Q27" s="19" t="str">
        <f t="shared" si="9"/>
        <v/>
      </c>
      <c r="R27" s="19">
        <f t="shared" si="9"/>
        <v>12</v>
      </c>
      <c r="S27" s="1">
        <f t="shared" si="9"/>
        <v>12</v>
      </c>
      <c r="T27" s="1" t="str">
        <f t="shared" si="9"/>
        <v/>
      </c>
      <c r="U27" s="1" t="str">
        <f t="shared" si="9"/>
        <v/>
      </c>
      <c r="V27" s="1">
        <f t="shared" si="9"/>
        <v>12</v>
      </c>
      <c r="W27" s="1">
        <f t="shared" si="9"/>
        <v>12</v>
      </c>
      <c r="X27" s="19" t="str">
        <f t="shared" si="9"/>
        <v/>
      </c>
      <c r="Y27" s="19" t="str">
        <f t="shared" si="9"/>
        <v/>
      </c>
      <c r="Z27" s="1" t="str">
        <f t="shared" si="9"/>
        <v/>
      </c>
      <c r="AA27" s="1" t="str">
        <f t="shared" si="9"/>
        <v/>
      </c>
      <c r="AB27" s="1">
        <f t="shared" si="9"/>
        <v>12</v>
      </c>
      <c r="AC27" s="1" t="str">
        <f t="shared" si="9"/>
        <v/>
      </c>
      <c r="AD27" s="1" t="str">
        <f t="shared" si="9"/>
        <v/>
      </c>
      <c r="AE27" s="19">
        <v>12</v>
      </c>
      <c r="AF27" s="19" t="str">
        <f>IF(AF26="J",12,(IF(AF26="A",7.5,IF(AF26="M",7.5,IF(AF26="C",7,"")))))</f>
        <v/>
      </c>
      <c r="AG27" s="22">
        <f>$AG$9</f>
        <v>147</v>
      </c>
      <c r="AH27" s="22">
        <f>SUM(B27:AF27)</f>
        <v>120</v>
      </c>
      <c r="AI27" s="22">
        <f>AH27-AG27</f>
        <v>-27</v>
      </c>
      <c r="AJ27" s="22">
        <f>Juin!AK27</f>
        <v>54.25</v>
      </c>
      <c r="AK27" s="22">
        <f>AJ27+AI27</f>
        <v>27.25</v>
      </c>
      <c r="AL27" s="15"/>
    </row>
    <row r="28" spans="1:38" ht="15" customHeight="1" x14ac:dyDescent="0.25">
      <c r="A28" s="25" t="s">
        <v>13</v>
      </c>
      <c r="B28" s="24"/>
      <c r="C28" s="24"/>
      <c r="D28" s="24" t="s">
        <v>31</v>
      </c>
      <c r="E28" s="24" t="s">
        <v>31</v>
      </c>
      <c r="F28" s="24"/>
      <c r="G28" s="24"/>
      <c r="H28" s="24" t="s">
        <v>31</v>
      </c>
      <c r="I28" s="24" t="s">
        <v>31</v>
      </c>
      <c r="J28" s="24"/>
      <c r="K28" s="24"/>
      <c r="L28" s="24"/>
      <c r="M28" s="24"/>
      <c r="N28" s="24" t="s">
        <v>31</v>
      </c>
      <c r="O28" s="24"/>
      <c r="P28" s="24"/>
      <c r="Q28" s="24" t="s">
        <v>31</v>
      </c>
      <c r="R28" s="24"/>
      <c r="S28" s="24"/>
      <c r="T28" s="24" t="s">
        <v>31</v>
      </c>
      <c r="U28" s="24"/>
      <c r="V28" s="24"/>
      <c r="W28" s="24"/>
      <c r="X28" s="24"/>
      <c r="Y28" s="24" t="s">
        <v>31</v>
      </c>
      <c r="Z28" s="24" t="s">
        <v>31</v>
      </c>
      <c r="AA28" s="24"/>
      <c r="AB28" s="24"/>
      <c r="AC28" s="24" t="s">
        <v>31</v>
      </c>
      <c r="AD28" s="24" t="s">
        <v>31</v>
      </c>
      <c r="AE28" s="24"/>
      <c r="AF28" s="24" t="s">
        <v>31</v>
      </c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 t="str">
        <f t="shared" ref="B29:N29" si="10">IF(B28="J",12,(IF(B28="A",7.5,IF(B28="M",7.5,IF(B28="C",7,"")))))</f>
        <v/>
      </c>
      <c r="C29" s="19" t="str">
        <f t="shared" si="10"/>
        <v/>
      </c>
      <c r="D29" s="19">
        <f t="shared" si="10"/>
        <v>12</v>
      </c>
      <c r="E29" s="1">
        <f t="shared" si="10"/>
        <v>12</v>
      </c>
      <c r="F29" s="1" t="str">
        <f t="shared" si="10"/>
        <v/>
      </c>
      <c r="G29" s="1" t="str">
        <f t="shared" si="10"/>
        <v/>
      </c>
      <c r="H29" s="1">
        <f t="shared" si="10"/>
        <v>12</v>
      </c>
      <c r="I29" s="1">
        <f t="shared" si="10"/>
        <v>12</v>
      </c>
      <c r="J29" s="19" t="str">
        <f t="shared" si="10"/>
        <v/>
      </c>
      <c r="K29" s="19" t="str">
        <f t="shared" si="10"/>
        <v/>
      </c>
      <c r="L29" s="1" t="str">
        <f t="shared" si="10"/>
        <v/>
      </c>
      <c r="M29" s="1" t="str">
        <f t="shared" si="10"/>
        <v/>
      </c>
      <c r="N29" s="1">
        <f t="shared" si="10"/>
        <v>12</v>
      </c>
      <c r="O29" s="1"/>
      <c r="P29" s="1" t="str">
        <f t="shared" ref="P29:AE29" si="11">IF(P28="J",12,(IF(P28="A",7.5,IF(P28="M",7.5,IF(P28="C",7,"")))))</f>
        <v/>
      </c>
      <c r="Q29" s="19">
        <f t="shared" si="11"/>
        <v>12</v>
      </c>
      <c r="R29" s="19" t="str">
        <f t="shared" si="11"/>
        <v/>
      </c>
      <c r="S29" s="1" t="str">
        <f t="shared" si="11"/>
        <v/>
      </c>
      <c r="T29" s="1">
        <f t="shared" si="11"/>
        <v>12</v>
      </c>
      <c r="U29" s="1" t="str">
        <f t="shared" si="11"/>
        <v/>
      </c>
      <c r="V29" s="1" t="str">
        <f t="shared" si="11"/>
        <v/>
      </c>
      <c r="W29" s="1" t="str">
        <f t="shared" si="11"/>
        <v/>
      </c>
      <c r="X29" s="19" t="str">
        <f t="shared" si="11"/>
        <v/>
      </c>
      <c r="Y29" s="19">
        <f t="shared" si="11"/>
        <v>12</v>
      </c>
      <c r="Z29" s="1">
        <f t="shared" si="11"/>
        <v>12</v>
      </c>
      <c r="AA29" s="1" t="str">
        <f t="shared" si="11"/>
        <v/>
      </c>
      <c r="AB29" s="1" t="str">
        <f t="shared" si="11"/>
        <v/>
      </c>
      <c r="AC29" s="1">
        <f t="shared" si="11"/>
        <v>12</v>
      </c>
      <c r="AD29" s="1">
        <f t="shared" si="11"/>
        <v>12</v>
      </c>
      <c r="AE29" s="19" t="str">
        <f t="shared" si="11"/>
        <v/>
      </c>
      <c r="AF29" s="19">
        <v>12</v>
      </c>
      <c r="AG29" s="22">
        <f>$AG$9</f>
        <v>147</v>
      </c>
      <c r="AH29" s="22">
        <f>SUM(B29:AF29)</f>
        <v>144</v>
      </c>
      <c r="AI29" s="22">
        <f>AH29-AG29</f>
        <v>-3</v>
      </c>
      <c r="AJ29" s="22">
        <f>Juin!AK29</f>
        <v>37.25</v>
      </c>
      <c r="AK29" s="22">
        <f>AJ29+AI29</f>
        <v>34.25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/>
      <c r="E30" s="24"/>
      <c r="F30" s="24" t="s">
        <v>31</v>
      </c>
      <c r="G30" s="24"/>
      <c r="H30" s="24"/>
      <c r="I30" s="24"/>
      <c r="J30" s="24"/>
      <c r="K30" s="24" t="s">
        <v>31</v>
      </c>
      <c r="L30" s="24" t="s">
        <v>31</v>
      </c>
      <c r="M30" s="24"/>
      <c r="N30" s="24"/>
      <c r="O30" s="24" t="s">
        <v>31</v>
      </c>
      <c r="P30" s="24" t="s">
        <v>31</v>
      </c>
      <c r="Q30" s="24"/>
      <c r="R30" s="24"/>
      <c r="S30" s="24"/>
      <c r="T30" s="24"/>
      <c r="U30" s="24" t="s">
        <v>31</v>
      </c>
      <c r="V30" s="24"/>
      <c r="W30" s="24"/>
      <c r="X30" s="24" t="s">
        <v>31</v>
      </c>
      <c r="Y30" s="24"/>
      <c r="Z30" s="24"/>
      <c r="AA30" s="24" t="s">
        <v>31</v>
      </c>
      <c r="AB30" s="24" t="s">
        <v>17</v>
      </c>
      <c r="AC30" s="24"/>
      <c r="AD30" s="24"/>
      <c r="AE30" s="24"/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 t="shared" ref="B31:N31" si="12">IF(B30="J",12,(IF(B30="A",7.5,IF(B30="M",7.5,IF(B30="C",7,"")))))</f>
        <v/>
      </c>
      <c r="C31" s="19">
        <f t="shared" si="12"/>
        <v>12</v>
      </c>
      <c r="D31" s="19" t="str">
        <f t="shared" si="12"/>
        <v/>
      </c>
      <c r="E31" s="1" t="str">
        <f t="shared" si="12"/>
        <v/>
      </c>
      <c r="F31" s="1">
        <f t="shared" si="12"/>
        <v>12</v>
      </c>
      <c r="G31" s="1" t="str">
        <f t="shared" si="12"/>
        <v/>
      </c>
      <c r="H31" s="1" t="str">
        <f t="shared" si="12"/>
        <v/>
      </c>
      <c r="I31" s="1" t="str">
        <f t="shared" si="12"/>
        <v/>
      </c>
      <c r="J31" s="19" t="str">
        <f t="shared" si="12"/>
        <v/>
      </c>
      <c r="K31" s="19">
        <f t="shared" si="12"/>
        <v>12</v>
      </c>
      <c r="L31" s="1">
        <f t="shared" si="12"/>
        <v>12</v>
      </c>
      <c r="M31" s="1" t="str">
        <f t="shared" si="12"/>
        <v/>
      </c>
      <c r="N31" s="1" t="str">
        <f t="shared" si="12"/>
        <v/>
      </c>
      <c r="O31" s="1">
        <v>12</v>
      </c>
      <c r="P31" s="1">
        <f t="shared" ref="P31:AA31" si="13">IF(P30="J",12,(IF(P30="A",7.5,IF(P30="M",7.5,IF(P30="C",7,"")))))</f>
        <v>12</v>
      </c>
      <c r="Q31" s="19" t="str">
        <f t="shared" si="13"/>
        <v/>
      </c>
      <c r="R31" s="19" t="str">
        <f t="shared" si="13"/>
        <v/>
      </c>
      <c r="S31" s="1" t="str">
        <f t="shared" si="13"/>
        <v/>
      </c>
      <c r="T31" s="1" t="str">
        <f t="shared" si="13"/>
        <v/>
      </c>
      <c r="U31" s="1">
        <f t="shared" si="13"/>
        <v>12</v>
      </c>
      <c r="V31" s="1" t="str">
        <f t="shared" si="13"/>
        <v/>
      </c>
      <c r="W31" s="1" t="str">
        <f t="shared" si="13"/>
        <v/>
      </c>
      <c r="X31" s="19">
        <f t="shared" si="13"/>
        <v>12</v>
      </c>
      <c r="Y31" s="19" t="str">
        <f t="shared" si="13"/>
        <v/>
      </c>
      <c r="Z31" s="1" t="str">
        <f t="shared" si="13"/>
        <v/>
      </c>
      <c r="AA31" s="1">
        <f t="shared" si="13"/>
        <v>12</v>
      </c>
      <c r="AB31" s="1">
        <v>7</v>
      </c>
      <c r="AC31" s="1" t="str">
        <f>IF(AC30="J",12,(IF(AC30="A",7.5,IF(AC30="M",7.5,IF(AC30="C",7,"")))))</f>
        <v/>
      </c>
      <c r="AD31" s="1" t="str">
        <f>IF(AD30="J",12,(IF(AD30="A",7.5,IF(AD30="M",7.5,IF(AD30="C",7,"")))))</f>
        <v/>
      </c>
      <c r="AE31" s="19" t="str">
        <f>IF(AE30="J",12,(IF(AE30="A",7.5,IF(AE30="M",7.5,IF(AE30="C",7,"")))))</f>
        <v/>
      </c>
      <c r="AF31" s="19" t="str">
        <f>IF(AF30="J",12,(IF(AF30="A",7.5,IF(AF30="M",7.5,IF(AF30="C",7,"")))))</f>
        <v/>
      </c>
      <c r="AG31" s="22">
        <f>$AG$9</f>
        <v>147</v>
      </c>
      <c r="AH31" s="22">
        <f>SUM(B31:AF31)</f>
        <v>115</v>
      </c>
      <c r="AI31" s="22">
        <f>AH31-AG31</f>
        <v>-32</v>
      </c>
      <c r="AJ31" s="22">
        <f>Juin!AK31</f>
        <v>-0.5</v>
      </c>
      <c r="AK31" s="22">
        <f>AJ31+AI31</f>
        <v>-32.5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23" priority="4" stopIfTrue="1" operator="lessThan">
      <formula>0</formula>
    </cfRule>
  </conditionalFormatting>
  <conditionalFormatting sqref="B8:AF31">
    <cfRule type="expression" dxfId="22" priority="1" stopIfTrue="1">
      <formula>B$7=1</formula>
    </cfRule>
    <cfRule type="expression" dxfId="21" priority="2" stopIfTrue="1">
      <formula>B$8="dim"</formula>
    </cfRule>
    <cfRule type="expression" dxfId="20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23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Août</v>
      </c>
      <c r="B6" s="32">
        <f t="shared" ref="B6:AF6" ca="1" si="0">DATE($A$3,MONTH(1&amp;$A$6),B9)</f>
        <v>44409</v>
      </c>
      <c r="C6" s="32">
        <f t="shared" ca="1" si="0"/>
        <v>44410</v>
      </c>
      <c r="D6" s="32">
        <f t="shared" ca="1" si="0"/>
        <v>44411</v>
      </c>
      <c r="E6" s="32">
        <f t="shared" ca="1" si="0"/>
        <v>44412</v>
      </c>
      <c r="F6" s="32">
        <f t="shared" ca="1" si="0"/>
        <v>44413</v>
      </c>
      <c r="G6" s="32">
        <f t="shared" ca="1" si="0"/>
        <v>44414</v>
      </c>
      <c r="H6" s="32">
        <f t="shared" ca="1" si="0"/>
        <v>44415</v>
      </c>
      <c r="I6" s="32">
        <f t="shared" ca="1" si="0"/>
        <v>44416</v>
      </c>
      <c r="J6" s="32">
        <f t="shared" ca="1" si="0"/>
        <v>44417</v>
      </c>
      <c r="K6" s="32">
        <f t="shared" ca="1" si="0"/>
        <v>44418</v>
      </c>
      <c r="L6" s="32">
        <f t="shared" ca="1" si="0"/>
        <v>44419</v>
      </c>
      <c r="M6" s="32">
        <f t="shared" ca="1" si="0"/>
        <v>44420</v>
      </c>
      <c r="N6" s="32">
        <f t="shared" ca="1" si="0"/>
        <v>44421</v>
      </c>
      <c r="O6" s="32">
        <f t="shared" ca="1" si="0"/>
        <v>44422</v>
      </c>
      <c r="P6" s="32">
        <f t="shared" ca="1" si="0"/>
        <v>44423</v>
      </c>
      <c r="Q6" s="32">
        <f t="shared" ca="1" si="0"/>
        <v>44424</v>
      </c>
      <c r="R6" s="32">
        <f t="shared" ca="1" si="0"/>
        <v>44425</v>
      </c>
      <c r="S6" s="32">
        <f t="shared" ca="1" si="0"/>
        <v>44426</v>
      </c>
      <c r="T6" s="32">
        <f t="shared" ca="1" si="0"/>
        <v>44427</v>
      </c>
      <c r="U6" s="32">
        <f t="shared" ca="1" si="0"/>
        <v>44428</v>
      </c>
      <c r="V6" s="32">
        <f t="shared" ca="1" si="0"/>
        <v>44429</v>
      </c>
      <c r="W6" s="32">
        <f t="shared" ca="1" si="0"/>
        <v>44430</v>
      </c>
      <c r="X6" s="32">
        <f t="shared" ca="1" si="0"/>
        <v>44431</v>
      </c>
      <c r="Y6" s="32">
        <f t="shared" ca="1" si="0"/>
        <v>44432</v>
      </c>
      <c r="Z6" s="32">
        <f t="shared" ca="1" si="0"/>
        <v>44433</v>
      </c>
      <c r="AA6" s="32">
        <f t="shared" ca="1" si="0"/>
        <v>44434</v>
      </c>
      <c r="AB6" s="32">
        <f t="shared" ca="1" si="0"/>
        <v>44435</v>
      </c>
      <c r="AC6" s="32">
        <f t="shared" ca="1" si="0"/>
        <v>44436</v>
      </c>
      <c r="AD6" s="32">
        <f t="shared" ca="1" si="0"/>
        <v>44437</v>
      </c>
      <c r="AE6" s="32">
        <f t="shared" ca="1" si="0"/>
        <v>44438</v>
      </c>
      <c r="AF6" s="32">
        <f t="shared" ca="1" si="0"/>
        <v>44439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1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Août</v>
      </c>
      <c r="B8" s="24" t="str">
        <f t="shared" ref="B8:AF8" ca="1" si="1">TEXT(DATE($A$3,MONTH(1&amp;TEXT($A$8,"")),B9),"jjj")</f>
        <v>dim</v>
      </c>
      <c r="C8" s="24" t="str">
        <f t="shared" ca="1" si="1"/>
        <v>lun</v>
      </c>
      <c r="D8" s="24" t="str">
        <f t="shared" ca="1" si="1"/>
        <v>mar</v>
      </c>
      <c r="E8" s="24" t="str">
        <f t="shared" ca="1" si="1"/>
        <v>mer</v>
      </c>
      <c r="F8" s="24" t="str">
        <f t="shared" ca="1" si="1"/>
        <v>jeu</v>
      </c>
      <c r="G8" s="24" t="str">
        <f t="shared" ca="1" si="1"/>
        <v>ven</v>
      </c>
      <c r="H8" s="24" t="str">
        <f t="shared" ca="1" si="1"/>
        <v>sam</v>
      </c>
      <c r="I8" s="24" t="str">
        <f t="shared" ca="1" si="1"/>
        <v>dim</v>
      </c>
      <c r="J8" s="24" t="str">
        <f t="shared" ca="1" si="1"/>
        <v>lun</v>
      </c>
      <c r="K8" s="24" t="str">
        <f t="shared" ca="1" si="1"/>
        <v>mar</v>
      </c>
      <c r="L8" s="24" t="str">
        <f t="shared" ca="1" si="1"/>
        <v>mer</v>
      </c>
      <c r="M8" s="24" t="str">
        <f t="shared" ca="1" si="1"/>
        <v>jeu</v>
      </c>
      <c r="N8" s="24" t="str">
        <f t="shared" ca="1" si="1"/>
        <v>ven</v>
      </c>
      <c r="O8" s="24" t="str">
        <f t="shared" ca="1" si="1"/>
        <v>sam</v>
      </c>
      <c r="P8" s="24" t="str">
        <f t="shared" ca="1" si="1"/>
        <v>dim</v>
      </c>
      <c r="Q8" s="24" t="str">
        <f t="shared" ca="1" si="1"/>
        <v>lun</v>
      </c>
      <c r="R8" s="24" t="str">
        <f t="shared" ca="1" si="1"/>
        <v>mar</v>
      </c>
      <c r="S8" s="24" t="str">
        <f t="shared" ca="1" si="1"/>
        <v>mer</v>
      </c>
      <c r="T8" s="24" t="str">
        <f t="shared" ca="1" si="1"/>
        <v>jeu</v>
      </c>
      <c r="U8" s="24" t="str">
        <f t="shared" ca="1" si="1"/>
        <v>ven</v>
      </c>
      <c r="V8" s="24" t="str">
        <f t="shared" ca="1" si="1"/>
        <v>sam</v>
      </c>
      <c r="W8" s="24" t="str">
        <f t="shared" ca="1" si="1"/>
        <v>dim</v>
      </c>
      <c r="X8" s="24" t="str">
        <f t="shared" ca="1" si="1"/>
        <v>lun</v>
      </c>
      <c r="Y8" s="24" t="str">
        <f t="shared" ca="1" si="1"/>
        <v>mar</v>
      </c>
      <c r="Z8" s="24" t="str">
        <f t="shared" ca="1" si="1"/>
        <v>mer</v>
      </c>
      <c r="AA8" s="24" t="str">
        <f t="shared" ca="1" si="1"/>
        <v>jeu</v>
      </c>
      <c r="AB8" s="24" t="str">
        <f t="shared" ca="1" si="1"/>
        <v>ven</v>
      </c>
      <c r="AC8" s="24" t="str">
        <f t="shared" ca="1" si="1"/>
        <v>sam</v>
      </c>
      <c r="AD8" s="24" t="str">
        <f t="shared" ca="1" si="1"/>
        <v>dim</v>
      </c>
      <c r="AE8" s="24" t="str">
        <f t="shared" ca="1" si="1"/>
        <v>lun</v>
      </c>
      <c r="AF8" s="24" t="str">
        <f t="shared" ca="1" si="1"/>
        <v>mar</v>
      </c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Juillet!AK13</f>
        <v>-572.75</v>
      </c>
      <c r="AK13" s="22">
        <f>AJ13+AI13</f>
        <v>-719.75</v>
      </c>
    </row>
    <row r="14" spans="1:38" ht="15" customHeight="1" x14ac:dyDescent="0.25">
      <c r="A14" s="25" t="s">
        <v>1</v>
      </c>
      <c r="B14" s="24"/>
      <c r="C14" s="24" t="s">
        <v>16</v>
      </c>
      <c r="D14" s="24" t="s">
        <v>17</v>
      </c>
      <c r="E14" s="24" t="s">
        <v>17</v>
      </c>
      <c r="F14" s="24" t="s">
        <v>17</v>
      </c>
      <c r="G14" s="24" t="s">
        <v>16</v>
      </c>
      <c r="H14" s="24" t="s">
        <v>15</v>
      </c>
      <c r="I14" s="24" t="s">
        <v>15</v>
      </c>
      <c r="J14" s="24" t="s">
        <v>15</v>
      </c>
      <c r="K14" s="24" t="s">
        <v>15</v>
      </c>
      <c r="L14" s="24" t="s">
        <v>16</v>
      </c>
      <c r="M14" s="24" t="s">
        <v>16</v>
      </c>
      <c r="N14" s="24" t="s">
        <v>17</v>
      </c>
      <c r="O14" s="24" t="s">
        <v>17</v>
      </c>
      <c r="P14" s="24" t="s">
        <v>17</v>
      </c>
      <c r="Q14" s="24" t="s">
        <v>17</v>
      </c>
      <c r="R14" s="24" t="s">
        <v>16</v>
      </c>
      <c r="S14" s="24" t="s">
        <v>15</v>
      </c>
      <c r="T14" s="24" t="s">
        <v>15</v>
      </c>
      <c r="U14" s="24" t="s">
        <v>15</v>
      </c>
      <c r="V14" s="24" t="s">
        <v>16</v>
      </c>
      <c r="W14" s="24" t="s">
        <v>16</v>
      </c>
      <c r="X14" s="24"/>
      <c r="Y14" s="24"/>
      <c r="Z14" s="24"/>
      <c r="AA14" s="24"/>
      <c r="AB14" s="24"/>
      <c r="AC14" s="24"/>
      <c r="AD14" s="24"/>
      <c r="AE14" s="24" t="s">
        <v>16</v>
      </c>
      <c r="AF14" s="24" t="s">
        <v>17</v>
      </c>
      <c r="AG14" s="25"/>
      <c r="AH14" s="25"/>
      <c r="AI14" s="25"/>
      <c r="AJ14" s="49"/>
      <c r="AK14" s="49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>
        <f t="shared" si="3"/>
        <v>7.5</v>
      </c>
      <c r="E15" s="1">
        <f t="shared" si="3"/>
        <v>7.5</v>
      </c>
      <c r="F15" s="1">
        <f t="shared" si="3"/>
        <v>7.5</v>
      </c>
      <c r="G15" s="1" t="str">
        <f t="shared" si="3"/>
        <v/>
      </c>
      <c r="H15" s="1">
        <f t="shared" si="3"/>
        <v>7.5</v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 t="str">
        <f t="shared" si="3"/>
        <v/>
      </c>
      <c r="M15" s="1" t="str">
        <f t="shared" si="3"/>
        <v/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>
        <f t="shared" si="3"/>
        <v>7.5</v>
      </c>
      <c r="R15" s="19" t="str">
        <f t="shared" si="3"/>
        <v/>
      </c>
      <c r="S15" s="1">
        <f t="shared" si="3"/>
        <v>7.5</v>
      </c>
      <c r="T15" s="1">
        <f t="shared" si="3"/>
        <v>7.5</v>
      </c>
      <c r="U15" s="1">
        <f t="shared" si="3"/>
        <v>7.5</v>
      </c>
      <c r="V15" s="1" t="str">
        <f t="shared" si="3"/>
        <v/>
      </c>
      <c r="W15" s="1" t="str">
        <f t="shared" si="3"/>
        <v/>
      </c>
      <c r="X15" s="19" t="str">
        <f t="shared" si="3"/>
        <v/>
      </c>
      <c r="Y15" s="19" t="str">
        <f t="shared" si="3"/>
        <v/>
      </c>
      <c r="Z15" s="1" t="str">
        <f t="shared" si="3"/>
        <v/>
      </c>
      <c r="AA15" s="1" t="str">
        <f t="shared" si="3"/>
        <v/>
      </c>
      <c r="AB15" s="1" t="str">
        <f t="shared" si="3"/>
        <v/>
      </c>
      <c r="AC15" s="1" t="str">
        <f t="shared" si="3"/>
        <v/>
      </c>
      <c r="AD15" s="1" t="str">
        <f t="shared" si="3"/>
        <v/>
      </c>
      <c r="AE15" s="19" t="str">
        <f t="shared" si="3"/>
        <v/>
      </c>
      <c r="AF15" s="19">
        <f t="shared" si="3"/>
        <v>7.5</v>
      </c>
      <c r="AG15" s="22">
        <f>$AG$9</f>
        <v>147</v>
      </c>
      <c r="AH15" s="22">
        <f>SUM(B15:AF15)</f>
        <v>112.5</v>
      </c>
      <c r="AI15" s="22">
        <f>AH15-AG15</f>
        <v>-34.5</v>
      </c>
      <c r="AJ15" s="22">
        <f>Juillet!AK15</f>
        <v>-144.25</v>
      </c>
      <c r="AK15" s="22">
        <f>AJ15+AI15</f>
        <v>-178.75</v>
      </c>
    </row>
    <row r="16" spans="1:38" ht="15" customHeight="1" x14ac:dyDescent="0.25">
      <c r="A16" s="25" t="s">
        <v>2</v>
      </c>
      <c r="B16" s="24" t="s">
        <v>17</v>
      </c>
      <c r="C16" s="24" t="s">
        <v>17</v>
      </c>
      <c r="D16" s="24" t="s">
        <v>16</v>
      </c>
      <c r="E16" s="24" t="s">
        <v>15</v>
      </c>
      <c r="F16" s="24" t="s">
        <v>15</v>
      </c>
      <c r="G16" s="24" t="s">
        <v>15</v>
      </c>
      <c r="H16" s="24" t="s">
        <v>16</v>
      </c>
      <c r="I16" s="24" t="s">
        <v>16</v>
      </c>
      <c r="J16" s="24"/>
      <c r="K16" s="24"/>
      <c r="L16" s="24"/>
      <c r="M16" s="24"/>
      <c r="N16" s="24"/>
      <c r="O16" s="24"/>
      <c r="P16" s="24"/>
      <c r="Q16" s="24" t="s">
        <v>16</v>
      </c>
      <c r="R16" s="24" t="s">
        <v>17</v>
      </c>
      <c r="S16" s="24" t="s">
        <v>17</v>
      </c>
      <c r="T16" s="24" t="s">
        <v>17</v>
      </c>
      <c r="U16" s="24" t="s">
        <v>16</v>
      </c>
      <c r="V16" s="24" t="s">
        <v>15</v>
      </c>
      <c r="W16" s="24" t="s">
        <v>15</v>
      </c>
      <c r="X16" s="24" t="s">
        <v>15</v>
      </c>
      <c r="Y16" s="24" t="s">
        <v>15</v>
      </c>
      <c r="Z16" s="24" t="s">
        <v>16</v>
      </c>
      <c r="AA16" s="24" t="s">
        <v>16</v>
      </c>
      <c r="AB16" s="24" t="s">
        <v>17</v>
      </c>
      <c r="AC16" s="24" t="s">
        <v>17</v>
      </c>
      <c r="AD16" s="24" t="s">
        <v>17</v>
      </c>
      <c r="AE16" s="24" t="s">
        <v>17</v>
      </c>
      <c r="AF16" s="24" t="s">
        <v>16</v>
      </c>
      <c r="AG16" s="25"/>
      <c r="AH16" s="25"/>
      <c r="AI16" s="25"/>
      <c r="AJ16" s="49"/>
      <c r="AK16" s="49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>
        <f t="shared" si="4"/>
        <v>7.5</v>
      </c>
      <c r="D17" s="19" t="str">
        <f t="shared" si="4"/>
        <v/>
      </c>
      <c r="E17" s="1">
        <f t="shared" si="4"/>
        <v>7.5</v>
      </c>
      <c r="F17" s="1">
        <f t="shared" si="4"/>
        <v>7.5</v>
      </c>
      <c r="G17" s="1">
        <f t="shared" si="4"/>
        <v>7.5</v>
      </c>
      <c r="H17" s="1" t="str">
        <f t="shared" si="4"/>
        <v/>
      </c>
      <c r="I17" s="1" t="str">
        <f t="shared" si="4"/>
        <v/>
      </c>
      <c r="J17" s="19" t="str">
        <f t="shared" si="4"/>
        <v/>
      </c>
      <c r="K17" s="19" t="str">
        <f t="shared" si="4"/>
        <v/>
      </c>
      <c r="L17" s="1" t="str">
        <f t="shared" si="4"/>
        <v/>
      </c>
      <c r="M17" s="1" t="str">
        <f t="shared" si="4"/>
        <v/>
      </c>
      <c r="N17" s="1" t="str">
        <f t="shared" si="4"/>
        <v/>
      </c>
      <c r="O17" s="1" t="str">
        <f t="shared" si="4"/>
        <v/>
      </c>
      <c r="P17" s="1" t="str">
        <f t="shared" si="4"/>
        <v/>
      </c>
      <c r="Q17" s="19" t="str">
        <f t="shared" si="4"/>
        <v/>
      </c>
      <c r="R17" s="19">
        <f t="shared" si="4"/>
        <v>7.5</v>
      </c>
      <c r="S17" s="1">
        <f t="shared" si="4"/>
        <v>7.5</v>
      </c>
      <c r="T17" s="1">
        <f t="shared" si="4"/>
        <v>7.5</v>
      </c>
      <c r="U17" s="1" t="str">
        <f t="shared" si="4"/>
        <v/>
      </c>
      <c r="V17" s="1">
        <f t="shared" si="4"/>
        <v>7.5</v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 t="str">
        <f t="shared" si="4"/>
        <v/>
      </c>
      <c r="AA17" s="1" t="str">
        <f t="shared" si="4"/>
        <v/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>
        <f t="shared" si="4"/>
        <v>7.5</v>
      </c>
      <c r="AF17" s="19" t="str">
        <f t="shared" si="4"/>
        <v/>
      </c>
      <c r="AG17" s="22">
        <f>$AG$9</f>
        <v>147</v>
      </c>
      <c r="AH17" s="22">
        <f>SUM(B17:AF17)</f>
        <v>120</v>
      </c>
      <c r="AI17" s="22">
        <f>AH17-AG17</f>
        <v>-27</v>
      </c>
      <c r="AJ17" s="22">
        <f>Juillet!AK17</f>
        <v>-116.75</v>
      </c>
      <c r="AK17" s="22">
        <f>AJ17+AI17</f>
        <v>-143.75</v>
      </c>
    </row>
    <row r="18" spans="1:38" ht="15" customHeight="1" x14ac:dyDescent="0.25">
      <c r="A18" s="25" t="s">
        <v>4</v>
      </c>
      <c r="B18" s="24" t="s">
        <v>15</v>
      </c>
      <c r="C18" s="24" t="s">
        <v>15</v>
      </c>
      <c r="D18" s="24" t="s">
        <v>15</v>
      </c>
      <c r="E18" s="24" t="s">
        <v>16</v>
      </c>
      <c r="F18" s="24" t="s">
        <v>16</v>
      </c>
      <c r="G18" s="24" t="s">
        <v>17</v>
      </c>
      <c r="H18" s="24" t="s">
        <v>17</v>
      </c>
      <c r="I18" s="24" t="s">
        <v>17</v>
      </c>
      <c r="J18" s="24" t="s">
        <v>17</v>
      </c>
      <c r="K18" s="24" t="s">
        <v>16</v>
      </c>
      <c r="L18" s="24" t="s">
        <v>15</v>
      </c>
      <c r="M18" s="24" t="s">
        <v>15</v>
      </c>
      <c r="N18" s="24" t="s">
        <v>15</v>
      </c>
      <c r="O18" s="24" t="s">
        <v>16</v>
      </c>
      <c r="P18" s="24" t="s">
        <v>16</v>
      </c>
      <c r="Q18" s="24"/>
      <c r="R18" s="24"/>
      <c r="S18" s="24"/>
      <c r="T18" s="24"/>
      <c r="U18" s="24"/>
      <c r="V18" s="24"/>
      <c r="W18" s="24"/>
      <c r="X18" s="24" t="s">
        <v>16</v>
      </c>
      <c r="Y18" s="24" t="s">
        <v>17</v>
      </c>
      <c r="Z18" s="24" t="s">
        <v>17</v>
      </c>
      <c r="AA18" s="24" t="s">
        <v>17</v>
      </c>
      <c r="AB18" s="24" t="s">
        <v>16</v>
      </c>
      <c r="AC18" s="24" t="s">
        <v>15</v>
      </c>
      <c r="AD18" s="24" t="s">
        <v>15</v>
      </c>
      <c r="AE18" s="24" t="s">
        <v>15</v>
      </c>
      <c r="AF18" s="24" t="s">
        <v>15</v>
      </c>
      <c r="AG18" s="25"/>
      <c r="AH18" s="25"/>
      <c r="AI18" s="25"/>
      <c r="AJ18" s="49"/>
      <c r="AK18" s="49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 t="str">
        <f t="shared" si="5"/>
        <v/>
      </c>
      <c r="F19" s="1" t="str">
        <f t="shared" si="5"/>
        <v/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>
        <f t="shared" si="5"/>
        <v>7.5</v>
      </c>
      <c r="K19" s="19" t="str">
        <f t="shared" si="5"/>
        <v/>
      </c>
      <c r="L19" s="1">
        <f t="shared" si="5"/>
        <v>7.5</v>
      </c>
      <c r="M19" s="1">
        <f t="shared" si="5"/>
        <v>7.5</v>
      </c>
      <c r="N19" s="1">
        <f t="shared" si="5"/>
        <v>7.5</v>
      </c>
      <c r="O19" s="1" t="str">
        <f t="shared" si="5"/>
        <v/>
      </c>
      <c r="P19" s="1" t="str">
        <f t="shared" si="5"/>
        <v/>
      </c>
      <c r="Q19" s="19" t="str">
        <f t="shared" si="5"/>
        <v/>
      </c>
      <c r="R19" s="19" t="str">
        <f t="shared" si="5"/>
        <v/>
      </c>
      <c r="S19" s="1" t="str">
        <f t="shared" si="5"/>
        <v/>
      </c>
      <c r="T19" s="1" t="str">
        <f t="shared" si="5"/>
        <v/>
      </c>
      <c r="U19" s="1" t="str">
        <f t="shared" si="5"/>
        <v/>
      </c>
      <c r="V19" s="1" t="str">
        <f t="shared" si="5"/>
        <v/>
      </c>
      <c r="W19" s="1" t="str">
        <f t="shared" si="5"/>
        <v/>
      </c>
      <c r="X19" s="19" t="str">
        <f t="shared" si="5"/>
        <v/>
      </c>
      <c r="Y19" s="19">
        <f t="shared" si="5"/>
        <v>7.5</v>
      </c>
      <c r="Z19" s="1">
        <f t="shared" si="5"/>
        <v>7.5</v>
      </c>
      <c r="AA19" s="1">
        <f t="shared" si="5"/>
        <v>7.5</v>
      </c>
      <c r="AB19" s="1" t="str">
        <f t="shared" si="5"/>
        <v/>
      </c>
      <c r="AC19" s="1">
        <f t="shared" si="5"/>
        <v>7.5</v>
      </c>
      <c r="AD19" s="1">
        <f t="shared" si="5"/>
        <v>7.5</v>
      </c>
      <c r="AE19" s="19">
        <f t="shared" si="5"/>
        <v>7.5</v>
      </c>
      <c r="AF19" s="19">
        <f t="shared" si="5"/>
        <v>7.5</v>
      </c>
      <c r="AG19" s="22">
        <f>$AG$9</f>
        <v>147</v>
      </c>
      <c r="AH19" s="22">
        <f>SUM(B19:AF19)</f>
        <v>127.5</v>
      </c>
      <c r="AI19" s="22">
        <f>AH19-AG19</f>
        <v>-19.5</v>
      </c>
      <c r="AJ19" s="22">
        <f>Juillet!AK19</f>
        <v>-94.25</v>
      </c>
      <c r="AK19" s="22">
        <f>AJ19+AI19</f>
        <v>-113.75</v>
      </c>
    </row>
    <row r="20" spans="1:38" ht="15" customHeight="1" x14ac:dyDescent="0.25">
      <c r="A20" s="25" t="s">
        <v>3</v>
      </c>
      <c r="B20" s="24" t="s">
        <v>16</v>
      </c>
      <c r="C20" s="24"/>
      <c r="D20" s="24"/>
      <c r="E20" s="24"/>
      <c r="F20" s="24"/>
      <c r="G20" s="24"/>
      <c r="H20" s="24"/>
      <c r="I20" s="24"/>
      <c r="J20" s="24" t="s">
        <v>16</v>
      </c>
      <c r="K20" s="24" t="s">
        <v>17</v>
      </c>
      <c r="L20" s="24" t="s">
        <v>17</v>
      </c>
      <c r="M20" s="24" t="s">
        <v>17</v>
      </c>
      <c r="N20" s="24" t="s">
        <v>16</v>
      </c>
      <c r="O20" s="24" t="s">
        <v>15</v>
      </c>
      <c r="P20" s="24" t="s">
        <v>15</v>
      </c>
      <c r="Q20" s="24" t="s">
        <v>15</v>
      </c>
      <c r="R20" s="24" t="s">
        <v>15</v>
      </c>
      <c r="S20" s="24" t="s">
        <v>16</v>
      </c>
      <c r="T20" s="24" t="s">
        <v>16</v>
      </c>
      <c r="U20" s="24" t="s">
        <v>17</v>
      </c>
      <c r="V20" s="24" t="s">
        <v>17</v>
      </c>
      <c r="W20" s="24" t="s">
        <v>17</v>
      </c>
      <c r="X20" s="24" t="s">
        <v>17</v>
      </c>
      <c r="Y20" s="24" t="s">
        <v>16</v>
      </c>
      <c r="Z20" s="24" t="s">
        <v>15</v>
      </c>
      <c r="AA20" s="24" t="s">
        <v>15</v>
      </c>
      <c r="AB20" s="24" t="s">
        <v>15</v>
      </c>
      <c r="AC20" s="24" t="s">
        <v>16</v>
      </c>
      <c r="AD20" s="24" t="s">
        <v>16</v>
      </c>
      <c r="AE20" s="24"/>
      <c r="AF20" s="24"/>
      <c r="AG20" s="25"/>
      <c r="AH20" s="25"/>
      <c r="AI20" s="25"/>
      <c r="AJ20" s="49"/>
      <c r="AK20" s="49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 t="str">
        <f t="shared" si="6"/>
        <v/>
      </c>
      <c r="D21" s="19" t="str">
        <f t="shared" si="6"/>
        <v/>
      </c>
      <c r="E21" s="1" t="str">
        <f t="shared" si="6"/>
        <v/>
      </c>
      <c r="F21" s="1" t="str">
        <f t="shared" si="6"/>
        <v/>
      </c>
      <c r="G21" s="1" t="str">
        <f t="shared" si="6"/>
        <v/>
      </c>
      <c r="H21" s="1" t="str">
        <f t="shared" si="6"/>
        <v/>
      </c>
      <c r="I21" s="1" t="str">
        <f t="shared" si="6"/>
        <v/>
      </c>
      <c r="J21" s="19" t="str">
        <f t="shared" si="6"/>
        <v/>
      </c>
      <c r="K21" s="19">
        <f t="shared" si="6"/>
        <v>7.5</v>
      </c>
      <c r="L21" s="1">
        <f t="shared" si="6"/>
        <v>7.5</v>
      </c>
      <c r="M21" s="1">
        <f t="shared" si="6"/>
        <v>7.5</v>
      </c>
      <c r="N21" s="1" t="str">
        <f t="shared" si="6"/>
        <v/>
      </c>
      <c r="O21" s="1">
        <f t="shared" si="6"/>
        <v>7.5</v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 t="str">
        <f t="shared" si="6"/>
        <v/>
      </c>
      <c r="T21" s="1" t="str">
        <f t="shared" si="6"/>
        <v/>
      </c>
      <c r="U21" s="1">
        <f t="shared" si="6"/>
        <v>7.5</v>
      </c>
      <c r="V21" s="1">
        <f t="shared" si="6"/>
        <v>7.5</v>
      </c>
      <c r="W21" s="1">
        <f t="shared" si="6"/>
        <v>7.5</v>
      </c>
      <c r="X21" s="19">
        <f t="shared" si="6"/>
        <v>7.5</v>
      </c>
      <c r="Y21" s="19" t="str">
        <f t="shared" si="6"/>
        <v/>
      </c>
      <c r="Z21" s="1">
        <f t="shared" si="6"/>
        <v>7.5</v>
      </c>
      <c r="AA21" s="1">
        <f t="shared" si="6"/>
        <v>7.5</v>
      </c>
      <c r="AB21" s="1">
        <f t="shared" si="6"/>
        <v>7.5</v>
      </c>
      <c r="AC21" s="1" t="str">
        <f t="shared" si="6"/>
        <v/>
      </c>
      <c r="AD21" s="1" t="str">
        <f t="shared" si="6"/>
        <v/>
      </c>
      <c r="AE21" s="19" t="str">
        <f t="shared" si="6"/>
        <v/>
      </c>
      <c r="AF21" s="19" t="str">
        <f t="shared" si="6"/>
        <v/>
      </c>
      <c r="AG21" s="22">
        <f>$AG$9</f>
        <v>147</v>
      </c>
      <c r="AH21" s="22">
        <f>SUM(B21:AF21)</f>
        <v>105</v>
      </c>
      <c r="AI21" s="22">
        <f>AH21-AG21</f>
        <v>-42</v>
      </c>
      <c r="AJ21" s="22">
        <f>Juillet!AK21</f>
        <v>-115.5</v>
      </c>
      <c r="AK21" s="22">
        <f>AJ21+AI21</f>
        <v>-157.5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Juillet!AK23</f>
        <v>-243.75</v>
      </c>
      <c r="AK23" s="22">
        <f>AJ23+AI23</f>
        <v>-390.75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 t="s">
        <v>31</v>
      </c>
      <c r="D26" s="24"/>
      <c r="E26" s="24" t="s">
        <v>31</v>
      </c>
      <c r="F26" s="24"/>
      <c r="G26" s="24"/>
      <c r="H26" s="24" t="s">
        <v>31</v>
      </c>
      <c r="I26" s="24" t="s">
        <v>31</v>
      </c>
      <c r="J26" s="24"/>
      <c r="K26" s="24" t="s">
        <v>31</v>
      </c>
      <c r="L26" s="24"/>
      <c r="M26" s="24" t="s">
        <v>31</v>
      </c>
      <c r="N26" s="24" t="s">
        <v>31</v>
      </c>
      <c r="O26" s="24"/>
      <c r="P26" s="24"/>
      <c r="Q26" s="24"/>
      <c r="R26" s="24" t="s">
        <v>31</v>
      </c>
      <c r="S26" s="24" t="s">
        <v>31</v>
      </c>
      <c r="T26" s="24"/>
      <c r="U26" s="24"/>
      <c r="V26" s="24" t="s">
        <v>31</v>
      </c>
      <c r="W26" s="24" t="s">
        <v>31</v>
      </c>
      <c r="X26" s="24"/>
      <c r="Y26" s="24" t="s">
        <v>31</v>
      </c>
      <c r="Z26" s="24"/>
      <c r="AA26" s="24"/>
      <c r="AB26" s="24" t="s">
        <v>31</v>
      </c>
      <c r="AC26" s="24"/>
      <c r="AD26" s="24"/>
      <c r="AE26" s="24" t="s">
        <v>31</v>
      </c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 t="str">
        <f t="shared" ref="B27:AF27" si="8">IF(B26="J",12,(IF(B26="A",7.5,IF(B26="M",7.5,IF(B26="C",7,"")))))</f>
        <v/>
      </c>
      <c r="C27" s="19">
        <f t="shared" si="8"/>
        <v>12</v>
      </c>
      <c r="D27" s="19" t="str">
        <f t="shared" si="8"/>
        <v/>
      </c>
      <c r="E27" s="1">
        <f t="shared" si="8"/>
        <v>12</v>
      </c>
      <c r="F27" s="1" t="str">
        <f t="shared" si="8"/>
        <v/>
      </c>
      <c r="G27" s="1" t="str">
        <f t="shared" si="8"/>
        <v/>
      </c>
      <c r="H27" s="1">
        <f t="shared" si="8"/>
        <v>12</v>
      </c>
      <c r="I27" s="1">
        <f t="shared" si="8"/>
        <v>12</v>
      </c>
      <c r="J27" s="19" t="str">
        <f t="shared" si="8"/>
        <v/>
      </c>
      <c r="K27" s="19">
        <f t="shared" si="8"/>
        <v>12</v>
      </c>
      <c r="L27" s="1" t="str">
        <f t="shared" si="8"/>
        <v/>
      </c>
      <c r="M27" s="1">
        <f t="shared" si="8"/>
        <v>12</v>
      </c>
      <c r="N27" s="1">
        <f t="shared" si="8"/>
        <v>12</v>
      </c>
      <c r="O27" s="1" t="str">
        <f t="shared" si="8"/>
        <v/>
      </c>
      <c r="P27" s="1" t="str">
        <f t="shared" si="8"/>
        <v/>
      </c>
      <c r="Q27" s="19" t="str">
        <f t="shared" si="8"/>
        <v/>
      </c>
      <c r="R27" s="19">
        <f t="shared" si="8"/>
        <v>12</v>
      </c>
      <c r="S27" s="1">
        <f t="shared" si="8"/>
        <v>12</v>
      </c>
      <c r="T27" s="1" t="str">
        <f t="shared" si="8"/>
        <v/>
      </c>
      <c r="U27" s="1" t="str">
        <f t="shared" si="8"/>
        <v/>
      </c>
      <c r="V27" s="1">
        <f t="shared" si="8"/>
        <v>12</v>
      </c>
      <c r="W27" s="1">
        <f t="shared" si="8"/>
        <v>12</v>
      </c>
      <c r="X27" s="19" t="str">
        <f t="shared" si="8"/>
        <v/>
      </c>
      <c r="Y27" s="19">
        <f t="shared" si="8"/>
        <v>12</v>
      </c>
      <c r="Z27" s="1" t="str">
        <f t="shared" si="8"/>
        <v/>
      </c>
      <c r="AA27" s="1" t="str">
        <f t="shared" si="8"/>
        <v/>
      </c>
      <c r="AB27" s="1">
        <f t="shared" si="8"/>
        <v>12</v>
      </c>
      <c r="AC27" s="1" t="str">
        <f t="shared" si="8"/>
        <v/>
      </c>
      <c r="AD27" s="1" t="str">
        <f t="shared" si="8"/>
        <v/>
      </c>
      <c r="AE27" s="19">
        <f t="shared" si="8"/>
        <v>12</v>
      </c>
      <c r="AF27" s="19" t="str">
        <f t="shared" si="8"/>
        <v/>
      </c>
      <c r="AG27" s="22">
        <f>$AG$9</f>
        <v>147</v>
      </c>
      <c r="AH27" s="22">
        <f>SUM(B27:AF27)</f>
        <v>168</v>
      </c>
      <c r="AI27" s="22">
        <f>AH27-AG27</f>
        <v>21</v>
      </c>
      <c r="AJ27" s="22">
        <f>Juillet!AK27</f>
        <v>27.25</v>
      </c>
      <c r="AK27" s="22">
        <f>AJ27+AI27</f>
        <v>48.25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 t="s">
        <v>31</v>
      </c>
      <c r="E28" s="24"/>
      <c r="F28" s="24" t="s">
        <v>31</v>
      </c>
      <c r="G28" s="24" t="s">
        <v>31</v>
      </c>
      <c r="H28" s="24"/>
      <c r="I28" s="24"/>
      <c r="J28" s="24" t="s">
        <v>31</v>
      </c>
      <c r="K28" s="24"/>
      <c r="L28" s="24" t="s">
        <v>31</v>
      </c>
      <c r="M28" s="24"/>
      <c r="N28" s="24"/>
      <c r="O28" s="24" t="s">
        <v>31</v>
      </c>
      <c r="P28" s="24" t="s">
        <v>31</v>
      </c>
      <c r="Q28" s="24" t="s">
        <v>36</v>
      </c>
      <c r="R28" s="24" t="s">
        <v>36</v>
      </c>
      <c r="S28" s="24" t="s">
        <v>36</v>
      </c>
      <c r="T28" s="24" t="s">
        <v>36</v>
      </c>
      <c r="U28" s="24" t="s">
        <v>36</v>
      </c>
      <c r="V28" s="24"/>
      <c r="W28" s="24"/>
      <c r="X28" s="24" t="s">
        <v>36</v>
      </c>
      <c r="Y28" s="24" t="s">
        <v>36</v>
      </c>
      <c r="Z28" s="24" t="s">
        <v>36</v>
      </c>
      <c r="AA28" s="24" t="s">
        <v>36</v>
      </c>
      <c r="AB28" s="24" t="s">
        <v>36</v>
      </c>
      <c r="AC28" s="24"/>
      <c r="AD28" s="24"/>
      <c r="AE28" s="24" t="s">
        <v>36</v>
      </c>
      <c r="AF28" s="24" t="s">
        <v>36</v>
      </c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>
        <f t="shared" ref="B29:AF29" si="9">IF(B28="J",12,(IF(B28="A",7.5,IF(B28="M",7.5,IF(B28="C",7,"")))))</f>
        <v>12</v>
      </c>
      <c r="C29" s="19" t="str">
        <f t="shared" si="9"/>
        <v/>
      </c>
      <c r="D29" s="19">
        <f t="shared" si="9"/>
        <v>12</v>
      </c>
      <c r="E29" s="1" t="str">
        <f t="shared" si="9"/>
        <v/>
      </c>
      <c r="F29" s="1">
        <f t="shared" si="9"/>
        <v>12</v>
      </c>
      <c r="G29" s="1">
        <f t="shared" si="9"/>
        <v>12</v>
      </c>
      <c r="H29" s="1" t="str">
        <f t="shared" si="9"/>
        <v/>
      </c>
      <c r="I29" s="1" t="str">
        <f t="shared" si="9"/>
        <v/>
      </c>
      <c r="J29" s="19">
        <f t="shared" si="9"/>
        <v>12</v>
      </c>
      <c r="K29" s="19" t="str">
        <f t="shared" si="9"/>
        <v/>
      </c>
      <c r="L29" s="1">
        <f t="shared" si="9"/>
        <v>12</v>
      </c>
      <c r="M29" s="1" t="str">
        <f t="shared" si="9"/>
        <v/>
      </c>
      <c r="N29" s="1" t="str">
        <f t="shared" si="9"/>
        <v/>
      </c>
      <c r="O29" s="1">
        <f t="shared" si="9"/>
        <v>12</v>
      </c>
      <c r="P29" s="1">
        <f t="shared" si="9"/>
        <v>12</v>
      </c>
      <c r="Q29" s="19">
        <f t="shared" si="9"/>
        <v>7</v>
      </c>
      <c r="R29" s="19">
        <f t="shared" si="9"/>
        <v>7</v>
      </c>
      <c r="S29" s="1">
        <f t="shared" si="9"/>
        <v>7</v>
      </c>
      <c r="T29" s="1">
        <f t="shared" si="9"/>
        <v>7</v>
      </c>
      <c r="U29" s="1">
        <f t="shared" si="9"/>
        <v>7</v>
      </c>
      <c r="V29" s="1" t="str">
        <f t="shared" si="9"/>
        <v/>
      </c>
      <c r="W29" s="1" t="str">
        <f t="shared" si="9"/>
        <v/>
      </c>
      <c r="X29" s="19">
        <f t="shared" si="9"/>
        <v>7</v>
      </c>
      <c r="Y29" s="19">
        <f t="shared" si="9"/>
        <v>7</v>
      </c>
      <c r="Z29" s="1">
        <f t="shared" si="9"/>
        <v>7</v>
      </c>
      <c r="AA29" s="1">
        <f t="shared" si="9"/>
        <v>7</v>
      </c>
      <c r="AB29" s="1">
        <f t="shared" si="9"/>
        <v>7</v>
      </c>
      <c r="AC29" s="1" t="str">
        <f t="shared" si="9"/>
        <v/>
      </c>
      <c r="AD29" s="1" t="str">
        <f t="shared" si="9"/>
        <v/>
      </c>
      <c r="AE29" s="19">
        <f t="shared" si="9"/>
        <v>7</v>
      </c>
      <c r="AF29" s="19">
        <f t="shared" si="9"/>
        <v>7</v>
      </c>
      <c r="AG29" s="22">
        <f>$AG$9</f>
        <v>147</v>
      </c>
      <c r="AH29" s="22">
        <f>SUM(B29:AF29)</f>
        <v>180</v>
      </c>
      <c r="AI29" s="22">
        <f>AH29-AG29</f>
        <v>33</v>
      </c>
      <c r="AJ29" s="22">
        <f>Juillet!AK29</f>
        <v>34.25</v>
      </c>
      <c r="AK29" s="22">
        <f>AJ29+AI29</f>
        <v>67.25</v>
      </c>
      <c r="AL29" s="15"/>
    </row>
    <row r="30" spans="1:38" ht="15" customHeight="1" x14ac:dyDescent="0.25">
      <c r="A30" s="25" t="s">
        <v>14</v>
      </c>
      <c r="B30" s="24"/>
      <c r="C30" s="24" t="s">
        <v>36</v>
      </c>
      <c r="D30" s="24" t="s">
        <v>36</v>
      </c>
      <c r="E30" s="24" t="s">
        <v>36</v>
      </c>
      <c r="F30" s="24" t="s">
        <v>36</v>
      </c>
      <c r="G30" s="24" t="s">
        <v>36</v>
      </c>
      <c r="H30" s="24"/>
      <c r="I30" s="24"/>
      <c r="J30" s="24" t="s">
        <v>36</v>
      </c>
      <c r="K30" s="24" t="s">
        <v>36</v>
      </c>
      <c r="L30" s="24" t="s">
        <v>36</v>
      </c>
      <c r="M30" s="24" t="s">
        <v>36</v>
      </c>
      <c r="N30" s="24" t="s">
        <v>36</v>
      </c>
      <c r="O30" s="24"/>
      <c r="P30" s="24"/>
      <c r="Q30" s="24" t="s">
        <v>31</v>
      </c>
      <c r="R30" s="24"/>
      <c r="S30" s="24"/>
      <c r="T30" s="24" t="s">
        <v>31</v>
      </c>
      <c r="U30" s="24" t="s">
        <v>31</v>
      </c>
      <c r="V30" s="24"/>
      <c r="W30" s="24"/>
      <c r="X30" s="24" t="s">
        <v>31</v>
      </c>
      <c r="Y30" s="24"/>
      <c r="Z30" s="24" t="s">
        <v>31</v>
      </c>
      <c r="AA30" s="24" t="s">
        <v>31</v>
      </c>
      <c r="AB30" s="24"/>
      <c r="AC30" s="24" t="s">
        <v>31</v>
      </c>
      <c r="AD30" s="24" t="s">
        <v>31</v>
      </c>
      <c r="AE30" s="24"/>
      <c r="AF30" s="24" t="s">
        <v>31</v>
      </c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 t="shared" ref="B31:AF31" si="10">IF(B30="J",12,(IF(B30="A",7.5,IF(B30="M",7.5,IF(B30="C",7,"")))))</f>
        <v/>
      </c>
      <c r="C31" s="19">
        <f t="shared" si="10"/>
        <v>7</v>
      </c>
      <c r="D31" s="19">
        <f t="shared" si="10"/>
        <v>7</v>
      </c>
      <c r="E31" s="1">
        <f t="shared" si="10"/>
        <v>7</v>
      </c>
      <c r="F31" s="1">
        <f t="shared" si="10"/>
        <v>7</v>
      </c>
      <c r="G31" s="1">
        <f t="shared" si="10"/>
        <v>7</v>
      </c>
      <c r="H31" s="1" t="str">
        <f t="shared" si="10"/>
        <v/>
      </c>
      <c r="I31" s="1" t="str">
        <f t="shared" si="10"/>
        <v/>
      </c>
      <c r="J31" s="19">
        <f t="shared" si="10"/>
        <v>7</v>
      </c>
      <c r="K31" s="19">
        <f t="shared" si="10"/>
        <v>7</v>
      </c>
      <c r="L31" s="1">
        <f t="shared" si="10"/>
        <v>7</v>
      </c>
      <c r="M31" s="1">
        <f t="shared" si="10"/>
        <v>7</v>
      </c>
      <c r="N31" s="1">
        <f t="shared" si="10"/>
        <v>7</v>
      </c>
      <c r="O31" s="1" t="str">
        <f t="shared" si="10"/>
        <v/>
      </c>
      <c r="P31" s="1" t="str">
        <f t="shared" si="10"/>
        <v/>
      </c>
      <c r="Q31" s="19">
        <f t="shared" si="10"/>
        <v>12</v>
      </c>
      <c r="R31" s="19" t="str">
        <f t="shared" si="10"/>
        <v/>
      </c>
      <c r="S31" s="1" t="str">
        <f t="shared" si="10"/>
        <v/>
      </c>
      <c r="T31" s="1">
        <f t="shared" si="10"/>
        <v>12</v>
      </c>
      <c r="U31" s="1">
        <f t="shared" si="10"/>
        <v>12</v>
      </c>
      <c r="V31" s="1" t="str">
        <f t="shared" si="10"/>
        <v/>
      </c>
      <c r="W31" s="1" t="str">
        <f t="shared" si="10"/>
        <v/>
      </c>
      <c r="X31" s="19">
        <f t="shared" si="10"/>
        <v>12</v>
      </c>
      <c r="Y31" s="19" t="str">
        <f t="shared" si="10"/>
        <v/>
      </c>
      <c r="Z31" s="1">
        <f t="shared" si="10"/>
        <v>12</v>
      </c>
      <c r="AA31" s="1">
        <f t="shared" si="10"/>
        <v>12</v>
      </c>
      <c r="AB31" s="1" t="str">
        <f t="shared" si="10"/>
        <v/>
      </c>
      <c r="AC31" s="1">
        <f t="shared" si="10"/>
        <v>12</v>
      </c>
      <c r="AD31" s="1">
        <f t="shared" si="10"/>
        <v>12</v>
      </c>
      <c r="AE31" s="19" t="str">
        <f t="shared" si="10"/>
        <v/>
      </c>
      <c r="AF31" s="19">
        <f t="shared" si="10"/>
        <v>12</v>
      </c>
      <c r="AG31" s="22">
        <f>$AG$9</f>
        <v>147</v>
      </c>
      <c r="AH31" s="22">
        <f>SUM(B31:AF31)</f>
        <v>178</v>
      </c>
      <c r="AI31" s="22">
        <f>AH31-AG31</f>
        <v>31</v>
      </c>
      <c r="AJ31" s="22">
        <f>Juillet!AK31</f>
        <v>-32.5</v>
      </c>
      <c r="AK31" s="22">
        <f>AJ31+AI31</f>
        <v>-1.5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19" priority="4" stopIfTrue="1" operator="lessThan">
      <formula>0</formula>
    </cfRule>
  </conditionalFormatting>
  <conditionalFormatting sqref="B8:AF31">
    <cfRule type="expression" dxfId="18" priority="1" stopIfTrue="1">
      <formula>B$7=1</formula>
    </cfRule>
    <cfRule type="expression" dxfId="17" priority="2" stopIfTrue="1">
      <formula>B$8="dim"</formula>
    </cfRule>
    <cfRule type="expression" dxfId="16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24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Septembre</v>
      </c>
      <c r="B6" s="32">
        <f t="shared" ref="B6:AF6" ca="1" si="0">DATE($A$3,MONTH(1&amp;$A$6),B9)</f>
        <v>44440</v>
      </c>
      <c r="C6" s="32">
        <f t="shared" ca="1" si="0"/>
        <v>44441</v>
      </c>
      <c r="D6" s="32">
        <f t="shared" ca="1" si="0"/>
        <v>44442</v>
      </c>
      <c r="E6" s="32">
        <f t="shared" ca="1" si="0"/>
        <v>44443</v>
      </c>
      <c r="F6" s="32">
        <f t="shared" ca="1" si="0"/>
        <v>44444</v>
      </c>
      <c r="G6" s="32">
        <f t="shared" ca="1" si="0"/>
        <v>44445</v>
      </c>
      <c r="H6" s="32">
        <f t="shared" ca="1" si="0"/>
        <v>44446</v>
      </c>
      <c r="I6" s="32">
        <f t="shared" ca="1" si="0"/>
        <v>44447</v>
      </c>
      <c r="J6" s="32">
        <f t="shared" ca="1" si="0"/>
        <v>44448</v>
      </c>
      <c r="K6" s="32">
        <f t="shared" ca="1" si="0"/>
        <v>44449</v>
      </c>
      <c r="L6" s="32">
        <f t="shared" ca="1" si="0"/>
        <v>44450</v>
      </c>
      <c r="M6" s="32">
        <f t="shared" ca="1" si="0"/>
        <v>44451</v>
      </c>
      <c r="N6" s="32">
        <f t="shared" ca="1" si="0"/>
        <v>44452</v>
      </c>
      <c r="O6" s="32">
        <f t="shared" ca="1" si="0"/>
        <v>44453</v>
      </c>
      <c r="P6" s="32">
        <f t="shared" ca="1" si="0"/>
        <v>44454</v>
      </c>
      <c r="Q6" s="32">
        <f t="shared" ca="1" si="0"/>
        <v>44455</v>
      </c>
      <c r="R6" s="32">
        <f t="shared" ca="1" si="0"/>
        <v>44456</v>
      </c>
      <c r="S6" s="32">
        <f t="shared" ca="1" si="0"/>
        <v>44457</v>
      </c>
      <c r="T6" s="32">
        <f t="shared" ca="1" si="0"/>
        <v>44458</v>
      </c>
      <c r="U6" s="32">
        <f t="shared" ca="1" si="0"/>
        <v>44459</v>
      </c>
      <c r="V6" s="32">
        <f t="shared" ca="1" si="0"/>
        <v>44460</v>
      </c>
      <c r="W6" s="32">
        <f t="shared" ca="1" si="0"/>
        <v>44461</v>
      </c>
      <c r="X6" s="32">
        <f t="shared" ca="1" si="0"/>
        <v>44462</v>
      </c>
      <c r="Y6" s="32">
        <f t="shared" ca="1" si="0"/>
        <v>44463</v>
      </c>
      <c r="Z6" s="32">
        <f t="shared" ca="1" si="0"/>
        <v>44464</v>
      </c>
      <c r="AA6" s="32">
        <f t="shared" ca="1" si="0"/>
        <v>44465</v>
      </c>
      <c r="AB6" s="32">
        <f t="shared" ca="1" si="0"/>
        <v>44466</v>
      </c>
      <c r="AC6" s="32">
        <f t="shared" ca="1" si="0"/>
        <v>44467</v>
      </c>
      <c r="AD6" s="32">
        <f t="shared" ca="1" si="0"/>
        <v>44468</v>
      </c>
      <c r="AE6" s="32">
        <f t="shared" ca="1" si="0"/>
        <v>44469</v>
      </c>
      <c r="AF6" s="32">
        <f t="shared" ca="1" si="0"/>
        <v>44439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Septembre</v>
      </c>
      <c r="B8" s="24" t="str">
        <f t="shared" ref="B8:AE8" ca="1" si="1">TEXT(DATE($A$3,MONTH(1&amp;TEXT($A$8,"")),B9),"jjj")</f>
        <v>mer</v>
      </c>
      <c r="C8" s="24" t="str">
        <f t="shared" ca="1" si="1"/>
        <v>jeu</v>
      </c>
      <c r="D8" s="24" t="str">
        <f t="shared" ca="1" si="1"/>
        <v>ven</v>
      </c>
      <c r="E8" s="24" t="str">
        <f t="shared" ca="1" si="1"/>
        <v>sam</v>
      </c>
      <c r="F8" s="24" t="str">
        <f t="shared" ca="1" si="1"/>
        <v>dim</v>
      </c>
      <c r="G8" s="24" t="str">
        <f t="shared" ca="1" si="1"/>
        <v>lun</v>
      </c>
      <c r="H8" s="24" t="str">
        <f t="shared" ca="1" si="1"/>
        <v>mar</v>
      </c>
      <c r="I8" s="24" t="str">
        <f t="shared" ca="1" si="1"/>
        <v>mer</v>
      </c>
      <c r="J8" s="24" t="str">
        <f t="shared" ca="1" si="1"/>
        <v>jeu</v>
      </c>
      <c r="K8" s="24" t="str">
        <f t="shared" ca="1" si="1"/>
        <v>ven</v>
      </c>
      <c r="L8" s="24" t="str">
        <f t="shared" ca="1" si="1"/>
        <v>sam</v>
      </c>
      <c r="M8" s="24" t="str">
        <f t="shared" ca="1" si="1"/>
        <v>dim</v>
      </c>
      <c r="N8" s="24" t="str">
        <f t="shared" ca="1" si="1"/>
        <v>lun</v>
      </c>
      <c r="O8" s="24" t="str">
        <f t="shared" ca="1" si="1"/>
        <v>mar</v>
      </c>
      <c r="P8" s="24" t="str">
        <f t="shared" ca="1" si="1"/>
        <v>mer</v>
      </c>
      <c r="Q8" s="24" t="str">
        <f t="shared" ca="1" si="1"/>
        <v>jeu</v>
      </c>
      <c r="R8" s="24" t="str">
        <f t="shared" ca="1" si="1"/>
        <v>ven</v>
      </c>
      <c r="S8" s="24" t="str">
        <f t="shared" ca="1" si="1"/>
        <v>sam</v>
      </c>
      <c r="T8" s="24" t="str">
        <f t="shared" ca="1" si="1"/>
        <v>dim</v>
      </c>
      <c r="U8" s="24" t="str">
        <f t="shared" ca="1" si="1"/>
        <v>lun</v>
      </c>
      <c r="V8" s="24" t="str">
        <f t="shared" ca="1" si="1"/>
        <v>mar</v>
      </c>
      <c r="W8" s="24" t="str">
        <f t="shared" ca="1" si="1"/>
        <v>mer</v>
      </c>
      <c r="X8" s="24" t="str">
        <f t="shared" ca="1" si="1"/>
        <v>jeu</v>
      </c>
      <c r="Y8" s="24" t="str">
        <f t="shared" ca="1" si="1"/>
        <v>ven</v>
      </c>
      <c r="Z8" s="24" t="str">
        <f t="shared" ca="1" si="1"/>
        <v>sam</v>
      </c>
      <c r="AA8" s="24" t="str">
        <f t="shared" ca="1" si="1"/>
        <v>dim</v>
      </c>
      <c r="AB8" s="24" t="str">
        <f t="shared" ca="1" si="1"/>
        <v>lun</v>
      </c>
      <c r="AC8" s="24" t="str">
        <f t="shared" ca="1" si="1"/>
        <v>mar</v>
      </c>
      <c r="AD8" s="24" t="str">
        <f t="shared" ca="1" si="1"/>
        <v>mer</v>
      </c>
      <c r="AE8" s="24" t="str">
        <f t="shared" ca="1" si="1"/>
        <v>jeu</v>
      </c>
      <c r="AF8" s="24"/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f>22*7</f>
        <v>154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154</v>
      </c>
      <c r="AH13" s="22">
        <f>SUM(B13:AF13)</f>
        <v>0</v>
      </c>
      <c r="AI13" s="22">
        <f>AH13-AG13</f>
        <v>-154</v>
      </c>
      <c r="AJ13" s="22">
        <f>Août!AK13</f>
        <v>-719.75</v>
      </c>
      <c r="AK13" s="22">
        <f>AJ13+AI13</f>
        <v>-873.75</v>
      </c>
    </row>
    <row r="14" spans="1:38" ht="15" customHeight="1" x14ac:dyDescent="0.25">
      <c r="A14" s="25" t="s">
        <v>1</v>
      </c>
      <c r="B14" s="24" t="s">
        <v>17</v>
      </c>
      <c r="C14" s="24" t="s">
        <v>17</v>
      </c>
      <c r="D14" s="24" t="s">
        <v>16</v>
      </c>
      <c r="E14" s="24" t="s">
        <v>15</v>
      </c>
      <c r="F14" s="24" t="s">
        <v>15</v>
      </c>
      <c r="G14" s="24" t="s">
        <v>15</v>
      </c>
      <c r="H14" s="24" t="s">
        <v>15</v>
      </c>
      <c r="I14" s="24" t="s">
        <v>16</v>
      </c>
      <c r="J14" s="24" t="s">
        <v>16</v>
      </c>
      <c r="K14" s="24" t="s">
        <v>17</v>
      </c>
      <c r="L14" s="24" t="s">
        <v>17</v>
      </c>
      <c r="M14" s="24" t="s">
        <v>17</v>
      </c>
      <c r="N14" s="24" t="s">
        <v>17</v>
      </c>
      <c r="O14" s="24" t="s">
        <v>16</v>
      </c>
      <c r="P14" s="24" t="s">
        <v>15</v>
      </c>
      <c r="Q14" s="24" t="s">
        <v>15</v>
      </c>
      <c r="R14" s="24" t="s">
        <v>15</v>
      </c>
      <c r="S14" s="24" t="s">
        <v>16</v>
      </c>
      <c r="T14" s="24" t="s">
        <v>16</v>
      </c>
      <c r="U14" s="24"/>
      <c r="V14" s="24"/>
      <c r="W14" s="24"/>
      <c r="X14" s="24"/>
      <c r="Y14" s="24"/>
      <c r="Z14" s="24"/>
      <c r="AA14" s="24"/>
      <c r="AB14" s="24" t="s">
        <v>16</v>
      </c>
      <c r="AC14" s="24" t="s">
        <v>17</v>
      </c>
      <c r="AD14" s="24" t="s">
        <v>17</v>
      </c>
      <c r="AE14" s="24" t="s">
        <v>17</v>
      </c>
      <c r="AF14" s="24"/>
      <c r="AG14" s="25"/>
      <c r="AH14" s="25"/>
      <c r="AI14" s="25"/>
      <c r="AJ14" s="49"/>
      <c r="AK14" s="49"/>
    </row>
    <row r="15" spans="1:38" ht="15" customHeight="1" x14ac:dyDescent="0.25">
      <c r="A15" s="22"/>
      <c r="B15" s="19">
        <f t="shared" ref="B15:AF15" si="3">IF(B14="A",7.5,IF(B14="M",7.5,IF(OR(B14="C",B14="Mal"),7,"")))</f>
        <v>7.5</v>
      </c>
      <c r="C15" s="19">
        <f t="shared" si="3"/>
        <v>7.5</v>
      </c>
      <c r="D15" s="19" t="str">
        <f t="shared" si="3"/>
        <v/>
      </c>
      <c r="E15" s="1">
        <f t="shared" si="3"/>
        <v>7.5</v>
      </c>
      <c r="F15" s="1">
        <f t="shared" si="3"/>
        <v>7.5</v>
      </c>
      <c r="G15" s="1">
        <f t="shared" si="3"/>
        <v>7.5</v>
      </c>
      <c r="H15" s="1">
        <f t="shared" si="3"/>
        <v>7.5</v>
      </c>
      <c r="I15" s="1" t="str">
        <f t="shared" si="3"/>
        <v/>
      </c>
      <c r="J15" s="19" t="str">
        <f t="shared" si="3"/>
        <v/>
      </c>
      <c r="K15" s="19">
        <f t="shared" si="3"/>
        <v>7.5</v>
      </c>
      <c r="L15" s="1">
        <f t="shared" si="3"/>
        <v>7.5</v>
      </c>
      <c r="M15" s="1">
        <f t="shared" si="3"/>
        <v>7.5</v>
      </c>
      <c r="N15" s="1">
        <f t="shared" si="3"/>
        <v>7.5</v>
      </c>
      <c r="O15" s="1" t="str">
        <f t="shared" si="3"/>
        <v/>
      </c>
      <c r="P15" s="1">
        <f t="shared" si="3"/>
        <v>7.5</v>
      </c>
      <c r="Q15" s="19">
        <f t="shared" si="3"/>
        <v>7.5</v>
      </c>
      <c r="R15" s="19">
        <f t="shared" si="3"/>
        <v>7.5</v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 t="str">
        <f t="shared" si="3"/>
        <v/>
      </c>
      <c r="W15" s="1" t="str">
        <f t="shared" si="3"/>
        <v/>
      </c>
      <c r="X15" s="19" t="str">
        <f t="shared" si="3"/>
        <v/>
      </c>
      <c r="Y15" s="19" t="str">
        <f t="shared" si="3"/>
        <v/>
      </c>
      <c r="Z15" s="1" t="str">
        <f t="shared" si="3"/>
        <v/>
      </c>
      <c r="AA15" s="1" t="str">
        <f t="shared" si="3"/>
        <v/>
      </c>
      <c r="AB15" s="1" t="str">
        <f t="shared" si="3"/>
        <v/>
      </c>
      <c r="AC15" s="1">
        <f t="shared" si="3"/>
        <v>7.5</v>
      </c>
      <c r="AD15" s="1">
        <f t="shared" si="3"/>
        <v>7.5</v>
      </c>
      <c r="AE15" s="19">
        <f t="shared" si="3"/>
        <v>7.5</v>
      </c>
      <c r="AF15" s="19" t="str">
        <f t="shared" si="3"/>
        <v/>
      </c>
      <c r="AG15" s="22">
        <f>$AG$9</f>
        <v>154</v>
      </c>
      <c r="AH15" s="22">
        <f>SUM(B15:AF15)</f>
        <v>120</v>
      </c>
      <c r="AI15" s="22">
        <f>AH15-AG15</f>
        <v>-34</v>
      </c>
      <c r="AJ15" s="22">
        <f>Août!AK15</f>
        <v>-178.75</v>
      </c>
      <c r="AK15" s="22">
        <f>AJ15+AI15</f>
        <v>-212.75</v>
      </c>
    </row>
    <row r="16" spans="1:38" ht="15" customHeight="1" x14ac:dyDescent="0.25">
      <c r="A16" s="25" t="s">
        <v>2</v>
      </c>
      <c r="B16" s="24" t="s">
        <v>15</v>
      </c>
      <c r="C16" s="24" t="s">
        <v>15</v>
      </c>
      <c r="D16" s="24" t="s">
        <v>15</v>
      </c>
      <c r="E16" s="24" t="s">
        <v>16</v>
      </c>
      <c r="F16" s="24" t="s">
        <v>16</v>
      </c>
      <c r="G16" s="24"/>
      <c r="H16" s="24"/>
      <c r="I16" s="24"/>
      <c r="J16" s="24"/>
      <c r="K16" s="24"/>
      <c r="L16" s="24"/>
      <c r="M16" s="24"/>
      <c r="N16" s="24" t="s">
        <v>16</v>
      </c>
      <c r="O16" s="24" t="s">
        <v>17</v>
      </c>
      <c r="P16" s="24" t="s">
        <v>17</v>
      </c>
      <c r="Q16" s="24" t="s">
        <v>17</v>
      </c>
      <c r="R16" s="24" t="s">
        <v>16</v>
      </c>
      <c r="S16" s="24" t="s">
        <v>15</v>
      </c>
      <c r="T16" s="24" t="s">
        <v>15</v>
      </c>
      <c r="U16" s="24" t="s">
        <v>15</v>
      </c>
      <c r="V16" s="24" t="s">
        <v>15</v>
      </c>
      <c r="W16" s="24" t="s">
        <v>16</v>
      </c>
      <c r="X16" s="24" t="s">
        <v>16</v>
      </c>
      <c r="Y16" s="24" t="s">
        <v>17</v>
      </c>
      <c r="Z16" s="24" t="s">
        <v>17</v>
      </c>
      <c r="AA16" s="24" t="s">
        <v>17</v>
      </c>
      <c r="AB16" s="24" t="s">
        <v>17</v>
      </c>
      <c r="AC16" s="24" t="s">
        <v>16</v>
      </c>
      <c r="AD16" s="24" t="s">
        <v>15</v>
      </c>
      <c r="AE16" s="24" t="s">
        <v>15</v>
      </c>
      <c r="AF16" s="24"/>
      <c r="AG16" s="25"/>
      <c r="AH16" s="25"/>
      <c r="AI16" s="25"/>
      <c r="AJ16" s="49"/>
      <c r="AK16" s="49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>
        <f t="shared" si="4"/>
        <v>7.5</v>
      </c>
      <c r="D17" s="19">
        <f t="shared" si="4"/>
        <v>7.5</v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1" t="str">
        <f t="shared" si="4"/>
        <v/>
      </c>
      <c r="J17" s="19" t="str">
        <f t="shared" si="4"/>
        <v/>
      </c>
      <c r="K17" s="19" t="str">
        <f t="shared" si="4"/>
        <v/>
      </c>
      <c r="L17" s="1" t="str">
        <f t="shared" si="4"/>
        <v/>
      </c>
      <c r="M17" s="1" t="str">
        <f t="shared" si="4"/>
        <v/>
      </c>
      <c r="N17" s="1" t="str">
        <f t="shared" si="4"/>
        <v/>
      </c>
      <c r="O17" s="1">
        <f t="shared" si="4"/>
        <v>7.5</v>
      </c>
      <c r="P17" s="1">
        <f t="shared" si="4"/>
        <v>7.5</v>
      </c>
      <c r="Q17" s="19">
        <f t="shared" si="4"/>
        <v>7.5</v>
      </c>
      <c r="R17" s="19" t="str">
        <f t="shared" si="4"/>
        <v/>
      </c>
      <c r="S17" s="1">
        <f t="shared" si="4"/>
        <v>7.5</v>
      </c>
      <c r="T17" s="1">
        <f t="shared" si="4"/>
        <v>7.5</v>
      </c>
      <c r="U17" s="1">
        <f t="shared" si="4"/>
        <v>7.5</v>
      </c>
      <c r="V17" s="1">
        <f t="shared" si="4"/>
        <v>7.5</v>
      </c>
      <c r="W17" s="1" t="str">
        <f t="shared" si="4"/>
        <v/>
      </c>
      <c r="X17" s="19" t="str">
        <f t="shared" si="4"/>
        <v/>
      </c>
      <c r="Y17" s="19">
        <f t="shared" si="4"/>
        <v>7.5</v>
      </c>
      <c r="Z17" s="1">
        <f t="shared" si="4"/>
        <v>7.5</v>
      </c>
      <c r="AA17" s="1">
        <f t="shared" si="4"/>
        <v>7.5</v>
      </c>
      <c r="AB17" s="1">
        <f t="shared" si="4"/>
        <v>7.5</v>
      </c>
      <c r="AC17" s="1" t="str">
        <f t="shared" si="4"/>
        <v/>
      </c>
      <c r="AD17" s="1">
        <f t="shared" si="4"/>
        <v>7.5</v>
      </c>
      <c r="AE17" s="19">
        <f t="shared" si="4"/>
        <v>7.5</v>
      </c>
      <c r="AF17" s="19" t="str">
        <f t="shared" si="4"/>
        <v/>
      </c>
      <c r="AG17" s="22">
        <f>$AG$9</f>
        <v>154</v>
      </c>
      <c r="AH17" s="22">
        <f>SUM(B17:AF17)</f>
        <v>120</v>
      </c>
      <c r="AI17" s="22">
        <f>AH17-AG17</f>
        <v>-34</v>
      </c>
      <c r="AJ17" s="22">
        <f>Août!AK17</f>
        <v>-143.75</v>
      </c>
      <c r="AK17" s="22">
        <f>AJ17+AI17</f>
        <v>-177.75</v>
      </c>
    </row>
    <row r="18" spans="1:38" ht="15" customHeight="1" x14ac:dyDescent="0.25">
      <c r="A18" s="25" t="s">
        <v>4</v>
      </c>
      <c r="B18" s="24" t="s">
        <v>16</v>
      </c>
      <c r="C18" s="24" t="s">
        <v>16</v>
      </c>
      <c r="D18" s="24" t="s">
        <v>17</v>
      </c>
      <c r="E18" s="24" t="s">
        <v>17</v>
      </c>
      <c r="F18" s="24" t="s">
        <v>17</v>
      </c>
      <c r="G18" s="24" t="s">
        <v>17</v>
      </c>
      <c r="H18" s="24" t="s">
        <v>16</v>
      </c>
      <c r="I18" s="24" t="s">
        <v>15</v>
      </c>
      <c r="J18" s="24" t="s">
        <v>15</v>
      </c>
      <c r="K18" s="24" t="s">
        <v>15</v>
      </c>
      <c r="L18" s="24" t="s">
        <v>16</v>
      </c>
      <c r="M18" s="24" t="s">
        <v>16</v>
      </c>
      <c r="N18" s="24"/>
      <c r="O18" s="24"/>
      <c r="P18" s="24"/>
      <c r="Q18" s="24"/>
      <c r="R18" s="24"/>
      <c r="S18" s="24"/>
      <c r="T18" s="24"/>
      <c r="U18" s="24" t="s">
        <v>16</v>
      </c>
      <c r="V18" s="24" t="s">
        <v>17</v>
      </c>
      <c r="W18" s="24" t="s">
        <v>17</v>
      </c>
      <c r="X18" s="24" t="s">
        <v>17</v>
      </c>
      <c r="Y18" s="24" t="s">
        <v>16</v>
      </c>
      <c r="Z18" s="24" t="s">
        <v>15</v>
      </c>
      <c r="AA18" s="24" t="s">
        <v>15</v>
      </c>
      <c r="AB18" s="24" t="s">
        <v>15</v>
      </c>
      <c r="AC18" s="24" t="s">
        <v>15</v>
      </c>
      <c r="AD18" s="24" t="s">
        <v>16</v>
      </c>
      <c r="AE18" s="24" t="s">
        <v>16</v>
      </c>
      <c r="AF18" s="24"/>
      <c r="AG18" s="25"/>
      <c r="AH18" s="25"/>
      <c r="AI18" s="25"/>
      <c r="AJ18" s="49"/>
      <c r="AK18" s="49"/>
    </row>
    <row r="19" spans="1:38" ht="15" customHeight="1" x14ac:dyDescent="0.25">
      <c r="A19" s="22"/>
      <c r="B19" s="19" t="str">
        <f t="shared" ref="B19:AF19" si="5">IF(B18="A",7.5,IF(B18="M",7.5,IF(OR(B18="C",B18="Mal"),7,"")))</f>
        <v/>
      </c>
      <c r="C19" s="19" t="str">
        <f t="shared" si="5"/>
        <v/>
      </c>
      <c r="D19" s="19">
        <f t="shared" si="5"/>
        <v>7.5</v>
      </c>
      <c r="E19" s="1">
        <f t="shared" si="5"/>
        <v>7.5</v>
      </c>
      <c r="F19" s="1">
        <f t="shared" si="5"/>
        <v>7.5</v>
      </c>
      <c r="G19" s="1">
        <f t="shared" si="5"/>
        <v>7.5</v>
      </c>
      <c r="H19" s="1" t="str">
        <f t="shared" si="5"/>
        <v/>
      </c>
      <c r="I19" s="1">
        <f t="shared" si="5"/>
        <v>7.5</v>
      </c>
      <c r="J19" s="19">
        <f t="shared" si="5"/>
        <v>7.5</v>
      </c>
      <c r="K19" s="19">
        <f t="shared" si="5"/>
        <v>7.5</v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 t="str">
        <f t="shared" si="5"/>
        <v/>
      </c>
      <c r="P19" s="1" t="str">
        <f t="shared" si="5"/>
        <v/>
      </c>
      <c r="Q19" s="19" t="str">
        <f t="shared" si="5"/>
        <v/>
      </c>
      <c r="R19" s="19" t="str">
        <f t="shared" si="5"/>
        <v/>
      </c>
      <c r="S19" s="1" t="str">
        <f t="shared" si="5"/>
        <v/>
      </c>
      <c r="T19" s="1" t="str">
        <f t="shared" si="5"/>
        <v/>
      </c>
      <c r="U19" s="1" t="str">
        <f t="shared" si="5"/>
        <v/>
      </c>
      <c r="V19" s="1">
        <f t="shared" si="5"/>
        <v>7.5</v>
      </c>
      <c r="W19" s="1">
        <f t="shared" si="5"/>
        <v>7.5</v>
      </c>
      <c r="X19" s="19">
        <f t="shared" si="5"/>
        <v>7.5</v>
      </c>
      <c r="Y19" s="19" t="str">
        <f t="shared" si="5"/>
        <v/>
      </c>
      <c r="Z19" s="1">
        <f t="shared" si="5"/>
        <v>7.5</v>
      </c>
      <c r="AA19" s="1">
        <f t="shared" si="5"/>
        <v>7.5</v>
      </c>
      <c r="AB19" s="1">
        <f t="shared" si="5"/>
        <v>7.5</v>
      </c>
      <c r="AC19" s="1">
        <f t="shared" si="5"/>
        <v>7.5</v>
      </c>
      <c r="AD19" s="1" t="str">
        <f t="shared" si="5"/>
        <v/>
      </c>
      <c r="AE19" s="19" t="str">
        <f t="shared" si="5"/>
        <v/>
      </c>
      <c r="AF19" s="19" t="str">
        <f t="shared" si="5"/>
        <v/>
      </c>
      <c r="AG19" s="22">
        <f>$AG$9</f>
        <v>154</v>
      </c>
      <c r="AH19" s="22">
        <f>SUM(B19:AF19)</f>
        <v>105</v>
      </c>
      <c r="AI19" s="22">
        <f>AH19-AG19</f>
        <v>-49</v>
      </c>
      <c r="AJ19" s="22">
        <f>Août!AK19</f>
        <v>-113.75</v>
      </c>
      <c r="AK19" s="22">
        <f>AJ19+AI19</f>
        <v>-162.75</v>
      </c>
    </row>
    <row r="20" spans="1:38" ht="15" customHeight="1" x14ac:dyDescent="0.25">
      <c r="A20" s="25" t="s">
        <v>3</v>
      </c>
      <c r="B20" s="24"/>
      <c r="C20" s="24"/>
      <c r="D20" s="24"/>
      <c r="E20" s="24"/>
      <c r="F20" s="24"/>
      <c r="G20" s="24" t="s">
        <v>16</v>
      </c>
      <c r="H20" s="24" t="s">
        <v>17</v>
      </c>
      <c r="I20" s="24" t="s">
        <v>17</v>
      </c>
      <c r="J20" s="24" t="s">
        <v>17</v>
      </c>
      <c r="K20" s="24" t="s">
        <v>16</v>
      </c>
      <c r="L20" s="24" t="s">
        <v>15</v>
      </c>
      <c r="M20" s="24" t="s">
        <v>15</v>
      </c>
      <c r="N20" s="24" t="s">
        <v>15</v>
      </c>
      <c r="O20" s="24" t="s">
        <v>15</v>
      </c>
      <c r="P20" s="24" t="s">
        <v>16</v>
      </c>
      <c r="Q20" s="24" t="s">
        <v>16</v>
      </c>
      <c r="R20" s="24" t="s">
        <v>17</v>
      </c>
      <c r="S20" s="24" t="s">
        <v>17</v>
      </c>
      <c r="T20" s="24" t="s">
        <v>17</v>
      </c>
      <c r="U20" s="24" t="s">
        <v>17</v>
      </c>
      <c r="V20" s="24" t="s">
        <v>16</v>
      </c>
      <c r="W20" s="24" t="s">
        <v>15</v>
      </c>
      <c r="X20" s="24" t="s">
        <v>15</v>
      </c>
      <c r="Y20" s="24" t="s">
        <v>15</v>
      </c>
      <c r="Z20" s="24" t="s">
        <v>16</v>
      </c>
      <c r="AA20" s="24" t="s">
        <v>16</v>
      </c>
      <c r="AB20" s="24"/>
      <c r="AC20" s="24"/>
      <c r="AD20" s="24"/>
      <c r="AE20" s="24"/>
      <c r="AF20" s="24"/>
      <c r="AG20" s="25"/>
      <c r="AH20" s="25"/>
      <c r="AI20" s="25"/>
      <c r="AJ20" s="49"/>
      <c r="AK20" s="49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 t="str">
        <f t="shared" si="6"/>
        <v/>
      </c>
      <c r="D21" s="19" t="str">
        <f t="shared" si="6"/>
        <v/>
      </c>
      <c r="E21" s="1" t="str">
        <f t="shared" si="6"/>
        <v/>
      </c>
      <c r="F21" s="1" t="str">
        <f t="shared" si="6"/>
        <v/>
      </c>
      <c r="G21" s="1" t="str">
        <f t="shared" si="6"/>
        <v/>
      </c>
      <c r="H21" s="1">
        <f t="shared" si="6"/>
        <v>7.5</v>
      </c>
      <c r="I21" s="1">
        <f t="shared" si="6"/>
        <v>7.5</v>
      </c>
      <c r="J21" s="19">
        <f t="shared" si="6"/>
        <v>7.5</v>
      </c>
      <c r="K21" s="19" t="str">
        <f t="shared" si="6"/>
        <v/>
      </c>
      <c r="L21" s="1">
        <f t="shared" si="6"/>
        <v>7.5</v>
      </c>
      <c r="M21" s="1">
        <f t="shared" si="6"/>
        <v>7.5</v>
      </c>
      <c r="N21" s="1">
        <f t="shared" si="6"/>
        <v>7.5</v>
      </c>
      <c r="O21" s="1">
        <f t="shared" si="6"/>
        <v>7.5</v>
      </c>
      <c r="P21" s="1" t="str">
        <f t="shared" si="6"/>
        <v/>
      </c>
      <c r="Q21" s="19" t="str">
        <f t="shared" si="6"/>
        <v/>
      </c>
      <c r="R21" s="19">
        <f t="shared" si="6"/>
        <v>7.5</v>
      </c>
      <c r="S21" s="1">
        <f t="shared" si="6"/>
        <v>7.5</v>
      </c>
      <c r="T21" s="1">
        <f t="shared" si="6"/>
        <v>7.5</v>
      </c>
      <c r="U21" s="1">
        <f t="shared" si="6"/>
        <v>7.5</v>
      </c>
      <c r="V21" s="1" t="str">
        <f t="shared" si="6"/>
        <v/>
      </c>
      <c r="W21" s="1">
        <f t="shared" si="6"/>
        <v>7.5</v>
      </c>
      <c r="X21" s="19">
        <f t="shared" si="6"/>
        <v>7.5</v>
      </c>
      <c r="Y21" s="19">
        <f t="shared" si="6"/>
        <v>7.5</v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 t="str">
        <f t="shared" si="6"/>
        <v/>
      </c>
      <c r="AD21" s="1" t="str">
        <f t="shared" si="6"/>
        <v/>
      </c>
      <c r="AE21" s="19" t="str">
        <f t="shared" si="6"/>
        <v/>
      </c>
      <c r="AF21" s="19" t="str">
        <f t="shared" si="6"/>
        <v/>
      </c>
      <c r="AG21" s="22">
        <f>$AG$9</f>
        <v>154</v>
      </c>
      <c r="AH21" s="22">
        <f>SUM(B21:AF21)</f>
        <v>105</v>
      </c>
      <c r="AI21" s="22">
        <f>AH21-AG21</f>
        <v>-49</v>
      </c>
      <c r="AJ21" s="22">
        <f>Août!AK21</f>
        <v>-157.5</v>
      </c>
      <c r="AK21" s="22">
        <f>AJ21+AI21</f>
        <v>-206.5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154</v>
      </c>
      <c r="AH23" s="22">
        <f>SUM(B23:AF23)</f>
        <v>0</v>
      </c>
      <c r="AI23" s="22">
        <f>AH23-AG23</f>
        <v>-154</v>
      </c>
      <c r="AJ23" s="22">
        <f>Août!AK23</f>
        <v>-390.75</v>
      </c>
      <c r="AK23" s="22">
        <f>AJ23+AI23</f>
        <v>-544.75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 t="s">
        <v>31</v>
      </c>
      <c r="C26" s="24"/>
      <c r="D26" s="24"/>
      <c r="E26" s="24" t="s">
        <v>31</v>
      </c>
      <c r="F26" s="24" t="s">
        <v>31</v>
      </c>
      <c r="G26" s="24"/>
      <c r="H26" s="24" t="s">
        <v>31</v>
      </c>
      <c r="I26" s="24"/>
      <c r="J26" s="24"/>
      <c r="K26" s="24" t="s">
        <v>31</v>
      </c>
      <c r="L26" s="24"/>
      <c r="M26" s="24"/>
      <c r="N26" s="24" t="s">
        <v>31</v>
      </c>
      <c r="O26" s="24"/>
      <c r="P26" s="24"/>
      <c r="Q26" s="24"/>
      <c r="R26" s="24"/>
      <c r="S26" s="24" t="s">
        <v>31</v>
      </c>
      <c r="T26" s="24" t="s">
        <v>31</v>
      </c>
      <c r="U26" s="24" t="s">
        <v>36</v>
      </c>
      <c r="V26" s="24" t="s">
        <v>36</v>
      </c>
      <c r="W26" s="24" t="s">
        <v>36</v>
      </c>
      <c r="X26" s="24" t="s">
        <v>36</v>
      </c>
      <c r="Y26" s="24" t="s">
        <v>36</v>
      </c>
      <c r="Z26" s="24"/>
      <c r="AA26" s="24"/>
      <c r="AB26" s="24" t="s">
        <v>31</v>
      </c>
      <c r="AC26" s="24" t="s">
        <v>31</v>
      </c>
      <c r="AD26" s="24"/>
      <c r="AE26" s="24"/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>
        <f t="shared" ref="B27:AF27" si="8">IF(B26="J",12,(IF(B26="A",7.5,IF(B26="M",7.5,IF(B26="C",7,"")))))</f>
        <v>12</v>
      </c>
      <c r="C27" s="19" t="str">
        <f t="shared" si="8"/>
        <v/>
      </c>
      <c r="D27" s="19" t="str">
        <f t="shared" si="8"/>
        <v/>
      </c>
      <c r="E27" s="1">
        <f t="shared" si="8"/>
        <v>12</v>
      </c>
      <c r="F27" s="1">
        <f t="shared" si="8"/>
        <v>12</v>
      </c>
      <c r="G27" s="1" t="str">
        <f t="shared" si="8"/>
        <v/>
      </c>
      <c r="H27" s="1">
        <f t="shared" si="8"/>
        <v>12</v>
      </c>
      <c r="I27" s="1" t="str">
        <f t="shared" si="8"/>
        <v/>
      </c>
      <c r="J27" s="19" t="str">
        <f t="shared" si="8"/>
        <v/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>
        <f t="shared" si="8"/>
        <v>12</v>
      </c>
      <c r="O27" s="1" t="str">
        <f t="shared" si="8"/>
        <v/>
      </c>
      <c r="P27" s="1" t="str">
        <f t="shared" si="8"/>
        <v/>
      </c>
      <c r="Q27" s="19" t="str">
        <f t="shared" si="8"/>
        <v/>
      </c>
      <c r="R27" s="19" t="str">
        <f t="shared" si="8"/>
        <v/>
      </c>
      <c r="S27" s="1">
        <f t="shared" si="8"/>
        <v>12</v>
      </c>
      <c r="T27" s="1">
        <f t="shared" si="8"/>
        <v>12</v>
      </c>
      <c r="U27" s="1">
        <f t="shared" si="8"/>
        <v>7</v>
      </c>
      <c r="V27" s="1">
        <f t="shared" si="8"/>
        <v>7</v>
      </c>
      <c r="W27" s="1">
        <f t="shared" si="8"/>
        <v>7</v>
      </c>
      <c r="X27" s="19">
        <f t="shared" si="8"/>
        <v>7</v>
      </c>
      <c r="Y27" s="19">
        <f t="shared" si="8"/>
        <v>7</v>
      </c>
      <c r="Z27" s="1" t="str">
        <f t="shared" si="8"/>
        <v/>
      </c>
      <c r="AA27" s="1" t="str">
        <f t="shared" si="8"/>
        <v/>
      </c>
      <c r="AB27" s="1">
        <f t="shared" si="8"/>
        <v>12</v>
      </c>
      <c r="AC27" s="1">
        <f t="shared" si="8"/>
        <v>12</v>
      </c>
      <c r="AD27" s="1" t="str">
        <f t="shared" si="8"/>
        <v/>
      </c>
      <c r="AE27" s="19" t="str">
        <f t="shared" si="8"/>
        <v/>
      </c>
      <c r="AF27" s="19" t="str">
        <f t="shared" si="8"/>
        <v/>
      </c>
      <c r="AG27" s="22">
        <f>$AG$9</f>
        <v>154</v>
      </c>
      <c r="AH27" s="22">
        <f>SUM(B27:AF27)</f>
        <v>155</v>
      </c>
      <c r="AI27" s="22">
        <f>AH27-AG27</f>
        <v>1</v>
      </c>
      <c r="AJ27" s="22">
        <f>Août!AK27</f>
        <v>48.25</v>
      </c>
      <c r="AK27" s="22">
        <f>AJ27+AI27</f>
        <v>49.25</v>
      </c>
      <c r="AL27" s="15"/>
    </row>
    <row r="28" spans="1:38" ht="15" customHeight="1" x14ac:dyDescent="0.25">
      <c r="A28" s="25" t="s">
        <v>13</v>
      </c>
      <c r="B28" s="24" t="s">
        <v>36</v>
      </c>
      <c r="C28" s="24" t="s">
        <v>36</v>
      </c>
      <c r="D28" s="24" t="s">
        <v>36</v>
      </c>
      <c r="E28" s="24"/>
      <c r="F28" s="24"/>
      <c r="G28" s="24"/>
      <c r="H28" s="24"/>
      <c r="I28" s="24" t="s">
        <v>31</v>
      </c>
      <c r="J28" s="24" t="s">
        <v>31</v>
      </c>
      <c r="K28" s="24"/>
      <c r="L28" s="24"/>
      <c r="M28" s="24"/>
      <c r="N28" s="24"/>
      <c r="O28" s="24" t="s">
        <v>31</v>
      </c>
      <c r="P28" s="24"/>
      <c r="Q28" s="24"/>
      <c r="R28" s="24" t="s">
        <v>31</v>
      </c>
      <c r="S28" s="24"/>
      <c r="T28" s="24"/>
      <c r="U28" s="24" t="s">
        <v>31</v>
      </c>
      <c r="V28" s="24"/>
      <c r="W28" s="24"/>
      <c r="X28" s="24" t="s">
        <v>31</v>
      </c>
      <c r="Y28" s="24"/>
      <c r="Z28" s="24" t="s">
        <v>31</v>
      </c>
      <c r="AA28" s="24" t="s">
        <v>31</v>
      </c>
      <c r="AB28" s="24"/>
      <c r="AC28" s="24"/>
      <c r="AD28" s="24" t="s">
        <v>31</v>
      </c>
      <c r="AE28" s="24" t="s">
        <v>31</v>
      </c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>
        <f t="shared" ref="B29:AB29" si="9">IF(B28="J",12,(IF(B28="A",7.5,IF(B28="M",7.5,IF(B28="C",7,"")))))</f>
        <v>7</v>
      </c>
      <c r="C29" s="19">
        <f t="shared" si="9"/>
        <v>7</v>
      </c>
      <c r="D29" s="19">
        <f t="shared" si="9"/>
        <v>7</v>
      </c>
      <c r="E29" s="1" t="str">
        <f t="shared" si="9"/>
        <v/>
      </c>
      <c r="F29" s="1" t="str">
        <f t="shared" si="9"/>
        <v/>
      </c>
      <c r="G29" s="1" t="str">
        <f t="shared" si="9"/>
        <v/>
      </c>
      <c r="H29" s="1" t="str">
        <f t="shared" si="9"/>
        <v/>
      </c>
      <c r="I29" s="1">
        <f t="shared" si="9"/>
        <v>12</v>
      </c>
      <c r="J29" s="19">
        <f t="shared" si="9"/>
        <v>12</v>
      </c>
      <c r="K29" s="19" t="str">
        <f t="shared" si="9"/>
        <v/>
      </c>
      <c r="L29" s="1" t="str">
        <f t="shared" si="9"/>
        <v/>
      </c>
      <c r="M29" s="1" t="str">
        <f t="shared" si="9"/>
        <v/>
      </c>
      <c r="N29" s="1" t="str">
        <f t="shared" si="9"/>
        <v/>
      </c>
      <c r="O29" s="1">
        <f t="shared" si="9"/>
        <v>12</v>
      </c>
      <c r="P29" s="1" t="str">
        <f t="shared" si="9"/>
        <v/>
      </c>
      <c r="Q29" s="19" t="str">
        <f t="shared" si="9"/>
        <v/>
      </c>
      <c r="R29" s="19">
        <f t="shared" si="9"/>
        <v>12</v>
      </c>
      <c r="S29" s="1" t="str">
        <f t="shared" si="9"/>
        <v/>
      </c>
      <c r="T29" s="1" t="str">
        <f t="shared" si="9"/>
        <v/>
      </c>
      <c r="U29" s="1">
        <f t="shared" si="9"/>
        <v>12</v>
      </c>
      <c r="V29" s="1" t="str">
        <f t="shared" si="9"/>
        <v/>
      </c>
      <c r="W29" s="1" t="str">
        <f t="shared" si="9"/>
        <v/>
      </c>
      <c r="X29" s="19">
        <f t="shared" si="9"/>
        <v>12</v>
      </c>
      <c r="Y29" s="19" t="str">
        <f t="shared" si="9"/>
        <v/>
      </c>
      <c r="Z29" s="1">
        <f t="shared" si="9"/>
        <v>12</v>
      </c>
      <c r="AA29" s="1">
        <f t="shared" si="9"/>
        <v>12</v>
      </c>
      <c r="AB29" s="1" t="str">
        <f t="shared" si="9"/>
        <v/>
      </c>
      <c r="AC29" s="1"/>
      <c r="AD29" s="1">
        <f>IF(AD28="J",12,(IF(AD28="A",7.5,IF(AD28="M",7.5,IF(AD28="C",7,"")))))</f>
        <v>12</v>
      </c>
      <c r="AE29" s="19">
        <f>IF(AE28="J",12,(IF(AE28="A",7.5,IF(AE28="M",7.5,IF(AE28="C",7,"")))))</f>
        <v>12</v>
      </c>
      <c r="AF29" s="19" t="str">
        <f>IF(AF28="J",12,(IF(AF28="A",7.5,IF(AF28="M",7.5,IF(AF28="C",7,"")))))</f>
        <v/>
      </c>
      <c r="AG29" s="22">
        <f>$AG$9</f>
        <v>154</v>
      </c>
      <c r="AH29" s="22">
        <f>SUM(B29:AF29)</f>
        <v>141</v>
      </c>
      <c r="AI29" s="22">
        <f>AH29-AG29</f>
        <v>-13</v>
      </c>
      <c r="AJ29" s="22">
        <f>Août!AK29</f>
        <v>67.25</v>
      </c>
      <c r="AK29" s="22">
        <f>AJ29+AI29</f>
        <v>54.25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 t="s">
        <v>31</v>
      </c>
      <c r="E30" s="24"/>
      <c r="F30" s="24"/>
      <c r="G30" s="24" t="s">
        <v>31</v>
      </c>
      <c r="H30" s="24"/>
      <c r="I30" s="24"/>
      <c r="J30" s="24"/>
      <c r="K30" s="24"/>
      <c r="L30" s="24" t="s">
        <v>31</v>
      </c>
      <c r="M30" s="24" t="s">
        <v>31</v>
      </c>
      <c r="N30" s="24"/>
      <c r="O30" s="24"/>
      <c r="P30" s="24" t="s">
        <v>31</v>
      </c>
      <c r="Q30" s="24" t="s">
        <v>31</v>
      </c>
      <c r="R30" s="24"/>
      <c r="S30" s="24"/>
      <c r="T30" s="24"/>
      <c r="U30" s="24" t="s">
        <v>17</v>
      </c>
      <c r="V30" s="24"/>
      <c r="W30" s="24" t="s">
        <v>31</v>
      </c>
      <c r="X30" s="24"/>
      <c r="Y30" s="24" t="s">
        <v>33</v>
      </c>
      <c r="Z30" s="24"/>
      <c r="AA30" s="24"/>
      <c r="AB30" s="24"/>
      <c r="AC30" s="24"/>
      <c r="AD30" s="24"/>
      <c r="AE30" s="24"/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>IF(B30="J",12,(IF(B30="A",7.5,IF(B30="M",7.5,IF(B30="C",7,"")))))</f>
        <v/>
      </c>
      <c r="C31" s="19">
        <v>12</v>
      </c>
      <c r="D31" s="19">
        <f t="shared" ref="D31:T31" si="10">IF(D30="J",12,(IF(D30="A",7.5,IF(D30="M",7.5,IF(D30="C",7,"")))))</f>
        <v>12</v>
      </c>
      <c r="E31" s="1" t="str">
        <f t="shared" si="10"/>
        <v/>
      </c>
      <c r="F31" s="1" t="str">
        <f t="shared" si="10"/>
        <v/>
      </c>
      <c r="G31" s="1">
        <f t="shared" si="10"/>
        <v>12</v>
      </c>
      <c r="H31" s="1" t="str">
        <f t="shared" si="10"/>
        <v/>
      </c>
      <c r="I31" s="1" t="str">
        <f t="shared" si="10"/>
        <v/>
      </c>
      <c r="J31" s="19" t="str">
        <f t="shared" si="10"/>
        <v/>
      </c>
      <c r="K31" s="19" t="str">
        <f t="shared" si="10"/>
        <v/>
      </c>
      <c r="L31" s="1">
        <f t="shared" si="10"/>
        <v>12</v>
      </c>
      <c r="M31" s="1">
        <f t="shared" si="10"/>
        <v>12</v>
      </c>
      <c r="N31" s="1" t="str">
        <f t="shared" si="10"/>
        <v/>
      </c>
      <c r="O31" s="1" t="str">
        <f t="shared" si="10"/>
        <v/>
      </c>
      <c r="P31" s="1">
        <f t="shared" si="10"/>
        <v>12</v>
      </c>
      <c r="Q31" s="19">
        <f t="shared" si="10"/>
        <v>12</v>
      </c>
      <c r="R31" s="19" t="str">
        <f t="shared" si="10"/>
        <v/>
      </c>
      <c r="S31" s="1" t="str">
        <f t="shared" si="10"/>
        <v/>
      </c>
      <c r="T31" s="1" t="str">
        <f t="shared" si="10"/>
        <v/>
      </c>
      <c r="U31" s="1">
        <v>7</v>
      </c>
      <c r="V31" s="1" t="str">
        <f t="shared" ref="V31:AF31" si="11">IF(V30="J",12,(IF(V30="A",7.5,IF(V30="M",7.5,IF(V30="C",7,"")))))</f>
        <v/>
      </c>
      <c r="W31" s="1">
        <f t="shared" si="11"/>
        <v>12</v>
      </c>
      <c r="X31" s="19" t="str">
        <f t="shared" si="11"/>
        <v/>
      </c>
      <c r="Y31" s="19" t="str">
        <f t="shared" si="11"/>
        <v/>
      </c>
      <c r="Z31" s="1" t="str">
        <f t="shared" si="11"/>
        <v/>
      </c>
      <c r="AA31" s="1" t="str">
        <f t="shared" si="11"/>
        <v/>
      </c>
      <c r="AB31" s="1" t="str">
        <f t="shared" si="11"/>
        <v/>
      </c>
      <c r="AC31" s="1" t="str">
        <f t="shared" si="11"/>
        <v/>
      </c>
      <c r="AD31" s="1" t="str">
        <f t="shared" si="11"/>
        <v/>
      </c>
      <c r="AE31" s="19" t="str">
        <f t="shared" si="11"/>
        <v/>
      </c>
      <c r="AF31" s="19" t="str">
        <f t="shared" si="11"/>
        <v/>
      </c>
      <c r="AG31" s="22">
        <f>$AG$9</f>
        <v>154</v>
      </c>
      <c r="AH31" s="22">
        <f>SUM(B31:AF31)</f>
        <v>103</v>
      </c>
      <c r="AI31" s="22">
        <f>AH31-AG31</f>
        <v>-51</v>
      </c>
      <c r="AJ31" s="22">
        <f>Août!AK31</f>
        <v>-1.5</v>
      </c>
      <c r="AK31" s="22">
        <f>AJ31+AI31</f>
        <v>-52.5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15" priority="4" stopIfTrue="1" operator="lessThan">
      <formula>0</formula>
    </cfRule>
  </conditionalFormatting>
  <conditionalFormatting sqref="B8:AF31">
    <cfRule type="expression" dxfId="14" priority="1" stopIfTrue="1">
      <formula>B$7=1</formula>
    </cfRule>
    <cfRule type="expression" dxfId="13" priority="2" stopIfTrue="1">
      <formula>B$8="dim"</formula>
    </cfRule>
    <cfRule type="expression" dxfId="12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25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Octobre</v>
      </c>
      <c r="B6" s="32">
        <f t="shared" ref="B6:AF6" ca="1" si="0">DATE($A$3,MONTH(1&amp;$A$6),B9)</f>
        <v>44470</v>
      </c>
      <c r="C6" s="32">
        <f t="shared" ca="1" si="0"/>
        <v>44471</v>
      </c>
      <c r="D6" s="32">
        <f t="shared" ca="1" si="0"/>
        <v>44472</v>
      </c>
      <c r="E6" s="32">
        <f t="shared" ca="1" si="0"/>
        <v>44473</v>
      </c>
      <c r="F6" s="32">
        <f t="shared" ca="1" si="0"/>
        <v>44474</v>
      </c>
      <c r="G6" s="32">
        <f t="shared" ca="1" si="0"/>
        <v>44475</v>
      </c>
      <c r="H6" s="32">
        <f t="shared" ca="1" si="0"/>
        <v>44476</v>
      </c>
      <c r="I6" s="32">
        <f t="shared" ca="1" si="0"/>
        <v>44477</v>
      </c>
      <c r="J6" s="32">
        <f t="shared" ca="1" si="0"/>
        <v>44478</v>
      </c>
      <c r="K6" s="32">
        <f t="shared" ca="1" si="0"/>
        <v>44479</v>
      </c>
      <c r="L6" s="32">
        <f t="shared" ca="1" si="0"/>
        <v>44480</v>
      </c>
      <c r="M6" s="32">
        <f t="shared" ca="1" si="0"/>
        <v>44481</v>
      </c>
      <c r="N6" s="32">
        <f t="shared" ca="1" si="0"/>
        <v>44482</v>
      </c>
      <c r="O6" s="32">
        <f t="shared" ca="1" si="0"/>
        <v>44483</v>
      </c>
      <c r="P6" s="32">
        <f t="shared" ca="1" si="0"/>
        <v>44484</v>
      </c>
      <c r="Q6" s="32">
        <f t="shared" ca="1" si="0"/>
        <v>44485</v>
      </c>
      <c r="R6" s="32">
        <f t="shared" ca="1" si="0"/>
        <v>44486</v>
      </c>
      <c r="S6" s="32">
        <f t="shared" ca="1" si="0"/>
        <v>44487</v>
      </c>
      <c r="T6" s="32">
        <f t="shared" ca="1" si="0"/>
        <v>44488</v>
      </c>
      <c r="U6" s="32">
        <f t="shared" ca="1" si="0"/>
        <v>44489</v>
      </c>
      <c r="V6" s="32">
        <f t="shared" ca="1" si="0"/>
        <v>44490</v>
      </c>
      <c r="W6" s="32">
        <f t="shared" ca="1" si="0"/>
        <v>44491</v>
      </c>
      <c r="X6" s="32">
        <f t="shared" ca="1" si="0"/>
        <v>44492</v>
      </c>
      <c r="Y6" s="32">
        <f t="shared" ca="1" si="0"/>
        <v>44493</v>
      </c>
      <c r="Z6" s="32">
        <f t="shared" ca="1" si="0"/>
        <v>44494</v>
      </c>
      <c r="AA6" s="32">
        <f t="shared" ca="1" si="0"/>
        <v>44495</v>
      </c>
      <c r="AB6" s="32">
        <f t="shared" ca="1" si="0"/>
        <v>44496</v>
      </c>
      <c r="AC6" s="32">
        <f t="shared" ca="1" si="0"/>
        <v>44497</v>
      </c>
      <c r="AD6" s="32">
        <f t="shared" ca="1" si="0"/>
        <v>44498</v>
      </c>
      <c r="AE6" s="32">
        <f t="shared" ca="1" si="0"/>
        <v>44499</v>
      </c>
      <c r="AF6" s="32">
        <f t="shared" ca="1" si="0"/>
        <v>44500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Octobre</v>
      </c>
      <c r="B8" s="24" t="str">
        <f t="shared" ref="B8:AF8" ca="1" si="1">TEXT(DATE($A$3,MONTH(1&amp;TEXT($A$8,"")),B9),"jjj")</f>
        <v>ven</v>
      </c>
      <c r="C8" s="24" t="str">
        <f t="shared" ca="1" si="1"/>
        <v>sam</v>
      </c>
      <c r="D8" s="24" t="str">
        <f t="shared" ca="1" si="1"/>
        <v>dim</v>
      </c>
      <c r="E8" s="24" t="str">
        <f t="shared" ca="1" si="1"/>
        <v>lun</v>
      </c>
      <c r="F8" s="24" t="str">
        <f t="shared" ca="1" si="1"/>
        <v>mar</v>
      </c>
      <c r="G8" s="24" t="str">
        <f t="shared" ca="1" si="1"/>
        <v>mer</v>
      </c>
      <c r="H8" s="24" t="str">
        <f t="shared" ca="1" si="1"/>
        <v>jeu</v>
      </c>
      <c r="I8" s="24" t="str">
        <f t="shared" ca="1" si="1"/>
        <v>ven</v>
      </c>
      <c r="J8" s="24" t="str">
        <f t="shared" ca="1" si="1"/>
        <v>sam</v>
      </c>
      <c r="K8" s="24" t="str">
        <f t="shared" ca="1" si="1"/>
        <v>dim</v>
      </c>
      <c r="L8" s="24" t="str">
        <f t="shared" ca="1" si="1"/>
        <v>lun</v>
      </c>
      <c r="M8" s="24" t="str">
        <f t="shared" ca="1" si="1"/>
        <v>mar</v>
      </c>
      <c r="N8" s="24" t="str">
        <f t="shared" ca="1" si="1"/>
        <v>mer</v>
      </c>
      <c r="O8" s="24" t="str">
        <f t="shared" ca="1" si="1"/>
        <v>jeu</v>
      </c>
      <c r="P8" s="24" t="str">
        <f t="shared" ca="1" si="1"/>
        <v>ven</v>
      </c>
      <c r="Q8" s="24" t="str">
        <f t="shared" ca="1" si="1"/>
        <v>sam</v>
      </c>
      <c r="R8" s="24" t="str">
        <f t="shared" ca="1" si="1"/>
        <v>dim</v>
      </c>
      <c r="S8" s="24" t="str">
        <f t="shared" ca="1" si="1"/>
        <v>lun</v>
      </c>
      <c r="T8" s="24" t="str">
        <f t="shared" ca="1" si="1"/>
        <v>mar</v>
      </c>
      <c r="U8" s="24" t="str">
        <f t="shared" ca="1" si="1"/>
        <v>mer</v>
      </c>
      <c r="V8" s="24" t="str">
        <f t="shared" ca="1" si="1"/>
        <v>jeu</v>
      </c>
      <c r="W8" s="24" t="str">
        <f t="shared" ca="1" si="1"/>
        <v>ven</v>
      </c>
      <c r="X8" s="24" t="str">
        <f t="shared" ca="1" si="1"/>
        <v>sam</v>
      </c>
      <c r="Y8" s="24" t="str">
        <f t="shared" ca="1" si="1"/>
        <v>dim</v>
      </c>
      <c r="Z8" s="24" t="str">
        <f t="shared" ca="1" si="1"/>
        <v>lun</v>
      </c>
      <c r="AA8" s="24" t="str">
        <f t="shared" ca="1" si="1"/>
        <v>mar</v>
      </c>
      <c r="AB8" s="24" t="str">
        <f t="shared" ca="1" si="1"/>
        <v>mer</v>
      </c>
      <c r="AC8" s="24" t="str">
        <f t="shared" ca="1" si="1"/>
        <v>jeu</v>
      </c>
      <c r="AD8" s="24" t="str">
        <f t="shared" ca="1" si="1"/>
        <v>ven</v>
      </c>
      <c r="AE8" s="24" t="str">
        <f t="shared" ca="1" si="1"/>
        <v>sam</v>
      </c>
      <c r="AF8" s="24" t="str">
        <f t="shared" ca="1" si="1"/>
        <v>dim</v>
      </c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Septembre!AK13</f>
        <v>-873.75</v>
      </c>
      <c r="AK13" s="22">
        <f>AJ13+AI13</f>
        <v>-1020.75</v>
      </c>
    </row>
    <row r="14" spans="1:38" ht="15" customHeight="1" x14ac:dyDescent="0.25">
      <c r="A14" s="25" t="s">
        <v>1</v>
      </c>
      <c r="B14" s="24" t="s">
        <v>16</v>
      </c>
      <c r="C14" s="24" t="s">
        <v>15</v>
      </c>
      <c r="D14" s="24" t="s">
        <v>15</v>
      </c>
      <c r="E14" s="24" t="s">
        <v>15</v>
      </c>
      <c r="F14" s="24" t="s">
        <v>15</v>
      </c>
      <c r="G14" s="24" t="s">
        <v>16</v>
      </c>
      <c r="H14" s="24" t="s">
        <v>16</v>
      </c>
      <c r="I14" s="24" t="s">
        <v>17</v>
      </c>
      <c r="J14" s="24" t="s">
        <v>17</v>
      </c>
      <c r="K14" s="24" t="s">
        <v>17</v>
      </c>
      <c r="L14" s="24" t="s">
        <v>17</v>
      </c>
      <c r="M14" s="24" t="s">
        <v>16</v>
      </c>
      <c r="N14" s="24" t="s">
        <v>15</v>
      </c>
      <c r="O14" s="24" t="s">
        <v>15</v>
      </c>
      <c r="P14" s="24" t="s">
        <v>15</v>
      </c>
      <c r="Q14" s="24" t="s">
        <v>16</v>
      </c>
      <c r="R14" s="24" t="s">
        <v>16</v>
      </c>
      <c r="S14" s="24"/>
      <c r="T14" s="24"/>
      <c r="U14" s="24"/>
      <c r="V14" s="24"/>
      <c r="W14" s="24"/>
      <c r="X14" s="24"/>
      <c r="Y14" s="24"/>
      <c r="Z14" s="24" t="s">
        <v>16</v>
      </c>
      <c r="AA14" s="24" t="s">
        <v>17</v>
      </c>
      <c r="AB14" s="24" t="s">
        <v>17</v>
      </c>
      <c r="AC14" s="24" t="s">
        <v>17</v>
      </c>
      <c r="AD14" s="24" t="s">
        <v>16</v>
      </c>
      <c r="AE14" s="24" t="s">
        <v>15</v>
      </c>
      <c r="AF14" s="24" t="s">
        <v>15</v>
      </c>
      <c r="AG14" s="25"/>
      <c r="AH14" s="25"/>
      <c r="AI14" s="25"/>
      <c r="AJ14" s="49"/>
      <c r="AK14" s="49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>
        <f t="shared" si="3"/>
        <v>7.5</v>
      </c>
      <c r="D15" s="19">
        <f t="shared" si="3"/>
        <v>7.5</v>
      </c>
      <c r="E15" s="1">
        <f t="shared" si="3"/>
        <v>7.5</v>
      </c>
      <c r="F15" s="1">
        <f t="shared" si="3"/>
        <v>7.5</v>
      </c>
      <c r="G15" s="1" t="str">
        <f t="shared" si="3"/>
        <v/>
      </c>
      <c r="H15" s="1" t="str">
        <f t="shared" si="3"/>
        <v/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>
        <f t="shared" si="3"/>
        <v>7.5</v>
      </c>
      <c r="M15" s="1" t="str">
        <f t="shared" si="3"/>
        <v/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 t="str">
        <f t="shared" si="3"/>
        <v/>
      </c>
      <c r="W15" s="1" t="str">
        <f t="shared" si="3"/>
        <v/>
      </c>
      <c r="X15" s="19" t="str">
        <f t="shared" si="3"/>
        <v/>
      </c>
      <c r="Y15" s="19" t="str">
        <f t="shared" si="3"/>
        <v/>
      </c>
      <c r="Z15" s="1" t="str">
        <f t="shared" si="3"/>
        <v/>
      </c>
      <c r="AA15" s="1">
        <f t="shared" si="3"/>
        <v>7.5</v>
      </c>
      <c r="AB15" s="1">
        <f t="shared" si="3"/>
        <v>7.5</v>
      </c>
      <c r="AC15" s="1">
        <f t="shared" si="3"/>
        <v>7.5</v>
      </c>
      <c r="AD15" s="1" t="str">
        <f t="shared" si="3"/>
        <v/>
      </c>
      <c r="AE15" s="19">
        <f t="shared" si="3"/>
        <v>7.5</v>
      </c>
      <c r="AF15" s="19">
        <f t="shared" si="3"/>
        <v>7.5</v>
      </c>
      <c r="AG15" s="22">
        <f>$AG$9</f>
        <v>147</v>
      </c>
      <c r="AH15" s="22">
        <f>SUM(B15:AF15)</f>
        <v>120</v>
      </c>
      <c r="AI15" s="22">
        <f>AH15-AG15</f>
        <v>-27</v>
      </c>
      <c r="AJ15" s="22">
        <f>Septembre!AK15</f>
        <v>-212.75</v>
      </c>
      <c r="AK15" s="22">
        <f>AJ15+AI15</f>
        <v>-239.75</v>
      </c>
    </row>
    <row r="16" spans="1:38" ht="15" customHeight="1" x14ac:dyDescent="0.25">
      <c r="A16" s="25" t="s">
        <v>2</v>
      </c>
      <c r="B16" s="24" t="s">
        <v>15</v>
      </c>
      <c r="C16" s="24" t="s">
        <v>16</v>
      </c>
      <c r="D16" s="24" t="s">
        <v>16</v>
      </c>
      <c r="E16" s="24"/>
      <c r="F16" s="24"/>
      <c r="G16" s="24"/>
      <c r="H16" s="24"/>
      <c r="I16" s="24"/>
      <c r="J16" s="24"/>
      <c r="K16" s="24"/>
      <c r="L16" s="24" t="s">
        <v>16</v>
      </c>
      <c r="M16" s="24" t="s">
        <v>17</v>
      </c>
      <c r="N16" s="24" t="s">
        <v>17</v>
      </c>
      <c r="O16" s="24" t="s">
        <v>17</v>
      </c>
      <c r="P16" s="24" t="s">
        <v>16</v>
      </c>
      <c r="Q16" s="24" t="s">
        <v>15</v>
      </c>
      <c r="R16" s="24" t="s">
        <v>15</v>
      </c>
      <c r="S16" s="24" t="s">
        <v>15</v>
      </c>
      <c r="T16" s="24" t="s">
        <v>15</v>
      </c>
      <c r="U16" s="24" t="s">
        <v>16</v>
      </c>
      <c r="V16" s="24" t="s">
        <v>16</v>
      </c>
      <c r="W16" s="24" t="s">
        <v>17</v>
      </c>
      <c r="X16" s="24" t="s">
        <v>17</v>
      </c>
      <c r="Y16" s="24" t="s">
        <v>17</v>
      </c>
      <c r="Z16" s="24" t="s">
        <v>17</v>
      </c>
      <c r="AA16" s="24" t="s">
        <v>16</v>
      </c>
      <c r="AB16" s="24" t="s">
        <v>15</v>
      </c>
      <c r="AC16" s="24" t="s">
        <v>15</v>
      </c>
      <c r="AD16" s="24" t="s">
        <v>15</v>
      </c>
      <c r="AE16" s="24" t="s">
        <v>16</v>
      </c>
      <c r="AF16" s="24" t="s">
        <v>16</v>
      </c>
      <c r="AG16" s="25"/>
      <c r="AH16" s="25"/>
      <c r="AI16" s="25"/>
      <c r="AJ16" s="49"/>
      <c r="AK16" s="49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 t="str">
        <f t="shared" si="4"/>
        <v/>
      </c>
      <c r="D17" s="19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1" t="str">
        <f t="shared" si="4"/>
        <v/>
      </c>
      <c r="J17" s="19" t="str">
        <f t="shared" si="4"/>
        <v/>
      </c>
      <c r="K17" s="19" t="str">
        <f t="shared" si="4"/>
        <v/>
      </c>
      <c r="L17" s="1" t="str">
        <f t="shared" si="4"/>
        <v/>
      </c>
      <c r="M17" s="1">
        <f t="shared" si="4"/>
        <v>7.5</v>
      </c>
      <c r="N17" s="1">
        <f t="shared" si="4"/>
        <v>7.5</v>
      </c>
      <c r="O17" s="1">
        <f t="shared" si="4"/>
        <v>7.5</v>
      </c>
      <c r="P17" s="1" t="str">
        <f t="shared" si="4"/>
        <v/>
      </c>
      <c r="Q17" s="19">
        <f t="shared" si="4"/>
        <v>7.5</v>
      </c>
      <c r="R17" s="19">
        <f t="shared" si="4"/>
        <v>7.5</v>
      </c>
      <c r="S17" s="1">
        <f t="shared" si="4"/>
        <v>7.5</v>
      </c>
      <c r="T17" s="1">
        <f t="shared" si="4"/>
        <v>7.5</v>
      </c>
      <c r="U17" s="1" t="str">
        <f t="shared" si="4"/>
        <v/>
      </c>
      <c r="V17" s="1" t="str">
        <f t="shared" si="4"/>
        <v/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>
        <f t="shared" si="4"/>
        <v>7.5</v>
      </c>
      <c r="AA17" s="1" t="str">
        <f t="shared" si="4"/>
        <v/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 t="str">
        <f t="shared" si="4"/>
        <v/>
      </c>
      <c r="AF17" s="19" t="str">
        <f t="shared" si="4"/>
        <v/>
      </c>
      <c r="AG17" s="22">
        <f>$AG$9</f>
        <v>147</v>
      </c>
      <c r="AH17" s="22">
        <f>SUM(B17:AF17)</f>
        <v>112.5</v>
      </c>
      <c r="AI17" s="22">
        <f>AH17-AG17</f>
        <v>-34.5</v>
      </c>
      <c r="AJ17" s="22">
        <f>Septembre!AK17</f>
        <v>-177.75</v>
      </c>
      <c r="AK17" s="22">
        <f>AJ17+AI17</f>
        <v>-212.25</v>
      </c>
    </row>
    <row r="18" spans="1:38" ht="15" customHeight="1" x14ac:dyDescent="0.25">
      <c r="A18" s="25" t="s">
        <v>4</v>
      </c>
      <c r="B18" s="24" t="s">
        <v>17</v>
      </c>
      <c r="C18" s="24" t="s">
        <v>17</v>
      </c>
      <c r="D18" s="24" t="s">
        <v>17</v>
      </c>
      <c r="E18" s="24" t="s">
        <v>17</v>
      </c>
      <c r="F18" s="24" t="s">
        <v>16</v>
      </c>
      <c r="G18" s="24" t="s">
        <v>15</v>
      </c>
      <c r="H18" s="24" t="s">
        <v>15</v>
      </c>
      <c r="I18" s="24" t="s">
        <v>15</v>
      </c>
      <c r="J18" s="24" t="s">
        <v>16</v>
      </c>
      <c r="K18" s="24" t="s">
        <v>16</v>
      </c>
      <c r="L18" s="24"/>
      <c r="M18" s="24"/>
      <c r="N18" s="24"/>
      <c r="O18" s="24"/>
      <c r="P18" s="24"/>
      <c r="Q18" s="24"/>
      <c r="R18" s="24"/>
      <c r="S18" s="24" t="s">
        <v>16</v>
      </c>
      <c r="T18" s="24" t="s">
        <v>17</v>
      </c>
      <c r="U18" s="24" t="s">
        <v>17</v>
      </c>
      <c r="V18" s="24" t="s">
        <v>17</v>
      </c>
      <c r="W18" s="24" t="s">
        <v>16</v>
      </c>
      <c r="X18" s="24" t="s">
        <v>15</v>
      </c>
      <c r="Y18" s="24" t="s">
        <v>15</v>
      </c>
      <c r="Z18" s="24" t="s">
        <v>15</v>
      </c>
      <c r="AA18" s="24" t="s">
        <v>15</v>
      </c>
      <c r="AB18" s="24" t="s">
        <v>16</v>
      </c>
      <c r="AC18" s="24" t="s">
        <v>16</v>
      </c>
      <c r="AD18" s="24" t="s">
        <v>17</v>
      </c>
      <c r="AE18" s="24" t="s">
        <v>17</v>
      </c>
      <c r="AF18" s="24" t="s">
        <v>17</v>
      </c>
      <c r="AG18" s="25"/>
      <c r="AH18" s="25"/>
      <c r="AI18" s="25"/>
      <c r="AJ18" s="49"/>
      <c r="AK18" s="49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>
        <f t="shared" si="5"/>
        <v>7.5</v>
      </c>
      <c r="F19" s="1" t="str">
        <f t="shared" si="5"/>
        <v/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 t="str">
        <f t="shared" si="5"/>
        <v/>
      </c>
      <c r="P19" s="1" t="str">
        <f t="shared" si="5"/>
        <v/>
      </c>
      <c r="Q19" s="19" t="str">
        <f t="shared" si="5"/>
        <v/>
      </c>
      <c r="R19" s="19" t="str">
        <f t="shared" si="5"/>
        <v/>
      </c>
      <c r="S19" s="1" t="str">
        <f t="shared" si="5"/>
        <v/>
      </c>
      <c r="T19" s="1">
        <f t="shared" si="5"/>
        <v>7.5</v>
      </c>
      <c r="U19" s="1">
        <f t="shared" si="5"/>
        <v>7.5</v>
      </c>
      <c r="V19" s="1">
        <f t="shared" si="5"/>
        <v>7.5</v>
      </c>
      <c r="W19" s="1" t="str">
        <f t="shared" si="5"/>
        <v/>
      </c>
      <c r="X19" s="19">
        <f t="shared" si="5"/>
        <v>7.5</v>
      </c>
      <c r="Y19" s="19">
        <f t="shared" si="5"/>
        <v>7.5</v>
      </c>
      <c r="Z19" s="1">
        <f t="shared" si="5"/>
        <v>7.5</v>
      </c>
      <c r="AA19" s="1">
        <f t="shared" si="5"/>
        <v>7.5</v>
      </c>
      <c r="AB19" s="1" t="str">
        <f t="shared" si="5"/>
        <v/>
      </c>
      <c r="AC19" s="1" t="str">
        <f t="shared" si="5"/>
        <v/>
      </c>
      <c r="AD19" s="1">
        <f t="shared" si="5"/>
        <v>7.5</v>
      </c>
      <c r="AE19" s="19">
        <f t="shared" si="5"/>
        <v>7.5</v>
      </c>
      <c r="AF19" s="19">
        <f t="shared" si="5"/>
        <v>7.5</v>
      </c>
      <c r="AG19" s="22">
        <f>$AG$9</f>
        <v>147</v>
      </c>
      <c r="AH19" s="22">
        <f>SUM(B19:AF19)</f>
        <v>127.5</v>
      </c>
      <c r="AI19" s="22">
        <f>AH19-AG19</f>
        <v>-19.5</v>
      </c>
      <c r="AJ19" s="22">
        <f>Septembre!AK19</f>
        <v>-162.75</v>
      </c>
      <c r="AK19" s="22">
        <f>AJ19+AI19</f>
        <v>-182.25</v>
      </c>
    </row>
    <row r="20" spans="1:38" ht="15" customHeight="1" x14ac:dyDescent="0.25">
      <c r="A20" s="25" t="s">
        <v>3</v>
      </c>
      <c r="B20" s="24"/>
      <c r="C20" s="24"/>
      <c r="D20" s="24"/>
      <c r="E20" s="24" t="s">
        <v>16</v>
      </c>
      <c r="F20" s="24" t="s">
        <v>17</v>
      </c>
      <c r="G20" s="24" t="s">
        <v>17</v>
      </c>
      <c r="H20" s="24" t="s">
        <v>17</v>
      </c>
      <c r="I20" s="24" t="s">
        <v>16</v>
      </c>
      <c r="J20" s="24" t="s">
        <v>15</v>
      </c>
      <c r="K20" s="24" t="s">
        <v>15</v>
      </c>
      <c r="L20" s="24" t="s">
        <v>15</v>
      </c>
      <c r="M20" s="24" t="s">
        <v>15</v>
      </c>
      <c r="N20" s="24" t="s">
        <v>16</v>
      </c>
      <c r="O20" s="24" t="s">
        <v>16</v>
      </c>
      <c r="P20" s="24" t="s">
        <v>17</v>
      </c>
      <c r="Q20" s="24" t="s">
        <v>17</v>
      </c>
      <c r="R20" s="24" t="s">
        <v>17</v>
      </c>
      <c r="S20" s="24" t="s">
        <v>17</v>
      </c>
      <c r="T20" s="24" t="s">
        <v>16</v>
      </c>
      <c r="U20" s="24" t="s">
        <v>15</v>
      </c>
      <c r="V20" s="24" t="s">
        <v>15</v>
      </c>
      <c r="W20" s="24" t="s">
        <v>15</v>
      </c>
      <c r="X20" s="24" t="s">
        <v>16</v>
      </c>
      <c r="Y20" s="24" t="s">
        <v>16</v>
      </c>
      <c r="Z20" s="24"/>
      <c r="AA20" s="24"/>
      <c r="AB20" s="24"/>
      <c r="AC20" s="24"/>
      <c r="AD20" s="24"/>
      <c r="AE20" s="24"/>
      <c r="AF20" s="24"/>
      <c r="AG20" s="25"/>
      <c r="AH20" s="25"/>
      <c r="AI20" s="25"/>
      <c r="AJ20" s="49"/>
      <c r="AK20" s="49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 t="str">
        <f t="shared" si="6"/>
        <v/>
      </c>
      <c r="D21" s="19" t="str">
        <f t="shared" si="6"/>
        <v/>
      </c>
      <c r="E21" s="1" t="str">
        <f t="shared" si="6"/>
        <v/>
      </c>
      <c r="F21" s="1">
        <f t="shared" si="6"/>
        <v>7.5</v>
      </c>
      <c r="G21" s="1">
        <f t="shared" si="6"/>
        <v>7.5</v>
      </c>
      <c r="H21" s="1">
        <f t="shared" si="6"/>
        <v>7.5</v>
      </c>
      <c r="I21" s="1" t="str">
        <f t="shared" si="6"/>
        <v/>
      </c>
      <c r="J21" s="19">
        <f t="shared" si="6"/>
        <v>7.5</v>
      </c>
      <c r="K21" s="19">
        <f t="shared" si="6"/>
        <v>7.5</v>
      </c>
      <c r="L21" s="1">
        <f t="shared" si="6"/>
        <v>7.5</v>
      </c>
      <c r="M21" s="1">
        <f t="shared" si="6"/>
        <v>7.5</v>
      </c>
      <c r="N21" s="1" t="str">
        <f t="shared" si="6"/>
        <v/>
      </c>
      <c r="O21" s="1" t="str">
        <f t="shared" si="6"/>
        <v/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>
        <f t="shared" si="6"/>
        <v>7.5</v>
      </c>
      <c r="T21" s="1" t="str">
        <f t="shared" si="6"/>
        <v/>
      </c>
      <c r="U21" s="1">
        <f t="shared" si="6"/>
        <v>7.5</v>
      </c>
      <c r="V21" s="1">
        <f t="shared" si="6"/>
        <v>7.5</v>
      </c>
      <c r="W21" s="1">
        <f t="shared" si="6"/>
        <v>7.5</v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 t="str">
        <f t="shared" si="6"/>
        <v/>
      </c>
      <c r="AD21" s="1" t="str">
        <f t="shared" si="6"/>
        <v/>
      </c>
      <c r="AE21" s="19" t="str">
        <f t="shared" si="6"/>
        <v/>
      </c>
      <c r="AF21" s="19" t="str">
        <f t="shared" si="6"/>
        <v/>
      </c>
      <c r="AG21" s="22">
        <f>$AG$9</f>
        <v>147</v>
      </c>
      <c r="AH21" s="22">
        <f>SUM(B21:AF21)</f>
        <v>105</v>
      </c>
      <c r="AI21" s="22">
        <f>AH21-AG21</f>
        <v>-42</v>
      </c>
      <c r="AJ21" s="22">
        <f>Septembre!AK21</f>
        <v>-206.5</v>
      </c>
      <c r="AK21" s="22">
        <f>AJ21+AI21</f>
        <v>-248.5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Septembre!AK23</f>
        <v>-544.75</v>
      </c>
      <c r="AK23" s="22">
        <f>AJ23+AI23</f>
        <v>-691.75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 t="s">
        <v>31</v>
      </c>
      <c r="C26" s="24"/>
      <c r="D26" s="24"/>
      <c r="E26" s="24" t="s">
        <v>31</v>
      </c>
      <c r="F26" s="24"/>
      <c r="G26" s="24"/>
      <c r="H26" s="24"/>
      <c r="I26" s="24"/>
      <c r="J26" s="24" t="s">
        <v>31</v>
      </c>
      <c r="K26" s="24" t="s">
        <v>31</v>
      </c>
      <c r="L26" s="24"/>
      <c r="M26" s="24"/>
      <c r="N26" s="24" t="s">
        <v>31</v>
      </c>
      <c r="O26" s="24" t="s">
        <v>31</v>
      </c>
      <c r="P26" s="24"/>
      <c r="Q26" s="24"/>
      <c r="R26" s="24"/>
      <c r="S26" s="24"/>
      <c r="T26" s="24" t="s">
        <v>31</v>
      </c>
      <c r="U26" s="24"/>
      <c r="V26" s="24"/>
      <c r="W26" s="24" t="s">
        <v>31</v>
      </c>
      <c r="X26" s="24"/>
      <c r="Y26" s="24"/>
      <c r="Z26" s="24" t="s">
        <v>31</v>
      </c>
      <c r="AA26" s="24"/>
      <c r="AB26" s="24"/>
      <c r="AC26" s="24"/>
      <c r="AD26" s="24"/>
      <c r="AE26" s="24" t="s">
        <v>31</v>
      </c>
      <c r="AF26" s="24" t="s">
        <v>31</v>
      </c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>
        <f>IF(B26="J",12,(IF(B26="A",7.5,IF(B26="M",7.5,IF(B26="C",7,"")))))</f>
        <v>12</v>
      </c>
      <c r="C27" s="19" t="str">
        <f>IF(C26="J",12,(IF(C26="A",7.5,IF(C26="M",7.5,IF(C26="C",7,"")))))</f>
        <v/>
      </c>
      <c r="D27" s="19" t="str">
        <f>IF(D26="J",12,(IF(D26="A",7.5,IF(D26="M",7.5,IF(D26="C",7,"")))))</f>
        <v/>
      </c>
      <c r="E27" s="1">
        <v>12</v>
      </c>
      <c r="F27" s="1" t="str">
        <f t="shared" ref="F27:AF27" si="8">IF(F26="J",12,(IF(F26="A",7.5,IF(F26="M",7.5,IF(F26="C",7,"")))))</f>
        <v/>
      </c>
      <c r="G27" s="1" t="str">
        <f t="shared" si="8"/>
        <v/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>
        <f t="shared" si="8"/>
        <v>12</v>
      </c>
      <c r="O27" s="1">
        <f t="shared" si="8"/>
        <v>12</v>
      </c>
      <c r="P27" s="1" t="str">
        <f t="shared" si="8"/>
        <v/>
      </c>
      <c r="Q27" s="19" t="str">
        <f t="shared" si="8"/>
        <v/>
      </c>
      <c r="R27" s="19" t="str">
        <f t="shared" si="8"/>
        <v/>
      </c>
      <c r="S27" s="1" t="str">
        <f t="shared" si="8"/>
        <v/>
      </c>
      <c r="T27" s="1">
        <f t="shared" si="8"/>
        <v>12</v>
      </c>
      <c r="U27" s="1" t="str">
        <f t="shared" si="8"/>
        <v/>
      </c>
      <c r="V27" s="1" t="str">
        <f t="shared" si="8"/>
        <v/>
      </c>
      <c r="W27" s="1">
        <f t="shared" si="8"/>
        <v>12</v>
      </c>
      <c r="X27" s="19" t="str">
        <f t="shared" si="8"/>
        <v/>
      </c>
      <c r="Y27" s="19" t="str">
        <f t="shared" si="8"/>
        <v/>
      </c>
      <c r="Z27" s="1">
        <f t="shared" si="8"/>
        <v>12</v>
      </c>
      <c r="AA27" s="1" t="str">
        <f t="shared" si="8"/>
        <v/>
      </c>
      <c r="AB27" s="1" t="str">
        <f t="shared" si="8"/>
        <v/>
      </c>
      <c r="AC27" s="1" t="str">
        <f t="shared" si="8"/>
        <v/>
      </c>
      <c r="AD27" s="1" t="str">
        <f t="shared" si="8"/>
        <v/>
      </c>
      <c r="AE27" s="19">
        <f t="shared" si="8"/>
        <v>12</v>
      </c>
      <c r="AF27" s="19">
        <f t="shared" si="8"/>
        <v>12</v>
      </c>
      <c r="AG27" s="22">
        <f>$AG$9</f>
        <v>147</v>
      </c>
      <c r="AH27" s="22">
        <f>SUM(B27:AF27)</f>
        <v>132</v>
      </c>
      <c r="AI27" s="22">
        <f>AH27-AG27</f>
        <v>-15</v>
      </c>
      <c r="AJ27" s="22">
        <f>Septembre!AK27</f>
        <v>49.25</v>
      </c>
      <c r="AK27" s="22">
        <f>AJ27+AI27</f>
        <v>34.25</v>
      </c>
      <c r="AL27" s="15"/>
    </row>
    <row r="28" spans="1:38" ht="15" customHeight="1" x14ac:dyDescent="0.25">
      <c r="A28" s="25" t="s">
        <v>13</v>
      </c>
      <c r="B28" s="24"/>
      <c r="C28" s="24"/>
      <c r="D28" s="24"/>
      <c r="E28" s="24"/>
      <c r="F28" s="24" t="s">
        <v>31</v>
      </c>
      <c r="G28" s="24"/>
      <c r="H28" s="24"/>
      <c r="I28" s="24" t="s">
        <v>31</v>
      </c>
      <c r="J28" s="24"/>
      <c r="K28" s="24"/>
      <c r="L28" s="24" t="s">
        <v>31</v>
      </c>
      <c r="M28" s="24"/>
      <c r="N28" s="24"/>
      <c r="O28" s="24"/>
      <c r="P28" s="24"/>
      <c r="Q28" s="24" t="s">
        <v>31</v>
      </c>
      <c r="R28" s="24" t="s">
        <v>31</v>
      </c>
      <c r="S28" s="24"/>
      <c r="T28" s="24"/>
      <c r="U28" s="24" t="s">
        <v>31</v>
      </c>
      <c r="V28" s="24" t="s">
        <v>31</v>
      </c>
      <c r="W28" s="24"/>
      <c r="X28" s="24"/>
      <c r="Y28" s="24"/>
      <c r="Z28" s="24"/>
      <c r="AA28" s="24" t="s">
        <v>31</v>
      </c>
      <c r="AB28" s="24"/>
      <c r="AC28" s="24"/>
      <c r="AD28" s="24" t="s">
        <v>31</v>
      </c>
      <c r="AE28" s="24"/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 t="str">
        <f t="shared" ref="B29:Z29" si="9">IF(B28="J",12,(IF(B28="A",7.5,IF(B28="M",7.5,IF(B28="C",7,"")))))</f>
        <v/>
      </c>
      <c r="C29" s="19" t="str">
        <f t="shared" si="9"/>
        <v/>
      </c>
      <c r="D29" s="19" t="str">
        <f t="shared" si="9"/>
        <v/>
      </c>
      <c r="E29" s="1" t="str">
        <f t="shared" si="9"/>
        <v/>
      </c>
      <c r="F29" s="1">
        <f t="shared" si="9"/>
        <v>12</v>
      </c>
      <c r="G29" s="1" t="str">
        <f t="shared" si="9"/>
        <v/>
      </c>
      <c r="H29" s="1" t="str">
        <f t="shared" si="9"/>
        <v/>
      </c>
      <c r="I29" s="1">
        <f t="shared" si="9"/>
        <v>12</v>
      </c>
      <c r="J29" s="19" t="str">
        <f t="shared" si="9"/>
        <v/>
      </c>
      <c r="K29" s="19" t="str">
        <f t="shared" si="9"/>
        <v/>
      </c>
      <c r="L29" s="1">
        <f t="shared" si="9"/>
        <v>12</v>
      </c>
      <c r="M29" s="1" t="str">
        <f t="shared" si="9"/>
        <v/>
      </c>
      <c r="N29" s="1" t="str">
        <f t="shared" si="9"/>
        <v/>
      </c>
      <c r="O29" s="1" t="str">
        <f t="shared" si="9"/>
        <v/>
      </c>
      <c r="P29" s="1" t="str">
        <f t="shared" si="9"/>
        <v/>
      </c>
      <c r="Q29" s="19">
        <f t="shared" si="9"/>
        <v>12</v>
      </c>
      <c r="R29" s="19">
        <f t="shared" si="9"/>
        <v>12</v>
      </c>
      <c r="S29" s="1" t="str">
        <f t="shared" si="9"/>
        <v/>
      </c>
      <c r="T29" s="1" t="str">
        <f t="shared" si="9"/>
        <v/>
      </c>
      <c r="U29" s="1">
        <f t="shared" si="9"/>
        <v>12</v>
      </c>
      <c r="V29" s="1">
        <f t="shared" si="9"/>
        <v>12</v>
      </c>
      <c r="W29" s="1" t="str">
        <f t="shared" si="9"/>
        <v/>
      </c>
      <c r="X29" s="19" t="str">
        <f t="shared" si="9"/>
        <v/>
      </c>
      <c r="Y29" s="19" t="str">
        <f t="shared" si="9"/>
        <v/>
      </c>
      <c r="Z29" s="1" t="str">
        <f t="shared" si="9"/>
        <v/>
      </c>
      <c r="AA29" s="1">
        <v>12</v>
      </c>
      <c r="AB29" s="1" t="str">
        <f>IF(AB28="J",12,(IF(AB28="A",7.5,IF(AB28="M",7.5,IF(AB28="C",7,"")))))</f>
        <v/>
      </c>
      <c r="AC29" s="1" t="str">
        <f>IF(AC28="J",12,(IF(AC28="A",7.5,IF(AC28="M",7.5,IF(AC28="C",7,"")))))</f>
        <v/>
      </c>
      <c r="AD29" s="1">
        <v>12</v>
      </c>
      <c r="AE29" s="19" t="str">
        <f>IF(AE28="J",12,(IF(AE28="A",7.5,IF(AE28="M",7.5,IF(AE28="C",7,"")))))</f>
        <v/>
      </c>
      <c r="AF29" s="19" t="str">
        <f>IF(AF28="J",12,(IF(AF28="A",7.5,IF(AF28="M",7.5,IF(AF28="C",7,"")))))</f>
        <v/>
      </c>
      <c r="AG29" s="22">
        <f>$AG$9</f>
        <v>147</v>
      </c>
      <c r="AH29" s="22">
        <f>SUM(B29:AF29)</f>
        <v>108</v>
      </c>
      <c r="AI29" s="22">
        <f>AH29-AG29</f>
        <v>-39</v>
      </c>
      <c r="AJ29" s="22">
        <f>Septembre!AK29</f>
        <v>54.25</v>
      </c>
      <c r="AK29" s="22">
        <f>AJ29+AI29</f>
        <v>15.25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 t="s">
        <v>31</v>
      </c>
      <c r="E30" s="24"/>
      <c r="F30" s="24"/>
      <c r="G30" s="24" t="s">
        <v>31</v>
      </c>
      <c r="H30" s="24" t="s">
        <v>31</v>
      </c>
      <c r="I30" s="24"/>
      <c r="J30" s="24"/>
      <c r="K30" s="24"/>
      <c r="L30" s="24"/>
      <c r="M30" s="24" t="s">
        <v>31</v>
      </c>
      <c r="N30" s="24"/>
      <c r="O30" s="24"/>
      <c r="P30" s="24" t="s">
        <v>31</v>
      </c>
      <c r="Q30" s="24"/>
      <c r="R30" s="24"/>
      <c r="S30" s="24" t="s">
        <v>31</v>
      </c>
      <c r="T30" s="24"/>
      <c r="U30" s="24"/>
      <c r="V30" s="24"/>
      <c r="W30" s="24"/>
      <c r="X30" s="24" t="s">
        <v>31</v>
      </c>
      <c r="Y30" s="24" t="s">
        <v>31</v>
      </c>
      <c r="Z30" s="24"/>
      <c r="AA30" s="24"/>
      <c r="AB30" s="24" t="s">
        <v>31</v>
      </c>
      <c r="AC30" s="24" t="s">
        <v>31</v>
      </c>
      <c r="AD30" s="24"/>
      <c r="AE30" s="24"/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 t="shared" ref="B31:AF31" si="10">IF(B30="J",12,(IF(B30="A",7.5,IF(B30="M",7.5,IF(B30="C",7,"")))))</f>
        <v/>
      </c>
      <c r="C31" s="19">
        <f t="shared" si="10"/>
        <v>12</v>
      </c>
      <c r="D31" s="19">
        <f t="shared" si="10"/>
        <v>12</v>
      </c>
      <c r="E31" s="1" t="str">
        <f t="shared" si="10"/>
        <v/>
      </c>
      <c r="F31" s="1" t="str">
        <f t="shared" si="10"/>
        <v/>
      </c>
      <c r="G31" s="1">
        <f t="shared" si="10"/>
        <v>12</v>
      </c>
      <c r="H31" s="1">
        <f t="shared" si="10"/>
        <v>12</v>
      </c>
      <c r="I31" s="1" t="str">
        <f t="shared" si="10"/>
        <v/>
      </c>
      <c r="J31" s="19" t="str">
        <f t="shared" si="10"/>
        <v/>
      </c>
      <c r="K31" s="19" t="str">
        <f t="shared" si="10"/>
        <v/>
      </c>
      <c r="L31" s="1" t="str">
        <f t="shared" si="10"/>
        <v/>
      </c>
      <c r="M31" s="1">
        <f t="shared" si="10"/>
        <v>12</v>
      </c>
      <c r="N31" s="1" t="str">
        <f t="shared" si="10"/>
        <v/>
      </c>
      <c r="O31" s="1" t="str">
        <f t="shared" si="10"/>
        <v/>
      </c>
      <c r="P31" s="1">
        <f t="shared" si="10"/>
        <v>12</v>
      </c>
      <c r="Q31" s="19" t="str">
        <f t="shared" si="10"/>
        <v/>
      </c>
      <c r="R31" s="19" t="str">
        <f t="shared" si="10"/>
        <v/>
      </c>
      <c r="S31" s="1">
        <f t="shared" si="10"/>
        <v>12</v>
      </c>
      <c r="T31" s="1" t="str">
        <f t="shared" si="10"/>
        <v/>
      </c>
      <c r="U31" s="1" t="str">
        <f t="shared" si="10"/>
        <v/>
      </c>
      <c r="V31" s="1" t="str">
        <f t="shared" si="10"/>
        <v/>
      </c>
      <c r="W31" s="1" t="str">
        <f t="shared" si="10"/>
        <v/>
      </c>
      <c r="X31" s="19">
        <f t="shared" si="10"/>
        <v>12</v>
      </c>
      <c r="Y31" s="19">
        <f t="shared" si="10"/>
        <v>12</v>
      </c>
      <c r="Z31" s="1" t="str">
        <f t="shared" si="10"/>
        <v/>
      </c>
      <c r="AA31" s="1" t="str">
        <f t="shared" si="10"/>
        <v/>
      </c>
      <c r="AB31" s="1">
        <f t="shared" si="10"/>
        <v>12</v>
      </c>
      <c r="AC31" s="1">
        <f t="shared" si="10"/>
        <v>12</v>
      </c>
      <c r="AD31" s="1" t="str">
        <f t="shared" si="10"/>
        <v/>
      </c>
      <c r="AE31" s="19" t="str">
        <f t="shared" si="10"/>
        <v/>
      </c>
      <c r="AF31" s="19" t="str">
        <f t="shared" si="10"/>
        <v/>
      </c>
      <c r="AG31" s="22">
        <f>$AG$9</f>
        <v>147</v>
      </c>
      <c r="AH31" s="22">
        <f>SUM(B31:AF31)</f>
        <v>132</v>
      </c>
      <c r="AI31" s="22">
        <f>AH31-AG31</f>
        <v>-15</v>
      </c>
      <c r="AJ31" s="22">
        <f>Septembre!AK31</f>
        <v>-52.5</v>
      </c>
      <c r="AK31" s="22">
        <f>AJ31+AI31</f>
        <v>-67.5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11" priority="4" stopIfTrue="1" operator="lessThan">
      <formula>0</formula>
    </cfRule>
  </conditionalFormatting>
  <conditionalFormatting sqref="B8:AF31">
    <cfRule type="expression" dxfId="10" priority="1" stopIfTrue="1">
      <formula>B$7=1</formula>
    </cfRule>
    <cfRule type="expression" dxfId="9" priority="2" stopIfTrue="1">
      <formula>B$8="dim"</formula>
    </cfRule>
    <cfRule type="expression" dxfId="8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s="11" customFormat="1" ht="15" customHeight="1" x14ac:dyDescent="0.3">
      <c r="A3" s="4">
        <f>Janvier!A3</f>
        <v>2021</v>
      </c>
      <c r="B3" s="50" t="s">
        <v>26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  <c r="AK3" s="3"/>
    </row>
    <row r="4" spans="1:38" s="11" customFormat="1" ht="15" customHeight="1" x14ac:dyDescent="0.3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  <c r="AK4" s="3"/>
    </row>
    <row r="5" spans="1:38" s="11" customFormat="1" ht="15" customHeight="1" x14ac:dyDescent="0.3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  <c r="AK5" s="3"/>
    </row>
    <row r="6" spans="1:38" s="33" customFormat="1" ht="65.099999999999994" hidden="1" customHeight="1" x14ac:dyDescent="0.25">
      <c r="A6" s="33" t="str">
        <f ca="1">CONCATENATE(A8)</f>
        <v>Novembre</v>
      </c>
      <c r="B6" s="32">
        <f t="shared" ref="B6:AF6" ca="1" si="0">DATE($A$3,MONTH(1&amp;$A$6),B9)</f>
        <v>44501</v>
      </c>
      <c r="C6" s="32">
        <f t="shared" ca="1" si="0"/>
        <v>44502</v>
      </c>
      <c r="D6" s="32">
        <f t="shared" ca="1" si="0"/>
        <v>44503</v>
      </c>
      <c r="E6" s="32">
        <f t="shared" ca="1" si="0"/>
        <v>44504</v>
      </c>
      <c r="F6" s="32">
        <f t="shared" ca="1" si="0"/>
        <v>44505</v>
      </c>
      <c r="G6" s="32">
        <f t="shared" ca="1" si="0"/>
        <v>44506</v>
      </c>
      <c r="H6" s="32">
        <f t="shared" ca="1" si="0"/>
        <v>44507</v>
      </c>
      <c r="I6" s="32">
        <f t="shared" ca="1" si="0"/>
        <v>44508</v>
      </c>
      <c r="J6" s="32">
        <f t="shared" ca="1" si="0"/>
        <v>44509</v>
      </c>
      <c r="K6" s="32">
        <f t="shared" ca="1" si="0"/>
        <v>44510</v>
      </c>
      <c r="L6" s="32">
        <f t="shared" ca="1" si="0"/>
        <v>44511</v>
      </c>
      <c r="M6" s="32">
        <f t="shared" ca="1" si="0"/>
        <v>44512</v>
      </c>
      <c r="N6" s="32">
        <f t="shared" ca="1" si="0"/>
        <v>44513</v>
      </c>
      <c r="O6" s="32">
        <f t="shared" ca="1" si="0"/>
        <v>44514</v>
      </c>
      <c r="P6" s="32">
        <f t="shared" ca="1" si="0"/>
        <v>44515</v>
      </c>
      <c r="Q6" s="32">
        <f t="shared" ca="1" si="0"/>
        <v>44516</v>
      </c>
      <c r="R6" s="32">
        <f t="shared" ca="1" si="0"/>
        <v>44517</v>
      </c>
      <c r="S6" s="32">
        <f t="shared" ca="1" si="0"/>
        <v>44518</v>
      </c>
      <c r="T6" s="32">
        <f t="shared" ca="1" si="0"/>
        <v>44519</v>
      </c>
      <c r="U6" s="32">
        <f t="shared" ca="1" si="0"/>
        <v>44520</v>
      </c>
      <c r="V6" s="32">
        <f t="shared" ca="1" si="0"/>
        <v>44521</v>
      </c>
      <c r="W6" s="32">
        <f t="shared" ca="1" si="0"/>
        <v>44522</v>
      </c>
      <c r="X6" s="32">
        <f t="shared" ca="1" si="0"/>
        <v>44523</v>
      </c>
      <c r="Y6" s="32">
        <f t="shared" ca="1" si="0"/>
        <v>44524</v>
      </c>
      <c r="Z6" s="32">
        <f t="shared" ca="1" si="0"/>
        <v>44525</v>
      </c>
      <c r="AA6" s="32">
        <f t="shared" ca="1" si="0"/>
        <v>44526</v>
      </c>
      <c r="AB6" s="32">
        <f t="shared" ca="1" si="0"/>
        <v>44527</v>
      </c>
      <c r="AC6" s="32">
        <f t="shared" ca="1" si="0"/>
        <v>44528</v>
      </c>
      <c r="AD6" s="32">
        <f t="shared" ca="1" si="0"/>
        <v>44529</v>
      </c>
      <c r="AE6" s="32">
        <f t="shared" ca="1" si="0"/>
        <v>44530</v>
      </c>
      <c r="AF6" s="32">
        <f t="shared" ca="1" si="0"/>
        <v>44500</v>
      </c>
      <c r="AL6" s="34"/>
    </row>
    <row r="7" spans="1:38" ht="15" hidden="1" customHeight="1" x14ac:dyDescent="0.25">
      <c r="B7" s="3">
        <f ca="1">COUNTIFS(Fériés!$E$5:$E$17,B6)</f>
        <v>1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1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Novembre</v>
      </c>
      <c r="B8" s="24" t="str">
        <f t="shared" ref="B8:AE8" ca="1" si="1">TEXT(DATE($A$3,MONTH(1&amp;TEXT($A$8,"")),B9),"jjj")</f>
        <v>lun</v>
      </c>
      <c r="C8" s="24" t="str">
        <f t="shared" ca="1" si="1"/>
        <v>mar</v>
      </c>
      <c r="D8" s="24" t="str">
        <f t="shared" ca="1" si="1"/>
        <v>mer</v>
      </c>
      <c r="E8" s="24" t="str">
        <f t="shared" ca="1" si="1"/>
        <v>jeu</v>
      </c>
      <c r="F8" s="24" t="str">
        <f t="shared" ca="1" si="1"/>
        <v>ven</v>
      </c>
      <c r="G8" s="24" t="str">
        <f t="shared" ca="1" si="1"/>
        <v>sam</v>
      </c>
      <c r="H8" s="24" t="str">
        <f t="shared" ca="1" si="1"/>
        <v>dim</v>
      </c>
      <c r="I8" s="24" t="str">
        <f t="shared" ca="1" si="1"/>
        <v>lun</v>
      </c>
      <c r="J8" s="24" t="str">
        <f t="shared" ca="1" si="1"/>
        <v>mar</v>
      </c>
      <c r="K8" s="24" t="str">
        <f t="shared" ca="1" si="1"/>
        <v>mer</v>
      </c>
      <c r="L8" s="24" t="str">
        <f t="shared" ca="1" si="1"/>
        <v>jeu</v>
      </c>
      <c r="M8" s="24" t="str">
        <f t="shared" ca="1" si="1"/>
        <v>ven</v>
      </c>
      <c r="N8" s="24" t="str">
        <f t="shared" ca="1" si="1"/>
        <v>sam</v>
      </c>
      <c r="O8" s="24" t="str">
        <f t="shared" ca="1" si="1"/>
        <v>dim</v>
      </c>
      <c r="P8" s="24" t="str">
        <f t="shared" ca="1" si="1"/>
        <v>lun</v>
      </c>
      <c r="Q8" s="24" t="str">
        <f t="shared" ca="1" si="1"/>
        <v>mar</v>
      </c>
      <c r="R8" s="24" t="str">
        <f t="shared" ca="1" si="1"/>
        <v>mer</v>
      </c>
      <c r="S8" s="24" t="str">
        <f t="shared" ca="1" si="1"/>
        <v>jeu</v>
      </c>
      <c r="T8" s="24" t="str">
        <f t="shared" ca="1" si="1"/>
        <v>ven</v>
      </c>
      <c r="U8" s="24" t="str">
        <f t="shared" ca="1" si="1"/>
        <v>sam</v>
      </c>
      <c r="V8" s="24" t="str">
        <f t="shared" ca="1" si="1"/>
        <v>dim</v>
      </c>
      <c r="W8" s="24" t="str">
        <f t="shared" ca="1" si="1"/>
        <v>lun</v>
      </c>
      <c r="X8" s="24" t="str">
        <f t="shared" ca="1" si="1"/>
        <v>mar</v>
      </c>
      <c r="Y8" s="24" t="str">
        <f t="shared" ca="1" si="1"/>
        <v>mer</v>
      </c>
      <c r="Z8" s="24" t="str">
        <f t="shared" ca="1" si="1"/>
        <v>jeu</v>
      </c>
      <c r="AA8" s="24" t="str">
        <f t="shared" ca="1" si="1"/>
        <v>ven</v>
      </c>
      <c r="AB8" s="24" t="str">
        <f t="shared" ca="1" si="1"/>
        <v>sam</v>
      </c>
      <c r="AC8" s="24" t="str">
        <f t="shared" ca="1" si="1"/>
        <v>dim</v>
      </c>
      <c r="AD8" s="24" t="str">
        <f t="shared" ca="1" si="1"/>
        <v>lun</v>
      </c>
      <c r="AE8" s="24" t="str">
        <f t="shared" ca="1" si="1"/>
        <v>mar</v>
      </c>
      <c r="AF8" s="24"/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f>20*7</f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140</v>
      </c>
      <c r="AH13" s="22">
        <f>SUM(B13:AF13)</f>
        <v>0</v>
      </c>
      <c r="AI13" s="22">
        <f>AH13-AG13</f>
        <v>-140</v>
      </c>
      <c r="AJ13" s="22">
        <f>Octobre!AK13</f>
        <v>-1020.75</v>
      </c>
      <c r="AK13" s="22">
        <f>AJ13+AI13</f>
        <v>-1160.75</v>
      </c>
    </row>
    <row r="14" spans="1:38" ht="15" customHeight="1" x14ac:dyDescent="0.25">
      <c r="A14" s="25" t="s">
        <v>1</v>
      </c>
      <c r="B14" s="24" t="s">
        <v>15</v>
      </c>
      <c r="C14" s="24" t="s">
        <v>15</v>
      </c>
      <c r="D14" s="24" t="s">
        <v>16</v>
      </c>
      <c r="E14" s="24" t="s">
        <v>16</v>
      </c>
      <c r="F14" s="24" t="s">
        <v>17</v>
      </c>
      <c r="G14" s="24" t="s">
        <v>17</v>
      </c>
      <c r="H14" s="24" t="s">
        <v>17</v>
      </c>
      <c r="I14" s="24" t="s">
        <v>17</v>
      </c>
      <c r="J14" s="24" t="s">
        <v>16</v>
      </c>
      <c r="K14" s="24" t="s">
        <v>15</v>
      </c>
      <c r="L14" s="24" t="s">
        <v>15</v>
      </c>
      <c r="M14" s="24" t="s">
        <v>15</v>
      </c>
      <c r="N14" s="24" t="s">
        <v>16</v>
      </c>
      <c r="O14" s="24" t="s">
        <v>16</v>
      </c>
      <c r="P14" s="24"/>
      <c r="Q14" s="24"/>
      <c r="R14" s="24"/>
      <c r="S14" s="24"/>
      <c r="T14" s="24"/>
      <c r="U14" s="24"/>
      <c r="V14" s="24"/>
      <c r="W14" s="24" t="s">
        <v>16</v>
      </c>
      <c r="X14" s="24" t="s">
        <v>17</v>
      </c>
      <c r="Y14" s="24" t="s">
        <v>17</v>
      </c>
      <c r="Z14" s="24" t="s">
        <v>17</v>
      </c>
      <c r="AA14" s="24" t="s">
        <v>16</v>
      </c>
      <c r="AB14" s="24" t="s">
        <v>15</v>
      </c>
      <c r="AC14" s="24" t="s">
        <v>15</v>
      </c>
      <c r="AD14" s="24" t="s">
        <v>15</v>
      </c>
      <c r="AE14" s="24" t="s">
        <v>15</v>
      </c>
      <c r="AF14" s="24"/>
      <c r="AG14" s="25"/>
      <c r="AH14" s="25"/>
      <c r="AI14" s="25"/>
      <c r="AJ14" s="49"/>
      <c r="AK14" s="49"/>
    </row>
    <row r="15" spans="1:38" ht="15" customHeight="1" x14ac:dyDescent="0.25">
      <c r="A15" s="22"/>
      <c r="B15" s="19">
        <f t="shared" ref="B15:AF15" si="3">IF(B14="A",7.5,IF(B14="M",7.5,IF(OR(B14="C",B14="Mal"),7,"")))</f>
        <v>7.5</v>
      </c>
      <c r="C15" s="19">
        <f t="shared" si="3"/>
        <v>7.5</v>
      </c>
      <c r="D15" s="19" t="str">
        <f t="shared" si="3"/>
        <v/>
      </c>
      <c r="E15" s="1" t="str">
        <f t="shared" si="3"/>
        <v/>
      </c>
      <c r="F15" s="1">
        <f t="shared" si="3"/>
        <v>7.5</v>
      </c>
      <c r="G15" s="1">
        <f t="shared" si="3"/>
        <v>7.5</v>
      </c>
      <c r="H15" s="1">
        <f t="shared" si="3"/>
        <v>7.5</v>
      </c>
      <c r="I15" s="1">
        <f t="shared" si="3"/>
        <v>7.5</v>
      </c>
      <c r="J15" s="19" t="str">
        <f t="shared" si="3"/>
        <v/>
      </c>
      <c r="K15" s="19">
        <f t="shared" si="3"/>
        <v>7.5</v>
      </c>
      <c r="L15" s="1">
        <f t="shared" si="3"/>
        <v>7.5</v>
      </c>
      <c r="M15" s="1">
        <f t="shared" si="3"/>
        <v>7.5</v>
      </c>
      <c r="N15" s="1" t="str">
        <f t="shared" si="3"/>
        <v/>
      </c>
      <c r="O15" s="1" t="str">
        <f t="shared" si="3"/>
        <v/>
      </c>
      <c r="P15" s="1" t="str">
        <f t="shared" si="3"/>
        <v/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 t="str">
        <f t="shared" si="3"/>
        <v/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 t="str">
        <f t="shared" si="3"/>
        <v/>
      </c>
      <c r="AB15" s="1">
        <f t="shared" si="3"/>
        <v>7.5</v>
      </c>
      <c r="AC15" s="1">
        <f t="shared" si="3"/>
        <v>7.5</v>
      </c>
      <c r="AD15" s="1">
        <f t="shared" si="3"/>
        <v>7.5</v>
      </c>
      <c r="AE15" s="19">
        <f t="shared" si="3"/>
        <v>7.5</v>
      </c>
      <c r="AF15" s="19" t="str">
        <f t="shared" si="3"/>
        <v/>
      </c>
      <c r="AG15" s="22">
        <f>$AG$9</f>
        <v>140</v>
      </c>
      <c r="AH15" s="22">
        <f>SUM(B15:AF15)</f>
        <v>120</v>
      </c>
      <c r="AI15" s="22">
        <f>AH15-AG15</f>
        <v>-20</v>
      </c>
      <c r="AJ15" s="22">
        <f>Octobre!AK15</f>
        <v>-239.75</v>
      </c>
      <c r="AK15" s="22">
        <f>AJ15+AI15</f>
        <v>-259.75</v>
      </c>
    </row>
    <row r="16" spans="1:38" ht="15" customHeight="1" x14ac:dyDescent="0.25">
      <c r="A16" s="25" t="s">
        <v>2</v>
      </c>
      <c r="B16" s="24"/>
      <c r="C16" s="24"/>
      <c r="D16" s="24"/>
      <c r="E16" s="24"/>
      <c r="F16" s="24"/>
      <c r="G16" s="24"/>
      <c r="H16" s="24"/>
      <c r="I16" s="24" t="s">
        <v>16</v>
      </c>
      <c r="J16" s="24" t="s">
        <v>17</v>
      </c>
      <c r="K16" s="24" t="s">
        <v>17</v>
      </c>
      <c r="L16" s="24" t="s">
        <v>17</v>
      </c>
      <c r="M16" s="24" t="s">
        <v>16</v>
      </c>
      <c r="N16" s="24" t="s">
        <v>15</v>
      </c>
      <c r="O16" s="24" t="s">
        <v>15</v>
      </c>
      <c r="P16" s="24" t="s">
        <v>15</v>
      </c>
      <c r="Q16" s="24" t="s">
        <v>15</v>
      </c>
      <c r="R16" s="24" t="s">
        <v>16</v>
      </c>
      <c r="S16" s="24" t="s">
        <v>16</v>
      </c>
      <c r="T16" s="24" t="s">
        <v>17</v>
      </c>
      <c r="U16" s="24" t="s">
        <v>17</v>
      </c>
      <c r="V16" s="24" t="s">
        <v>17</v>
      </c>
      <c r="W16" s="24" t="s">
        <v>17</v>
      </c>
      <c r="X16" s="24" t="s">
        <v>16</v>
      </c>
      <c r="Y16" s="24" t="s">
        <v>15</v>
      </c>
      <c r="Z16" s="24" t="s">
        <v>15</v>
      </c>
      <c r="AA16" s="24" t="s">
        <v>15</v>
      </c>
      <c r="AB16" s="24" t="s">
        <v>16</v>
      </c>
      <c r="AC16" s="24" t="s">
        <v>16</v>
      </c>
      <c r="AD16" s="24"/>
      <c r="AE16" s="24"/>
      <c r="AF16" s="24"/>
      <c r="AG16" s="25"/>
      <c r="AH16" s="25"/>
      <c r="AI16" s="25"/>
      <c r="AJ16" s="49"/>
      <c r="AK16" s="49"/>
    </row>
    <row r="17" spans="1:38" ht="15" customHeight="1" x14ac:dyDescent="0.25">
      <c r="A17" s="22"/>
      <c r="B17" s="19" t="str">
        <f t="shared" ref="B17:AF17" si="4">IF(B16="A",7.5,IF(B16="M",7.5,IF(OR(B16="C",B16="Mal"),7,"")))</f>
        <v/>
      </c>
      <c r="C17" s="19" t="str">
        <f t="shared" si="4"/>
        <v/>
      </c>
      <c r="D17" s="19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 t="str">
        <f t="shared" si="4"/>
        <v/>
      </c>
      <c r="N17" s="1">
        <f t="shared" si="4"/>
        <v>7.5</v>
      </c>
      <c r="O17" s="1">
        <f t="shared" si="4"/>
        <v>7.5</v>
      </c>
      <c r="P17" s="1">
        <f t="shared" si="4"/>
        <v>7.5</v>
      </c>
      <c r="Q17" s="19">
        <f t="shared" si="4"/>
        <v>7.5</v>
      </c>
      <c r="R17" s="19" t="str">
        <f t="shared" si="4"/>
        <v/>
      </c>
      <c r="S17" s="1" t="str">
        <f t="shared" si="4"/>
        <v/>
      </c>
      <c r="T17" s="1">
        <f t="shared" si="4"/>
        <v>7.5</v>
      </c>
      <c r="U17" s="1">
        <f t="shared" si="4"/>
        <v>7.5</v>
      </c>
      <c r="V17" s="1">
        <f t="shared" si="4"/>
        <v>7.5</v>
      </c>
      <c r="W17" s="1">
        <f t="shared" si="4"/>
        <v>7.5</v>
      </c>
      <c r="X17" s="19" t="str">
        <f t="shared" si="4"/>
        <v/>
      </c>
      <c r="Y17" s="19">
        <f t="shared" si="4"/>
        <v>7.5</v>
      </c>
      <c r="Z17" s="1">
        <f t="shared" si="4"/>
        <v>7.5</v>
      </c>
      <c r="AA17" s="1">
        <f t="shared" si="4"/>
        <v>7.5</v>
      </c>
      <c r="AB17" s="1" t="str">
        <f t="shared" si="4"/>
        <v/>
      </c>
      <c r="AC17" s="1" t="str">
        <f t="shared" si="4"/>
        <v/>
      </c>
      <c r="AD17" s="1" t="str">
        <f t="shared" si="4"/>
        <v/>
      </c>
      <c r="AE17" s="19" t="str">
        <f t="shared" si="4"/>
        <v/>
      </c>
      <c r="AF17" s="19" t="str">
        <f t="shared" si="4"/>
        <v/>
      </c>
      <c r="AG17" s="22">
        <f>$AG$9</f>
        <v>140</v>
      </c>
      <c r="AH17" s="22">
        <f>SUM(B17:AF17)</f>
        <v>105</v>
      </c>
      <c r="AI17" s="22">
        <f>AH17-AG17</f>
        <v>-35</v>
      </c>
      <c r="AJ17" s="22">
        <f>Octobre!AK17</f>
        <v>-212.25</v>
      </c>
      <c r="AK17" s="22">
        <f>AJ17+AI17</f>
        <v>-247.25</v>
      </c>
    </row>
    <row r="18" spans="1:38" ht="15" customHeight="1" x14ac:dyDescent="0.25">
      <c r="A18" s="25" t="s">
        <v>4</v>
      </c>
      <c r="B18" s="24" t="s">
        <v>17</v>
      </c>
      <c r="C18" s="24" t="s">
        <v>16</v>
      </c>
      <c r="D18" s="24" t="s">
        <v>15</v>
      </c>
      <c r="E18" s="24" t="s">
        <v>15</v>
      </c>
      <c r="F18" s="24" t="s">
        <v>15</v>
      </c>
      <c r="G18" s="24" t="s">
        <v>16</v>
      </c>
      <c r="H18" s="24" t="s">
        <v>16</v>
      </c>
      <c r="I18" s="24"/>
      <c r="J18" s="24"/>
      <c r="K18" s="24"/>
      <c r="L18" s="24"/>
      <c r="M18" s="24"/>
      <c r="N18" s="24"/>
      <c r="O18" s="24"/>
      <c r="P18" s="24" t="s">
        <v>16</v>
      </c>
      <c r="Q18" s="24" t="s">
        <v>17</v>
      </c>
      <c r="R18" s="24" t="s">
        <v>17</v>
      </c>
      <c r="S18" s="24" t="s">
        <v>17</v>
      </c>
      <c r="T18" s="24" t="s">
        <v>16</v>
      </c>
      <c r="U18" s="24" t="s">
        <v>15</v>
      </c>
      <c r="V18" s="24" t="s">
        <v>15</v>
      </c>
      <c r="W18" s="24" t="s">
        <v>15</v>
      </c>
      <c r="X18" s="24" t="s">
        <v>15</v>
      </c>
      <c r="Y18" s="24" t="s">
        <v>16</v>
      </c>
      <c r="Z18" s="24" t="s">
        <v>16</v>
      </c>
      <c r="AA18" s="24" t="s">
        <v>17</v>
      </c>
      <c r="AB18" s="24" t="s">
        <v>17</v>
      </c>
      <c r="AC18" s="24" t="s">
        <v>17</v>
      </c>
      <c r="AD18" s="24" t="s">
        <v>17</v>
      </c>
      <c r="AE18" s="24" t="s">
        <v>16</v>
      </c>
      <c r="AF18" s="24"/>
      <c r="AG18" s="25"/>
      <c r="AH18" s="25"/>
      <c r="AI18" s="25"/>
      <c r="AJ18" s="49"/>
      <c r="AK18" s="49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 t="str">
        <f t="shared" si="5"/>
        <v/>
      </c>
      <c r="D19" s="19">
        <f t="shared" si="5"/>
        <v>7.5</v>
      </c>
      <c r="E19" s="1">
        <f t="shared" si="5"/>
        <v>7.5</v>
      </c>
      <c r="F19" s="1">
        <f t="shared" si="5"/>
        <v>7.5</v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 t="str">
        <f t="shared" si="5"/>
        <v/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 t="str">
        <f t="shared" si="5"/>
        <v/>
      </c>
      <c r="U19" s="1">
        <f t="shared" si="5"/>
        <v>7.5</v>
      </c>
      <c r="V19" s="1">
        <f t="shared" si="5"/>
        <v>7.5</v>
      </c>
      <c r="W19" s="1">
        <f t="shared" si="5"/>
        <v>7.5</v>
      </c>
      <c r="X19" s="19">
        <f t="shared" si="5"/>
        <v>7.5</v>
      </c>
      <c r="Y19" s="19" t="str">
        <f t="shared" si="5"/>
        <v/>
      </c>
      <c r="Z19" s="1" t="str">
        <f t="shared" si="5"/>
        <v/>
      </c>
      <c r="AA19" s="1">
        <f t="shared" si="5"/>
        <v>7.5</v>
      </c>
      <c r="AB19" s="1">
        <f t="shared" si="5"/>
        <v>7.5</v>
      </c>
      <c r="AC19" s="1">
        <f t="shared" si="5"/>
        <v>7.5</v>
      </c>
      <c r="AD19" s="1">
        <f t="shared" si="5"/>
        <v>7.5</v>
      </c>
      <c r="AE19" s="19" t="str">
        <f t="shared" si="5"/>
        <v/>
      </c>
      <c r="AF19" s="19" t="str">
        <f t="shared" si="5"/>
        <v/>
      </c>
      <c r="AG19" s="22">
        <f>$AG$9</f>
        <v>140</v>
      </c>
      <c r="AH19" s="22">
        <f>SUM(B19:AF19)</f>
        <v>112.5</v>
      </c>
      <c r="AI19" s="22">
        <f>AH19-AG19</f>
        <v>-27.5</v>
      </c>
      <c r="AJ19" s="22">
        <f>Octobre!AK19</f>
        <v>-182.25</v>
      </c>
      <c r="AK19" s="22">
        <f>AJ19+AI19</f>
        <v>-209.75</v>
      </c>
    </row>
    <row r="20" spans="1:38" ht="15" customHeight="1" x14ac:dyDescent="0.25">
      <c r="A20" s="25" t="s">
        <v>3</v>
      </c>
      <c r="B20" s="24" t="s">
        <v>16</v>
      </c>
      <c r="C20" s="24" t="s">
        <v>17</v>
      </c>
      <c r="D20" s="24" t="s">
        <v>17</v>
      </c>
      <c r="E20" s="24" t="s">
        <v>17</v>
      </c>
      <c r="F20" s="24" t="s">
        <v>16</v>
      </c>
      <c r="G20" s="24" t="s">
        <v>15</v>
      </c>
      <c r="H20" s="24" t="s">
        <v>15</v>
      </c>
      <c r="I20" s="24" t="s">
        <v>15</v>
      </c>
      <c r="J20" s="24" t="s">
        <v>15</v>
      </c>
      <c r="K20" s="24" t="s">
        <v>16</v>
      </c>
      <c r="L20" s="24" t="s">
        <v>16</v>
      </c>
      <c r="M20" s="24" t="s">
        <v>17</v>
      </c>
      <c r="N20" s="24" t="s">
        <v>17</v>
      </c>
      <c r="O20" s="24" t="s">
        <v>17</v>
      </c>
      <c r="P20" s="24" t="s">
        <v>17</v>
      </c>
      <c r="Q20" s="24" t="s">
        <v>16</v>
      </c>
      <c r="R20" s="24" t="s">
        <v>15</v>
      </c>
      <c r="S20" s="24" t="s">
        <v>15</v>
      </c>
      <c r="T20" s="24" t="s">
        <v>15</v>
      </c>
      <c r="U20" s="24" t="s">
        <v>16</v>
      </c>
      <c r="V20" s="24" t="s">
        <v>16</v>
      </c>
      <c r="W20" s="24"/>
      <c r="X20" s="24"/>
      <c r="Y20" s="24"/>
      <c r="Z20" s="24"/>
      <c r="AA20" s="24"/>
      <c r="AB20" s="24"/>
      <c r="AC20" s="24"/>
      <c r="AD20" s="24" t="s">
        <v>16</v>
      </c>
      <c r="AE20" s="24" t="s">
        <v>17</v>
      </c>
      <c r="AF20" s="24"/>
      <c r="AG20" s="25"/>
      <c r="AH20" s="25"/>
      <c r="AI20" s="25"/>
      <c r="AJ20" s="49"/>
      <c r="AK20" s="49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 t="str">
        <f t="shared" si="6"/>
        <v/>
      </c>
      <c r="G21" s="1">
        <f t="shared" si="6"/>
        <v>7.5</v>
      </c>
      <c r="H21" s="1">
        <f t="shared" si="6"/>
        <v>7.5</v>
      </c>
      <c r="I21" s="1">
        <f t="shared" si="6"/>
        <v>7.5</v>
      </c>
      <c r="J21" s="19">
        <f t="shared" si="6"/>
        <v>7.5</v>
      </c>
      <c r="K21" s="19" t="str">
        <f t="shared" si="6"/>
        <v/>
      </c>
      <c r="L21" s="1" t="str">
        <f t="shared" si="6"/>
        <v/>
      </c>
      <c r="M21" s="1">
        <f t="shared" si="6"/>
        <v>7.5</v>
      </c>
      <c r="N21" s="1">
        <f t="shared" si="6"/>
        <v>7.5</v>
      </c>
      <c r="O21" s="1">
        <f t="shared" si="6"/>
        <v>7.5</v>
      </c>
      <c r="P21" s="1">
        <f t="shared" si="6"/>
        <v>7.5</v>
      </c>
      <c r="Q21" s="19" t="str">
        <f t="shared" si="6"/>
        <v/>
      </c>
      <c r="R21" s="19">
        <f t="shared" si="6"/>
        <v>7.5</v>
      </c>
      <c r="S21" s="1">
        <f t="shared" si="6"/>
        <v>7.5</v>
      </c>
      <c r="T21" s="1">
        <f t="shared" si="6"/>
        <v>7.5</v>
      </c>
      <c r="U21" s="1" t="str">
        <f t="shared" si="6"/>
        <v/>
      </c>
      <c r="V21" s="1" t="str">
        <f t="shared" si="6"/>
        <v/>
      </c>
      <c r="W21" s="1" t="str">
        <f t="shared" si="6"/>
        <v/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 t="str">
        <f t="shared" si="6"/>
        <v/>
      </c>
      <c r="AD21" s="1" t="str">
        <f t="shared" si="6"/>
        <v/>
      </c>
      <c r="AE21" s="19">
        <f t="shared" si="6"/>
        <v>7.5</v>
      </c>
      <c r="AF21" s="19" t="str">
        <f t="shared" si="6"/>
        <v/>
      </c>
      <c r="AG21" s="22">
        <f>$AG$9</f>
        <v>140</v>
      </c>
      <c r="AH21" s="22">
        <f>SUM(B21:AF21)</f>
        <v>112.5</v>
      </c>
      <c r="AI21" s="22">
        <f>AH21-AG21</f>
        <v>-27.5</v>
      </c>
      <c r="AJ21" s="22">
        <f>Octobre!AK21</f>
        <v>-248.5</v>
      </c>
      <c r="AK21" s="22">
        <f>AJ21+AI21</f>
        <v>-276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140</v>
      </c>
      <c r="AH23" s="22">
        <f>SUM(B23:AF23)</f>
        <v>0</v>
      </c>
      <c r="AI23" s="22">
        <f>AH23-AG23</f>
        <v>-140</v>
      </c>
      <c r="AJ23" s="22">
        <f>Octobre!AK23</f>
        <v>-691.75</v>
      </c>
      <c r="AK23" s="22">
        <f>AJ23+AI23</f>
        <v>-831.75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 t="s">
        <v>31</v>
      </c>
      <c r="F26" s="24"/>
      <c r="G26" s="24"/>
      <c r="H26" s="24"/>
      <c r="I26" s="24"/>
      <c r="J26" s="24" t="s">
        <v>31</v>
      </c>
      <c r="K26" s="24"/>
      <c r="L26" s="24"/>
      <c r="M26" s="24" t="s">
        <v>31</v>
      </c>
      <c r="N26" s="24"/>
      <c r="O26" s="24"/>
      <c r="P26" s="24" t="s">
        <v>31</v>
      </c>
      <c r="Q26" s="24"/>
      <c r="R26" s="24"/>
      <c r="S26" s="24"/>
      <c r="T26" s="24"/>
      <c r="U26" s="24" t="s">
        <v>31</v>
      </c>
      <c r="V26" s="24" t="s">
        <v>31</v>
      </c>
      <c r="W26" s="24"/>
      <c r="X26" s="24"/>
      <c r="Y26" s="24" t="s">
        <v>31</v>
      </c>
      <c r="Z26" s="24" t="s">
        <v>31</v>
      </c>
      <c r="AA26" s="24"/>
      <c r="AB26" s="24"/>
      <c r="AC26" s="24"/>
      <c r="AD26" s="24"/>
      <c r="AE26" s="24" t="s">
        <v>31</v>
      </c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/>
      <c r="C27" s="19" t="str">
        <f t="shared" ref="C27:K27" si="8">IF(C26="J",12,(IF(C26="A",7.5,IF(C26="M",7.5,IF(C26="C",7,"")))))</f>
        <v/>
      </c>
      <c r="D27" s="19">
        <f t="shared" si="8"/>
        <v>12</v>
      </c>
      <c r="E27" s="1">
        <f t="shared" si="8"/>
        <v>12</v>
      </c>
      <c r="F27" s="1" t="str">
        <f t="shared" si="8"/>
        <v/>
      </c>
      <c r="G27" s="1" t="str">
        <f t="shared" si="8"/>
        <v/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 t="str">
        <f t="shared" si="8"/>
        <v/>
      </c>
      <c r="L27" s="1"/>
      <c r="M27" s="1">
        <v>12</v>
      </c>
      <c r="N27" s="1" t="str">
        <f t="shared" ref="N27:AF27" si="9">IF(N26="J",12,(IF(N26="A",7.5,IF(N26="M",7.5,IF(N26="C",7,"")))))</f>
        <v/>
      </c>
      <c r="O27" s="1" t="str">
        <f t="shared" si="9"/>
        <v/>
      </c>
      <c r="P27" s="1">
        <f t="shared" si="9"/>
        <v>12</v>
      </c>
      <c r="Q27" s="19" t="str">
        <f t="shared" si="9"/>
        <v/>
      </c>
      <c r="R27" s="19" t="str">
        <f t="shared" si="9"/>
        <v/>
      </c>
      <c r="S27" s="1" t="str">
        <f t="shared" si="9"/>
        <v/>
      </c>
      <c r="T27" s="1" t="str">
        <f t="shared" si="9"/>
        <v/>
      </c>
      <c r="U27" s="1">
        <f t="shared" si="9"/>
        <v>12</v>
      </c>
      <c r="V27" s="1">
        <f t="shared" si="9"/>
        <v>12</v>
      </c>
      <c r="W27" s="1" t="str">
        <f t="shared" si="9"/>
        <v/>
      </c>
      <c r="X27" s="19" t="str">
        <f t="shared" si="9"/>
        <v/>
      </c>
      <c r="Y27" s="19">
        <f t="shared" si="9"/>
        <v>12</v>
      </c>
      <c r="Z27" s="1">
        <f t="shared" si="9"/>
        <v>12</v>
      </c>
      <c r="AA27" s="1" t="str">
        <f t="shared" si="9"/>
        <v/>
      </c>
      <c r="AB27" s="1" t="str">
        <f t="shared" si="9"/>
        <v/>
      </c>
      <c r="AC27" s="1" t="str">
        <f t="shared" si="9"/>
        <v/>
      </c>
      <c r="AD27" s="1" t="str">
        <f t="shared" si="9"/>
        <v/>
      </c>
      <c r="AE27" s="19">
        <f t="shared" si="9"/>
        <v>12</v>
      </c>
      <c r="AF27" s="19" t="str">
        <f t="shared" si="9"/>
        <v/>
      </c>
      <c r="AG27" s="22">
        <f>$AG$9</f>
        <v>140</v>
      </c>
      <c r="AH27" s="22">
        <f>SUM(B27:AF27)</f>
        <v>120</v>
      </c>
      <c r="AI27" s="22">
        <f>AH27-AG27</f>
        <v>-20</v>
      </c>
      <c r="AJ27" s="22">
        <f>Octobre!AK27</f>
        <v>34.25</v>
      </c>
      <c r="AK27" s="22">
        <f>AJ27+AI27</f>
        <v>14.25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/>
      <c r="E28" s="24"/>
      <c r="F28" s="24"/>
      <c r="G28" s="24" t="s">
        <v>31</v>
      </c>
      <c r="H28" s="24" t="s">
        <v>31</v>
      </c>
      <c r="I28" s="24"/>
      <c r="J28" s="24"/>
      <c r="K28" s="24" t="s">
        <v>31</v>
      </c>
      <c r="L28" s="24" t="s">
        <v>31</v>
      </c>
      <c r="M28" s="24"/>
      <c r="N28" s="24"/>
      <c r="O28" s="24"/>
      <c r="P28" s="24"/>
      <c r="Q28" s="24" t="s">
        <v>31</v>
      </c>
      <c r="R28" s="24"/>
      <c r="S28" s="24" t="s">
        <v>31</v>
      </c>
      <c r="T28" s="24"/>
      <c r="U28" s="24"/>
      <c r="V28" s="24"/>
      <c r="W28" s="24" t="s">
        <v>31</v>
      </c>
      <c r="X28" s="24"/>
      <c r="Y28" s="24"/>
      <c r="Z28" s="24"/>
      <c r="AA28" s="24"/>
      <c r="AB28" s="24" t="s">
        <v>31</v>
      </c>
      <c r="AC28" s="24" t="s">
        <v>31</v>
      </c>
      <c r="AD28" s="24"/>
      <c r="AE28" s="24"/>
      <c r="AF28" s="24"/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>
        <v>12</v>
      </c>
      <c r="C29" s="19" t="str">
        <f t="shared" ref="C29:K29" si="10">IF(C28="J",12,(IF(C28="A",7.5,IF(C28="M",7.5,IF(C28="C",7,"")))))</f>
        <v/>
      </c>
      <c r="D29" s="19" t="str">
        <f t="shared" si="10"/>
        <v/>
      </c>
      <c r="E29" s="1" t="str">
        <f t="shared" si="10"/>
        <v/>
      </c>
      <c r="F29" s="1" t="str">
        <f t="shared" si="10"/>
        <v/>
      </c>
      <c r="G29" s="1">
        <f t="shared" si="10"/>
        <v>12</v>
      </c>
      <c r="H29" s="1">
        <f t="shared" si="10"/>
        <v>12</v>
      </c>
      <c r="I29" s="1" t="str">
        <f t="shared" si="10"/>
        <v/>
      </c>
      <c r="J29" s="19" t="str">
        <f t="shared" si="10"/>
        <v/>
      </c>
      <c r="K29" s="19">
        <f t="shared" si="10"/>
        <v>12</v>
      </c>
      <c r="L29" s="1">
        <v>12</v>
      </c>
      <c r="M29" s="1" t="str">
        <f t="shared" ref="M29:AF29" si="11">IF(M28="J",12,(IF(M28="A",7.5,IF(M28="M",7.5,IF(M28="C",7,"")))))</f>
        <v/>
      </c>
      <c r="N29" s="1" t="str">
        <f t="shared" si="11"/>
        <v/>
      </c>
      <c r="O29" s="1" t="str">
        <f t="shared" si="11"/>
        <v/>
      </c>
      <c r="P29" s="1" t="str">
        <f t="shared" si="11"/>
        <v/>
      </c>
      <c r="Q29" s="19">
        <f t="shared" si="11"/>
        <v>12</v>
      </c>
      <c r="R29" s="19" t="str">
        <f t="shared" si="11"/>
        <v/>
      </c>
      <c r="S29" s="1">
        <f t="shared" si="11"/>
        <v>12</v>
      </c>
      <c r="T29" s="1" t="str">
        <f t="shared" si="11"/>
        <v/>
      </c>
      <c r="U29" s="1" t="str">
        <f t="shared" si="11"/>
        <v/>
      </c>
      <c r="V29" s="1" t="str">
        <f t="shared" si="11"/>
        <v/>
      </c>
      <c r="W29" s="1">
        <f t="shared" si="11"/>
        <v>12</v>
      </c>
      <c r="X29" s="19" t="str">
        <f t="shared" si="11"/>
        <v/>
      </c>
      <c r="Y29" s="19" t="str">
        <f t="shared" si="11"/>
        <v/>
      </c>
      <c r="Z29" s="1" t="str">
        <f t="shared" si="11"/>
        <v/>
      </c>
      <c r="AA29" s="1" t="str">
        <f t="shared" si="11"/>
        <v/>
      </c>
      <c r="AB29" s="1">
        <f t="shared" si="11"/>
        <v>12</v>
      </c>
      <c r="AC29" s="1">
        <f t="shared" si="11"/>
        <v>12</v>
      </c>
      <c r="AD29" s="1" t="str">
        <f t="shared" si="11"/>
        <v/>
      </c>
      <c r="AE29" s="19" t="str">
        <f t="shared" si="11"/>
        <v/>
      </c>
      <c r="AF29" s="19" t="str">
        <f t="shared" si="11"/>
        <v/>
      </c>
      <c r="AG29" s="22">
        <f>$AG$9</f>
        <v>140</v>
      </c>
      <c r="AH29" s="22">
        <f>SUM(B29:AF29)</f>
        <v>120</v>
      </c>
      <c r="AI29" s="22">
        <f>AH29-AG29</f>
        <v>-20</v>
      </c>
      <c r="AJ29" s="22">
        <f>Octobre!AK29</f>
        <v>15.25</v>
      </c>
      <c r="AK29" s="22">
        <f>AJ29+AI29</f>
        <v>-4.75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/>
      <c r="E30" s="24"/>
      <c r="F30" s="24" t="s">
        <v>31</v>
      </c>
      <c r="G30" s="24"/>
      <c r="H30" s="24"/>
      <c r="I30" s="24" t="s">
        <v>31</v>
      </c>
      <c r="J30" s="24"/>
      <c r="K30" s="24"/>
      <c r="L30" s="24"/>
      <c r="M30" s="24"/>
      <c r="N30" s="24" t="s">
        <v>31</v>
      </c>
      <c r="O30" s="24" t="s">
        <v>31</v>
      </c>
      <c r="P30" s="24"/>
      <c r="Q30" s="24"/>
      <c r="R30" s="24" t="s">
        <v>31</v>
      </c>
      <c r="S30" s="24" t="s">
        <v>31</v>
      </c>
      <c r="T30" s="24"/>
      <c r="U30" s="24"/>
      <c r="V30" s="24"/>
      <c r="W30" s="24"/>
      <c r="X30" s="24" t="s">
        <v>31</v>
      </c>
      <c r="Y30" s="24"/>
      <c r="Z30" s="24"/>
      <c r="AA30" s="24" t="s">
        <v>31</v>
      </c>
      <c r="AB30" s="24"/>
      <c r="AC30" s="24"/>
      <c r="AD30" s="24" t="s">
        <v>31</v>
      </c>
      <c r="AE30" s="24"/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/>
      <c r="C31" s="19">
        <f t="shared" ref="C31:K31" si="12">IF(C30="J",12,(IF(C30="A",7.5,IF(C30="M",7.5,IF(C30="C",7,"")))))</f>
        <v>12</v>
      </c>
      <c r="D31" s="19" t="str">
        <f t="shared" si="12"/>
        <v/>
      </c>
      <c r="E31" s="1" t="str">
        <f t="shared" si="12"/>
        <v/>
      </c>
      <c r="F31" s="1">
        <f t="shared" si="12"/>
        <v>12</v>
      </c>
      <c r="G31" s="1" t="str">
        <f t="shared" si="12"/>
        <v/>
      </c>
      <c r="H31" s="1" t="str">
        <f t="shared" si="12"/>
        <v/>
      </c>
      <c r="I31" s="1">
        <f t="shared" si="12"/>
        <v>12</v>
      </c>
      <c r="J31" s="19" t="str">
        <f t="shared" si="12"/>
        <v/>
      </c>
      <c r="K31" s="19" t="str">
        <f t="shared" si="12"/>
        <v/>
      </c>
      <c r="L31" s="1"/>
      <c r="M31" s="1" t="str">
        <f t="shared" ref="M31:AF31" si="13">IF(M30="J",12,(IF(M30="A",7.5,IF(M30="M",7.5,IF(M30="C",7,"")))))</f>
        <v/>
      </c>
      <c r="N31" s="1">
        <f t="shared" si="13"/>
        <v>12</v>
      </c>
      <c r="O31" s="1">
        <f t="shared" si="13"/>
        <v>12</v>
      </c>
      <c r="P31" s="1" t="str">
        <f t="shared" si="13"/>
        <v/>
      </c>
      <c r="Q31" s="19" t="str">
        <f t="shared" si="13"/>
        <v/>
      </c>
      <c r="R31" s="19">
        <f t="shared" si="13"/>
        <v>12</v>
      </c>
      <c r="S31" s="1">
        <f t="shared" si="13"/>
        <v>12</v>
      </c>
      <c r="T31" s="1" t="str">
        <f t="shared" si="13"/>
        <v/>
      </c>
      <c r="U31" s="1" t="str">
        <f t="shared" si="13"/>
        <v/>
      </c>
      <c r="V31" s="1" t="str">
        <f t="shared" si="13"/>
        <v/>
      </c>
      <c r="W31" s="1" t="str">
        <f t="shared" si="13"/>
        <v/>
      </c>
      <c r="X31" s="19">
        <f t="shared" si="13"/>
        <v>12</v>
      </c>
      <c r="Y31" s="19" t="str">
        <f t="shared" si="13"/>
        <v/>
      </c>
      <c r="Z31" s="1" t="str">
        <f t="shared" si="13"/>
        <v/>
      </c>
      <c r="AA31" s="1">
        <f t="shared" si="13"/>
        <v>12</v>
      </c>
      <c r="AB31" s="1" t="str">
        <f t="shared" si="13"/>
        <v/>
      </c>
      <c r="AC31" s="1" t="str">
        <f t="shared" si="13"/>
        <v/>
      </c>
      <c r="AD31" s="1">
        <f t="shared" si="13"/>
        <v>12</v>
      </c>
      <c r="AE31" s="19" t="str">
        <f t="shared" si="13"/>
        <v/>
      </c>
      <c r="AF31" s="19" t="str">
        <f t="shared" si="13"/>
        <v/>
      </c>
      <c r="AG31" s="22">
        <f>$AG$9</f>
        <v>140</v>
      </c>
      <c r="AH31" s="22">
        <f>SUM(B31:AF31)</f>
        <v>120</v>
      </c>
      <c r="AI31" s="22">
        <f>AH31-AG31</f>
        <v>-20</v>
      </c>
      <c r="AJ31" s="22">
        <f>Octobre!AK31</f>
        <v>-67.5</v>
      </c>
      <c r="AK31" s="22">
        <f>AJ31+AI31</f>
        <v>-87.5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7" priority="4" stopIfTrue="1" operator="lessThan">
      <formula>0</formula>
    </cfRule>
  </conditionalFormatting>
  <conditionalFormatting sqref="B8:AF31">
    <cfRule type="expression" dxfId="6" priority="1" stopIfTrue="1">
      <formula>B$7=1</formula>
    </cfRule>
    <cfRule type="expression" dxfId="5" priority="2" stopIfTrue="1">
      <formula>B$8="dim"</formula>
    </cfRule>
    <cfRule type="expression" dxfId="4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1" spans="1:38" ht="15" customHeigh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50" t="s">
        <v>27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2"/>
      <c r="AH3" s="2"/>
      <c r="AI3" s="2"/>
      <c r="AJ3" s="2"/>
    </row>
    <row r="4" spans="1:38" ht="15" customHeight="1" x14ac:dyDescent="0.25">
      <c r="A4" s="26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Décembre</v>
      </c>
      <c r="B6" s="32">
        <f t="shared" ref="B6:AF6" ca="1" si="0">DATE($A$3,MONTH(1&amp;$A$6),B9)</f>
        <v>44531</v>
      </c>
      <c r="C6" s="32">
        <f t="shared" ca="1" si="0"/>
        <v>44532</v>
      </c>
      <c r="D6" s="32">
        <f t="shared" ca="1" si="0"/>
        <v>44533</v>
      </c>
      <c r="E6" s="32">
        <f t="shared" ca="1" si="0"/>
        <v>44534</v>
      </c>
      <c r="F6" s="32">
        <f t="shared" ca="1" si="0"/>
        <v>44535</v>
      </c>
      <c r="G6" s="32">
        <f t="shared" ca="1" si="0"/>
        <v>44536</v>
      </c>
      <c r="H6" s="32">
        <f t="shared" ca="1" si="0"/>
        <v>44537</v>
      </c>
      <c r="I6" s="32">
        <f t="shared" ca="1" si="0"/>
        <v>44538</v>
      </c>
      <c r="J6" s="32">
        <f t="shared" ca="1" si="0"/>
        <v>44539</v>
      </c>
      <c r="K6" s="32">
        <f t="shared" ca="1" si="0"/>
        <v>44540</v>
      </c>
      <c r="L6" s="32">
        <f t="shared" ca="1" si="0"/>
        <v>44541</v>
      </c>
      <c r="M6" s="32">
        <f t="shared" ca="1" si="0"/>
        <v>44542</v>
      </c>
      <c r="N6" s="32">
        <f t="shared" ca="1" si="0"/>
        <v>44543</v>
      </c>
      <c r="O6" s="32">
        <f t="shared" ca="1" si="0"/>
        <v>44544</v>
      </c>
      <c r="P6" s="32">
        <f t="shared" ca="1" si="0"/>
        <v>44545</v>
      </c>
      <c r="Q6" s="32">
        <f t="shared" ca="1" si="0"/>
        <v>44546</v>
      </c>
      <c r="R6" s="32">
        <f t="shared" ca="1" si="0"/>
        <v>44547</v>
      </c>
      <c r="S6" s="32">
        <f t="shared" ca="1" si="0"/>
        <v>44548</v>
      </c>
      <c r="T6" s="32">
        <f t="shared" ca="1" si="0"/>
        <v>44549</v>
      </c>
      <c r="U6" s="32">
        <f t="shared" ca="1" si="0"/>
        <v>44550</v>
      </c>
      <c r="V6" s="32">
        <f t="shared" ca="1" si="0"/>
        <v>44551</v>
      </c>
      <c r="W6" s="32">
        <f t="shared" ca="1" si="0"/>
        <v>44552</v>
      </c>
      <c r="X6" s="32">
        <f t="shared" ca="1" si="0"/>
        <v>44553</v>
      </c>
      <c r="Y6" s="32">
        <f t="shared" ca="1" si="0"/>
        <v>44554</v>
      </c>
      <c r="Z6" s="32">
        <f t="shared" ca="1" si="0"/>
        <v>44555</v>
      </c>
      <c r="AA6" s="32">
        <f t="shared" ca="1" si="0"/>
        <v>44556</v>
      </c>
      <c r="AB6" s="32">
        <f t="shared" ca="1" si="0"/>
        <v>44557</v>
      </c>
      <c r="AC6" s="32">
        <f t="shared" ca="1" si="0"/>
        <v>44558</v>
      </c>
      <c r="AD6" s="32">
        <f t="shared" ca="1" si="0"/>
        <v>44559</v>
      </c>
      <c r="AE6" s="32">
        <f t="shared" ca="1" si="0"/>
        <v>44560</v>
      </c>
      <c r="AF6" s="32">
        <f t="shared" ca="1" si="0"/>
        <v>44561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1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Décembre</v>
      </c>
      <c r="B8" s="24" t="str">
        <f t="shared" ref="B8:AF8" ca="1" si="1">TEXT(DATE($A$3,MONTH(1&amp;TEXT($A$8,"")),B9),"jjj")</f>
        <v>mer</v>
      </c>
      <c r="C8" s="24" t="str">
        <f t="shared" ca="1" si="1"/>
        <v>jeu</v>
      </c>
      <c r="D8" s="24" t="str">
        <f t="shared" ca="1" si="1"/>
        <v>ven</v>
      </c>
      <c r="E8" s="24" t="str">
        <f t="shared" ca="1" si="1"/>
        <v>sam</v>
      </c>
      <c r="F8" s="24" t="str">
        <f t="shared" ca="1" si="1"/>
        <v>dim</v>
      </c>
      <c r="G8" s="24" t="str">
        <f t="shared" ca="1" si="1"/>
        <v>lun</v>
      </c>
      <c r="H8" s="24" t="str">
        <f t="shared" ca="1" si="1"/>
        <v>mar</v>
      </c>
      <c r="I8" s="24" t="str">
        <f t="shared" ca="1" si="1"/>
        <v>mer</v>
      </c>
      <c r="J8" s="24" t="str">
        <f t="shared" ca="1" si="1"/>
        <v>jeu</v>
      </c>
      <c r="K8" s="24" t="str">
        <f t="shared" ca="1" si="1"/>
        <v>ven</v>
      </c>
      <c r="L8" s="24" t="str">
        <f t="shared" ca="1" si="1"/>
        <v>sam</v>
      </c>
      <c r="M8" s="24" t="str">
        <f t="shared" ca="1" si="1"/>
        <v>dim</v>
      </c>
      <c r="N8" s="24" t="str">
        <f t="shared" ca="1" si="1"/>
        <v>lun</v>
      </c>
      <c r="O8" s="24" t="str">
        <f t="shared" ca="1" si="1"/>
        <v>mar</v>
      </c>
      <c r="P8" s="24" t="str">
        <f t="shared" ca="1" si="1"/>
        <v>mer</v>
      </c>
      <c r="Q8" s="24" t="str">
        <f t="shared" ca="1" si="1"/>
        <v>jeu</v>
      </c>
      <c r="R8" s="24" t="str">
        <f t="shared" ca="1" si="1"/>
        <v>ven</v>
      </c>
      <c r="S8" s="24" t="str">
        <f t="shared" ca="1" si="1"/>
        <v>sam</v>
      </c>
      <c r="T8" s="24" t="str">
        <f t="shared" ca="1" si="1"/>
        <v>dim</v>
      </c>
      <c r="U8" s="24" t="str">
        <f t="shared" ca="1" si="1"/>
        <v>lun</v>
      </c>
      <c r="V8" s="24" t="str">
        <f t="shared" ca="1" si="1"/>
        <v>mar</v>
      </c>
      <c r="W8" s="24" t="str">
        <f t="shared" ca="1" si="1"/>
        <v>mer</v>
      </c>
      <c r="X8" s="24" t="str">
        <f t="shared" ca="1" si="1"/>
        <v>jeu</v>
      </c>
      <c r="Y8" s="24" t="str">
        <f t="shared" ca="1" si="1"/>
        <v>ven</v>
      </c>
      <c r="Z8" s="24" t="str">
        <f t="shared" ca="1" si="1"/>
        <v>sam</v>
      </c>
      <c r="AA8" s="24" t="str">
        <f t="shared" ca="1" si="1"/>
        <v>dim</v>
      </c>
      <c r="AB8" s="24" t="str">
        <f t="shared" ca="1" si="1"/>
        <v>lun</v>
      </c>
      <c r="AC8" s="24" t="str">
        <f t="shared" ca="1" si="1"/>
        <v>mar</v>
      </c>
      <c r="AD8" s="24" t="str">
        <f t="shared" ca="1" si="1"/>
        <v>mer</v>
      </c>
      <c r="AE8" s="24" t="str">
        <f t="shared" ca="1" si="1"/>
        <v>jeu</v>
      </c>
      <c r="AF8" s="24" t="str">
        <f t="shared" ca="1" si="1"/>
        <v>ven</v>
      </c>
      <c r="AG8" s="25" t="s">
        <v>6</v>
      </c>
      <c r="AH8" s="25" t="s">
        <v>7</v>
      </c>
      <c r="AI8" s="25" t="s">
        <v>8</v>
      </c>
      <c r="AJ8" s="49" t="s">
        <v>9</v>
      </c>
      <c r="AK8" s="49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9"/>
      <c r="AK10" s="49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9"/>
      <c r="AK12" s="49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Novembre!AK13</f>
        <v>-1160.75</v>
      </c>
      <c r="AK13" s="22">
        <f>AJ13+AI13</f>
        <v>-1307.75</v>
      </c>
    </row>
    <row r="14" spans="1:38" ht="15" customHeight="1" x14ac:dyDescent="0.25">
      <c r="A14" s="25" t="s">
        <v>1</v>
      </c>
      <c r="B14" s="24" t="s">
        <v>16</v>
      </c>
      <c r="C14" s="24" t="s">
        <v>16</v>
      </c>
      <c r="D14" s="24" t="s">
        <v>17</v>
      </c>
      <c r="E14" s="24" t="s">
        <v>17</v>
      </c>
      <c r="F14" s="24" t="s">
        <v>17</v>
      </c>
      <c r="G14" s="24" t="s">
        <v>17</v>
      </c>
      <c r="H14" s="24" t="s">
        <v>16</v>
      </c>
      <c r="I14" s="24" t="s">
        <v>15</v>
      </c>
      <c r="J14" s="24" t="s">
        <v>15</v>
      </c>
      <c r="K14" s="24" t="s">
        <v>15</v>
      </c>
      <c r="L14" s="24" t="s">
        <v>16</v>
      </c>
      <c r="M14" s="24" t="s">
        <v>16</v>
      </c>
      <c r="N14" s="24"/>
      <c r="O14" s="24"/>
      <c r="P14" s="24"/>
      <c r="Q14" s="24"/>
      <c r="R14" s="24"/>
      <c r="S14" s="24"/>
      <c r="T14" s="24"/>
      <c r="U14" s="24" t="s">
        <v>16</v>
      </c>
      <c r="V14" s="24" t="s">
        <v>17</v>
      </c>
      <c r="W14" s="24" t="s">
        <v>17</v>
      </c>
      <c r="X14" s="24" t="s">
        <v>17</v>
      </c>
      <c r="Y14" s="24" t="s">
        <v>16</v>
      </c>
      <c r="Z14" s="24" t="s">
        <v>15</v>
      </c>
      <c r="AA14" s="24" t="s">
        <v>15</v>
      </c>
      <c r="AB14" s="24" t="s">
        <v>15</v>
      </c>
      <c r="AC14" s="24" t="s">
        <v>15</v>
      </c>
      <c r="AD14" s="24" t="s">
        <v>16</v>
      </c>
      <c r="AE14" s="24" t="s">
        <v>16</v>
      </c>
      <c r="AF14" s="24" t="s">
        <v>17</v>
      </c>
      <c r="AG14" s="25"/>
      <c r="AH14" s="25"/>
      <c r="AI14" s="25"/>
      <c r="AJ14" s="49"/>
      <c r="AK14" s="49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>
        <f t="shared" si="3"/>
        <v>7.5</v>
      </c>
      <c r="E15" s="1">
        <f t="shared" si="3"/>
        <v>7.5</v>
      </c>
      <c r="F15" s="1">
        <f t="shared" si="3"/>
        <v>7.5</v>
      </c>
      <c r="G15" s="1">
        <f t="shared" si="3"/>
        <v>7.5</v>
      </c>
      <c r="H15" s="1" t="str">
        <f t="shared" si="3"/>
        <v/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 t="str">
        <f t="shared" si="3"/>
        <v/>
      </c>
      <c r="M15" s="1" t="str">
        <f t="shared" si="3"/>
        <v/>
      </c>
      <c r="N15" s="1" t="str">
        <f t="shared" si="3"/>
        <v/>
      </c>
      <c r="O15" s="1" t="str">
        <f t="shared" si="3"/>
        <v/>
      </c>
      <c r="P15" s="1" t="str">
        <f t="shared" si="3"/>
        <v/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>
        <f t="shared" si="3"/>
        <v>7.5</v>
      </c>
      <c r="W15" s="1">
        <f t="shared" si="3"/>
        <v>7.5</v>
      </c>
      <c r="X15" s="19">
        <f t="shared" si="3"/>
        <v>7.5</v>
      </c>
      <c r="Y15" s="19" t="str">
        <f t="shared" si="3"/>
        <v/>
      </c>
      <c r="Z15" s="1">
        <f t="shared" si="3"/>
        <v>7.5</v>
      </c>
      <c r="AA15" s="1">
        <f t="shared" si="3"/>
        <v>7.5</v>
      </c>
      <c r="AB15" s="1">
        <f t="shared" si="3"/>
        <v>7.5</v>
      </c>
      <c r="AC15" s="1">
        <f t="shared" si="3"/>
        <v>7.5</v>
      </c>
      <c r="AD15" s="1" t="str">
        <f t="shared" si="3"/>
        <v/>
      </c>
      <c r="AE15" s="19" t="str">
        <f t="shared" si="3"/>
        <v/>
      </c>
      <c r="AF15" s="19">
        <f t="shared" si="3"/>
        <v>7.5</v>
      </c>
      <c r="AG15" s="22">
        <f>$AG$9</f>
        <v>147</v>
      </c>
      <c r="AH15" s="22">
        <f>SUM(B15:AF15)</f>
        <v>112.5</v>
      </c>
      <c r="AI15" s="22">
        <f>AH15-AG15</f>
        <v>-34.5</v>
      </c>
      <c r="AJ15" s="22">
        <f>Novembre!AK15</f>
        <v>-259.75</v>
      </c>
      <c r="AK15" s="22">
        <f>AJ15+AI15</f>
        <v>-294.25</v>
      </c>
    </row>
    <row r="16" spans="1:38" ht="15" customHeight="1" x14ac:dyDescent="0.25">
      <c r="A16" s="25" t="s">
        <v>2</v>
      </c>
      <c r="B16" s="24"/>
      <c r="C16" s="24"/>
      <c r="D16" s="24"/>
      <c r="E16" s="24"/>
      <c r="F16" s="24"/>
      <c r="G16" s="24" t="s">
        <v>16</v>
      </c>
      <c r="H16" s="24" t="s">
        <v>17</v>
      </c>
      <c r="I16" s="24" t="s">
        <v>17</v>
      </c>
      <c r="J16" s="24" t="s">
        <v>17</v>
      </c>
      <c r="K16" s="24" t="s">
        <v>16</v>
      </c>
      <c r="L16" s="24" t="s">
        <v>15</v>
      </c>
      <c r="M16" s="24" t="s">
        <v>15</v>
      </c>
      <c r="N16" s="24" t="s">
        <v>15</v>
      </c>
      <c r="O16" s="24" t="s">
        <v>15</v>
      </c>
      <c r="P16" s="24" t="s">
        <v>16</v>
      </c>
      <c r="Q16" s="24" t="s">
        <v>16</v>
      </c>
      <c r="R16" s="24" t="s">
        <v>17</v>
      </c>
      <c r="S16" s="24" t="s">
        <v>17</v>
      </c>
      <c r="T16" s="24" t="s">
        <v>17</v>
      </c>
      <c r="U16" s="24" t="s">
        <v>17</v>
      </c>
      <c r="V16" s="24" t="s">
        <v>16</v>
      </c>
      <c r="W16" s="24" t="s">
        <v>15</v>
      </c>
      <c r="X16" s="24" t="s">
        <v>15</v>
      </c>
      <c r="Y16" s="24" t="s">
        <v>15</v>
      </c>
      <c r="Z16" s="24" t="s">
        <v>16</v>
      </c>
      <c r="AA16" s="24" t="s">
        <v>16</v>
      </c>
      <c r="AB16" s="24"/>
      <c r="AC16" s="24"/>
      <c r="AD16" s="24"/>
      <c r="AE16" s="24"/>
      <c r="AF16" s="24"/>
      <c r="AG16" s="25"/>
      <c r="AH16" s="25"/>
      <c r="AI16" s="25"/>
      <c r="AJ16" s="49"/>
      <c r="AK16" s="49"/>
    </row>
    <row r="17" spans="1:38" ht="15" customHeight="1" x14ac:dyDescent="0.25">
      <c r="A17" s="22"/>
      <c r="B17" s="19" t="str">
        <f t="shared" ref="B17:AF17" si="4">IF(B16="A",7.5,IF(B16="M",7.5,IF(OR(B16="C",B16="Mal"),7,"")))</f>
        <v/>
      </c>
      <c r="C17" s="19" t="str">
        <f t="shared" si="4"/>
        <v/>
      </c>
      <c r="D17" s="19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>
        <f t="shared" si="4"/>
        <v>7.5</v>
      </c>
      <c r="I17" s="1">
        <f t="shared" si="4"/>
        <v>7.5</v>
      </c>
      <c r="J17" s="19">
        <f t="shared" si="4"/>
        <v>7.5</v>
      </c>
      <c r="K17" s="19" t="str">
        <f t="shared" si="4"/>
        <v/>
      </c>
      <c r="L17" s="1">
        <f t="shared" si="4"/>
        <v>7.5</v>
      </c>
      <c r="M17" s="1">
        <f t="shared" si="4"/>
        <v>7.5</v>
      </c>
      <c r="N17" s="1">
        <f t="shared" si="4"/>
        <v>7.5</v>
      </c>
      <c r="O17" s="1">
        <f t="shared" si="4"/>
        <v>7.5</v>
      </c>
      <c r="P17" s="1" t="str">
        <f t="shared" si="4"/>
        <v/>
      </c>
      <c r="Q17" s="19" t="str">
        <f t="shared" si="4"/>
        <v/>
      </c>
      <c r="R17" s="19">
        <f t="shared" si="4"/>
        <v>7.5</v>
      </c>
      <c r="S17" s="1">
        <f t="shared" si="4"/>
        <v>7.5</v>
      </c>
      <c r="T17" s="1">
        <f t="shared" si="4"/>
        <v>7.5</v>
      </c>
      <c r="U17" s="1">
        <f t="shared" si="4"/>
        <v>7.5</v>
      </c>
      <c r="V17" s="1" t="str">
        <f t="shared" si="4"/>
        <v/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 t="str">
        <f t="shared" si="4"/>
        <v/>
      </c>
      <c r="AA17" s="1" t="str">
        <f t="shared" si="4"/>
        <v/>
      </c>
      <c r="AB17" s="1" t="str">
        <f t="shared" si="4"/>
        <v/>
      </c>
      <c r="AC17" s="1" t="str">
        <f t="shared" si="4"/>
        <v/>
      </c>
      <c r="AD17" s="1" t="str">
        <f t="shared" si="4"/>
        <v/>
      </c>
      <c r="AE17" s="19" t="str">
        <f t="shared" si="4"/>
        <v/>
      </c>
      <c r="AF17" s="19" t="str">
        <f t="shared" si="4"/>
        <v/>
      </c>
      <c r="AG17" s="22">
        <f>$AG$9</f>
        <v>147</v>
      </c>
      <c r="AH17" s="22">
        <f>SUM(B17:AF17)</f>
        <v>105</v>
      </c>
      <c r="AI17" s="22">
        <f>AH17-AG17</f>
        <v>-42</v>
      </c>
      <c r="AJ17" s="22">
        <f>Novembre!AK17</f>
        <v>-247.25</v>
      </c>
      <c r="AK17" s="22">
        <f>AJ17+AI17</f>
        <v>-289.25</v>
      </c>
    </row>
    <row r="18" spans="1:38" ht="15" customHeight="1" x14ac:dyDescent="0.25">
      <c r="A18" s="25" t="s">
        <v>4</v>
      </c>
      <c r="B18" s="24" t="s">
        <v>15</v>
      </c>
      <c r="C18" s="24" t="s">
        <v>15</v>
      </c>
      <c r="D18" s="24" t="s">
        <v>15</v>
      </c>
      <c r="E18" s="24" t="s">
        <v>16</v>
      </c>
      <c r="F18" s="24" t="s">
        <v>16</v>
      </c>
      <c r="G18" s="24"/>
      <c r="H18" s="24"/>
      <c r="I18" s="24"/>
      <c r="J18" s="24"/>
      <c r="K18" s="24"/>
      <c r="L18" s="24"/>
      <c r="M18" s="24"/>
      <c r="N18" s="24" t="s">
        <v>16</v>
      </c>
      <c r="O18" s="24" t="s">
        <v>17</v>
      </c>
      <c r="P18" s="24" t="s">
        <v>17</v>
      </c>
      <c r="Q18" s="24" t="s">
        <v>17</v>
      </c>
      <c r="R18" s="24" t="s">
        <v>16</v>
      </c>
      <c r="S18" s="24" t="s">
        <v>15</v>
      </c>
      <c r="T18" s="24" t="s">
        <v>15</v>
      </c>
      <c r="U18" s="24" t="s">
        <v>15</v>
      </c>
      <c r="V18" s="24" t="s">
        <v>15</v>
      </c>
      <c r="W18" s="24" t="s">
        <v>16</v>
      </c>
      <c r="X18" s="24" t="s">
        <v>16</v>
      </c>
      <c r="Y18" s="24" t="s">
        <v>17</v>
      </c>
      <c r="Z18" s="24" t="s">
        <v>17</v>
      </c>
      <c r="AA18" s="24" t="s">
        <v>17</v>
      </c>
      <c r="AB18" s="24" t="s">
        <v>17</v>
      </c>
      <c r="AC18" s="24" t="s">
        <v>16</v>
      </c>
      <c r="AD18" s="24" t="s">
        <v>15</v>
      </c>
      <c r="AE18" s="24" t="s">
        <v>15</v>
      </c>
      <c r="AF18" s="24" t="s">
        <v>15</v>
      </c>
      <c r="AG18" s="25"/>
      <c r="AH18" s="25"/>
      <c r="AI18" s="25"/>
      <c r="AJ18" s="49"/>
      <c r="AK18" s="49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 t="str">
        <f t="shared" si="5"/>
        <v/>
      </c>
      <c r="F19" s="1" t="str">
        <f t="shared" si="5"/>
        <v/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>
        <f t="shared" si="5"/>
        <v>7.5</v>
      </c>
      <c r="P19" s="1">
        <f t="shared" si="5"/>
        <v>7.5</v>
      </c>
      <c r="Q19" s="19">
        <f t="shared" si="5"/>
        <v>7.5</v>
      </c>
      <c r="R19" s="19" t="str">
        <f t="shared" si="5"/>
        <v/>
      </c>
      <c r="S19" s="1">
        <f t="shared" si="5"/>
        <v>7.5</v>
      </c>
      <c r="T19" s="1">
        <f t="shared" si="5"/>
        <v>7.5</v>
      </c>
      <c r="U19" s="1">
        <f t="shared" si="5"/>
        <v>7.5</v>
      </c>
      <c r="V19" s="1">
        <f t="shared" si="5"/>
        <v>7.5</v>
      </c>
      <c r="W19" s="1" t="str">
        <f t="shared" si="5"/>
        <v/>
      </c>
      <c r="X19" s="19" t="str">
        <f t="shared" si="5"/>
        <v/>
      </c>
      <c r="Y19" s="19">
        <f t="shared" si="5"/>
        <v>7.5</v>
      </c>
      <c r="Z19" s="1">
        <f t="shared" si="5"/>
        <v>7.5</v>
      </c>
      <c r="AA19" s="1">
        <f t="shared" si="5"/>
        <v>7.5</v>
      </c>
      <c r="AB19" s="1">
        <f t="shared" si="5"/>
        <v>7.5</v>
      </c>
      <c r="AC19" s="1" t="str">
        <f t="shared" si="5"/>
        <v/>
      </c>
      <c r="AD19" s="1">
        <f t="shared" si="5"/>
        <v>7.5</v>
      </c>
      <c r="AE19" s="19">
        <f t="shared" si="5"/>
        <v>7.5</v>
      </c>
      <c r="AF19" s="19">
        <f t="shared" si="5"/>
        <v>7.5</v>
      </c>
      <c r="AG19" s="22">
        <f>$AG$9</f>
        <v>147</v>
      </c>
      <c r="AH19" s="22">
        <f>SUM(B19:AF19)</f>
        <v>127.5</v>
      </c>
      <c r="AI19" s="22">
        <f>AH19-AG19</f>
        <v>-19.5</v>
      </c>
      <c r="AJ19" s="22">
        <f>Novembre!AK19</f>
        <v>-209.75</v>
      </c>
      <c r="AK19" s="22">
        <f>AJ19+AI19</f>
        <v>-229.25</v>
      </c>
    </row>
    <row r="20" spans="1:38" ht="15" customHeight="1" x14ac:dyDescent="0.25">
      <c r="A20" s="25" t="s">
        <v>3</v>
      </c>
      <c r="B20" s="24" t="s">
        <v>17</v>
      </c>
      <c r="C20" s="24" t="s">
        <v>17</v>
      </c>
      <c r="D20" s="24" t="s">
        <v>16</v>
      </c>
      <c r="E20" s="24" t="s">
        <v>15</v>
      </c>
      <c r="F20" s="24" t="s">
        <v>15</v>
      </c>
      <c r="G20" s="24" t="s">
        <v>15</v>
      </c>
      <c r="H20" s="24" t="s">
        <v>15</v>
      </c>
      <c r="I20" s="24" t="s">
        <v>16</v>
      </c>
      <c r="J20" s="24" t="s">
        <v>16</v>
      </c>
      <c r="K20" s="24" t="s">
        <v>17</v>
      </c>
      <c r="L20" s="24" t="s">
        <v>17</v>
      </c>
      <c r="M20" s="24" t="s">
        <v>17</v>
      </c>
      <c r="N20" s="24" t="s">
        <v>17</v>
      </c>
      <c r="O20" s="24" t="s">
        <v>16</v>
      </c>
      <c r="P20" s="24" t="s">
        <v>15</v>
      </c>
      <c r="Q20" s="24" t="s">
        <v>15</v>
      </c>
      <c r="R20" s="24" t="s">
        <v>15</v>
      </c>
      <c r="S20" s="24" t="s">
        <v>16</v>
      </c>
      <c r="T20" s="24" t="s">
        <v>16</v>
      </c>
      <c r="U20" s="24"/>
      <c r="V20" s="24"/>
      <c r="W20" s="24"/>
      <c r="X20" s="24"/>
      <c r="Y20" s="24"/>
      <c r="Z20" s="24"/>
      <c r="AA20" s="24"/>
      <c r="AB20" s="24" t="s">
        <v>16</v>
      </c>
      <c r="AC20" s="24" t="s">
        <v>17</v>
      </c>
      <c r="AD20" s="24" t="s">
        <v>17</v>
      </c>
      <c r="AE20" s="24" t="s">
        <v>17</v>
      </c>
      <c r="AF20" s="24" t="s">
        <v>16</v>
      </c>
      <c r="AG20" s="25"/>
      <c r="AH20" s="25"/>
      <c r="AI20" s="25"/>
      <c r="AJ20" s="49"/>
      <c r="AK20" s="49"/>
    </row>
    <row r="21" spans="1:38" ht="15" customHeight="1" x14ac:dyDescent="0.25">
      <c r="A21" s="22"/>
      <c r="B21" s="19">
        <f t="shared" ref="B21:AF21" si="6">IF(B20="A",7.5,IF(B20="M",7.5,IF(OR(B20="C",B20="Mal"),7,"")))</f>
        <v>7.5</v>
      </c>
      <c r="C21" s="19">
        <f t="shared" si="6"/>
        <v>7.5</v>
      </c>
      <c r="D21" s="19" t="str">
        <f t="shared" si="6"/>
        <v/>
      </c>
      <c r="E21" s="1">
        <f t="shared" si="6"/>
        <v>7.5</v>
      </c>
      <c r="F21" s="1">
        <f t="shared" si="6"/>
        <v>7.5</v>
      </c>
      <c r="G21" s="1">
        <f t="shared" si="6"/>
        <v>7.5</v>
      </c>
      <c r="H21" s="1">
        <f t="shared" si="6"/>
        <v>7.5</v>
      </c>
      <c r="I21" s="1" t="str">
        <f t="shared" si="6"/>
        <v/>
      </c>
      <c r="J21" s="19" t="str">
        <f t="shared" si="6"/>
        <v/>
      </c>
      <c r="K21" s="19">
        <f t="shared" si="6"/>
        <v>7.5</v>
      </c>
      <c r="L21" s="1">
        <f t="shared" si="6"/>
        <v>7.5</v>
      </c>
      <c r="M21" s="1">
        <f t="shared" si="6"/>
        <v>7.5</v>
      </c>
      <c r="N21" s="1">
        <f t="shared" si="6"/>
        <v>7.5</v>
      </c>
      <c r="O21" s="1" t="str">
        <f t="shared" si="6"/>
        <v/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 t="str">
        <f t="shared" si="6"/>
        <v/>
      </c>
      <c r="T21" s="1" t="str">
        <f t="shared" si="6"/>
        <v/>
      </c>
      <c r="U21" s="1" t="str">
        <f t="shared" si="6"/>
        <v/>
      </c>
      <c r="V21" s="1" t="str">
        <f t="shared" si="6"/>
        <v/>
      </c>
      <c r="W21" s="1" t="str">
        <f t="shared" si="6"/>
        <v/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>
        <f t="shared" si="6"/>
        <v>7.5</v>
      </c>
      <c r="AD21" s="1">
        <f t="shared" si="6"/>
        <v>7.5</v>
      </c>
      <c r="AE21" s="19">
        <f t="shared" si="6"/>
        <v>7.5</v>
      </c>
      <c r="AF21" s="19" t="str">
        <f t="shared" si="6"/>
        <v/>
      </c>
      <c r="AG21" s="22">
        <f>$AG$9</f>
        <v>147</v>
      </c>
      <c r="AH21" s="22">
        <f>SUM(B21:AF21)</f>
        <v>120</v>
      </c>
      <c r="AI21" s="22">
        <f>AH21-AG21</f>
        <v>-27</v>
      </c>
      <c r="AJ21" s="22">
        <f>Novembre!AK21</f>
        <v>-276</v>
      </c>
      <c r="AK21" s="22">
        <f>AJ21+AI21</f>
        <v>-303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9"/>
      <c r="AK22" s="49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Novembre!AK23</f>
        <v>-831.75</v>
      </c>
      <c r="AK23" s="22">
        <f>AJ23+AI23</f>
        <v>-978.75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9"/>
      <c r="AK24" s="49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/>
      <c r="F26" s="24"/>
      <c r="G26" s="24" t="s">
        <v>31</v>
      </c>
      <c r="H26" s="24"/>
      <c r="I26" s="24"/>
      <c r="J26" s="24"/>
      <c r="K26" s="24"/>
      <c r="L26" s="24" t="s">
        <v>31</v>
      </c>
      <c r="M26" s="24" t="s">
        <v>31</v>
      </c>
      <c r="N26" s="24"/>
      <c r="O26" s="24"/>
      <c r="P26" s="24" t="s">
        <v>31</v>
      </c>
      <c r="Q26" s="24" t="s">
        <v>31</v>
      </c>
      <c r="R26" s="24"/>
      <c r="S26" s="24"/>
      <c r="T26" s="24"/>
      <c r="U26" s="24"/>
      <c r="V26" s="24" t="s">
        <v>31</v>
      </c>
      <c r="W26" s="24"/>
      <c r="X26" s="24"/>
      <c r="Y26" s="24" t="s">
        <v>31</v>
      </c>
      <c r="Z26" s="24"/>
      <c r="AA26" s="24"/>
      <c r="AB26" s="24" t="s">
        <v>31</v>
      </c>
      <c r="AC26" s="24"/>
      <c r="AD26" s="24"/>
      <c r="AE26" s="24"/>
      <c r="AF26" s="24"/>
      <c r="AG26" s="25"/>
      <c r="AH26" s="25"/>
      <c r="AI26" s="25"/>
      <c r="AJ26" s="49"/>
      <c r="AK26" s="49"/>
      <c r="AL26" s="15"/>
    </row>
    <row r="27" spans="1:38" ht="15" customHeight="1" x14ac:dyDescent="0.25">
      <c r="A27" s="22"/>
      <c r="B27" s="19" t="str">
        <f t="shared" ref="B27:AF27" si="8">IF(B26="J",12,(IF(B26="A",7.5,IF(B26="M",7.5,IF(B26="C",7,"")))))</f>
        <v/>
      </c>
      <c r="C27" s="19" t="str">
        <f t="shared" si="8"/>
        <v/>
      </c>
      <c r="D27" s="19">
        <f t="shared" si="8"/>
        <v>12</v>
      </c>
      <c r="E27" s="1" t="str">
        <f t="shared" si="8"/>
        <v/>
      </c>
      <c r="F27" s="1" t="str">
        <f t="shared" si="8"/>
        <v/>
      </c>
      <c r="G27" s="1">
        <f t="shared" si="8"/>
        <v>12</v>
      </c>
      <c r="H27" s="1" t="str">
        <f t="shared" si="8"/>
        <v/>
      </c>
      <c r="I27" s="1" t="str">
        <f t="shared" si="8"/>
        <v/>
      </c>
      <c r="J27" s="19" t="str">
        <f t="shared" si="8"/>
        <v/>
      </c>
      <c r="K27" s="19" t="str">
        <f t="shared" si="8"/>
        <v/>
      </c>
      <c r="L27" s="1">
        <f t="shared" si="8"/>
        <v>12</v>
      </c>
      <c r="M27" s="1">
        <f t="shared" si="8"/>
        <v>12</v>
      </c>
      <c r="N27" s="1" t="str">
        <f t="shared" si="8"/>
        <v/>
      </c>
      <c r="O27" s="1" t="str">
        <f t="shared" si="8"/>
        <v/>
      </c>
      <c r="P27" s="1">
        <f t="shared" si="8"/>
        <v>12</v>
      </c>
      <c r="Q27" s="19">
        <f t="shared" si="8"/>
        <v>12</v>
      </c>
      <c r="R27" s="19" t="str">
        <f t="shared" si="8"/>
        <v/>
      </c>
      <c r="S27" s="1" t="str">
        <f t="shared" si="8"/>
        <v/>
      </c>
      <c r="T27" s="1" t="str">
        <f t="shared" si="8"/>
        <v/>
      </c>
      <c r="U27" s="1" t="str">
        <f t="shared" si="8"/>
        <v/>
      </c>
      <c r="V27" s="1">
        <f t="shared" si="8"/>
        <v>12</v>
      </c>
      <c r="W27" s="1" t="str">
        <f t="shared" si="8"/>
        <v/>
      </c>
      <c r="X27" s="19" t="str">
        <f t="shared" si="8"/>
        <v/>
      </c>
      <c r="Y27" s="19">
        <f t="shared" si="8"/>
        <v>12</v>
      </c>
      <c r="Z27" s="1" t="str">
        <f t="shared" si="8"/>
        <v/>
      </c>
      <c r="AA27" s="1" t="str">
        <f t="shared" si="8"/>
        <v/>
      </c>
      <c r="AB27" s="1">
        <f t="shared" si="8"/>
        <v>12</v>
      </c>
      <c r="AC27" s="1" t="str">
        <f t="shared" si="8"/>
        <v/>
      </c>
      <c r="AD27" s="1" t="str">
        <f t="shared" si="8"/>
        <v/>
      </c>
      <c r="AE27" s="19" t="str">
        <f t="shared" si="8"/>
        <v/>
      </c>
      <c r="AF27" s="19" t="str">
        <f t="shared" si="8"/>
        <v/>
      </c>
      <c r="AG27" s="22">
        <f>$AG$9</f>
        <v>147</v>
      </c>
      <c r="AH27" s="22">
        <f>SUM(B27:AF27)</f>
        <v>108</v>
      </c>
      <c r="AI27" s="22">
        <f>AH27-AG27</f>
        <v>-39</v>
      </c>
      <c r="AJ27" s="22">
        <f>Novembre!AK27</f>
        <v>14.25</v>
      </c>
      <c r="AK27" s="22">
        <f>AJ27+AI27</f>
        <v>-24.75</v>
      </c>
      <c r="AL27" s="15"/>
    </row>
    <row r="28" spans="1:38" ht="15" customHeight="1" x14ac:dyDescent="0.25">
      <c r="A28" s="25" t="s">
        <v>13</v>
      </c>
      <c r="B28" s="24" t="s">
        <v>31</v>
      </c>
      <c r="C28" s="24" t="s">
        <v>31</v>
      </c>
      <c r="D28" s="24"/>
      <c r="E28" s="24"/>
      <c r="F28" s="24"/>
      <c r="G28" s="24"/>
      <c r="H28" s="24" t="s">
        <v>31</v>
      </c>
      <c r="I28" s="24"/>
      <c r="J28" s="24"/>
      <c r="K28" s="24" t="s">
        <v>31</v>
      </c>
      <c r="L28" s="24"/>
      <c r="M28" s="24"/>
      <c r="N28" s="24" t="s">
        <v>31</v>
      </c>
      <c r="O28" s="24"/>
      <c r="P28" s="24"/>
      <c r="Q28" s="24"/>
      <c r="R28" s="24"/>
      <c r="S28" s="24" t="s">
        <v>31</v>
      </c>
      <c r="T28" s="24" t="s">
        <v>31</v>
      </c>
      <c r="U28" s="24"/>
      <c r="V28" s="24"/>
      <c r="W28" s="24" t="s">
        <v>31</v>
      </c>
      <c r="X28" s="24" t="s">
        <v>31</v>
      </c>
      <c r="Y28" s="24"/>
      <c r="Z28" s="24"/>
      <c r="AA28" s="24"/>
      <c r="AB28" s="24"/>
      <c r="AC28" s="24" t="s">
        <v>31</v>
      </c>
      <c r="AD28" s="24"/>
      <c r="AE28" s="24"/>
      <c r="AF28" s="24" t="s">
        <v>31</v>
      </c>
      <c r="AG28" s="25"/>
      <c r="AH28" s="25"/>
      <c r="AI28" s="25"/>
      <c r="AJ28" s="49"/>
      <c r="AK28" s="49"/>
      <c r="AL28" s="15"/>
    </row>
    <row r="29" spans="1:38" ht="15" customHeight="1" x14ac:dyDescent="0.25">
      <c r="A29" s="22"/>
      <c r="B29" s="19">
        <f t="shared" ref="B29:AF29" si="9">IF(B28="J",12,(IF(B28="A",7.5,IF(B28="M",7.5,IF(B28="C",7,"")))))</f>
        <v>12</v>
      </c>
      <c r="C29" s="19">
        <f t="shared" si="9"/>
        <v>12</v>
      </c>
      <c r="D29" s="19" t="str">
        <f t="shared" si="9"/>
        <v/>
      </c>
      <c r="E29" s="1" t="str">
        <f t="shared" si="9"/>
        <v/>
      </c>
      <c r="F29" s="1" t="str">
        <f t="shared" si="9"/>
        <v/>
      </c>
      <c r="G29" s="1" t="str">
        <f t="shared" si="9"/>
        <v/>
      </c>
      <c r="H29" s="1">
        <f t="shared" si="9"/>
        <v>12</v>
      </c>
      <c r="I29" s="1" t="str">
        <f t="shared" si="9"/>
        <v/>
      </c>
      <c r="J29" s="19" t="str">
        <f t="shared" si="9"/>
        <v/>
      </c>
      <c r="K29" s="19">
        <f t="shared" si="9"/>
        <v>12</v>
      </c>
      <c r="L29" s="1" t="str">
        <f t="shared" si="9"/>
        <v/>
      </c>
      <c r="M29" s="1" t="str">
        <f t="shared" si="9"/>
        <v/>
      </c>
      <c r="N29" s="1">
        <f t="shared" si="9"/>
        <v>12</v>
      </c>
      <c r="O29" s="1" t="str">
        <f t="shared" si="9"/>
        <v/>
      </c>
      <c r="P29" s="1" t="str">
        <f t="shared" si="9"/>
        <v/>
      </c>
      <c r="Q29" s="19" t="str">
        <f t="shared" si="9"/>
        <v/>
      </c>
      <c r="R29" s="19" t="str">
        <f t="shared" si="9"/>
        <v/>
      </c>
      <c r="S29" s="1">
        <f t="shared" si="9"/>
        <v>12</v>
      </c>
      <c r="T29" s="1">
        <f t="shared" si="9"/>
        <v>12</v>
      </c>
      <c r="U29" s="1" t="str">
        <f t="shared" si="9"/>
        <v/>
      </c>
      <c r="V29" s="1" t="str">
        <f t="shared" si="9"/>
        <v/>
      </c>
      <c r="W29" s="1">
        <f t="shared" si="9"/>
        <v>12</v>
      </c>
      <c r="X29" s="19">
        <f t="shared" si="9"/>
        <v>12</v>
      </c>
      <c r="Y29" s="19" t="str">
        <f t="shared" si="9"/>
        <v/>
      </c>
      <c r="Z29" s="1" t="str">
        <f t="shared" si="9"/>
        <v/>
      </c>
      <c r="AA29" s="1" t="str">
        <f t="shared" si="9"/>
        <v/>
      </c>
      <c r="AB29" s="1" t="str">
        <f t="shared" si="9"/>
        <v/>
      </c>
      <c r="AC29" s="1">
        <f t="shared" si="9"/>
        <v>12</v>
      </c>
      <c r="AD29" s="1" t="str">
        <f t="shared" si="9"/>
        <v/>
      </c>
      <c r="AE29" s="19" t="str">
        <f t="shared" si="9"/>
        <v/>
      </c>
      <c r="AF29" s="19">
        <f t="shared" si="9"/>
        <v>12</v>
      </c>
      <c r="AG29" s="22">
        <f>$AG$9</f>
        <v>147</v>
      </c>
      <c r="AH29" s="22">
        <f>SUM(B29:AF29)</f>
        <v>132</v>
      </c>
      <c r="AI29" s="22">
        <f>AH29-AG29</f>
        <v>-15</v>
      </c>
      <c r="AJ29" s="22">
        <f>Novembre!AK29</f>
        <v>-4.75</v>
      </c>
      <c r="AK29" s="22">
        <f>AJ29+AI29</f>
        <v>-19.75</v>
      </c>
      <c r="AL29" s="15"/>
    </row>
    <row r="30" spans="1:38" ht="15" customHeight="1" x14ac:dyDescent="0.25">
      <c r="A30" s="25" t="s">
        <v>14</v>
      </c>
      <c r="B30" s="24"/>
      <c r="C30" s="24"/>
      <c r="D30" s="24"/>
      <c r="E30" s="24" t="s">
        <v>31</v>
      </c>
      <c r="F30" s="24" t="s">
        <v>31</v>
      </c>
      <c r="G30" s="24"/>
      <c r="H30" s="24"/>
      <c r="I30" s="24" t="s">
        <v>31</v>
      </c>
      <c r="J30" s="24" t="s">
        <v>31</v>
      </c>
      <c r="K30" s="24"/>
      <c r="L30" s="24"/>
      <c r="M30" s="24"/>
      <c r="N30" s="24"/>
      <c r="O30" s="24" t="s">
        <v>31</v>
      </c>
      <c r="P30" s="24"/>
      <c r="Q30" s="24"/>
      <c r="R30" s="24" t="s">
        <v>31</v>
      </c>
      <c r="S30" s="24"/>
      <c r="T30" s="24"/>
      <c r="U30" s="24" t="s">
        <v>31</v>
      </c>
      <c r="V30" s="24"/>
      <c r="W30" s="24"/>
      <c r="X30" s="24"/>
      <c r="Y30" s="24"/>
      <c r="Z30" s="24" t="s">
        <v>31</v>
      </c>
      <c r="AA30" s="24" t="s">
        <v>31</v>
      </c>
      <c r="AB30" s="24"/>
      <c r="AC30" s="24"/>
      <c r="AD30" s="24" t="s">
        <v>31</v>
      </c>
      <c r="AE30" s="24" t="s">
        <v>31</v>
      </c>
      <c r="AF30" s="24"/>
      <c r="AG30" s="25"/>
      <c r="AH30" s="25"/>
      <c r="AI30" s="25"/>
      <c r="AJ30" s="49"/>
      <c r="AK30" s="49"/>
      <c r="AL30" s="15"/>
    </row>
    <row r="31" spans="1:38" ht="15" customHeight="1" x14ac:dyDescent="0.25">
      <c r="A31" s="22"/>
      <c r="B31" s="19" t="str">
        <f t="shared" ref="B31:AF31" si="10">IF(B30="J",12,(IF(B30="A",7.5,IF(B30="M",7.5,IF(B30="C",7,"")))))</f>
        <v/>
      </c>
      <c r="C31" s="19" t="str">
        <f t="shared" si="10"/>
        <v/>
      </c>
      <c r="D31" s="19" t="str">
        <f t="shared" si="10"/>
        <v/>
      </c>
      <c r="E31" s="1">
        <f t="shared" si="10"/>
        <v>12</v>
      </c>
      <c r="F31" s="1">
        <f t="shared" si="10"/>
        <v>12</v>
      </c>
      <c r="G31" s="1" t="str">
        <f t="shared" si="10"/>
        <v/>
      </c>
      <c r="H31" s="1" t="str">
        <f t="shared" si="10"/>
        <v/>
      </c>
      <c r="I31" s="1">
        <f t="shared" si="10"/>
        <v>12</v>
      </c>
      <c r="J31" s="19">
        <f t="shared" si="10"/>
        <v>12</v>
      </c>
      <c r="K31" s="19" t="str">
        <f t="shared" si="10"/>
        <v/>
      </c>
      <c r="L31" s="1" t="str">
        <f t="shared" si="10"/>
        <v/>
      </c>
      <c r="M31" s="1" t="str">
        <f t="shared" si="10"/>
        <v/>
      </c>
      <c r="N31" s="1" t="str">
        <f t="shared" si="10"/>
        <v/>
      </c>
      <c r="O31" s="1">
        <f t="shared" si="10"/>
        <v>12</v>
      </c>
      <c r="P31" s="1" t="str">
        <f t="shared" si="10"/>
        <v/>
      </c>
      <c r="Q31" s="19" t="str">
        <f t="shared" si="10"/>
        <v/>
      </c>
      <c r="R31" s="19">
        <f t="shared" si="10"/>
        <v>12</v>
      </c>
      <c r="S31" s="1" t="str">
        <f t="shared" si="10"/>
        <v/>
      </c>
      <c r="T31" s="1" t="str">
        <f t="shared" si="10"/>
        <v/>
      </c>
      <c r="U31" s="1">
        <f t="shared" si="10"/>
        <v>12</v>
      </c>
      <c r="V31" s="1" t="str">
        <f t="shared" si="10"/>
        <v/>
      </c>
      <c r="W31" s="1" t="str">
        <f t="shared" si="10"/>
        <v/>
      </c>
      <c r="X31" s="19" t="str">
        <f t="shared" si="10"/>
        <v/>
      </c>
      <c r="Y31" s="19" t="str">
        <f t="shared" si="10"/>
        <v/>
      </c>
      <c r="Z31" s="1">
        <f t="shared" si="10"/>
        <v>12</v>
      </c>
      <c r="AA31" s="1">
        <f t="shared" si="10"/>
        <v>12</v>
      </c>
      <c r="AB31" s="1" t="str">
        <f t="shared" si="10"/>
        <v/>
      </c>
      <c r="AC31" s="1" t="str">
        <f t="shared" si="10"/>
        <v/>
      </c>
      <c r="AD31" s="1">
        <f t="shared" si="10"/>
        <v>12</v>
      </c>
      <c r="AE31" s="19">
        <f t="shared" si="10"/>
        <v>12</v>
      </c>
      <c r="AF31" s="19" t="str">
        <f t="shared" si="10"/>
        <v/>
      </c>
      <c r="AG31" s="22">
        <f>$AG$9</f>
        <v>147</v>
      </c>
      <c r="AH31" s="22">
        <f>SUM(B31:AF31)</f>
        <v>132</v>
      </c>
      <c r="AI31" s="22">
        <f>AH31-AG31</f>
        <v>-15</v>
      </c>
      <c r="AJ31" s="22">
        <f>Novembre!AK31</f>
        <v>-87.5</v>
      </c>
      <c r="AK31" s="22">
        <f>AJ31+AI31</f>
        <v>-102.5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16:AK16"/>
    <mergeCell ref="AJ8:AK8"/>
    <mergeCell ref="B3:AF4"/>
    <mergeCell ref="AJ10:AK10"/>
    <mergeCell ref="AJ12:AK12"/>
    <mergeCell ref="AJ14:AK14"/>
  </mergeCells>
  <phoneticPr fontId="3" type="noConversion"/>
  <conditionalFormatting sqref="AI1:AK5 AI7:AK65536">
    <cfRule type="cellIs" dxfId="3" priority="4" stopIfTrue="1" operator="lessThan">
      <formula>0</formula>
    </cfRule>
  </conditionalFormatting>
  <conditionalFormatting sqref="B8:AF31">
    <cfRule type="expression" dxfId="2" priority="1" stopIfTrue="1">
      <formula>B$7=1</formula>
    </cfRule>
    <cfRule type="expression" dxfId="1" priority="2" stopIfTrue="1">
      <formula>B$8="dim"</formula>
    </cfRule>
    <cfRule type="expression" dxfId="0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Fériés</vt:lpstr>
      <vt:lpstr>Recap</vt:lpstr>
      <vt:lpstr>Listes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Régine</dc:creator>
  <cp:lastModifiedBy>BURGUNDER Romain</cp:lastModifiedBy>
  <cp:lastPrinted>2021-02-03T20:42:02Z</cp:lastPrinted>
  <dcterms:created xsi:type="dcterms:W3CDTF">2021-01-19T12:24:21Z</dcterms:created>
  <dcterms:modified xsi:type="dcterms:W3CDTF">2021-02-09T09:37:28Z</dcterms:modified>
</cp:coreProperties>
</file>