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cuments\"/>
    </mc:Choice>
  </mc:AlternateContent>
  <bookViews>
    <workbookView xWindow="0" yWindow="0" windowWidth="28800" windowHeight="12435" activeTab="1"/>
  </bookViews>
  <sheets>
    <sheet name="CPAM" sheetId="1" r:id="rId1"/>
    <sheet name="PREVOYANCE" sheetId="3" r:id="rId2"/>
    <sheet name="Récap" sheetId="4" r:id="rId3"/>
    <sheet name="Feuil2" sheetId="2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8" i="4" l="1"/>
  <c r="T17" i="4"/>
  <c r="U14" i="4"/>
  <c r="T16" i="4" s="1"/>
  <c r="T14" i="4"/>
  <c r="Y14" i="4" s="1"/>
  <c r="S14" i="4"/>
  <c r="X14" i="4" s="1"/>
  <c r="AA14" i="4" s="1"/>
  <c r="R14" i="4"/>
  <c r="T10" i="4"/>
  <c r="T9" i="4"/>
  <c r="T8" i="4"/>
  <c r="V6" i="4"/>
  <c r="W6" i="4" s="1"/>
  <c r="U6" i="4"/>
  <c r="T6" i="4"/>
  <c r="Y6" i="4" s="1"/>
  <c r="S6" i="4"/>
  <c r="X6" i="4" s="1"/>
  <c r="R6" i="4"/>
  <c r="V5" i="4"/>
  <c r="W5" i="4" s="1"/>
  <c r="Z5" i="4" s="1"/>
  <c r="U5" i="4"/>
  <c r="T5" i="4"/>
  <c r="Y5" i="4" s="1"/>
  <c r="S5" i="4"/>
  <c r="X5" i="4" s="1"/>
  <c r="AA5" i="4" s="1"/>
  <c r="R5" i="4"/>
  <c r="V4" i="4"/>
  <c r="W4" i="4" s="1"/>
  <c r="Z4" i="4" s="1"/>
  <c r="U4" i="4"/>
  <c r="T4" i="4"/>
  <c r="Y4" i="4" s="1"/>
  <c r="S4" i="4"/>
  <c r="X4" i="4" s="1"/>
  <c r="AA4" i="4" s="1"/>
  <c r="R4" i="4"/>
  <c r="V3" i="4"/>
  <c r="W3" i="4" s="1"/>
  <c r="Z3" i="4" s="1"/>
  <c r="U3" i="4"/>
  <c r="T3" i="4"/>
  <c r="Y3" i="4" s="1"/>
  <c r="S3" i="4"/>
  <c r="X3" i="4" s="1"/>
  <c r="AA3" i="4" s="1"/>
  <c r="AB3" i="4" s="1"/>
  <c r="R3" i="4"/>
  <c r="G19" i="4"/>
  <c r="D18" i="4"/>
  <c r="D17" i="4"/>
  <c r="D16" i="4"/>
  <c r="K14" i="4"/>
  <c r="H14" i="4"/>
  <c r="I14" i="4" s="1"/>
  <c r="F14" i="4"/>
  <c r="G14" i="4" s="1"/>
  <c r="J14" i="4" s="1"/>
  <c r="D14" i="4"/>
  <c r="D10" i="4"/>
  <c r="D9" i="4"/>
  <c r="D8" i="4"/>
  <c r="K6" i="4"/>
  <c r="H6" i="4"/>
  <c r="F6" i="4"/>
  <c r="G6" i="4" s="1"/>
  <c r="J6" i="4" s="1"/>
  <c r="D6" i="4"/>
  <c r="K5" i="4"/>
  <c r="H5" i="4"/>
  <c r="I5" i="4" s="1"/>
  <c r="G5" i="4"/>
  <c r="J5" i="4" s="1"/>
  <c r="F5" i="4"/>
  <c r="D5" i="4"/>
  <c r="H4" i="4"/>
  <c r="K4" i="4" s="1"/>
  <c r="F4" i="4"/>
  <c r="G4" i="4" s="1"/>
  <c r="J4" i="4" s="1"/>
  <c r="D4" i="4"/>
  <c r="K3" i="4"/>
  <c r="H3" i="4"/>
  <c r="F3" i="4"/>
  <c r="G3" i="4" s="1"/>
  <c r="D3" i="4"/>
  <c r="AB4" i="4" l="1"/>
  <c r="AE4" i="4" s="1"/>
  <c r="AB5" i="4"/>
  <c r="AE3" i="4"/>
  <c r="AE5" i="4"/>
  <c r="AB14" i="4"/>
  <c r="AE14" i="4" s="1"/>
  <c r="V14" i="4"/>
  <c r="W14" i="4" s="1"/>
  <c r="Z14" i="4" s="1"/>
  <c r="L5" i="4"/>
  <c r="L6" i="4"/>
  <c r="J3" i="4"/>
  <c r="L3" i="4" s="1"/>
  <c r="I3" i="4"/>
  <c r="L4" i="4"/>
  <c r="O5" i="4"/>
  <c r="I6" i="4"/>
  <c r="O6" i="4" s="1"/>
  <c r="L14" i="4"/>
  <c r="O14" i="4" s="1"/>
  <c r="I4" i="4"/>
  <c r="F3" i="1"/>
  <c r="F4" i="1"/>
  <c r="F5" i="1"/>
  <c r="F6" i="1"/>
  <c r="O4" i="4" l="1"/>
  <c r="O3" i="4"/>
  <c r="E14" i="3"/>
  <c r="D18" i="3" s="1"/>
  <c r="C14" i="3"/>
  <c r="H14" i="3" s="1"/>
  <c r="K14" i="3" s="1"/>
  <c r="B14" i="3"/>
  <c r="D18" i="1"/>
  <c r="D17" i="1"/>
  <c r="H14" i="1"/>
  <c r="K14" i="1" s="1"/>
  <c r="F14" i="1"/>
  <c r="G14" i="1" s="1"/>
  <c r="J14" i="1" s="1"/>
  <c r="D14" i="1"/>
  <c r="D16" i="1" s="1"/>
  <c r="G19" i="1"/>
  <c r="E6" i="3"/>
  <c r="F6" i="3" s="1"/>
  <c r="B6" i="3"/>
  <c r="C6" i="3"/>
  <c r="H6" i="3" s="1"/>
  <c r="B3" i="3"/>
  <c r="C3" i="3"/>
  <c r="E3" i="3"/>
  <c r="F3" i="3" s="1"/>
  <c r="B4" i="3"/>
  <c r="C4" i="3"/>
  <c r="H4" i="3" s="1"/>
  <c r="E4" i="3"/>
  <c r="F4" i="3" s="1"/>
  <c r="B5" i="3"/>
  <c r="C5" i="3"/>
  <c r="H5" i="3" s="1"/>
  <c r="E5" i="3"/>
  <c r="F5" i="3" s="1"/>
  <c r="L14" i="1" l="1"/>
  <c r="D14" i="3"/>
  <c r="D16" i="3" s="1"/>
  <c r="F14" i="3"/>
  <c r="G14" i="3" s="1"/>
  <c r="J14" i="3" s="1"/>
  <c r="L14" i="3" s="1"/>
  <c r="D17" i="3"/>
  <c r="I14" i="1"/>
  <c r="O14" i="1" s="1"/>
  <c r="G6" i="3"/>
  <c r="K4" i="3"/>
  <c r="K5" i="3"/>
  <c r="I14" i="3" l="1"/>
  <c r="O14" i="3" s="1"/>
  <c r="H4" i="1"/>
  <c r="K4" i="1" s="1"/>
  <c r="H5" i="1"/>
  <c r="K5" i="1" s="1"/>
  <c r="H6" i="1"/>
  <c r="K6" i="1" s="1"/>
  <c r="G6" i="1"/>
  <c r="D6" i="1"/>
  <c r="D6" i="3" s="1"/>
  <c r="I6" i="3" s="1"/>
  <c r="G3" i="3"/>
  <c r="J3" i="3" s="1"/>
  <c r="G19" i="3"/>
  <c r="G5" i="3"/>
  <c r="G4" i="3"/>
  <c r="H3" i="3"/>
  <c r="K3" i="3" s="1"/>
  <c r="D10" i="3" l="1"/>
  <c r="L3" i="3"/>
  <c r="I6" i="1"/>
  <c r="J6" i="1"/>
  <c r="L6" i="1" s="1"/>
  <c r="J4" i="3"/>
  <c r="L4" i="3" s="1"/>
  <c r="J5" i="3"/>
  <c r="L5" i="3" s="1"/>
  <c r="O6" i="1" l="1"/>
  <c r="G3" i="1"/>
  <c r="J3" i="1" s="1"/>
  <c r="G5" i="1" l="1"/>
  <c r="J5" i="1" s="1"/>
  <c r="G4" i="1"/>
  <c r="J4" i="1" s="1"/>
  <c r="L5" i="1" l="1"/>
  <c r="D5" i="1"/>
  <c r="D5" i="3" s="1"/>
  <c r="I5" i="1"/>
  <c r="L4" i="1"/>
  <c r="I4" i="1"/>
  <c r="D4" i="1"/>
  <c r="D4" i="3" s="1"/>
  <c r="I4" i="3" s="1"/>
  <c r="O4" i="3" s="1"/>
  <c r="I5" i="3" l="1"/>
  <c r="O5" i="3" s="1"/>
  <c r="D9" i="3"/>
  <c r="O5" i="1"/>
  <c r="D10" i="1"/>
  <c r="D9" i="1"/>
  <c r="O4" i="1"/>
  <c r="H3" i="1"/>
  <c r="D3" i="1"/>
  <c r="D8" i="1" l="1"/>
  <c r="D3" i="3"/>
  <c r="I3" i="1"/>
  <c r="K3" i="1"/>
  <c r="L3" i="1" s="1"/>
  <c r="I3" i="3" l="1"/>
  <c r="O3" i="3" s="1"/>
  <c r="D8" i="3"/>
  <c r="O3" i="1"/>
</calcChain>
</file>

<file path=xl/sharedStrings.xml><?xml version="1.0" encoding="utf-8"?>
<sst xmlns="http://schemas.openxmlformats.org/spreadsheetml/2006/main" count="192" uniqueCount="28">
  <si>
    <t>Motif</t>
  </si>
  <si>
    <t>AM</t>
  </si>
  <si>
    <t>AT</t>
  </si>
  <si>
    <t>Du</t>
  </si>
  <si>
    <t>Au</t>
  </si>
  <si>
    <t>Subrogation IJSS</t>
  </si>
  <si>
    <t>IJSS reçu par la CPAM</t>
  </si>
  <si>
    <t>Nbre de jours</t>
  </si>
  <si>
    <t>Ecart journées</t>
  </si>
  <si>
    <t>X</t>
  </si>
  <si>
    <t>Nombre de jours Arrêt Maladie :</t>
  </si>
  <si>
    <t>Nombre de jours Accident Travail :</t>
  </si>
  <si>
    <t>PRAM</t>
  </si>
  <si>
    <t>Arrêt maladie</t>
  </si>
  <si>
    <t>Prolongation Arrêt maladie</t>
  </si>
  <si>
    <t>Accident du travail</t>
  </si>
  <si>
    <t>CMPAT</t>
  </si>
  <si>
    <t>Congés pathologique maternité</t>
  </si>
  <si>
    <t>Nombre de jours Congés Patho. Maternité :</t>
  </si>
  <si>
    <t>Commentaires</t>
  </si>
  <si>
    <t>Arrêt Maladie - AT - Maternité</t>
  </si>
  <si>
    <t>Montant</t>
  </si>
  <si>
    <t>Mois Paye</t>
  </si>
  <si>
    <t>IJ Prévoyance</t>
  </si>
  <si>
    <t>IJ reçu par Prévoyance</t>
  </si>
  <si>
    <t>Carence CPAM</t>
  </si>
  <si>
    <t>Carence Prévoyance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</si>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</sst>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 ;[Red]\-0\ 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14" fontId="0" fillId="0" borderId="0" xfId="0" applyNumberFormat="1" applyAlignment="1"/>
    <xf numFmtId="14" fontId="0" fillId="0" borderId="0" xfId="0" applyNumberForma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5" borderId="0" xfId="0" applyFont="1" applyFill="1" applyAlignment="1">
      <alignment horizontal="center" wrapText="1"/>
    </xf>
    <xf numFmtId="0" fontId="3" fillId="6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/>
    </xf>
    <xf numFmtId="1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2" fillId="4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2" fillId="4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1" fontId="1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0" applyNumberFormat="1"/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2" fillId="4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/>
    </xf>
    <xf numFmtId="0" fontId="2" fillId="4" borderId="0" xfId="0" applyFont="1" applyFill="1" applyAlignment="1">
      <alignment horizontal="center" vertical="center"/>
    </xf>
    <xf numFmtId="14" fontId="0" fillId="0" borderId="0" xfId="0" applyNumberFormat="1" applyAlignment="1">
      <alignment horizontal="right"/>
    </xf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9"/>
  <sheetViews>
    <sheetView workbookViewId="0"/>
  </sheetViews>
  <sheetFormatPr baseColWidth="10" defaultRowHeight="15" outlineLevelRow="1" x14ac:dyDescent="0.25"/>
  <cols>
    <col min="1" max="1" width="13.7109375" customWidth="1"/>
    <col min="3" max="3" width="13.7109375" customWidth="1"/>
    <col min="4" max="4" width="13" bestFit="1" customWidth="1"/>
    <col min="9" max="9" width="13" bestFit="1" customWidth="1"/>
    <col min="12" max="12" width="13" bestFit="1" customWidth="1"/>
    <col min="13" max="14" width="13" customWidth="1"/>
    <col min="15" max="15" width="13.5703125" bestFit="1" customWidth="1"/>
    <col min="16" max="16" width="22.5703125" customWidth="1"/>
  </cols>
  <sheetData>
    <row r="1" spans="1:16" ht="30" x14ac:dyDescent="0.25">
      <c r="A1" s="7" t="s">
        <v>9</v>
      </c>
      <c r="B1" s="32" t="s">
        <v>20</v>
      </c>
      <c r="C1" s="32"/>
      <c r="D1" s="32"/>
      <c r="E1" s="32"/>
      <c r="F1" s="8" t="s">
        <v>25</v>
      </c>
      <c r="G1" s="33" t="s">
        <v>5</v>
      </c>
      <c r="H1" s="33"/>
      <c r="I1" s="33"/>
      <c r="J1" s="30" t="s">
        <v>6</v>
      </c>
      <c r="K1" s="30"/>
      <c r="L1" s="30"/>
      <c r="M1" s="30"/>
      <c r="N1" s="14"/>
      <c r="O1" s="9" t="s">
        <v>8</v>
      </c>
      <c r="P1" s="7" t="s">
        <v>19</v>
      </c>
    </row>
    <row r="2" spans="1:16" outlineLevel="1" x14ac:dyDescent="0.25">
      <c r="A2" s="3"/>
      <c r="B2" s="12" t="s">
        <v>3</v>
      </c>
      <c r="C2" s="12" t="s">
        <v>4</v>
      </c>
      <c r="D2" s="12" t="s">
        <v>7</v>
      </c>
      <c r="E2" s="12" t="s">
        <v>0</v>
      </c>
      <c r="F2" s="12"/>
      <c r="G2" s="12" t="s">
        <v>3</v>
      </c>
      <c r="H2" s="12" t="s">
        <v>4</v>
      </c>
      <c r="I2" s="12" t="s">
        <v>7</v>
      </c>
      <c r="J2" s="12" t="s">
        <v>3</v>
      </c>
      <c r="K2" s="12" t="s">
        <v>4</v>
      </c>
      <c r="L2" s="12" t="s">
        <v>7</v>
      </c>
      <c r="M2" s="12" t="s">
        <v>21</v>
      </c>
      <c r="N2" s="12" t="s">
        <v>22</v>
      </c>
    </row>
    <row r="3" spans="1:16" outlineLevel="1" x14ac:dyDescent="0.25">
      <c r="A3" s="3"/>
      <c r="B3" s="2">
        <v>42729</v>
      </c>
      <c r="C3" s="2">
        <v>42767</v>
      </c>
      <c r="D3" s="3">
        <f>SUM(C3-B3)+1</f>
        <v>39</v>
      </c>
      <c r="E3" s="3" t="s">
        <v>1</v>
      </c>
      <c r="F3" s="22">
        <f t="shared" ref="F3:F5" si="0">IF(E3="AM",3,IF(E3="PRAM",0,IF(E3="AT",0,IF(E3="CMPAT",0))))</f>
        <v>3</v>
      </c>
      <c r="G3" s="2">
        <f>SUM(B3)+F3</f>
        <v>42732</v>
      </c>
      <c r="H3" s="2">
        <f>C3</f>
        <v>42767</v>
      </c>
      <c r="I3" s="3">
        <f>SUM(H3-G3)+1</f>
        <v>36</v>
      </c>
      <c r="J3" s="2">
        <f t="shared" ref="J3:K3" si="1">G3</f>
        <v>42732</v>
      </c>
      <c r="K3" s="2">
        <f t="shared" si="1"/>
        <v>42767</v>
      </c>
      <c r="L3" s="3">
        <f>SUM(K3-J3)+1</f>
        <v>36</v>
      </c>
      <c r="M3" s="11"/>
      <c r="N3" s="11"/>
      <c r="O3" s="10">
        <f>SUM(I3-L3)</f>
        <v>0</v>
      </c>
    </row>
    <row r="4" spans="1:16" outlineLevel="1" x14ac:dyDescent="0.25">
      <c r="A4" s="3"/>
      <c r="B4" s="2">
        <v>42768</v>
      </c>
      <c r="C4" s="2">
        <v>42769</v>
      </c>
      <c r="D4" s="3">
        <f>SUM(C4-B4)+1</f>
        <v>2</v>
      </c>
      <c r="E4" s="3" t="s">
        <v>12</v>
      </c>
      <c r="F4" s="22">
        <f t="shared" si="0"/>
        <v>0</v>
      </c>
      <c r="G4" s="6">
        <f t="shared" ref="G4:G6" si="2">SUM(B4)+F4</f>
        <v>42768</v>
      </c>
      <c r="H4" s="13">
        <f t="shared" ref="H4:H6" si="3">C4</f>
        <v>42769</v>
      </c>
      <c r="I4" s="3">
        <f>SUM(H4-G4)+1</f>
        <v>2</v>
      </c>
      <c r="J4" s="15">
        <f t="shared" ref="J4:J6" si="4">G4</f>
        <v>42768</v>
      </c>
      <c r="K4" s="15">
        <f t="shared" ref="K4:K6" si="5">H4</f>
        <v>42769</v>
      </c>
      <c r="L4" s="3">
        <f>SUM(K4-J4)+1</f>
        <v>2</v>
      </c>
      <c r="M4" s="11"/>
      <c r="N4" s="11"/>
      <c r="O4" s="10">
        <f>SUM(L4-I4)</f>
        <v>0</v>
      </c>
    </row>
    <row r="5" spans="1:16" outlineLevel="1" x14ac:dyDescent="0.25">
      <c r="A5" s="3"/>
      <c r="B5" s="2">
        <v>42771</v>
      </c>
      <c r="C5" s="2">
        <v>42791</v>
      </c>
      <c r="D5" s="3">
        <f>SUM(C5-B5)+1</f>
        <v>21</v>
      </c>
      <c r="E5" s="3" t="s">
        <v>2</v>
      </c>
      <c r="F5" s="22">
        <f t="shared" si="0"/>
        <v>0</v>
      </c>
      <c r="G5" s="6">
        <f t="shared" si="2"/>
        <v>42771</v>
      </c>
      <c r="H5" s="13">
        <f t="shared" si="3"/>
        <v>42791</v>
      </c>
      <c r="I5" s="3">
        <f>SUM(H5-G5)+1</f>
        <v>21</v>
      </c>
      <c r="J5" s="15">
        <f t="shared" si="4"/>
        <v>42771</v>
      </c>
      <c r="K5" s="15">
        <f t="shared" si="5"/>
        <v>42791</v>
      </c>
      <c r="L5" s="3">
        <f>SUM(K5-J5)+1</f>
        <v>21</v>
      </c>
      <c r="M5" s="11"/>
      <c r="N5" s="11"/>
      <c r="O5" s="10">
        <f>SUM(I5-L5)</f>
        <v>0</v>
      </c>
    </row>
    <row r="6" spans="1:16" outlineLevel="1" x14ac:dyDescent="0.25">
      <c r="A6" s="3"/>
      <c r="B6" s="13">
        <v>42791</v>
      </c>
      <c r="C6" s="13">
        <v>42803</v>
      </c>
      <c r="D6" s="3">
        <f>SUM(C6-B6)+1</f>
        <v>13</v>
      </c>
      <c r="E6" s="3" t="s">
        <v>16</v>
      </c>
      <c r="F6" s="22">
        <f>IF(E6="AM",3,IF(E6="PRAM",0,IF(E6="AT",0,IF(E6="CMPAT",0))))</f>
        <v>0</v>
      </c>
      <c r="G6" s="13">
        <f t="shared" si="2"/>
        <v>42791</v>
      </c>
      <c r="H6" s="13">
        <f t="shared" si="3"/>
        <v>42803</v>
      </c>
      <c r="I6" s="3">
        <f>SUM(H6-G6)+1</f>
        <v>13</v>
      </c>
      <c r="J6" s="15">
        <f t="shared" si="4"/>
        <v>42791</v>
      </c>
      <c r="K6" s="15">
        <f t="shared" si="5"/>
        <v>42803</v>
      </c>
      <c r="L6" s="3">
        <f>SUM(K6-J6)+1</f>
        <v>13</v>
      </c>
      <c r="M6" s="11"/>
      <c r="N6" s="11"/>
      <c r="O6" s="10">
        <f>SUM(I6-L6)</f>
        <v>0</v>
      </c>
    </row>
    <row r="7" spans="1:16" outlineLevel="1" x14ac:dyDescent="0.25">
      <c r="A7" s="17"/>
      <c r="B7" s="16"/>
      <c r="C7" s="16"/>
      <c r="D7" s="17"/>
      <c r="E7" s="17"/>
      <c r="F7" s="17"/>
      <c r="G7" s="16"/>
      <c r="H7" s="16"/>
      <c r="I7" s="17"/>
      <c r="J7" s="16"/>
      <c r="K7" s="16"/>
      <c r="L7" s="17"/>
      <c r="M7" s="11"/>
      <c r="N7" s="11"/>
      <c r="O7" s="10"/>
    </row>
    <row r="8" spans="1:16" x14ac:dyDescent="0.25">
      <c r="A8" s="31" t="s">
        <v>10</v>
      </c>
      <c r="B8" s="31"/>
      <c r="C8" s="31"/>
      <c r="D8" s="3">
        <f>SUMPRODUCT((E3:E7="AM")+(E3:E7="PRAM"),D3:D7)</f>
        <v>41</v>
      </c>
      <c r="G8" s="5"/>
      <c r="H8" s="4"/>
      <c r="J8" s="3"/>
      <c r="K8" s="3"/>
    </row>
    <row r="9" spans="1:16" x14ac:dyDescent="0.25">
      <c r="A9" s="31" t="s">
        <v>11</v>
      </c>
      <c r="B9" s="31"/>
      <c r="C9" s="31"/>
      <c r="D9" s="3">
        <f>SUMIF(E3:E7,"AT",D3:D7)</f>
        <v>21</v>
      </c>
      <c r="G9" s="5"/>
      <c r="H9" s="4"/>
      <c r="J9" s="3"/>
      <c r="K9" s="3"/>
    </row>
    <row r="10" spans="1:16" x14ac:dyDescent="0.25">
      <c r="A10" s="29" t="s">
        <v>18</v>
      </c>
      <c r="B10" s="29"/>
      <c r="C10" s="29"/>
      <c r="D10" s="3">
        <f>SUMIF(E3:E7,"CMPAT",D3:D7)</f>
        <v>13</v>
      </c>
      <c r="G10" s="5"/>
      <c r="H10" s="4"/>
      <c r="J10" s="3"/>
      <c r="K10" s="3"/>
    </row>
    <row r="11" spans="1:16" x14ac:dyDescent="0.25">
      <c r="A11" s="3"/>
      <c r="B11" s="2"/>
      <c r="C11" s="2"/>
      <c r="G11" s="5"/>
      <c r="H11" s="4"/>
      <c r="J11" s="3"/>
      <c r="K11" s="3"/>
    </row>
    <row r="12" spans="1:16" ht="30" x14ac:dyDescent="0.25">
      <c r="A12" s="7" t="s">
        <v>27</v>
      </c>
      <c r="B12" s="32" t="s">
        <v>20</v>
      </c>
      <c r="C12" s="32"/>
      <c r="D12" s="32"/>
      <c r="E12" s="32"/>
      <c r="F12" s="8" t="s">
        <v>25</v>
      </c>
      <c r="G12" s="33" t="s">
        <v>5</v>
      </c>
      <c r="H12" s="33"/>
      <c r="I12" s="33"/>
      <c r="J12" s="30" t="s">
        <v>6</v>
      </c>
      <c r="K12" s="30"/>
      <c r="L12" s="30"/>
      <c r="M12" s="30"/>
      <c r="N12" s="21"/>
      <c r="O12" s="9" t="s">
        <v>8</v>
      </c>
      <c r="P12" s="7" t="s">
        <v>19</v>
      </c>
    </row>
    <row r="13" spans="1:16" outlineLevel="1" x14ac:dyDescent="0.25">
      <c r="A13" s="22"/>
      <c r="B13" s="12" t="s">
        <v>3</v>
      </c>
      <c r="C13" s="12" t="s">
        <v>4</v>
      </c>
      <c r="D13" s="12" t="s">
        <v>7</v>
      </c>
      <c r="E13" s="12" t="s">
        <v>0</v>
      </c>
      <c r="F13" s="12"/>
      <c r="G13" s="12" t="s">
        <v>3</v>
      </c>
      <c r="H13" s="12" t="s">
        <v>4</v>
      </c>
      <c r="I13" s="12" t="s">
        <v>7</v>
      </c>
      <c r="J13" s="12" t="s">
        <v>3</v>
      </c>
      <c r="K13" s="12" t="s">
        <v>4</v>
      </c>
      <c r="L13" s="12" t="s">
        <v>7</v>
      </c>
      <c r="M13" s="12" t="s">
        <v>21</v>
      </c>
      <c r="N13" s="12" t="s">
        <v>22</v>
      </c>
    </row>
    <row r="14" spans="1:16" outlineLevel="1" x14ac:dyDescent="0.25">
      <c r="A14" s="22"/>
      <c r="B14" s="20">
        <v>42729</v>
      </c>
      <c r="C14" s="20">
        <v>42767</v>
      </c>
      <c r="D14" s="22">
        <f>SUM(C14-B14)+1</f>
        <v>39</v>
      </c>
      <c r="E14" s="22" t="s">
        <v>1</v>
      </c>
      <c r="F14" s="22">
        <f>IF(E14="AM",3,0)</f>
        <v>3</v>
      </c>
      <c r="G14" s="20">
        <f>SUM(B14)+F14</f>
        <v>42732</v>
      </c>
      <c r="H14" s="20">
        <f>C14</f>
        <v>42767</v>
      </c>
      <c r="I14" s="22">
        <f>SUM(H14-G14)+1</f>
        <v>36</v>
      </c>
      <c r="J14" s="20">
        <f t="shared" ref="J14" si="6">G14</f>
        <v>42732</v>
      </c>
      <c r="K14" s="20">
        <f t="shared" ref="K14" si="7">H14</f>
        <v>42767</v>
      </c>
      <c r="L14" s="22">
        <f>SUM(K14-J14)+1</f>
        <v>36</v>
      </c>
      <c r="M14" s="11"/>
      <c r="N14" s="11"/>
      <c r="O14" s="10">
        <f>SUM(I14-L14)</f>
        <v>0</v>
      </c>
    </row>
    <row r="15" spans="1:16" outlineLevel="1" x14ac:dyDescent="0.25">
      <c r="A15" s="22"/>
      <c r="B15" s="20"/>
      <c r="C15" s="20"/>
      <c r="D15" s="22"/>
      <c r="E15" s="22"/>
      <c r="F15" s="22"/>
      <c r="G15" s="20"/>
      <c r="H15" s="20"/>
      <c r="I15" s="22"/>
      <c r="J15" s="20"/>
      <c r="K15" s="20"/>
      <c r="L15" s="22"/>
      <c r="M15" s="11"/>
      <c r="N15" s="11"/>
      <c r="O15" s="10"/>
    </row>
    <row r="16" spans="1:16" x14ac:dyDescent="0.25">
      <c r="A16" s="31" t="s">
        <v>10</v>
      </c>
      <c r="B16" s="31"/>
      <c r="C16" s="31"/>
      <c r="D16" s="22">
        <f>SUMPRODUCT((E14:E15="AM")+(E14:E15="PRAM"),D14:D15)</f>
        <v>39</v>
      </c>
      <c r="G16" s="5"/>
      <c r="H16" s="4"/>
      <c r="J16" s="22"/>
      <c r="K16" s="22"/>
    </row>
    <row r="17" spans="1:11" x14ac:dyDescent="0.25">
      <c r="A17" s="31" t="s">
        <v>11</v>
      </c>
      <c r="B17" s="31"/>
      <c r="C17" s="31"/>
      <c r="D17" s="22">
        <f>SUMIF(E14:E15,"AT",D14:D15)</f>
        <v>0</v>
      </c>
      <c r="G17" s="5"/>
      <c r="H17" s="4"/>
      <c r="J17" s="22"/>
      <c r="K17" s="22"/>
    </row>
    <row r="18" spans="1:11" x14ac:dyDescent="0.25">
      <c r="A18" s="29" t="s">
        <v>18</v>
      </c>
      <c r="B18" s="29"/>
      <c r="C18" s="29"/>
      <c r="D18" s="22">
        <f>SUMIF(E14:E15,"CMPAT",D14:D15)</f>
        <v>0</v>
      </c>
      <c r="G18" s="5"/>
      <c r="H18" s="4"/>
      <c r="J18" s="22"/>
      <c r="K18" s="22"/>
    </row>
    <row r="19" spans="1:11" x14ac:dyDescent="0.25">
      <c r="A19" s="3"/>
      <c r="B19" s="2"/>
      <c r="C19" s="2"/>
      <c r="D19" s="3"/>
      <c r="G19" s="5" t="str">
        <f t="shared" ref="G19" si="8">IF(E19="AM",B19+3,IF(E19="AT",B19,""))</f>
        <v/>
      </c>
      <c r="H19" s="4"/>
      <c r="J19" s="3"/>
      <c r="K19" s="3"/>
    </row>
  </sheetData>
  <mergeCells count="12">
    <mergeCell ref="A18:C18"/>
    <mergeCell ref="B12:E12"/>
    <mergeCell ref="G12:I12"/>
    <mergeCell ref="J12:M12"/>
    <mergeCell ref="A16:C16"/>
    <mergeCell ref="A17:C17"/>
    <mergeCell ref="A10:C10"/>
    <mergeCell ref="J1:M1"/>
    <mergeCell ref="A8:C8"/>
    <mergeCell ref="A9:C9"/>
    <mergeCell ref="B1:E1"/>
    <mergeCell ref="G1:I1"/>
  </mergeCells>
  <pageMargins left="0.7" right="0.7" top="0.75" bottom="0.75" header="0.3" footer="0.3"/>
  <pageSetup paperSize="9" orientation="portrait" r:id="rId1"/>
  <ignoredErrors>
    <ignoredError sqref="O4" 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Feuil2!$A$1:$A$4</xm:f>
          </x14:formula1>
          <xm:sqref>E14:E15 E3:E7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22"/>
  <sheetViews>
    <sheetView tabSelected="1" workbookViewId="0"/>
  </sheetViews>
  <sheetFormatPr baseColWidth="10" defaultRowHeight="15" outlineLevelRow="1" x14ac:dyDescent="0.25"/>
  <cols>
    <col min="1" max="1" width="13.7109375" customWidth="1"/>
    <col min="3" max="3" width="13.7109375" customWidth="1"/>
    <col min="4" max="4" width="13" style="25" bestFit="1" customWidth="1"/>
    <col min="9" max="9" width="13" bestFit="1" customWidth="1"/>
    <col min="12" max="12" width="13" bestFit="1" customWidth="1"/>
    <col min="13" max="14" width="13" customWidth="1"/>
    <col min="15" max="15" width="13.5703125" bestFit="1" customWidth="1"/>
    <col min="16" max="16" width="22.5703125" customWidth="1"/>
  </cols>
  <sheetData>
    <row r="1" spans="1:16" ht="30" x14ac:dyDescent="0.25">
      <c r="A1" s="7" t="s">
        <v>9</v>
      </c>
      <c r="B1" s="32" t="s">
        <v>20</v>
      </c>
      <c r="C1" s="32"/>
      <c r="D1" s="32"/>
      <c r="E1" s="32"/>
      <c r="F1" s="8" t="s">
        <v>26</v>
      </c>
      <c r="G1" s="33" t="s">
        <v>23</v>
      </c>
      <c r="H1" s="33"/>
      <c r="I1" s="33"/>
      <c r="J1" s="30" t="s">
        <v>24</v>
      </c>
      <c r="K1" s="30"/>
      <c r="L1" s="30"/>
      <c r="M1" s="30"/>
      <c r="N1" s="30"/>
      <c r="O1" s="9" t="s">
        <v>8</v>
      </c>
      <c r="P1" s="7" t="s">
        <v>19</v>
      </c>
    </row>
    <row r="2" spans="1:16" outlineLevel="1" x14ac:dyDescent="0.25">
      <c r="A2" s="3"/>
      <c r="B2" s="12" t="s">
        <v>3</v>
      </c>
      <c r="C2" s="12" t="s">
        <v>4</v>
      </c>
      <c r="D2" s="23" t="s">
        <v>7</v>
      </c>
      <c r="E2" s="12" t="s">
        <v>0</v>
      </c>
      <c r="F2" s="12"/>
      <c r="G2" s="12" t="s">
        <v>3</v>
      </c>
      <c r="H2" s="12" t="s">
        <v>4</v>
      </c>
      <c r="I2" s="12" t="s">
        <v>7</v>
      </c>
      <c r="J2" s="12" t="s">
        <v>3</v>
      </c>
      <c r="K2" s="12" t="s">
        <v>4</v>
      </c>
      <c r="L2" s="12" t="s">
        <v>7</v>
      </c>
      <c r="M2" s="12" t="s">
        <v>21</v>
      </c>
      <c r="N2" s="12" t="s">
        <v>22</v>
      </c>
    </row>
    <row r="3" spans="1:16" outlineLevel="1" x14ac:dyDescent="0.25">
      <c r="A3" s="3"/>
      <c r="B3" s="13">
        <f>CPAM!B3</f>
        <v>42729</v>
      </c>
      <c r="C3" s="13">
        <f>CPAM!C3</f>
        <v>42767</v>
      </c>
      <c r="D3" s="24">
        <f>CPAM!D3</f>
        <v>39</v>
      </c>
      <c r="E3" s="20" t="str">
        <f>CPAM!E3</f>
        <v>AM</v>
      </c>
      <c r="F3" s="22">
        <f t="shared" ref="F3:F4" si="0">IF(E3="AM",10,IF(E3="PRAM",0,IF(E3="AT",10,IF(E3="CMPAT",0))))</f>
        <v>10</v>
      </c>
      <c r="G3" s="13">
        <f>SUM(B3)+F3</f>
        <v>42739</v>
      </c>
      <c r="H3" s="13">
        <f>C3</f>
        <v>42767</v>
      </c>
      <c r="I3" s="22">
        <f t="shared" ref="I3:I5" si="1">IF(D3&lt;=10,0,SUM(D3-F3))</f>
        <v>29</v>
      </c>
      <c r="J3" s="13">
        <f t="shared" ref="J3:K3" si="2">G3</f>
        <v>42739</v>
      </c>
      <c r="K3" s="13">
        <f t="shared" si="2"/>
        <v>42767</v>
      </c>
      <c r="L3" s="3">
        <f>SUM(K3-J3)+1</f>
        <v>29</v>
      </c>
      <c r="M3" s="11"/>
      <c r="N3" s="11"/>
      <c r="O3" s="10">
        <f>SUM(I3-L3)</f>
        <v>0</v>
      </c>
    </row>
    <row r="4" spans="1:16" outlineLevel="1" x14ac:dyDescent="0.25">
      <c r="A4" s="3"/>
      <c r="B4" s="13">
        <f>CPAM!B4</f>
        <v>42768</v>
      </c>
      <c r="C4" s="13">
        <f>CPAM!C4</f>
        <v>42769</v>
      </c>
      <c r="D4" s="24">
        <f>CPAM!D4</f>
        <v>2</v>
      </c>
      <c r="E4" s="20" t="str">
        <f>CPAM!E4</f>
        <v>PRAM</v>
      </c>
      <c r="F4" s="22">
        <f t="shared" si="0"/>
        <v>0</v>
      </c>
      <c r="G4" s="13">
        <f t="shared" ref="G4:G6" si="3">SUM(B4)+F4</f>
        <v>42768</v>
      </c>
      <c r="H4" s="20">
        <f t="shared" ref="H4:H6" si="4">C4</f>
        <v>42769</v>
      </c>
      <c r="I4" s="22">
        <f t="shared" si="1"/>
        <v>0</v>
      </c>
      <c r="J4" s="15">
        <f t="shared" ref="J4:J5" si="5">G4</f>
        <v>42768</v>
      </c>
      <c r="K4" s="15">
        <f t="shared" ref="K4:K5" si="6">H4</f>
        <v>42769</v>
      </c>
      <c r="L4" s="3">
        <f>SUM(K4-J4)+1</f>
        <v>2</v>
      </c>
      <c r="M4" s="11"/>
      <c r="N4" s="11"/>
      <c r="O4" s="10">
        <f>SUM(L4-I4)</f>
        <v>2</v>
      </c>
    </row>
    <row r="5" spans="1:16" outlineLevel="1" x14ac:dyDescent="0.25">
      <c r="A5" s="3"/>
      <c r="B5" s="13">
        <f>CPAM!B5</f>
        <v>42771</v>
      </c>
      <c r="C5" s="13">
        <f>CPAM!C5</f>
        <v>42791</v>
      </c>
      <c r="D5" s="24">
        <f>CPAM!D5</f>
        <v>21</v>
      </c>
      <c r="E5" s="20" t="str">
        <f>CPAM!E5</f>
        <v>AT</v>
      </c>
      <c r="F5" s="22">
        <f>IF(E5="AM",10,IF(E5="PRAM",0,IF(E5="AT",10,IF(E5="CMPAT",0))))</f>
        <v>10</v>
      </c>
      <c r="G5" s="13">
        <f t="shared" si="3"/>
        <v>42781</v>
      </c>
      <c r="H5" s="20">
        <f t="shared" si="4"/>
        <v>42791</v>
      </c>
      <c r="I5" s="22">
        <f t="shared" si="1"/>
        <v>11</v>
      </c>
      <c r="J5" s="15">
        <f t="shared" si="5"/>
        <v>42781</v>
      </c>
      <c r="K5" s="15">
        <f t="shared" si="6"/>
        <v>42791</v>
      </c>
      <c r="L5" s="3">
        <f>SUM(K5-J5)+1</f>
        <v>11</v>
      </c>
      <c r="M5" s="11"/>
      <c r="N5" s="11"/>
      <c r="O5" s="10">
        <f>SUM(I5-L5)</f>
        <v>0</v>
      </c>
    </row>
    <row r="6" spans="1:16" outlineLevel="1" x14ac:dyDescent="0.25">
      <c r="A6" s="19"/>
      <c r="B6" s="20">
        <f>CPAM!B6</f>
        <v>42791</v>
      </c>
      <c r="C6" s="20">
        <f>CPAM!C6</f>
        <v>42803</v>
      </c>
      <c r="D6" s="24">
        <f>CPAM!D6</f>
        <v>13</v>
      </c>
      <c r="E6" s="20" t="str">
        <f>CPAM!E6</f>
        <v>CMPAT</v>
      </c>
      <c r="F6" s="22">
        <f>IF(E6="AM",10,IF(E6="PRAM",0,IF(E6="AT",10,IF(E6="CMPAT",0))))</f>
        <v>0</v>
      </c>
      <c r="G6" s="20">
        <f t="shared" si="3"/>
        <v>42791</v>
      </c>
      <c r="H6" s="20">
        <f t="shared" si="4"/>
        <v>42803</v>
      </c>
      <c r="I6" s="22">
        <f>IF(D6&lt;=10,0,SUM(D6-F6))</f>
        <v>13</v>
      </c>
      <c r="J6" s="18"/>
      <c r="K6" s="18"/>
      <c r="L6" s="19"/>
      <c r="M6" s="11"/>
      <c r="N6" s="11"/>
      <c r="O6" s="10"/>
    </row>
    <row r="7" spans="1:16" outlineLevel="1" x14ac:dyDescent="0.25">
      <c r="A7" s="22"/>
      <c r="B7" s="26"/>
      <c r="C7" s="26"/>
      <c r="D7" s="24"/>
      <c r="E7" s="26"/>
      <c r="F7" s="22"/>
      <c r="G7" s="26"/>
      <c r="H7" s="26"/>
      <c r="I7" s="22"/>
      <c r="J7" s="26"/>
      <c r="K7" s="26"/>
      <c r="L7" s="22"/>
      <c r="M7" s="11"/>
      <c r="N7" s="11"/>
      <c r="O7" s="10"/>
    </row>
    <row r="8" spans="1:16" x14ac:dyDescent="0.25">
      <c r="A8" s="31" t="s">
        <v>10</v>
      </c>
      <c r="B8" s="31"/>
      <c r="C8" s="31"/>
      <c r="D8" s="24">
        <f>SUMPRODUCT((E3:E6="AM")+(E3:E6="PRAM"),D3:D6)</f>
        <v>41</v>
      </c>
      <c r="G8" s="5"/>
      <c r="H8" s="4"/>
      <c r="J8" s="3"/>
      <c r="K8" s="3"/>
    </row>
    <row r="9" spans="1:16" x14ac:dyDescent="0.25">
      <c r="A9" s="31" t="s">
        <v>11</v>
      </c>
      <c r="B9" s="31"/>
      <c r="C9" s="31"/>
      <c r="D9" s="24">
        <f>SUMIF(E3:E6,"AT",D3:D6)</f>
        <v>21</v>
      </c>
      <c r="G9" s="5"/>
      <c r="H9" s="4"/>
      <c r="J9" s="3"/>
      <c r="K9" s="3"/>
    </row>
    <row r="10" spans="1:16" x14ac:dyDescent="0.25">
      <c r="A10" s="29" t="s">
        <v>18</v>
      </c>
      <c r="B10" s="29"/>
      <c r="C10" s="29"/>
      <c r="D10" s="24">
        <f>SUMIF(E3:E6,"CMPAT",D3:D6)</f>
        <v>13</v>
      </c>
      <c r="G10" s="5"/>
      <c r="H10" s="4"/>
      <c r="J10" s="3"/>
      <c r="K10" s="3"/>
    </row>
    <row r="11" spans="1:16" x14ac:dyDescent="0.25">
      <c r="A11" s="3"/>
      <c r="B11" s="13"/>
      <c r="C11" s="13"/>
      <c r="G11" s="5"/>
      <c r="H11" s="4"/>
      <c r="J11" s="3"/>
      <c r="K11" s="3"/>
    </row>
    <row r="12" spans="1:16" ht="30" x14ac:dyDescent="0.25">
      <c r="A12" s="7" t="s">
        <v>27</v>
      </c>
      <c r="B12" s="32" t="s">
        <v>20</v>
      </c>
      <c r="C12" s="32"/>
      <c r="D12" s="32"/>
      <c r="E12" s="32"/>
      <c r="F12" s="8" t="s">
        <v>26</v>
      </c>
      <c r="G12" s="33" t="s">
        <v>23</v>
      </c>
      <c r="H12" s="33"/>
      <c r="I12" s="33"/>
      <c r="J12" s="30" t="s">
        <v>24</v>
      </c>
      <c r="K12" s="30"/>
      <c r="L12" s="30"/>
      <c r="M12" s="30"/>
      <c r="N12" s="30"/>
      <c r="O12" s="9" t="s">
        <v>8</v>
      </c>
      <c r="P12" s="7" t="s">
        <v>19</v>
      </c>
    </row>
    <row r="13" spans="1:16" outlineLevel="1" x14ac:dyDescent="0.25">
      <c r="A13" s="22"/>
      <c r="B13" s="12" t="s">
        <v>3</v>
      </c>
      <c r="C13" s="12" t="s">
        <v>4</v>
      </c>
      <c r="D13" s="23" t="s">
        <v>7</v>
      </c>
      <c r="E13" s="12" t="s">
        <v>0</v>
      </c>
      <c r="F13" s="12"/>
      <c r="G13" s="12" t="s">
        <v>3</v>
      </c>
      <c r="H13" s="12" t="s">
        <v>4</v>
      </c>
      <c r="I13" s="12" t="s">
        <v>7</v>
      </c>
      <c r="J13" s="12" t="s">
        <v>3</v>
      </c>
      <c r="K13" s="12" t="s">
        <v>4</v>
      </c>
      <c r="L13" s="12" t="s">
        <v>7</v>
      </c>
      <c r="M13" s="12" t="s">
        <v>21</v>
      </c>
      <c r="N13" s="12" t="s">
        <v>22</v>
      </c>
    </row>
    <row r="14" spans="1:16" outlineLevel="1" x14ac:dyDescent="0.25">
      <c r="A14" s="22"/>
      <c r="B14" s="20">
        <f>CPAM!B14</f>
        <v>42729</v>
      </c>
      <c r="C14" s="20">
        <f>CPAM!C14</f>
        <v>42767</v>
      </c>
      <c r="D14" s="24">
        <f>CPAM!D14</f>
        <v>39</v>
      </c>
      <c r="E14" s="20" t="str">
        <f>CPAM!E14</f>
        <v>AM</v>
      </c>
      <c r="F14" s="22">
        <f>IF(E14="AM",10,IF(E14="AT",10,0))</f>
        <v>10</v>
      </c>
      <c r="G14" s="20">
        <f>SUM(B14)+F14</f>
        <v>42739</v>
      </c>
      <c r="H14" s="20">
        <f>C14</f>
        <v>42767</v>
      </c>
      <c r="I14" s="22">
        <f t="shared" ref="I14" si="7">IF(D14&lt;=10,0,SUM(D14-F14))</f>
        <v>29</v>
      </c>
      <c r="J14" s="20">
        <f t="shared" ref="J14" si="8">G14</f>
        <v>42739</v>
      </c>
      <c r="K14" s="20">
        <f t="shared" ref="K14" si="9">H14</f>
        <v>42767</v>
      </c>
      <c r="L14" s="22">
        <f>SUM(K14-J14)+1</f>
        <v>29</v>
      </c>
      <c r="M14" s="11"/>
      <c r="N14" s="11"/>
      <c r="O14" s="10">
        <f>SUM(I14-L14)</f>
        <v>0</v>
      </c>
    </row>
    <row r="15" spans="1:16" outlineLevel="1" x14ac:dyDescent="0.25">
      <c r="A15" s="22"/>
      <c r="B15" s="20"/>
      <c r="C15" s="20"/>
      <c r="D15" s="24"/>
      <c r="E15" s="20"/>
      <c r="F15" s="22"/>
      <c r="G15" s="20"/>
      <c r="H15" s="20"/>
      <c r="I15" s="22"/>
      <c r="J15" s="20"/>
      <c r="K15" s="20"/>
      <c r="L15" s="22"/>
      <c r="M15" s="11"/>
      <c r="N15" s="11"/>
      <c r="O15" s="10"/>
    </row>
    <row r="16" spans="1:16" x14ac:dyDescent="0.25">
      <c r="A16" s="31" t="s">
        <v>10</v>
      </c>
      <c r="B16" s="31"/>
      <c r="C16" s="31"/>
      <c r="D16" s="24">
        <f>SUMPRODUCT((E14:E14="AM")+(E14:E14="PRAM"),D14:D14)</f>
        <v>39</v>
      </c>
      <c r="G16" s="5"/>
      <c r="H16" s="4"/>
      <c r="J16" s="22"/>
      <c r="K16" s="22"/>
    </row>
    <row r="17" spans="1:11" x14ac:dyDescent="0.25">
      <c r="A17" s="31" t="s">
        <v>11</v>
      </c>
      <c r="B17" s="31"/>
      <c r="C17" s="31"/>
      <c r="D17" s="24">
        <f>SUMIF(E14:E14,"AT",D14:D14)</f>
        <v>0</v>
      </c>
      <c r="G17" s="5"/>
      <c r="H17" s="4"/>
      <c r="J17" s="22"/>
      <c r="K17" s="22"/>
    </row>
    <row r="18" spans="1:11" x14ac:dyDescent="0.25">
      <c r="A18" s="29" t="s">
        <v>18</v>
      </c>
      <c r="B18" s="29"/>
      <c r="C18" s="29"/>
      <c r="D18" s="24">
        <f>SUMIF(E14:E14,"CMPAT",D14:D14)</f>
        <v>0</v>
      </c>
      <c r="G18" s="5"/>
      <c r="H18" s="4"/>
      <c r="J18" s="22"/>
      <c r="K18" s="22"/>
    </row>
    <row r="19" spans="1:11" x14ac:dyDescent="0.25">
      <c r="A19" s="3"/>
      <c r="B19" s="13"/>
      <c r="C19" s="13"/>
      <c r="D19" s="24"/>
      <c r="G19" s="5" t="str">
        <f t="shared" ref="G19" si="10">IF(E19="AM",B19+3,IF(E19="AT",B19,""))</f>
        <v/>
      </c>
      <c r="H19" s="4"/>
      <c r="J19" s="3"/>
      <c r="K19" s="3"/>
    </row>
    <row r="20" spans="1:11" x14ac:dyDescent="0.25">
      <c r="B20" s="1"/>
      <c r="C20" s="1"/>
    </row>
    <row r="21" spans="1:11" x14ac:dyDescent="0.25">
      <c r="B21" s="1"/>
      <c r="C21" s="1"/>
    </row>
    <row r="22" spans="1:11" x14ac:dyDescent="0.25">
      <c r="B22" s="1"/>
      <c r="C22" s="1"/>
      <c r="I22" s="3"/>
    </row>
  </sheetData>
  <mergeCells count="12">
    <mergeCell ref="A18:C18"/>
    <mergeCell ref="B12:E12"/>
    <mergeCell ref="G12:I12"/>
    <mergeCell ref="J12:N12"/>
    <mergeCell ref="A16:C16"/>
    <mergeCell ref="A17:C17"/>
    <mergeCell ref="J1:N1"/>
    <mergeCell ref="A10:C10"/>
    <mergeCell ref="B1:E1"/>
    <mergeCell ref="G1:I1"/>
    <mergeCell ref="A8:C8"/>
    <mergeCell ref="A9:C9"/>
  </mergeCells>
  <pageMargins left="0.7" right="0.7" top="0.75" bottom="0.75" header="0.3" footer="0.3"/>
  <pageSetup paperSize="9" orientation="portrait" r:id="rId1"/>
  <ignoredErrors>
    <ignoredError sqref="O4" formula="1"/>
  </ignoredError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Feuil2!$A$1:$A$4</xm:f>
          </x14:formula1>
          <xm:sqref>E3:E7 E14:E15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E19"/>
  <sheetViews>
    <sheetView workbookViewId="0">
      <selection activeCell="A3" sqref="A3"/>
    </sheetView>
  </sheetViews>
  <sheetFormatPr baseColWidth="10" defaultRowHeight="15" outlineLevelRow="1" x14ac:dyDescent="0.25"/>
  <cols>
    <col min="1" max="1" width="13.7109375" customWidth="1"/>
    <col min="3" max="3" width="13.7109375" customWidth="1"/>
    <col min="4" max="4" width="13" bestFit="1" customWidth="1"/>
    <col min="9" max="9" width="13" bestFit="1" customWidth="1"/>
    <col min="12" max="12" width="13" bestFit="1" customWidth="1"/>
    <col min="13" max="14" width="13" customWidth="1"/>
    <col min="15" max="15" width="13.5703125" bestFit="1" customWidth="1"/>
    <col min="16" max="16" width="22.5703125" customWidth="1"/>
  </cols>
  <sheetData>
    <row r="1" spans="1:31" ht="30" x14ac:dyDescent="0.25">
      <c r="A1" s="7" t="s">
        <v>9</v>
      </c>
      <c r="B1" s="32" t="s">
        <v>20</v>
      </c>
      <c r="C1" s="32"/>
      <c r="D1" s="32"/>
      <c r="E1" s="32"/>
      <c r="F1" s="8" t="s">
        <v>25</v>
      </c>
      <c r="G1" s="33" t="s">
        <v>5</v>
      </c>
      <c r="H1" s="33"/>
      <c r="I1" s="33"/>
      <c r="J1" s="30" t="s">
        <v>6</v>
      </c>
      <c r="K1" s="30"/>
      <c r="L1" s="30"/>
      <c r="M1" s="30"/>
      <c r="N1" s="28"/>
      <c r="O1" s="9" t="s">
        <v>8</v>
      </c>
      <c r="P1" s="7" t="s">
        <v>19</v>
      </c>
      <c r="Q1" s="7" t="s">
        <v>9</v>
      </c>
      <c r="R1" s="32" t="s">
        <v>20</v>
      </c>
      <c r="S1" s="32"/>
      <c r="T1" s="32"/>
      <c r="U1" s="32"/>
      <c r="V1" s="8" t="s">
        <v>26</v>
      </c>
      <c r="W1" s="33" t="s">
        <v>23</v>
      </c>
      <c r="X1" s="33"/>
      <c r="Y1" s="33"/>
      <c r="Z1" s="30" t="s">
        <v>24</v>
      </c>
      <c r="AA1" s="30"/>
      <c r="AB1" s="30"/>
      <c r="AC1" s="30"/>
      <c r="AD1" s="30"/>
      <c r="AE1" s="9" t="s">
        <v>8</v>
      </c>
    </row>
    <row r="2" spans="1:31" outlineLevel="1" x14ac:dyDescent="0.25">
      <c r="A2" s="22"/>
      <c r="B2" s="12" t="s">
        <v>3</v>
      </c>
      <c r="C2" s="12" t="s">
        <v>4</v>
      </c>
      <c r="D2" s="12" t="s">
        <v>7</v>
      </c>
      <c r="E2" s="12" t="s">
        <v>0</v>
      </c>
      <c r="F2" s="12"/>
      <c r="G2" s="12" t="s">
        <v>3</v>
      </c>
      <c r="H2" s="12" t="s">
        <v>4</v>
      </c>
      <c r="I2" s="12" t="s">
        <v>7</v>
      </c>
      <c r="J2" s="12" t="s">
        <v>3</v>
      </c>
      <c r="K2" s="12" t="s">
        <v>4</v>
      </c>
      <c r="L2" s="12" t="s">
        <v>7</v>
      </c>
      <c r="M2" s="12" t="s">
        <v>21</v>
      </c>
      <c r="N2" s="12" t="s">
        <v>22</v>
      </c>
      <c r="Q2" s="22"/>
      <c r="R2" s="12" t="s">
        <v>3</v>
      </c>
      <c r="S2" s="12" t="s">
        <v>4</v>
      </c>
      <c r="T2" s="23" t="s">
        <v>7</v>
      </c>
      <c r="U2" s="12" t="s">
        <v>0</v>
      </c>
      <c r="V2" s="12"/>
      <c r="W2" s="12" t="s">
        <v>3</v>
      </c>
      <c r="X2" s="12" t="s">
        <v>4</v>
      </c>
      <c r="Y2" s="12" t="s">
        <v>7</v>
      </c>
      <c r="Z2" s="12" t="s">
        <v>3</v>
      </c>
      <c r="AA2" s="12" t="s">
        <v>4</v>
      </c>
      <c r="AB2" s="12" t="s">
        <v>7</v>
      </c>
      <c r="AC2" s="12" t="s">
        <v>21</v>
      </c>
      <c r="AD2" s="12" t="s">
        <v>22</v>
      </c>
    </row>
    <row r="3" spans="1:31" outlineLevel="1" x14ac:dyDescent="0.25">
      <c r="A3" s="22"/>
      <c r="B3" s="27">
        <v>42729</v>
      </c>
      <c r="C3" s="27">
        <v>42767</v>
      </c>
      <c r="D3" s="22">
        <f>SUM(C3-B3)+1</f>
        <v>39</v>
      </c>
      <c r="E3" s="22" t="s">
        <v>1</v>
      </c>
      <c r="F3" s="22">
        <f t="shared" ref="F3:F5" si="0">IF(E3="AM",3,IF(E3="PRAM",0,IF(E3="AT",0,IF(E3="CMPAT",0))))</f>
        <v>3</v>
      </c>
      <c r="G3" s="27">
        <f>SUM(B3)+F3</f>
        <v>42732</v>
      </c>
      <c r="H3" s="27">
        <f>C3</f>
        <v>42767</v>
      </c>
      <c r="I3" s="22">
        <f>SUM(H3-G3)+1</f>
        <v>36</v>
      </c>
      <c r="J3" s="27">
        <f t="shared" ref="J3:K6" si="1">G3</f>
        <v>42732</v>
      </c>
      <c r="K3" s="27">
        <f t="shared" si="1"/>
        <v>42767</v>
      </c>
      <c r="L3" s="22">
        <f>SUM(K3-J3)+1</f>
        <v>36</v>
      </c>
      <c r="M3" s="11"/>
      <c r="N3" s="11"/>
      <c r="O3" s="10">
        <f>SUM(I3-L3)</f>
        <v>0</v>
      </c>
      <c r="Q3" s="22"/>
      <c r="R3" s="27">
        <f>CPAM!R3</f>
        <v>0</v>
      </c>
      <c r="S3" s="27">
        <f>CPAM!S3</f>
        <v>0</v>
      </c>
      <c r="T3" s="24">
        <f>CPAM!T3</f>
        <v>0</v>
      </c>
      <c r="U3" s="27">
        <f>CPAM!U3</f>
        <v>0</v>
      </c>
      <c r="V3" s="22" t="b">
        <f t="shared" ref="V3:V4" si="2">IF(U3="AM",10,IF(U3="PRAM",0,IF(U3="AT",10,IF(U3="CMPAT",0))))</f>
        <v>0</v>
      </c>
      <c r="W3" s="27">
        <f>SUM(R3)+V3</f>
        <v>0</v>
      </c>
      <c r="X3" s="27">
        <f>S3</f>
        <v>0</v>
      </c>
      <c r="Y3" s="22">
        <f t="shared" ref="Y3:Y5" si="3">IF(T3&lt;=10,0,SUM(T3-V3))</f>
        <v>0</v>
      </c>
      <c r="Z3" s="27">
        <f t="shared" ref="Z3:AA5" si="4">W3</f>
        <v>0</v>
      </c>
      <c r="AA3" s="27">
        <f t="shared" si="4"/>
        <v>0</v>
      </c>
      <c r="AB3" s="22">
        <f>SUM(AA3-Z3)+1</f>
        <v>1</v>
      </c>
      <c r="AC3" s="11"/>
      <c r="AD3" s="11"/>
      <c r="AE3" s="10">
        <f>SUM(Y3-AB3)</f>
        <v>-1</v>
      </c>
    </row>
    <row r="4" spans="1:31" outlineLevel="1" x14ac:dyDescent="0.25">
      <c r="A4" s="22"/>
      <c r="B4" s="27">
        <v>42768</v>
      </c>
      <c r="C4" s="27">
        <v>42769</v>
      </c>
      <c r="D4" s="22">
        <f>SUM(C4-B4)+1</f>
        <v>2</v>
      </c>
      <c r="E4" s="22" t="s">
        <v>12</v>
      </c>
      <c r="F4" s="22">
        <f t="shared" si="0"/>
        <v>0</v>
      </c>
      <c r="G4" s="27">
        <f t="shared" ref="G4:G6" si="5">SUM(B4)+F4</f>
        <v>42768</v>
      </c>
      <c r="H4" s="27">
        <f t="shared" ref="H4:H6" si="6">C4</f>
        <v>42769</v>
      </c>
      <c r="I4" s="22">
        <f>SUM(H4-G4)+1</f>
        <v>2</v>
      </c>
      <c r="J4" s="27">
        <f t="shared" si="1"/>
        <v>42768</v>
      </c>
      <c r="K4" s="27">
        <f t="shared" si="1"/>
        <v>42769</v>
      </c>
      <c r="L4" s="22">
        <f>SUM(K4-J4)+1</f>
        <v>2</v>
      </c>
      <c r="M4" s="11"/>
      <c r="N4" s="11"/>
      <c r="O4" s="10">
        <f>SUM(L4-I4)</f>
        <v>0</v>
      </c>
      <c r="Q4" s="22"/>
      <c r="R4" s="27">
        <f>CPAM!R4</f>
        <v>0</v>
      </c>
      <c r="S4" s="27">
        <f>CPAM!S4</f>
        <v>0</v>
      </c>
      <c r="T4" s="24">
        <f>CPAM!T4</f>
        <v>0</v>
      </c>
      <c r="U4" s="27">
        <f>CPAM!U4</f>
        <v>0</v>
      </c>
      <c r="V4" s="22" t="b">
        <f t="shared" si="2"/>
        <v>0</v>
      </c>
      <c r="W4" s="27">
        <f t="shared" ref="W4:W6" si="7">SUM(R4)+V4</f>
        <v>0</v>
      </c>
      <c r="X4" s="27">
        <f t="shared" ref="X4:X6" si="8">S4</f>
        <v>0</v>
      </c>
      <c r="Y4" s="22">
        <f t="shared" si="3"/>
        <v>0</v>
      </c>
      <c r="Z4" s="27">
        <f t="shared" si="4"/>
        <v>0</v>
      </c>
      <c r="AA4" s="27">
        <f t="shared" si="4"/>
        <v>0</v>
      </c>
      <c r="AB4" s="22">
        <f>SUM(AA4-Z4)+1</f>
        <v>1</v>
      </c>
      <c r="AC4" s="11"/>
      <c r="AD4" s="11"/>
      <c r="AE4" s="10">
        <f>SUM(AB4-Y4)</f>
        <v>1</v>
      </c>
    </row>
    <row r="5" spans="1:31" outlineLevel="1" x14ac:dyDescent="0.25">
      <c r="A5" s="22"/>
      <c r="B5" s="27">
        <v>42771</v>
      </c>
      <c r="C5" s="27">
        <v>42791</v>
      </c>
      <c r="D5" s="22">
        <f>SUM(C5-B5)+1</f>
        <v>21</v>
      </c>
      <c r="E5" s="22" t="s">
        <v>2</v>
      </c>
      <c r="F5" s="22">
        <f t="shared" si="0"/>
        <v>0</v>
      </c>
      <c r="G5" s="27">
        <f t="shared" si="5"/>
        <v>42771</v>
      </c>
      <c r="H5" s="27">
        <f t="shared" si="6"/>
        <v>42791</v>
      </c>
      <c r="I5" s="22">
        <f>SUM(H5-G5)+1</f>
        <v>21</v>
      </c>
      <c r="J5" s="27">
        <f t="shared" si="1"/>
        <v>42771</v>
      </c>
      <c r="K5" s="27">
        <f t="shared" si="1"/>
        <v>42791</v>
      </c>
      <c r="L5" s="22">
        <f>SUM(K5-J5)+1</f>
        <v>21</v>
      </c>
      <c r="M5" s="11"/>
      <c r="N5" s="11"/>
      <c r="O5" s="10">
        <f>SUM(I5-L5)</f>
        <v>0</v>
      </c>
      <c r="Q5" s="22"/>
      <c r="R5" s="27">
        <f>CPAM!R5</f>
        <v>0</v>
      </c>
      <c r="S5" s="27">
        <f>CPAM!S5</f>
        <v>0</v>
      </c>
      <c r="T5" s="24">
        <f>CPAM!T5</f>
        <v>0</v>
      </c>
      <c r="U5" s="27">
        <f>CPAM!U5</f>
        <v>0</v>
      </c>
      <c r="V5" s="22" t="b">
        <f>IF(U5="AM",10,IF(U5="PRAM",0,IF(U5="AT",10,IF(U5="CMPAT",0))))</f>
        <v>0</v>
      </c>
      <c r="W5" s="27">
        <f t="shared" si="7"/>
        <v>0</v>
      </c>
      <c r="X5" s="27">
        <f t="shared" si="8"/>
        <v>0</v>
      </c>
      <c r="Y5" s="22">
        <f t="shared" si="3"/>
        <v>0</v>
      </c>
      <c r="Z5" s="27">
        <f t="shared" si="4"/>
        <v>0</v>
      </c>
      <c r="AA5" s="27">
        <f t="shared" si="4"/>
        <v>0</v>
      </c>
      <c r="AB5" s="22">
        <f>SUM(AA5-Z5)+1</f>
        <v>1</v>
      </c>
      <c r="AC5" s="11"/>
      <c r="AD5" s="11"/>
      <c r="AE5" s="10">
        <f>SUM(Y5-AB5)</f>
        <v>-1</v>
      </c>
    </row>
    <row r="6" spans="1:31" outlineLevel="1" x14ac:dyDescent="0.25">
      <c r="A6" s="22"/>
      <c r="B6" s="27">
        <v>42791</v>
      </c>
      <c r="C6" s="27">
        <v>42803</v>
      </c>
      <c r="D6" s="22">
        <f>SUM(C6-B6)+1</f>
        <v>13</v>
      </c>
      <c r="E6" s="22" t="s">
        <v>16</v>
      </c>
      <c r="F6" s="22">
        <f>IF(E6="AM",3,IF(E6="PRAM",0,IF(E6="AT",0,IF(E6="CMPAT",0))))</f>
        <v>0</v>
      </c>
      <c r="G6" s="27">
        <f t="shared" si="5"/>
        <v>42791</v>
      </c>
      <c r="H6" s="27">
        <f t="shared" si="6"/>
        <v>42803</v>
      </c>
      <c r="I6" s="22">
        <f>SUM(H6-G6)+1</f>
        <v>13</v>
      </c>
      <c r="J6" s="27">
        <f t="shared" si="1"/>
        <v>42791</v>
      </c>
      <c r="K6" s="27">
        <f t="shared" si="1"/>
        <v>42803</v>
      </c>
      <c r="L6" s="22">
        <f>SUM(K6-J6)+1</f>
        <v>13</v>
      </c>
      <c r="M6" s="11"/>
      <c r="N6" s="11"/>
      <c r="O6" s="10">
        <f>SUM(I6-L6)</f>
        <v>0</v>
      </c>
      <c r="Q6" s="22"/>
      <c r="R6" s="27">
        <f>CPAM!R6</f>
        <v>0</v>
      </c>
      <c r="S6" s="27">
        <f>CPAM!S6</f>
        <v>0</v>
      </c>
      <c r="T6" s="24">
        <f>CPAM!T6</f>
        <v>0</v>
      </c>
      <c r="U6" s="27">
        <f>CPAM!U6</f>
        <v>0</v>
      </c>
      <c r="V6" s="22" t="b">
        <f>IF(U6="AM",10,IF(U6="PRAM",0,IF(U6="AT",10,IF(U6="CMPAT",0))))</f>
        <v>0</v>
      </c>
      <c r="W6" s="27">
        <f t="shared" si="7"/>
        <v>0</v>
      </c>
      <c r="X6" s="27">
        <f t="shared" si="8"/>
        <v>0</v>
      </c>
      <c r="Y6" s="22">
        <f>IF(T6&lt;=10,0,SUM(T6-V6))</f>
        <v>0</v>
      </c>
      <c r="Z6" s="27"/>
      <c r="AA6" s="27"/>
      <c r="AB6" s="22"/>
      <c r="AC6" s="11"/>
      <c r="AD6" s="11"/>
      <c r="AE6" s="10"/>
    </row>
    <row r="7" spans="1:31" outlineLevel="1" x14ac:dyDescent="0.25">
      <c r="A7" s="22"/>
      <c r="B7" s="27"/>
      <c r="C7" s="27"/>
      <c r="D7" s="22"/>
      <c r="E7" s="22"/>
      <c r="F7" s="22"/>
      <c r="G7" s="27"/>
      <c r="H7" s="27"/>
      <c r="I7" s="22"/>
      <c r="J7" s="27"/>
      <c r="K7" s="27"/>
      <c r="L7" s="22"/>
      <c r="M7" s="11"/>
      <c r="N7" s="11"/>
      <c r="O7" s="10"/>
      <c r="Q7" s="22"/>
      <c r="R7" s="27"/>
      <c r="S7" s="27"/>
      <c r="T7" s="24"/>
      <c r="U7" s="27"/>
      <c r="V7" s="22"/>
      <c r="W7" s="27"/>
      <c r="X7" s="27"/>
      <c r="Y7" s="22"/>
      <c r="Z7" s="27"/>
      <c r="AA7" s="27"/>
      <c r="AB7" s="22"/>
      <c r="AC7" s="11"/>
      <c r="AD7" s="11"/>
      <c r="AE7" s="10"/>
    </row>
    <row r="8" spans="1:31" x14ac:dyDescent="0.25">
      <c r="A8" s="31" t="s">
        <v>10</v>
      </c>
      <c r="B8" s="31"/>
      <c r="C8" s="31"/>
      <c r="D8" s="22">
        <f>SUMPRODUCT((E3:E7="AM")+(E3:E7="PRAM"),D3:D7)</f>
        <v>41</v>
      </c>
      <c r="G8" s="5"/>
      <c r="H8" s="4"/>
      <c r="J8" s="22"/>
      <c r="K8" s="22"/>
      <c r="Q8" s="31" t="s">
        <v>10</v>
      </c>
      <c r="R8" s="31"/>
      <c r="S8" s="31"/>
      <c r="T8" s="24">
        <f>SUMPRODUCT((U3:U6="AM")+(U3:U6="PRAM"),T3:T6)</f>
        <v>0</v>
      </c>
      <c r="W8" s="5"/>
      <c r="X8" s="4"/>
      <c r="Z8" s="22"/>
      <c r="AA8" s="22"/>
    </row>
    <row r="9" spans="1:31" x14ac:dyDescent="0.25">
      <c r="A9" s="31" t="s">
        <v>11</v>
      </c>
      <c r="B9" s="31"/>
      <c r="C9" s="31"/>
      <c r="D9" s="22">
        <f>SUMIF(E3:E7,"AT",D3:D7)</f>
        <v>21</v>
      </c>
      <c r="G9" s="5"/>
      <c r="H9" s="4"/>
      <c r="J9" s="22"/>
      <c r="K9" s="22"/>
      <c r="Q9" s="31" t="s">
        <v>11</v>
      </c>
      <c r="R9" s="31"/>
      <c r="S9" s="31"/>
      <c r="T9" s="24">
        <f>SUMIF(U3:U6,"AT",T3:T6)</f>
        <v>0</v>
      </c>
      <c r="W9" s="5"/>
      <c r="X9" s="4"/>
      <c r="Z9" s="22"/>
      <c r="AA9" s="22"/>
    </row>
    <row r="10" spans="1:31" x14ac:dyDescent="0.25">
      <c r="A10" s="29" t="s">
        <v>18</v>
      </c>
      <c r="B10" s="29"/>
      <c r="C10" s="29"/>
      <c r="D10" s="22">
        <f>SUMIF(E3:E7,"CMPAT",D3:D7)</f>
        <v>13</v>
      </c>
      <c r="G10" s="5"/>
      <c r="H10" s="4"/>
      <c r="J10" s="22"/>
      <c r="K10" s="22"/>
      <c r="Q10" s="29" t="s">
        <v>18</v>
      </c>
      <c r="R10" s="29"/>
      <c r="S10" s="29"/>
      <c r="T10" s="24">
        <f>SUMIF(U3:U6,"CMPAT",T3:T6)</f>
        <v>0</v>
      </c>
      <c r="W10" s="5"/>
      <c r="X10" s="4"/>
      <c r="Z10" s="22"/>
      <c r="AA10" s="22"/>
    </row>
    <row r="11" spans="1:31" x14ac:dyDescent="0.25">
      <c r="A11" s="22"/>
      <c r="B11" s="27"/>
      <c r="C11" s="27"/>
      <c r="G11" s="5"/>
      <c r="H11" s="4"/>
      <c r="J11" s="22"/>
      <c r="K11" s="22"/>
      <c r="Q11" s="22"/>
      <c r="R11" s="27"/>
      <c r="S11" s="27"/>
      <c r="T11" s="25"/>
      <c r="W11" s="5"/>
      <c r="X11" s="4"/>
      <c r="Z11" s="22"/>
      <c r="AA11" s="22"/>
    </row>
    <row r="12" spans="1:31" ht="30" x14ac:dyDescent="0.25">
      <c r="A12" s="7" t="s">
        <v>27</v>
      </c>
      <c r="B12" s="32" t="s">
        <v>20</v>
      </c>
      <c r="C12" s="32"/>
      <c r="D12" s="32"/>
      <c r="E12" s="32"/>
      <c r="F12" s="8" t="s">
        <v>25</v>
      </c>
      <c r="G12" s="33" t="s">
        <v>5</v>
      </c>
      <c r="H12" s="33"/>
      <c r="I12" s="33"/>
      <c r="J12" s="30" t="s">
        <v>6</v>
      </c>
      <c r="K12" s="30"/>
      <c r="L12" s="30"/>
      <c r="M12" s="30"/>
      <c r="N12" s="28"/>
      <c r="O12" s="9" t="s">
        <v>8</v>
      </c>
      <c r="P12" s="7" t="s">
        <v>19</v>
      </c>
      <c r="Q12" s="7" t="s">
        <v>27</v>
      </c>
      <c r="R12" s="32" t="s">
        <v>20</v>
      </c>
      <c r="S12" s="32"/>
      <c r="T12" s="32"/>
      <c r="U12" s="32"/>
      <c r="V12" s="8" t="s">
        <v>26</v>
      </c>
      <c r="W12" s="33" t="s">
        <v>23</v>
      </c>
      <c r="X12" s="33"/>
      <c r="Y12" s="33"/>
      <c r="Z12" s="30" t="s">
        <v>24</v>
      </c>
      <c r="AA12" s="30"/>
      <c r="AB12" s="30"/>
      <c r="AC12" s="30"/>
      <c r="AD12" s="30"/>
      <c r="AE12" s="9" t="s">
        <v>8</v>
      </c>
    </row>
    <row r="13" spans="1:31" outlineLevel="1" x14ac:dyDescent="0.25">
      <c r="A13" s="22"/>
      <c r="B13" s="12" t="s">
        <v>3</v>
      </c>
      <c r="C13" s="12" t="s">
        <v>4</v>
      </c>
      <c r="D13" s="12" t="s">
        <v>7</v>
      </c>
      <c r="E13" s="12" t="s">
        <v>0</v>
      </c>
      <c r="F13" s="12"/>
      <c r="G13" s="12" t="s">
        <v>3</v>
      </c>
      <c r="H13" s="12" t="s">
        <v>4</v>
      </c>
      <c r="I13" s="12" t="s">
        <v>7</v>
      </c>
      <c r="J13" s="12" t="s">
        <v>3</v>
      </c>
      <c r="K13" s="12" t="s">
        <v>4</v>
      </c>
      <c r="L13" s="12" t="s">
        <v>7</v>
      </c>
      <c r="M13" s="12" t="s">
        <v>21</v>
      </c>
      <c r="N13" s="12" t="s">
        <v>22</v>
      </c>
      <c r="Q13" s="22"/>
      <c r="R13" s="12" t="s">
        <v>3</v>
      </c>
      <c r="S13" s="12" t="s">
        <v>4</v>
      </c>
      <c r="T13" s="23" t="s">
        <v>7</v>
      </c>
      <c r="U13" s="12" t="s">
        <v>0</v>
      </c>
      <c r="V13" s="12"/>
      <c r="W13" s="12" t="s">
        <v>3</v>
      </c>
      <c r="X13" s="12" t="s">
        <v>4</v>
      </c>
      <c r="Y13" s="12" t="s">
        <v>7</v>
      </c>
      <c r="Z13" s="12" t="s">
        <v>3</v>
      </c>
      <c r="AA13" s="12" t="s">
        <v>4</v>
      </c>
      <c r="AB13" s="12" t="s">
        <v>7</v>
      </c>
      <c r="AC13" s="12" t="s">
        <v>21</v>
      </c>
      <c r="AD13" s="12" t="s">
        <v>22</v>
      </c>
    </row>
    <row r="14" spans="1:31" outlineLevel="1" x14ac:dyDescent="0.25">
      <c r="A14" s="22"/>
      <c r="B14" s="27">
        <v>42729</v>
      </c>
      <c r="C14" s="27">
        <v>42767</v>
      </c>
      <c r="D14" s="22">
        <f>SUM(C14-B14)+1</f>
        <v>39</v>
      </c>
      <c r="E14" s="22" t="s">
        <v>1</v>
      </c>
      <c r="F14" s="22">
        <f>IF(E14="AM",3,0)</f>
        <v>3</v>
      </c>
      <c r="G14" s="27">
        <f>SUM(B14)+F14</f>
        <v>42732</v>
      </c>
      <c r="H14" s="27">
        <f>C14</f>
        <v>42767</v>
      </c>
      <c r="I14" s="22">
        <f>SUM(H14-G14)+1</f>
        <v>36</v>
      </c>
      <c r="J14" s="27">
        <f t="shared" ref="J14:K14" si="9">G14</f>
        <v>42732</v>
      </c>
      <c r="K14" s="27">
        <f t="shared" si="9"/>
        <v>42767</v>
      </c>
      <c r="L14" s="22">
        <f>SUM(K14-J14)+1</f>
        <v>36</v>
      </c>
      <c r="M14" s="11"/>
      <c r="N14" s="11"/>
      <c r="O14" s="10">
        <f>SUM(I14-L14)</f>
        <v>0</v>
      </c>
      <c r="Q14" s="22"/>
      <c r="R14" s="27">
        <f>CPAM!R14</f>
        <v>0</v>
      </c>
      <c r="S14" s="27">
        <f>CPAM!S14</f>
        <v>0</v>
      </c>
      <c r="T14" s="24">
        <f>CPAM!T14</f>
        <v>0</v>
      </c>
      <c r="U14" s="27">
        <f>CPAM!U14</f>
        <v>0</v>
      </c>
      <c r="V14" s="22">
        <f>IF(U14="AM",10,IF(U14="AT",10,0))</f>
        <v>0</v>
      </c>
      <c r="W14" s="27">
        <f>SUM(R14)+V14</f>
        <v>0</v>
      </c>
      <c r="X14" s="27">
        <f>S14</f>
        <v>0</v>
      </c>
      <c r="Y14" s="22">
        <f t="shared" ref="Y14" si="10">IF(T14&lt;=10,0,SUM(T14-V14))</f>
        <v>0</v>
      </c>
      <c r="Z14" s="27">
        <f t="shared" ref="Z14:AA14" si="11">W14</f>
        <v>0</v>
      </c>
      <c r="AA14" s="27">
        <f t="shared" si="11"/>
        <v>0</v>
      </c>
      <c r="AB14" s="22">
        <f>SUM(AA14-Z14)+1</f>
        <v>1</v>
      </c>
      <c r="AC14" s="11"/>
      <c r="AD14" s="11"/>
      <c r="AE14" s="10">
        <f>SUM(Y14-AB14)</f>
        <v>-1</v>
      </c>
    </row>
    <row r="15" spans="1:31" outlineLevel="1" x14ac:dyDescent="0.25">
      <c r="A15" s="22"/>
      <c r="B15" s="27"/>
      <c r="C15" s="27"/>
      <c r="D15" s="22"/>
      <c r="E15" s="22"/>
      <c r="F15" s="22"/>
      <c r="G15" s="27"/>
      <c r="H15" s="27"/>
      <c r="I15" s="22"/>
      <c r="J15" s="27"/>
      <c r="K15" s="27"/>
      <c r="L15" s="22"/>
      <c r="M15" s="11"/>
      <c r="N15" s="11"/>
      <c r="O15" s="10"/>
      <c r="Q15" s="22"/>
      <c r="R15" s="27"/>
      <c r="S15" s="27"/>
      <c r="T15" s="24"/>
      <c r="U15" s="27"/>
      <c r="V15" s="22"/>
      <c r="W15" s="27"/>
      <c r="X15" s="27"/>
      <c r="Y15" s="22"/>
      <c r="Z15" s="27"/>
      <c r="AA15" s="27"/>
      <c r="AB15" s="22"/>
      <c r="AC15" s="11"/>
      <c r="AD15" s="11"/>
      <c r="AE15" s="10"/>
    </row>
    <row r="16" spans="1:31" x14ac:dyDescent="0.25">
      <c r="A16" s="31" t="s">
        <v>10</v>
      </c>
      <c r="B16" s="31"/>
      <c r="C16" s="31"/>
      <c r="D16" s="22">
        <f>SUMPRODUCT((E14:E15="AM")+(E14:E15="PRAM"),D14:D15)</f>
        <v>39</v>
      </c>
      <c r="G16" s="5"/>
      <c r="H16" s="4"/>
      <c r="J16" s="22"/>
      <c r="K16" s="22"/>
      <c r="Q16" s="31" t="s">
        <v>10</v>
      </c>
      <c r="R16" s="31"/>
      <c r="S16" s="31"/>
      <c r="T16" s="24">
        <f>SUMPRODUCT((U14:U14="AM")+(U14:U14="PRAM"),T14:T14)</f>
        <v>0</v>
      </c>
      <c r="W16" s="5"/>
      <c r="X16" s="4"/>
      <c r="Z16" s="22"/>
      <c r="AA16" s="22"/>
    </row>
    <row r="17" spans="1:27" x14ac:dyDescent="0.25">
      <c r="A17" s="31" t="s">
        <v>11</v>
      </c>
      <c r="B17" s="31"/>
      <c r="C17" s="31"/>
      <c r="D17" s="22">
        <f>SUMIF(E14:E15,"AT",D14:D15)</f>
        <v>0</v>
      </c>
      <c r="G17" s="5"/>
      <c r="H17" s="4"/>
      <c r="J17" s="22"/>
      <c r="K17" s="22"/>
      <c r="Q17" s="31" t="s">
        <v>11</v>
      </c>
      <c r="R17" s="31"/>
      <c r="S17" s="31"/>
      <c r="T17" s="24">
        <f>SUMIF(U14:U14,"AT",T14:T14)</f>
        <v>0</v>
      </c>
      <c r="W17" s="5"/>
      <c r="X17" s="4"/>
      <c r="Z17" s="22"/>
      <c r="AA17" s="22"/>
    </row>
    <row r="18" spans="1:27" x14ac:dyDescent="0.25">
      <c r="A18" s="29" t="s">
        <v>18</v>
      </c>
      <c r="B18" s="29"/>
      <c r="C18" s="29"/>
      <c r="D18" s="22">
        <f>SUMIF(E14:E15,"CMPAT",D14:D15)</f>
        <v>0</v>
      </c>
      <c r="G18" s="5"/>
      <c r="H18" s="4"/>
      <c r="J18" s="22"/>
      <c r="K18" s="22"/>
      <c r="Q18" s="29" t="s">
        <v>18</v>
      </c>
      <c r="R18" s="29"/>
      <c r="S18" s="29"/>
      <c r="T18" s="24">
        <f>SUMIF(U14:U14,"CMPAT",T14:T14)</f>
        <v>0</v>
      </c>
      <c r="W18" s="5"/>
      <c r="X18" s="4"/>
      <c r="Z18" s="22"/>
      <c r="AA18" s="22"/>
    </row>
    <row r="19" spans="1:27" x14ac:dyDescent="0.25">
      <c r="A19" s="22"/>
      <c r="B19" s="27"/>
      <c r="C19" s="27"/>
      <c r="D19" s="22"/>
      <c r="G19" s="5" t="str">
        <f t="shared" ref="G19" si="12">IF(E19="AM",B19+3,IF(E19="AT",B19,""))</f>
        <v/>
      </c>
      <c r="H19" s="4"/>
      <c r="J19" s="22"/>
      <c r="K19" s="22"/>
    </row>
  </sheetData>
  <mergeCells count="24">
    <mergeCell ref="W1:Y1"/>
    <mergeCell ref="Z1:AD1"/>
    <mergeCell ref="B1:E1"/>
    <mergeCell ref="G1:I1"/>
    <mergeCell ref="J1:M1"/>
    <mergeCell ref="Q17:S17"/>
    <mergeCell ref="Q18:S18"/>
    <mergeCell ref="A9:C9"/>
    <mergeCell ref="A10:C10"/>
    <mergeCell ref="R1:U1"/>
    <mergeCell ref="A17:C17"/>
    <mergeCell ref="A18:C18"/>
    <mergeCell ref="A8:C8"/>
    <mergeCell ref="B12:E12"/>
    <mergeCell ref="G12:I12"/>
    <mergeCell ref="J12:M12"/>
    <mergeCell ref="A16:C16"/>
    <mergeCell ref="Q8:S8"/>
    <mergeCell ref="R12:U12"/>
    <mergeCell ref="W12:Y12"/>
    <mergeCell ref="Z12:AD12"/>
    <mergeCell ref="Q16:S16"/>
    <mergeCell ref="Q9:S9"/>
    <mergeCell ref="Q10:S10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Feuil2!$A$1:$A$4</xm:f>
          </x14:formula1>
          <xm:sqref>E14:E15 E3:E7 U3:U7 U14:U15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"/>
  <sheetViews>
    <sheetView workbookViewId="0"/>
  </sheetViews>
  <sheetFormatPr baseColWidth="10" defaultRowHeight="15" x14ac:dyDescent="0.25"/>
  <sheetData>
    <row r="1" spans="1:2" x14ac:dyDescent="0.25">
      <c r="A1" t="s">
        <v>1</v>
      </c>
      <c r="B1" t="s">
        <v>13</v>
      </c>
    </row>
    <row r="2" spans="1:2" x14ac:dyDescent="0.25">
      <c r="A2" t="s">
        <v>12</v>
      </c>
      <c r="B2" t="s">
        <v>14</v>
      </c>
    </row>
    <row r="3" spans="1:2" x14ac:dyDescent="0.25">
      <c r="A3" t="s">
        <v>2</v>
      </c>
      <c r="B3" t="s">
        <v>15</v>
      </c>
    </row>
    <row r="4" spans="1:2" x14ac:dyDescent="0.25">
      <c r="A4" t="s">
        <v>16</v>
      </c>
      <c r="B4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CPAM</vt:lpstr>
      <vt:lpstr>PREVOYANCE</vt:lpstr>
      <vt:lpstr>Récap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Jean-Luc</dc:creator>
  <cp:lastModifiedBy>Windows User</cp:lastModifiedBy>
  <cp:lastPrinted>2017-04-19T12:28:54Z</cp:lastPrinted>
  <dcterms:created xsi:type="dcterms:W3CDTF">2017-04-13T09:59:50Z</dcterms:created>
  <dcterms:modified xsi:type="dcterms:W3CDTF">2017-04-20T13:36:17Z</dcterms:modified>
</cp:coreProperties>
</file>