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8800" windowHeight="12435"/>
  </bookViews>
  <sheets>
    <sheet name="CPAM" sheetId="1" r:id="rId1"/>
    <sheet name="PREVOYANCE" sheetId="3" r:id="rId2"/>
    <sheet name="Récap" sheetId="4" r:id="rId3"/>
    <sheet name="Feuil2" sheetId="2" r:id="rId4"/>
  </sheets>
  <definedNames>
    <definedName name="_xlnm.Print_Area" localSheetId="0">CPAM!#REF!</definedName>
    <definedName name="_xlnm.Print_Area" localSheetId="1">PREVOYANCE!$A$1:$R$23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3" l="1"/>
  <c r="D20" i="3"/>
  <c r="D19" i="3"/>
  <c r="D17" i="3"/>
  <c r="D15" i="3"/>
  <c r="D14" i="3"/>
  <c r="D13" i="3"/>
  <c r="D18" i="3" s="1"/>
  <c r="C13" i="3"/>
  <c r="B13" i="3"/>
  <c r="D9" i="3"/>
  <c r="D8" i="3"/>
  <c r="D7" i="3"/>
  <c r="D3" i="3"/>
  <c r="D6" i="3" s="1"/>
  <c r="T21" i="4"/>
  <c r="T20" i="4"/>
  <c r="T19" i="4"/>
  <c r="T18" i="4"/>
  <c r="T17" i="4"/>
  <c r="T15" i="4"/>
  <c r="T14" i="4"/>
  <c r="T13" i="4"/>
  <c r="S13" i="4"/>
  <c r="R13" i="4"/>
  <c r="T9" i="4"/>
  <c r="T8" i="4"/>
  <c r="T7" i="4"/>
  <c r="T6" i="4"/>
  <c r="T5" i="4"/>
  <c r="T3" i="4"/>
  <c r="V16" i="4"/>
  <c r="Y15" i="4"/>
  <c r="V15" i="4"/>
  <c r="V14" i="4"/>
  <c r="Y13" i="4"/>
  <c r="V13" i="4"/>
  <c r="V4" i="4"/>
  <c r="Y3" i="4"/>
  <c r="W3" i="4"/>
  <c r="V3" i="4"/>
  <c r="D21" i="4"/>
  <c r="D20" i="4"/>
  <c r="D19" i="4"/>
  <c r="D18" i="4"/>
  <c r="F16" i="4"/>
  <c r="H15" i="4"/>
  <c r="K15" i="4" s="1"/>
  <c r="L15" i="4" s="1"/>
  <c r="G15" i="4"/>
  <c r="J15" i="4" s="1"/>
  <c r="F15" i="4"/>
  <c r="D15" i="4"/>
  <c r="I15" i="4" s="1"/>
  <c r="H14" i="4"/>
  <c r="K14" i="4" s="1"/>
  <c r="L14" i="4" s="1"/>
  <c r="G14" i="4"/>
  <c r="J14" i="4" s="1"/>
  <c r="F14" i="4"/>
  <c r="D14" i="4"/>
  <c r="I14" i="4" s="1"/>
  <c r="H13" i="4"/>
  <c r="K13" i="4" s="1"/>
  <c r="L13" i="4" s="1"/>
  <c r="F13" i="4"/>
  <c r="G13" i="4" s="1"/>
  <c r="J13" i="4" s="1"/>
  <c r="D13" i="4"/>
  <c r="D17" i="4" s="1"/>
  <c r="D9" i="4"/>
  <c r="D8" i="4"/>
  <c r="D7" i="4"/>
  <c r="F4" i="4"/>
  <c r="H3" i="4"/>
  <c r="K3" i="4" s="1"/>
  <c r="F3" i="4"/>
  <c r="G3" i="4" s="1"/>
  <c r="J3" i="4" s="1"/>
  <c r="D3" i="4"/>
  <c r="D6" i="4" s="1"/>
  <c r="D5" i="3" l="1"/>
  <c r="L3" i="4"/>
  <c r="O14" i="4"/>
  <c r="O15" i="4"/>
  <c r="I3" i="4"/>
  <c r="O3" i="4" s="1"/>
  <c r="D5" i="4"/>
  <c r="I13" i="4"/>
  <c r="O13" i="4" s="1"/>
  <c r="F14" i="3" l="1"/>
  <c r="F15" i="3"/>
  <c r="F16" i="3"/>
  <c r="F13" i="3"/>
  <c r="D7" i="1"/>
  <c r="D19" i="1"/>
  <c r="F14" i="1"/>
  <c r="F15" i="1"/>
  <c r="F16" i="1"/>
  <c r="F13" i="1"/>
  <c r="F4" i="3"/>
  <c r="F3" i="3"/>
  <c r="F3" i="1"/>
  <c r="F4" i="1"/>
  <c r="G3" i="3" l="1"/>
  <c r="D9" i="1"/>
  <c r="D8" i="1"/>
  <c r="H3" i="1"/>
  <c r="K3" i="1" s="1"/>
  <c r="G3" i="1"/>
  <c r="J3" i="1" s="1"/>
  <c r="D3" i="1"/>
  <c r="D5" i="1" l="1"/>
  <c r="D6" i="1"/>
  <c r="I3" i="3"/>
  <c r="L3" i="1"/>
  <c r="I3" i="1"/>
  <c r="O3" i="1" l="1"/>
  <c r="I15" i="3" l="1"/>
  <c r="H15" i="1"/>
  <c r="K15" i="1" s="1"/>
  <c r="G15" i="1"/>
  <c r="J15" i="1" s="1"/>
  <c r="D15" i="1"/>
  <c r="I15" i="1" l="1"/>
  <c r="L15" i="1"/>
  <c r="O15" i="1" l="1"/>
  <c r="H14" i="1" l="1"/>
  <c r="K14" i="1" s="1"/>
  <c r="G14" i="1"/>
  <c r="J14" i="1" s="1"/>
  <c r="D14" i="1"/>
  <c r="L14" i="1" l="1"/>
  <c r="I14" i="1"/>
  <c r="O14" i="1" l="1"/>
  <c r="D21" i="1" l="1"/>
  <c r="D20" i="1"/>
  <c r="H13" i="1"/>
  <c r="K13" i="1" s="1"/>
  <c r="G13" i="1"/>
  <c r="J13" i="1" s="1"/>
  <c r="D13" i="1"/>
  <c r="D18" i="1" l="1"/>
  <c r="I13" i="1"/>
  <c r="D17" i="1"/>
  <c r="L13" i="1"/>
  <c r="I13" i="3" l="1"/>
  <c r="O13" i="1"/>
</calcChain>
</file>

<file path=xl/sharedStrings.xml><?xml version="1.0" encoding="utf-8"?>
<sst xmlns="http://schemas.openxmlformats.org/spreadsheetml/2006/main" count="238" uniqueCount="40">
  <si>
    <t>Motif</t>
  </si>
  <si>
    <t>AM</t>
  </si>
  <si>
    <t>AT</t>
  </si>
  <si>
    <t>Du</t>
  </si>
  <si>
    <t>Au</t>
  </si>
  <si>
    <t>Subrogation IJSS</t>
  </si>
  <si>
    <t>IJSS reçu par la CPAM</t>
  </si>
  <si>
    <t>Nbre de jours</t>
  </si>
  <si>
    <t>Ecart journées</t>
  </si>
  <si>
    <t>Nombre de jours Arrêt Maladie :</t>
  </si>
  <si>
    <t>Nombre de jours Accident Travail :</t>
  </si>
  <si>
    <t>PRAM</t>
  </si>
  <si>
    <t>Arrêt maladie</t>
  </si>
  <si>
    <t>Prolongation Arrêt maladie</t>
  </si>
  <si>
    <t>Accident du travail</t>
  </si>
  <si>
    <t>Congés pathologique maternité</t>
  </si>
  <si>
    <t>Nombre de jours Congés Patho. Maternité :</t>
  </si>
  <si>
    <t>Commentaires</t>
  </si>
  <si>
    <t>Arrêt Maladie - AT - Maternité</t>
  </si>
  <si>
    <t>Montant</t>
  </si>
  <si>
    <t>Mois Paye</t>
  </si>
  <si>
    <t>IJ Prévoyance</t>
  </si>
  <si>
    <t>IJ reçu par Prévoyance</t>
  </si>
  <si>
    <t>Carence CPAM</t>
  </si>
  <si>
    <t>Carence Prévoyance</t>
  </si>
  <si>
    <t>MNP</t>
  </si>
  <si>
    <t>Maladie non payée</t>
  </si>
  <si>
    <t>Nombre de jours Maladie Non Payée :</t>
  </si>
  <si>
    <t>CMAT</t>
  </si>
  <si>
    <t>Congés maternité</t>
  </si>
  <si>
    <t>Nombre de jours Maternité :</t>
  </si>
  <si>
    <t>BAS JULIE</t>
  </si>
  <si>
    <t>PRAT</t>
  </si>
  <si>
    <t>Prolongation Accident Travail</t>
  </si>
  <si>
    <t>AUMONT Sylvie</t>
  </si>
  <si>
    <t>Envoyé ALPTIS le</t>
  </si>
  <si>
    <t>Période envoyée</t>
  </si>
  <si>
    <t>CPATHO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</si>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</sst>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0_ ;[Red]\-0\ "/>
    <numFmt numFmtId="165" formatCode="[$-40C]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3999450666829432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0" fontId="2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wrapText="1"/>
    </xf>
    <xf numFmtId="0" fontId="3" fillId="6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5" fontId="2" fillId="4" borderId="0" xfId="0" applyNumberFormat="1" applyFont="1" applyFill="1" applyAlignment="1">
      <alignment horizontal="center" vertical="center"/>
    </xf>
    <xf numFmtId="165" fontId="1" fillId="0" borderId="0" xfId="0" applyNumberFormat="1" applyFont="1" applyAlignment="1">
      <alignment horizontal="center"/>
    </xf>
    <xf numFmtId="165" fontId="4" fillId="0" borderId="0" xfId="0" applyNumberFormat="1" applyFont="1" applyFill="1" applyAlignment="1">
      <alignment horizontal="center"/>
    </xf>
    <xf numFmtId="165" fontId="0" fillId="0" borderId="0" xfId="0" applyNumberFormat="1"/>
    <xf numFmtId="165" fontId="4" fillId="0" borderId="0" xfId="0" applyNumberFormat="1" applyFont="1" applyAlignment="1">
      <alignment horizontal="center"/>
    </xf>
    <xf numFmtId="8" fontId="1" fillId="0" borderId="0" xfId="0" applyNumberFormat="1" applyFont="1" applyAlignment="1">
      <alignment horizontal="center"/>
    </xf>
    <xf numFmtId="8" fontId="4" fillId="0" borderId="0" xfId="0" applyNumberFormat="1" applyFont="1" applyFill="1" applyAlignment="1">
      <alignment horizontal="center"/>
    </xf>
    <xf numFmtId="8" fontId="0" fillId="0" borderId="0" xfId="0" applyNumberFormat="1"/>
    <xf numFmtId="8" fontId="4" fillId="0" borderId="0" xfId="0" applyNumberFormat="1" applyFont="1" applyAlignment="1">
      <alignment horizontal="center"/>
    </xf>
    <xf numFmtId="0" fontId="2" fillId="7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4" fillId="0" borderId="0" xfId="0" applyNumberFormat="1" applyFont="1" applyAlignment="1">
      <alignment horizontal="center"/>
    </xf>
    <xf numFmtId="14" fontId="5" fillId="8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/>
    </xf>
    <xf numFmtId="14" fontId="0" fillId="0" borderId="2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8" fontId="4" fillId="0" borderId="2" xfId="0" applyNumberFormat="1" applyFont="1" applyBorder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8" fontId="4" fillId="0" borderId="1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8" fontId="4" fillId="0" borderId="3" xfId="0" applyNumberFormat="1" applyFont="1" applyBorder="1" applyAlignment="1">
      <alignment horizontal="center"/>
    </xf>
    <xf numFmtId="165" fontId="4" fillId="0" borderId="3" xfId="0" applyNumberFormat="1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8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/>
    <xf numFmtId="14" fontId="0" fillId="0" borderId="0" xfId="0" applyNumberFormat="1" applyAlignment="1">
      <alignment horizontal="right"/>
    </xf>
    <xf numFmtId="0" fontId="2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4" fontId="5" fillId="9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4"/>
  <sheetViews>
    <sheetView tabSelected="1" workbookViewId="0"/>
  </sheetViews>
  <sheetFormatPr baseColWidth="10" defaultRowHeight="15" outlineLevelRow="1" x14ac:dyDescent="0.25"/>
  <cols>
    <col min="1" max="1" width="26.140625" bestFit="1" customWidth="1"/>
    <col min="3" max="3" width="13.7109375" customWidth="1"/>
    <col min="4" max="4" width="13" bestFit="1" customWidth="1"/>
    <col min="9" max="9" width="13" bestFit="1" customWidth="1"/>
    <col min="12" max="12" width="13" bestFit="1" customWidth="1"/>
    <col min="13" max="13" width="13" style="25" customWidth="1"/>
    <col min="14" max="14" width="13" style="21" customWidth="1"/>
    <col min="15" max="15" width="13.5703125" bestFit="1" customWidth="1"/>
    <col min="16" max="16" width="26.7109375" bestFit="1" customWidth="1"/>
  </cols>
  <sheetData>
    <row r="1" spans="1:16" ht="30" x14ac:dyDescent="0.25">
      <c r="A1" s="27" t="s">
        <v>38</v>
      </c>
      <c r="B1" s="60" t="s">
        <v>18</v>
      </c>
      <c r="C1" s="60"/>
      <c r="D1" s="60"/>
      <c r="E1" s="60"/>
      <c r="F1" s="6" t="s">
        <v>23</v>
      </c>
      <c r="G1" s="62" t="s">
        <v>5</v>
      </c>
      <c r="H1" s="62"/>
      <c r="I1" s="62"/>
      <c r="J1" s="61" t="s">
        <v>6</v>
      </c>
      <c r="K1" s="61"/>
      <c r="L1" s="61"/>
      <c r="M1" s="61"/>
      <c r="N1" s="18"/>
      <c r="O1" s="7" t="s">
        <v>8</v>
      </c>
      <c r="P1" s="5" t="s">
        <v>17</v>
      </c>
    </row>
    <row r="2" spans="1:16" outlineLevel="1" x14ac:dyDescent="0.25">
      <c r="A2" s="29"/>
      <c r="B2" s="9" t="s">
        <v>3</v>
      </c>
      <c r="C2" s="9" t="s">
        <v>4</v>
      </c>
      <c r="D2" s="9" t="s">
        <v>7</v>
      </c>
      <c r="E2" s="9" t="s">
        <v>0</v>
      </c>
      <c r="F2" s="9"/>
      <c r="G2" s="9" t="s">
        <v>3</v>
      </c>
      <c r="H2" s="9" t="s">
        <v>4</v>
      </c>
      <c r="I2" s="9" t="s">
        <v>7</v>
      </c>
      <c r="J2" s="9" t="s">
        <v>3</v>
      </c>
      <c r="K2" s="9" t="s">
        <v>4</v>
      </c>
      <c r="L2" s="9" t="s">
        <v>7</v>
      </c>
      <c r="M2" s="23" t="s">
        <v>19</v>
      </c>
      <c r="N2" s="19" t="s">
        <v>20</v>
      </c>
    </row>
    <row r="3" spans="1:16" outlineLevel="1" x14ac:dyDescent="0.25">
      <c r="A3" s="29"/>
      <c r="B3" s="28">
        <v>43022</v>
      </c>
      <c r="C3" s="28">
        <v>43039</v>
      </c>
      <c r="D3" s="29">
        <f t="shared" ref="D3" si="0">SUM(C3-B3)+1</f>
        <v>18</v>
      </c>
      <c r="E3" s="29" t="s">
        <v>2</v>
      </c>
      <c r="F3" s="29">
        <f t="shared" ref="F3" si="1">IF(E3="AM",3,IF(E3="PRAM",0,IF(E3="AT",0,IF(E3="PRAT",0,IF(E3="CPATHO",0,IF(E3=0,""))))))</f>
        <v>0</v>
      </c>
      <c r="G3" s="15">
        <f t="shared" ref="G3" si="2">SUM(B3)+F3</f>
        <v>43022</v>
      </c>
      <c r="H3" s="15">
        <f t="shared" ref="H3" si="3">C3</f>
        <v>43039</v>
      </c>
      <c r="I3" s="16">
        <f>IF(D3&lt;=F3,0,D3-F3)</f>
        <v>18</v>
      </c>
      <c r="J3" s="15">
        <f t="shared" ref="J3" si="4">G3</f>
        <v>43022</v>
      </c>
      <c r="K3" s="15">
        <f t="shared" ref="K3" si="5">H3</f>
        <v>43039</v>
      </c>
      <c r="L3" s="16">
        <f t="shared" ref="L3" si="6">SUM(K3-J3)+1</f>
        <v>18</v>
      </c>
      <c r="M3" s="24">
        <v>558.72</v>
      </c>
      <c r="N3" s="20">
        <v>43040</v>
      </c>
      <c r="O3" s="17">
        <f>SUM(I3-L3)</f>
        <v>0</v>
      </c>
    </row>
    <row r="4" spans="1:16" outlineLevel="1" x14ac:dyDescent="0.25">
      <c r="A4" s="29"/>
      <c r="B4" s="28"/>
      <c r="C4" s="28"/>
      <c r="D4" s="29"/>
      <c r="E4" s="29"/>
      <c r="F4" s="29" t="str">
        <f>IF(E4="AM",3,IF(E4="PRAM",0,IF(E4="AT",0,IF(E4="PRAT",0,IF(E4="CPATHO",0,IF(E4=0,""))))))</f>
        <v/>
      </c>
      <c r="G4" s="15"/>
      <c r="H4" s="15"/>
      <c r="I4" s="16"/>
      <c r="J4" s="15"/>
      <c r="K4" s="15"/>
      <c r="L4" s="16"/>
      <c r="M4" s="24"/>
      <c r="N4" s="20"/>
      <c r="O4" s="17"/>
    </row>
    <row r="5" spans="1:16" x14ac:dyDescent="0.25">
      <c r="A5" s="59" t="s">
        <v>9</v>
      </c>
      <c r="B5" s="59"/>
      <c r="C5" s="59"/>
      <c r="D5" s="29">
        <f>SUMPRODUCT((E3:E3="AM")+(E3:E3="PRAM"),D3:D3)</f>
        <v>0</v>
      </c>
      <c r="G5" s="4"/>
      <c r="H5" s="3"/>
      <c r="J5" s="29"/>
      <c r="K5" s="29"/>
    </row>
    <row r="6" spans="1:16" x14ac:dyDescent="0.25">
      <c r="A6" s="59" t="s">
        <v>10</v>
      </c>
      <c r="B6" s="59"/>
      <c r="C6" s="59"/>
      <c r="D6" s="29">
        <f>SUMPRODUCT((E3:E3="AT")+(E3:E3="PRAT"),D3:D3)</f>
        <v>18</v>
      </c>
      <c r="G6" s="4"/>
      <c r="H6" s="3"/>
      <c r="J6" s="29"/>
      <c r="K6" s="29"/>
    </row>
    <row r="7" spans="1:16" x14ac:dyDescent="0.25">
      <c r="A7" s="59" t="s">
        <v>16</v>
      </c>
      <c r="B7" s="59"/>
      <c r="C7" s="59"/>
      <c r="D7" s="29">
        <f>SUMIF(E3:E3,"CPATHO",D3:D3)</f>
        <v>0</v>
      </c>
      <c r="G7" s="4"/>
      <c r="H7" s="3"/>
      <c r="J7" s="29"/>
      <c r="K7" s="29"/>
    </row>
    <row r="8" spans="1:16" x14ac:dyDescent="0.25">
      <c r="A8" s="59" t="s">
        <v>30</v>
      </c>
      <c r="B8" s="59"/>
      <c r="C8" s="59"/>
      <c r="D8" s="29">
        <f>SUMIF(E3:E3,"CMAT",D3:D3)</f>
        <v>0</v>
      </c>
      <c r="G8" s="4"/>
      <c r="H8" s="3"/>
      <c r="J8" s="29"/>
      <c r="K8" s="29"/>
    </row>
    <row r="9" spans="1:16" x14ac:dyDescent="0.25">
      <c r="A9" s="59" t="s">
        <v>27</v>
      </c>
      <c r="B9" s="59"/>
      <c r="C9" s="59"/>
      <c r="D9" s="29">
        <f>SUMIF(E3:E3,"MNP",D3:D3)</f>
        <v>0</v>
      </c>
      <c r="G9" s="4"/>
      <c r="H9" s="3"/>
      <c r="J9" s="29"/>
      <c r="K9" s="29"/>
    </row>
    <row r="10" spans="1:16" x14ac:dyDescent="0.25">
      <c r="A10" s="29"/>
      <c r="B10" s="28"/>
      <c r="C10" s="28"/>
      <c r="G10" s="4"/>
      <c r="H10" s="3"/>
      <c r="J10" s="29"/>
      <c r="K10" s="29"/>
    </row>
    <row r="11" spans="1:16" ht="30" x14ac:dyDescent="0.25">
      <c r="A11" s="27" t="s">
        <v>39</v>
      </c>
      <c r="B11" s="60" t="s">
        <v>18</v>
      </c>
      <c r="C11" s="60"/>
      <c r="D11" s="60"/>
      <c r="E11" s="60"/>
      <c r="F11" s="6" t="s">
        <v>23</v>
      </c>
      <c r="G11" s="62" t="s">
        <v>5</v>
      </c>
      <c r="H11" s="62"/>
      <c r="I11" s="62"/>
      <c r="J11" s="61" t="s">
        <v>6</v>
      </c>
      <c r="K11" s="61"/>
      <c r="L11" s="61"/>
      <c r="M11" s="61"/>
      <c r="N11" s="18"/>
      <c r="O11" s="7" t="s">
        <v>8</v>
      </c>
      <c r="P11" s="5" t="s">
        <v>17</v>
      </c>
    </row>
    <row r="12" spans="1:16" outlineLevel="1" x14ac:dyDescent="0.25">
      <c r="A12" s="29"/>
      <c r="B12" s="9" t="s">
        <v>3</v>
      </c>
      <c r="C12" s="9" t="s">
        <v>4</v>
      </c>
      <c r="D12" s="9" t="s">
        <v>7</v>
      </c>
      <c r="E12" s="9" t="s">
        <v>0</v>
      </c>
      <c r="F12" s="9"/>
      <c r="G12" s="9" t="s">
        <v>3</v>
      </c>
      <c r="H12" s="9" t="s">
        <v>4</v>
      </c>
      <c r="I12" s="9" t="s">
        <v>7</v>
      </c>
      <c r="J12" s="9" t="s">
        <v>3</v>
      </c>
      <c r="K12" s="9" t="s">
        <v>4</v>
      </c>
      <c r="L12" s="9" t="s">
        <v>7</v>
      </c>
      <c r="M12" s="23" t="s">
        <v>19</v>
      </c>
      <c r="N12" s="19" t="s">
        <v>20</v>
      </c>
    </row>
    <row r="13" spans="1:16" outlineLevel="1" x14ac:dyDescent="0.25">
      <c r="A13" s="29"/>
      <c r="B13" s="28">
        <v>42933</v>
      </c>
      <c r="C13" s="28">
        <v>42935</v>
      </c>
      <c r="D13" s="29">
        <f t="shared" ref="D13:D15" si="7">SUM(C13-B13)+1</f>
        <v>3</v>
      </c>
      <c r="E13" s="29" t="s">
        <v>1</v>
      </c>
      <c r="F13" s="29">
        <f t="shared" ref="F13:F16" si="8">IF(E13="AM",3,IF(E13="PRAM",0,IF(E13="AT",0,IF(E13="PRAT",0,IF(E13="CPATHO",0,IF(E13=0,""))))))</f>
        <v>3</v>
      </c>
      <c r="G13" s="15">
        <f t="shared" ref="G13" si="9">SUM(B13)+F13</f>
        <v>42936</v>
      </c>
      <c r="H13" s="15">
        <f t="shared" ref="H13" si="10">C13</f>
        <v>42935</v>
      </c>
      <c r="I13" s="16">
        <f>IF(D13&lt;=F13,0,D13-F13)</f>
        <v>0</v>
      </c>
      <c r="J13" s="15">
        <f t="shared" ref="J13" si="11">G13</f>
        <v>42936</v>
      </c>
      <c r="K13" s="15">
        <f t="shared" ref="K13" si="12">H13</f>
        <v>42935</v>
      </c>
      <c r="L13" s="16">
        <f t="shared" ref="L13" si="13">SUM(K13-J13)+1</f>
        <v>0</v>
      </c>
      <c r="M13" s="24">
        <v>0</v>
      </c>
      <c r="N13" s="20">
        <v>42948</v>
      </c>
      <c r="O13" s="17">
        <f>SUM(I13-L13)</f>
        <v>0</v>
      </c>
    </row>
    <row r="14" spans="1:16" outlineLevel="1" x14ac:dyDescent="0.25">
      <c r="A14" s="29"/>
      <c r="B14" s="28">
        <v>42936</v>
      </c>
      <c r="C14" s="28">
        <v>42940</v>
      </c>
      <c r="D14" s="29">
        <f t="shared" si="7"/>
        <v>5</v>
      </c>
      <c r="E14" s="29" t="s">
        <v>11</v>
      </c>
      <c r="F14" s="29">
        <f t="shared" si="8"/>
        <v>0</v>
      </c>
      <c r="G14" s="15">
        <f t="shared" ref="G14" si="14">SUM(B14)+F14</f>
        <v>42936</v>
      </c>
      <c r="H14" s="15">
        <f t="shared" ref="H14" si="15">C14</f>
        <v>42940</v>
      </c>
      <c r="I14" s="16">
        <f>IF(D14&lt;=F14,0,D14-F14)</f>
        <v>5</v>
      </c>
      <c r="J14" s="15">
        <f t="shared" ref="J14" si="16">G14</f>
        <v>42936</v>
      </c>
      <c r="K14" s="15">
        <f t="shared" ref="K14" si="17">H14</f>
        <v>42940</v>
      </c>
      <c r="L14" s="16">
        <f t="shared" ref="L14" si="18">SUM(K14-J14)+1</f>
        <v>5</v>
      </c>
      <c r="M14" s="24">
        <v>129.4</v>
      </c>
      <c r="N14" s="20">
        <v>42948</v>
      </c>
      <c r="O14" s="17">
        <f>SUM(I14-L14)</f>
        <v>0</v>
      </c>
    </row>
    <row r="15" spans="1:16" outlineLevel="1" x14ac:dyDescent="0.25">
      <c r="A15" s="29"/>
      <c r="B15" s="28">
        <v>42941</v>
      </c>
      <c r="C15" s="28">
        <v>42946</v>
      </c>
      <c r="D15" s="29">
        <f t="shared" si="7"/>
        <v>6</v>
      </c>
      <c r="E15" s="29" t="s">
        <v>11</v>
      </c>
      <c r="F15" s="29">
        <f t="shared" si="8"/>
        <v>0</v>
      </c>
      <c r="G15" s="15">
        <f t="shared" ref="G15" si="19">SUM(B15)+F15</f>
        <v>42941</v>
      </c>
      <c r="H15" s="15">
        <f t="shared" ref="H15" si="20">C15</f>
        <v>42946</v>
      </c>
      <c r="I15" s="16">
        <f>IF(D15&lt;=F15,0,D15-F15)</f>
        <v>6</v>
      </c>
      <c r="J15" s="15">
        <f t="shared" ref="J15" si="21">G15</f>
        <v>42941</v>
      </c>
      <c r="K15" s="15">
        <f t="shared" ref="K15" si="22">H15</f>
        <v>42946</v>
      </c>
      <c r="L15" s="16">
        <f t="shared" ref="L15" si="23">SUM(K15-J15)+1</f>
        <v>6</v>
      </c>
      <c r="M15" s="24">
        <v>155.28</v>
      </c>
      <c r="N15" s="20">
        <v>42948</v>
      </c>
      <c r="O15" s="17">
        <f>SUM(I15-L15)</f>
        <v>0</v>
      </c>
    </row>
    <row r="16" spans="1:16" outlineLevel="1" x14ac:dyDescent="0.25">
      <c r="A16" s="29"/>
      <c r="B16" s="28"/>
      <c r="C16" s="28"/>
      <c r="D16" s="29"/>
      <c r="E16" s="29"/>
      <c r="F16" s="29" t="str">
        <f t="shared" si="8"/>
        <v/>
      </c>
      <c r="G16" s="15"/>
      <c r="H16" s="15"/>
      <c r="I16" s="16"/>
      <c r="J16" s="15"/>
      <c r="K16" s="15"/>
      <c r="L16" s="16"/>
      <c r="M16" s="24"/>
      <c r="N16" s="20"/>
      <c r="O16" s="17"/>
    </row>
    <row r="17" spans="1:11" x14ac:dyDescent="0.25">
      <c r="A17" s="59" t="s">
        <v>9</v>
      </c>
      <c r="B17" s="59"/>
      <c r="C17" s="59"/>
      <c r="D17" s="29">
        <f>SUMPRODUCT((E13:E16="AM")+(E13:E16="PRAM"),D13:D16)</f>
        <v>14</v>
      </c>
      <c r="G17" s="4"/>
      <c r="H17" s="3"/>
      <c r="J17" s="29"/>
      <c r="K17" s="29"/>
    </row>
    <row r="18" spans="1:11" x14ac:dyDescent="0.25">
      <c r="A18" s="59" t="s">
        <v>10</v>
      </c>
      <c r="B18" s="59"/>
      <c r="C18" s="59"/>
      <c r="D18" s="29">
        <f>SUMPRODUCT((E13:E16="AT")+(E13:E16="PRAT"),D13:D16)</f>
        <v>0</v>
      </c>
      <c r="G18" s="4"/>
      <c r="H18" s="3"/>
      <c r="J18" s="29"/>
      <c r="K18" s="29"/>
    </row>
    <row r="19" spans="1:11" x14ac:dyDescent="0.25">
      <c r="A19" s="59" t="s">
        <v>16</v>
      </c>
      <c r="B19" s="59"/>
      <c r="C19" s="59"/>
      <c r="D19" s="29">
        <f>SUMIF(E13:E16,"CPATHO",D13:D16)</f>
        <v>0</v>
      </c>
      <c r="G19" s="4"/>
      <c r="H19" s="3"/>
      <c r="J19" s="29"/>
      <c r="K19" s="29"/>
    </row>
    <row r="20" spans="1:11" x14ac:dyDescent="0.25">
      <c r="A20" s="59" t="s">
        <v>30</v>
      </c>
      <c r="B20" s="59"/>
      <c r="C20" s="59"/>
      <c r="D20" s="29">
        <f>SUMIF(E13:E16,"CMAT",D13:D16)</f>
        <v>0</v>
      </c>
      <c r="G20" s="4"/>
      <c r="H20" s="3"/>
      <c r="J20" s="29"/>
      <c r="K20" s="29"/>
    </row>
    <row r="21" spans="1:11" x14ac:dyDescent="0.25">
      <c r="A21" s="59" t="s">
        <v>27</v>
      </c>
      <c r="B21" s="59"/>
      <c r="C21" s="59"/>
      <c r="D21" s="29">
        <f>SUMIF(E13:E16,"MNP",D13:D16)</f>
        <v>0</v>
      </c>
      <c r="G21" s="4"/>
      <c r="H21" s="3"/>
      <c r="J21" s="29"/>
      <c r="K21" s="29"/>
    </row>
    <row r="22" spans="1:11" x14ac:dyDescent="0.25">
      <c r="A22" s="29"/>
      <c r="B22" s="28"/>
      <c r="C22" s="28"/>
      <c r="G22" s="4"/>
      <c r="H22" s="3"/>
      <c r="J22" s="29"/>
      <c r="K22" s="29"/>
    </row>
    <row r="23" spans="1:11" x14ac:dyDescent="0.25">
      <c r="A23" s="10"/>
      <c r="B23" s="28"/>
      <c r="C23" s="28"/>
      <c r="G23" s="4"/>
      <c r="H23" s="3"/>
      <c r="J23" s="10"/>
      <c r="K23" s="10"/>
    </row>
    <row r="24" spans="1:11" x14ac:dyDescent="0.25">
      <c r="A24" s="10"/>
      <c r="B24" s="14"/>
      <c r="C24" s="14"/>
      <c r="G24" s="4"/>
      <c r="H24" s="3"/>
      <c r="J24" s="10"/>
      <c r="K24" s="10"/>
    </row>
  </sheetData>
  <mergeCells count="16">
    <mergeCell ref="J1:M1"/>
    <mergeCell ref="A5:C5"/>
    <mergeCell ref="A7:C7"/>
    <mergeCell ref="A8:C8"/>
    <mergeCell ref="A9:C9"/>
    <mergeCell ref="B11:E11"/>
    <mergeCell ref="G11:I11"/>
    <mergeCell ref="J11:M11"/>
    <mergeCell ref="A17:C17"/>
    <mergeCell ref="A18:C18"/>
    <mergeCell ref="A19:C19"/>
    <mergeCell ref="A20:C20"/>
    <mergeCell ref="A21:C21"/>
    <mergeCell ref="B1:E1"/>
    <mergeCell ref="G1:I1"/>
    <mergeCell ref="A6:C6"/>
  </mergeCells>
  <pageMargins left="0.31496062992125984" right="0.31496062992125984" top="0.74803149606299213" bottom="0.74803149606299213" header="0.31496062992125984" footer="0.31496062992125984"/>
  <pageSetup paperSize="9" scale="63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Feuil2!$A$1:$A$7</xm:f>
          </x14:formula1>
          <xm:sqref>E13:E16 E3:E4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25"/>
  <sheetViews>
    <sheetView zoomScaleNormal="100" workbookViewId="0">
      <selection activeCell="C27" sqref="C27"/>
    </sheetView>
  </sheetViews>
  <sheetFormatPr baseColWidth="10" defaultRowHeight="15" outlineLevelRow="1" x14ac:dyDescent="0.25"/>
  <cols>
    <col min="1" max="1" width="26.140625" bestFit="1" customWidth="1"/>
    <col min="3" max="3" width="13.7109375" customWidth="1"/>
    <col min="4" max="4" width="13" style="13" bestFit="1" customWidth="1"/>
    <col min="9" max="9" width="13" bestFit="1" customWidth="1"/>
    <col min="12" max="12" width="13" style="13" bestFit="1" customWidth="1"/>
    <col min="13" max="13" width="13" style="25" customWidth="1"/>
    <col min="14" max="14" width="13" style="21" customWidth="1"/>
    <col min="15" max="15" width="13.5703125" bestFit="1" customWidth="1"/>
    <col min="16" max="17" width="12.7109375" style="1" customWidth="1"/>
    <col min="18" max="18" width="16.7109375" style="1" customWidth="1"/>
    <col min="19" max="19" width="39.7109375" customWidth="1"/>
  </cols>
  <sheetData>
    <row r="1" spans="1:19" ht="30" x14ac:dyDescent="0.25">
      <c r="A1" s="27" t="s">
        <v>34</v>
      </c>
      <c r="B1" s="60" t="s">
        <v>18</v>
      </c>
      <c r="C1" s="60"/>
      <c r="D1" s="60"/>
      <c r="E1" s="60"/>
      <c r="F1" s="6" t="s">
        <v>24</v>
      </c>
      <c r="G1" s="62" t="s">
        <v>21</v>
      </c>
      <c r="H1" s="62"/>
      <c r="I1" s="62"/>
      <c r="J1" s="61" t="s">
        <v>22</v>
      </c>
      <c r="K1" s="61"/>
      <c r="L1" s="61"/>
      <c r="M1" s="61"/>
      <c r="N1" s="61"/>
      <c r="O1" s="7" t="s">
        <v>8</v>
      </c>
      <c r="P1" s="66" t="s">
        <v>36</v>
      </c>
      <c r="Q1" s="66"/>
      <c r="R1" s="31" t="s">
        <v>35</v>
      </c>
      <c r="S1" s="5" t="s">
        <v>17</v>
      </c>
    </row>
    <row r="2" spans="1:19" outlineLevel="1" x14ac:dyDescent="0.25">
      <c r="A2" s="29"/>
      <c r="B2" s="9" t="s">
        <v>3</v>
      </c>
      <c r="C2" s="9" t="s">
        <v>4</v>
      </c>
      <c r="D2" s="11" t="s">
        <v>7</v>
      </c>
      <c r="E2" s="9" t="s">
        <v>0</v>
      </c>
      <c r="F2" s="9"/>
      <c r="G2" s="9" t="s">
        <v>3</v>
      </c>
      <c r="H2" s="9" t="s">
        <v>4</v>
      </c>
      <c r="I2" s="9" t="s">
        <v>7</v>
      </c>
      <c r="J2" s="9" t="s">
        <v>3</v>
      </c>
      <c r="K2" s="9" t="s">
        <v>4</v>
      </c>
      <c r="L2" s="11" t="s">
        <v>7</v>
      </c>
      <c r="M2" s="23" t="s">
        <v>19</v>
      </c>
      <c r="N2" s="19" t="s">
        <v>20</v>
      </c>
      <c r="P2" s="32" t="s">
        <v>3</v>
      </c>
      <c r="Q2" s="32" t="s">
        <v>4</v>
      </c>
    </row>
    <row r="3" spans="1:19" outlineLevel="1" x14ac:dyDescent="0.25">
      <c r="A3" s="29"/>
      <c r="B3" s="39">
        <v>43022</v>
      </c>
      <c r="C3" s="39">
        <v>43039</v>
      </c>
      <c r="D3" s="40">
        <f>C3-B3+1</f>
        <v>18</v>
      </c>
      <c r="E3" s="41" t="s">
        <v>2</v>
      </c>
      <c r="F3" s="41">
        <f>IF(E3="AM",10,IF(E3="PRAM",0,IF(E3="AT",10,IF(E3="PRAT",0,IF(E3="CPATHO",0,IF(E3=0,""))))))</f>
        <v>10</v>
      </c>
      <c r="G3" s="39">
        <f>B3+F3</f>
        <v>43032</v>
      </c>
      <c r="H3" s="39">
        <v>43039</v>
      </c>
      <c r="I3" s="41">
        <f>IF(D3&lt;=F3,0,D3-F3)</f>
        <v>8</v>
      </c>
      <c r="J3" s="39"/>
      <c r="K3" s="39"/>
      <c r="L3" s="40"/>
      <c r="M3" s="42"/>
      <c r="N3" s="43"/>
      <c r="O3" s="44"/>
      <c r="P3" s="45">
        <v>42963</v>
      </c>
      <c r="Q3" s="45">
        <v>43039</v>
      </c>
      <c r="R3" s="45">
        <v>43068</v>
      </c>
    </row>
    <row r="4" spans="1:19" outlineLevel="1" x14ac:dyDescent="0.25">
      <c r="A4" s="29"/>
      <c r="B4" s="28"/>
      <c r="C4" s="28"/>
      <c r="D4" s="12"/>
      <c r="E4" s="29"/>
      <c r="F4" s="48" t="str">
        <f>IF(E4="AM",10,IF(E4="PRAM",0,IF(E4="AT",10,IF(E4="PRAT",0,IF(E4="CPATHO",0,IF(E4=0,""))))))</f>
        <v/>
      </c>
      <c r="G4" s="28"/>
      <c r="H4" s="28"/>
      <c r="I4" s="29"/>
      <c r="J4" s="28"/>
      <c r="K4" s="28"/>
      <c r="M4" s="26"/>
      <c r="N4" s="22"/>
      <c r="O4" s="8"/>
      <c r="P4" s="30"/>
      <c r="Q4" s="30"/>
      <c r="R4" s="28"/>
    </row>
    <row r="5" spans="1:19" x14ac:dyDescent="0.25">
      <c r="A5" s="59" t="s">
        <v>9</v>
      </c>
      <c r="B5" s="59"/>
      <c r="C5" s="59"/>
      <c r="D5" s="12">
        <f>SUMPRODUCT((E2:E4="AM")+(E2:E4="PRAM"),D2:D4)</f>
        <v>0</v>
      </c>
      <c r="F5" s="58"/>
      <c r="G5" s="4"/>
      <c r="H5" s="3"/>
      <c r="J5" s="29"/>
      <c r="K5" s="29"/>
    </row>
    <row r="6" spans="1:19" x14ac:dyDescent="0.25">
      <c r="A6" s="59" t="s">
        <v>10</v>
      </c>
      <c r="B6" s="59"/>
      <c r="C6" s="59"/>
      <c r="D6" s="12">
        <f>SUMPRODUCT((E3:E4="AT")+(E3:E4="PRAT"),D3:D4)</f>
        <v>18</v>
      </c>
      <c r="G6" s="4"/>
      <c r="H6" s="3"/>
      <c r="J6" s="29"/>
      <c r="K6" s="29"/>
    </row>
    <row r="7" spans="1:19" x14ac:dyDescent="0.25">
      <c r="A7" s="59" t="s">
        <v>16</v>
      </c>
      <c r="B7" s="59"/>
      <c r="C7" s="59"/>
      <c r="D7" s="12">
        <f>SUMIF(E3:E4,"CPATHO",D3:D4)</f>
        <v>0</v>
      </c>
      <c r="G7" s="4"/>
      <c r="H7" s="3"/>
      <c r="J7" s="29"/>
      <c r="K7" s="29"/>
    </row>
    <row r="8" spans="1:19" x14ac:dyDescent="0.25">
      <c r="A8" s="59" t="s">
        <v>30</v>
      </c>
      <c r="B8" s="59"/>
      <c r="C8" s="59"/>
      <c r="D8" s="29">
        <f>SUMIF(E2:E4,"CMAT",D2:D4)</f>
        <v>0</v>
      </c>
      <c r="G8" s="4"/>
      <c r="H8" s="3"/>
      <c r="J8" s="29"/>
      <c r="K8" s="29"/>
      <c r="L8"/>
    </row>
    <row r="9" spans="1:19" x14ac:dyDescent="0.25">
      <c r="A9" s="59" t="s">
        <v>27</v>
      </c>
      <c r="B9" s="59"/>
      <c r="C9" s="59"/>
      <c r="D9" s="12">
        <f>SUMIF(E2:E4,"MNP",D2:D4)</f>
        <v>0</v>
      </c>
      <c r="G9" s="4"/>
      <c r="H9" s="3"/>
      <c r="J9" s="29"/>
      <c r="K9" s="29"/>
    </row>
    <row r="10" spans="1:19" x14ac:dyDescent="0.25">
      <c r="B10" s="1"/>
      <c r="C10" s="1"/>
    </row>
    <row r="11" spans="1:19" ht="30" x14ac:dyDescent="0.25">
      <c r="A11" s="27" t="s">
        <v>31</v>
      </c>
      <c r="B11" s="60" t="s">
        <v>18</v>
      </c>
      <c r="C11" s="60"/>
      <c r="D11" s="60"/>
      <c r="E11" s="60"/>
      <c r="F11" s="6" t="s">
        <v>24</v>
      </c>
      <c r="G11" s="62" t="s">
        <v>21</v>
      </c>
      <c r="H11" s="62"/>
      <c r="I11" s="62"/>
      <c r="J11" s="61" t="s">
        <v>22</v>
      </c>
      <c r="K11" s="61"/>
      <c r="L11" s="61"/>
      <c r="M11" s="61"/>
      <c r="N11" s="61"/>
      <c r="O11" s="7" t="s">
        <v>8</v>
      </c>
      <c r="P11" s="66" t="s">
        <v>36</v>
      </c>
      <c r="Q11" s="66"/>
      <c r="R11" s="31" t="s">
        <v>35</v>
      </c>
      <c r="S11" s="5" t="s">
        <v>17</v>
      </c>
    </row>
    <row r="12" spans="1:19" outlineLevel="1" x14ac:dyDescent="0.25">
      <c r="A12" s="29"/>
      <c r="B12" s="9" t="s">
        <v>3</v>
      </c>
      <c r="C12" s="9" t="s">
        <v>4</v>
      </c>
      <c r="D12" s="11" t="s">
        <v>7</v>
      </c>
      <c r="E12" s="9" t="s">
        <v>0</v>
      </c>
      <c r="F12" s="9"/>
      <c r="G12" s="9" t="s">
        <v>3</v>
      </c>
      <c r="H12" s="9" t="s">
        <v>4</v>
      </c>
      <c r="I12" s="9" t="s">
        <v>7</v>
      </c>
      <c r="J12" s="9" t="s">
        <v>3</v>
      </c>
      <c r="K12" s="9" t="s">
        <v>4</v>
      </c>
      <c r="L12" s="11" t="s">
        <v>7</v>
      </c>
      <c r="M12" s="23" t="s">
        <v>19</v>
      </c>
      <c r="N12" s="19" t="s">
        <v>20</v>
      </c>
      <c r="P12" s="32" t="s">
        <v>3</v>
      </c>
      <c r="Q12" s="32" t="s">
        <v>4</v>
      </c>
    </row>
    <row r="13" spans="1:19" outlineLevel="1" x14ac:dyDescent="0.25">
      <c r="A13" s="29"/>
      <c r="B13" s="46">
        <f>CPAM!B13</f>
        <v>42933</v>
      </c>
      <c r="C13" s="46">
        <f>CPAM!C13</f>
        <v>42935</v>
      </c>
      <c r="D13" s="47">
        <f>CPAM!D13</f>
        <v>3</v>
      </c>
      <c r="E13" s="48" t="s">
        <v>1</v>
      </c>
      <c r="F13" s="48">
        <f>IF(E13="AM",10,IF(E13="PRAM",0,IF(E13="AT",10,IF(E13="PRAT",0,IF(E13="CPATHO",0,IF(E13=0,""))))))</f>
        <v>10</v>
      </c>
      <c r="G13" s="46"/>
      <c r="H13" s="46"/>
      <c r="I13" s="48">
        <f>IF(D13&lt;=F13,0,D13-F13)</f>
        <v>0</v>
      </c>
      <c r="J13" s="46"/>
      <c r="K13" s="46"/>
      <c r="L13" s="47"/>
      <c r="M13" s="49"/>
      <c r="N13" s="50"/>
      <c r="O13" s="51"/>
      <c r="P13" s="63">
        <v>42933</v>
      </c>
      <c r="Q13" s="63">
        <v>42946</v>
      </c>
      <c r="R13" s="63">
        <v>42978</v>
      </c>
    </row>
    <row r="14" spans="1:19" outlineLevel="1" x14ac:dyDescent="0.25">
      <c r="A14" s="29"/>
      <c r="B14" s="52">
        <v>42936</v>
      </c>
      <c r="C14" s="52">
        <v>42940</v>
      </c>
      <c r="D14" s="53">
        <f>CPAM!D14</f>
        <v>5</v>
      </c>
      <c r="E14" s="54" t="s">
        <v>11</v>
      </c>
      <c r="F14" s="54">
        <f t="shared" ref="F14:F16" si="0">IF(E14="AM",10,IF(E14="PRAM",0,IF(E14="AT",10,IF(E14="PRAT",0,IF(E14="CPATHO",0,IF(E14=0,""))))))</f>
        <v>0</v>
      </c>
      <c r="G14" s="52"/>
      <c r="H14" s="52"/>
      <c r="I14" s="54">
        <v>0</v>
      </c>
      <c r="J14" s="52"/>
      <c r="K14" s="52"/>
      <c r="L14" s="53"/>
      <c r="M14" s="55"/>
      <c r="N14" s="56"/>
      <c r="O14" s="57"/>
      <c r="P14" s="64"/>
      <c r="Q14" s="64"/>
      <c r="R14" s="64"/>
    </row>
    <row r="15" spans="1:19" outlineLevel="1" x14ac:dyDescent="0.25">
      <c r="A15" s="29"/>
      <c r="B15" s="33">
        <v>42941</v>
      </c>
      <c r="C15" s="33">
        <v>42946</v>
      </c>
      <c r="D15" s="34">
        <f>CPAM!D15</f>
        <v>6</v>
      </c>
      <c r="E15" s="35" t="s">
        <v>11</v>
      </c>
      <c r="F15" s="54">
        <f t="shared" si="0"/>
        <v>0</v>
      </c>
      <c r="G15" s="33">
        <v>42943</v>
      </c>
      <c r="H15" s="33">
        <v>42946</v>
      </c>
      <c r="I15" s="35">
        <f>H15-G15+1</f>
        <v>4</v>
      </c>
      <c r="J15" s="33"/>
      <c r="K15" s="33"/>
      <c r="L15" s="34"/>
      <c r="M15" s="36"/>
      <c r="N15" s="37"/>
      <c r="O15" s="38"/>
      <c r="P15" s="65"/>
      <c r="Q15" s="65"/>
      <c r="R15" s="65"/>
    </row>
    <row r="16" spans="1:19" outlineLevel="1" x14ac:dyDescent="0.25">
      <c r="A16" s="29"/>
      <c r="B16" s="28"/>
      <c r="C16" s="28"/>
      <c r="D16" s="12"/>
      <c r="E16" s="29"/>
      <c r="F16" s="48" t="str">
        <f t="shared" si="0"/>
        <v/>
      </c>
      <c r="G16" s="28"/>
      <c r="H16" s="28"/>
      <c r="I16" s="29"/>
      <c r="J16" s="28"/>
      <c r="K16" s="28"/>
      <c r="L16" s="12"/>
      <c r="M16" s="26"/>
      <c r="N16" s="22"/>
      <c r="O16" s="8"/>
      <c r="P16" s="30"/>
      <c r="Q16" s="30"/>
      <c r="R16" s="30"/>
    </row>
    <row r="17" spans="1:12" x14ac:dyDescent="0.25">
      <c r="A17" s="59" t="s">
        <v>9</v>
      </c>
      <c r="B17" s="59"/>
      <c r="C17" s="59"/>
      <c r="D17" s="12">
        <f>SUMPRODUCT((E12:E16="AM")+(E12:E16="PRAM"),D12:D16)</f>
        <v>14</v>
      </c>
      <c r="G17" s="4"/>
      <c r="H17" s="3"/>
      <c r="J17" s="29"/>
      <c r="K17" s="29"/>
    </row>
    <row r="18" spans="1:12" x14ac:dyDescent="0.25">
      <c r="A18" s="59" t="s">
        <v>10</v>
      </c>
      <c r="B18" s="59"/>
      <c r="C18" s="59"/>
      <c r="D18" s="12">
        <f>SUMPRODUCT((E13:E16="AT")+(E13:E16="PRAT"),D13:D16)</f>
        <v>0</v>
      </c>
      <c r="G18" s="4"/>
      <c r="H18" s="3"/>
      <c r="J18" s="29"/>
      <c r="K18" s="29"/>
    </row>
    <row r="19" spans="1:12" x14ac:dyDescent="0.25">
      <c r="A19" s="59" t="s">
        <v>16</v>
      </c>
      <c r="B19" s="59"/>
      <c r="C19" s="59"/>
      <c r="D19" s="12">
        <f>SUMIF(E13:E16,"CPATHO",D13:D16)</f>
        <v>0</v>
      </c>
      <c r="G19" s="4"/>
      <c r="H19" s="3"/>
      <c r="J19" s="29"/>
      <c r="K19" s="29"/>
    </row>
    <row r="20" spans="1:12" x14ac:dyDescent="0.25">
      <c r="A20" s="59" t="s">
        <v>30</v>
      </c>
      <c r="B20" s="59"/>
      <c r="C20" s="59"/>
      <c r="D20" s="29">
        <f>SUMIF(E12:E16,"CMAT",D12:D16)</f>
        <v>0</v>
      </c>
      <c r="G20" s="4"/>
      <c r="H20" s="3"/>
      <c r="J20" s="29"/>
      <c r="K20" s="29"/>
      <c r="L20"/>
    </row>
    <row r="21" spans="1:12" x14ac:dyDescent="0.25">
      <c r="A21" s="59" t="s">
        <v>27</v>
      </c>
      <c r="B21" s="59"/>
      <c r="C21" s="59"/>
      <c r="D21" s="12">
        <f>SUMIF(E12:E16,"MNP",D12:D16)</f>
        <v>0</v>
      </c>
      <c r="G21" s="4"/>
      <c r="H21" s="3"/>
      <c r="J21" s="29"/>
      <c r="K21" s="29"/>
    </row>
    <row r="22" spans="1:12" x14ac:dyDescent="0.25">
      <c r="B22" s="1"/>
      <c r="C22" s="1"/>
    </row>
    <row r="23" spans="1:12" x14ac:dyDescent="0.25">
      <c r="B23" s="1"/>
      <c r="C23" s="1"/>
    </row>
    <row r="24" spans="1:12" x14ac:dyDescent="0.25">
      <c r="B24" s="1"/>
      <c r="C24" s="1"/>
    </row>
    <row r="25" spans="1:12" x14ac:dyDescent="0.25">
      <c r="B25" s="1"/>
      <c r="C25" s="1"/>
      <c r="I25" s="2"/>
    </row>
  </sheetData>
  <mergeCells count="21">
    <mergeCell ref="B11:E11"/>
    <mergeCell ref="G11:I11"/>
    <mergeCell ref="J11:N11"/>
    <mergeCell ref="A17:C17"/>
    <mergeCell ref="A18:C18"/>
    <mergeCell ref="A19:C19"/>
    <mergeCell ref="A20:C20"/>
    <mergeCell ref="A21:C21"/>
    <mergeCell ref="B1:E1"/>
    <mergeCell ref="G1:I1"/>
    <mergeCell ref="J1:N1"/>
    <mergeCell ref="A5:C5"/>
    <mergeCell ref="A6:C6"/>
    <mergeCell ref="A7:C7"/>
    <mergeCell ref="A8:C8"/>
    <mergeCell ref="A9:C9"/>
    <mergeCell ref="P1:Q1"/>
    <mergeCell ref="P11:Q11"/>
    <mergeCell ref="P13:P15"/>
    <mergeCell ref="Q13:Q15"/>
    <mergeCell ref="R13:R15"/>
  </mergeCells>
  <printOptions horizontalCentered="1"/>
  <pageMargins left="0.11811023622047245" right="0.11811023622047245" top="0.35433070866141736" bottom="0.35433070866141736" header="0.31496062992125984" footer="0.31496062992125984"/>
  <pageSetup paperSize="9" scale="60" fitToHeight="1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Feuil2!$A$1:$A$7</xm:f>
          </x14:formula1>
          <xm:sqref>E13:E16 E3:E4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I24"/>
  <sheetViews>
    <sheetView workbookViewId="0"/>
  </sheetViews>
  <sheetFormatPr baseColWidth="10" defaultRowHeight="15" outlineLevelRow="1" x14ac:dyDescent="0.25"/>
  <cols>
    <col min="1" max="1" width="26.140625" bestFit="1" customWidth="1"/>
    <col min="3" max="3" width="13.7109375" customWidth="1"/>
    <col min="4" max="4" width="13" bestFit="1" customWidth="1"/>
    <col min="7" max="8" width="0" hidden="1" customWidth="1"/>
    <col min="9" max="9" width="13" hidden="1" customWidth="1"/>
    <col min="12" max="12" width="13" bestFit="1" customWidth="1"/>
    <col min="13" max="13" width="13" style="25" customWidth="1"/>
    <col min="14" max="14" width="13" style="21" customWidth="1"/>
    <col min="15" max="15" width="13.5703125" bestFit="1" customWidth="1"/>
    <col min="16" max="16" width="26.7109375" hidden="1" customWidth="1"/>
    <col min="17" max="21" width="0" hidden="1" customWidth="1"/>
    <col min="23" max="25" width="0" hidden="1" customWidth="1"/>
    <col min="28" max="28" width="13" customWidth="1"/>
    <col min="31" max="31" width="13.42578125" customWidth="1"/>
    <col min="32" max="33" width="12.7109375" customWidth="1"/>
    <col min="34" max="34" width="16.7109375" customWidth="1"/>
    <col min="35" max="35" width="38.7109375" customWidth="1"/>
  </cols>
  <sheetData>
    <row r="1" spans="1:35" ht="30" x14ac:dyDescent="0.25">
      <c r="A1" s="27" t="s">
        <v>38</v>
      </c>
      <c r="B1" s="60" t="s">
        <v>18</v>
      </c>
      <c r="C1" s="60"/>
      <c r="D1" s="60"/>
      <c r="E1" s="60"/>
      <c r="F1" s="6" t="s">
        <v>23</v>
      </c>
      <c r="G1" s="62" t="s">
        <v>5</v>
      </c>
      <c r="H1" s="62"/>
      <c r="I1" s="62"/>
      <c r="J1" s="61" t="s">
        <v>6</v>
      </c>
      <c r="K1" s="61"/>
      <c r="L1" s="61"/>
      <c r="M1" s="61"/>
      <c r="N1" s="18"/>
      <c r="O1" s="7" t="s">
        <v>8</v>
      </c>
      <c r="P1" s="5" t="s">
        <v>17</v>
      </c>
      <c r="Q1" s="27" t="s">
        <v>34</v>
      </c>
      <c r="R1" s="60" t="s">
        <v>18</v>
      </c>
      <c r="S1" s="60"/>
      <c r="T1" s="60"/>
      <c r="U1" s="60"/>
      <c r="V1" s="6" t="s">
        <v>24</v>
      </c>
      <c r="W1" s="62" t="s">
        <v>21</v>
      </c>
      <c r="X1" s="62"/>
      <c r="Y1" s="62"/>
      <c r="Z1" s="61" t="s">
        <v>22</v>
      </c>
      <c r="AA1" s="61"/>
      <c r="AB1" s="61"/>
      <c r="AC1" s="61"/>
      <c r="AD1" s="61"/>
      <c r="AE1" s="7" t="s">
        <v>8</v>
      </c>
      <c r="AF1" s="66" t="s">
        <v>36</v>
      </c>
      <c r="AG1" s="66"/>
      <c r="AH1" s="31" t="s">
        <v>35</v>
      </c>
      <c r="AI1" s="5" t="s">
        <v>17</v>
      </c>
    </row>
    <row r="2" spans="1:35" outlineLevel="1" x14ac:dyDescent="0.25">
      <c r="A2" s="29"/>
      <c r="B2" s="9" t="s">
        <v>3</v>
      </c>
      <c r="C2" s="9" t="s">
        <v>4</v>
      </c>
      <c r="D2" s="9" t="s">
        <v>7</v>
      </c>
      <c r="E2" s="9" t="s">
        <v>0</v>
      </c>
      <c r="F2" s="9"/>
      <c r="G2" s="9" t="s">
        <v>3</v>
      </c>
      <c r="H2" s="9" t="s">
        <v>4</v>
      </c>
      <c r="I2" s="9" t="s">
        <v>7</v>
      </c>
      <c r="J2" s="9" t="s">
        <v>3</v>
      </c>
      <c r="K2" s="9" t="s">
        <v>4</v>
      </c>
      <c r="L2" s="9" t="s">
        <v>7</v>
      </c>
      <c r="M2" s="23" t="s">
        <v>19</v>
      </c>
      <c r="N2" s="19" t="s">
        <v>20</v>
      </c>
      <c r="Q2" s="29"/>
      <c r="R2" s="9" t="s">
        <v>3</v>
      </c>
      <c r="S2" s="9" t="s">
        <v>4</v>
      </c>
      <c r="T2" s="11" t="s">
        <v>7</v>
      </c>
      <c r="U2" s="9" t="s">
        <v>0</v>
      </c>
      <c r="V2" s="9"/>
      <c r="W2" s="9" t="s">
        <v>3</v>
      </c>
      <c r="X2" s="9" t="s">
        <v>4</v>
      </c>
      <c r="Y2" s="9" t="s">
        <v>7</v>
      </c>
      <c r="Z2" s="9" t="s">
        <v>3</v>
      </c>
      <c r="AA2" s="9" t="s">
        <v>4</v>
      </c>
      <c r="AB2" s="11" t="s">
        <v>7</v>
      </c>
      <c r="AC2" s="23" t="s">
        <v>19</v>
      </c>
      <c r="AD2" s="19" t="s">
        <v>20</v>
      </c>
      <c r="AF2" s="32" t="s">
        <v>3</v>
      </c>
      <c r="AG2" s="32" t="s">
        <v>4</v>
      </c>
      <c r="AH2" s="1"/>
    </row>
    <row r="3" spans="1:35" outlineLevel="1" x14ac:dyDescent="0.25">
      <c r="A3" s="29"/>
      <c r="B3" s="28">
        <v>43022</v>
      </c>
      <c r="C3" s="28">
        <v>43039</v>
      </c>
      <c r="D3" s="29">
        <f t="shared" ref="D3" si="0">SUM(C3-B3)+1</f>
        <v>18</v>
      </c>
      <c r="E3" s="29" t="s">
        <v>2</v>
      </c>
      <c r="F3" s="29">
        <f t="shared" ref="F3" si="1">IF(E3="AM",3,IF(E3="PRAM",0,IF(E3="AT",0,IF(E3="PRAT",0,IF(E3="CPATHO",0,IF(E3=0,""))))))</f>
        <v>0</v>
      </c>
      <c r="G3" s="15">
        <f t="shared" ref="G3" si="2">SUM(B3)+F3</f>
        <v>43022</v>
      </c>
      <c r="H3" s="15">
        <f t="shared" ref="H3" si="3">C3</f>
        <v>43039</v>
      </c>
      <c r="I3" s="16">
        <f>IF(D3&lt;=F3,0,D3-F3)</f>
        <v>18</v>
      </c>
      <c r="J3" s="15">
        <f t="shared" ref="J3:K3" si="4">G3</f>
        <v>43022</v>
      </c>
      <c r="K3" s="15">
        <f t="shared" si="4"/>
        <v>43039</v>
      </c>
      <c r="L3" s="16">
        <f t="shared" ref="L3" si="5">SUM(K3-J3)+1</f>
        <v>18</v>
      </c>
      <c r="M3" s="24">
        <v>558.72</v>
      </c>
      <c r="N3" s="20">
        <v>43040</v>
      </c>
      <c r="O3" s="17">
        <f>SUM(I3-L3)</f>
        <v>0</v>
      </c>
      <c r="Q3" s="29"/>
      <c r="R3" s="39">
        <v>43022</v>
      </c>
      <c r="S3" s="39">
        <v>43039</v>
      </c>
      <c r="T3" s="40">
        <f>C3-B3+1</f>
        <v>18</v>
      </c>
      <c r="U3" s="41" t="s">
        <v>2</v>
      </c>
      <c r="V3" s="41">
        <f>IF(U3="AM",10,IF(U3="PRAM",0,IF(U3="AT",10,IF(U3="PRAT",0,IF(U3="CPATHO",0,IF(U3=0,""))))))</f>
        <v>10</v>
      </c>
      <c r="W3" s="39">
        <f>R3+V3</f>
        <v>43032</v>
      </c>
      <c r="X3" s="39">
        <v>43039</v>
      </c>
      <c r="Y3" s="41">
        <f>IF(T3&lt;=V3,0,T3-V3)</f>
        <v>8</v>
      </c>
      <c r="Z3" s="39"/>
      <c r="AA3" s="39"/>
      <c r="AB3" s="40"/>
      <c r="AC3" s="42"/>
      <c r="AD3" s="43"/>
      <c r="AE3" s="44"/>
      <c r="AF3" s="45">
        <v>42963</v>
      </c>
      <c r="AG3" s="45">
        <v>43039</v>
      </c>
      <c r="AH3" s="45">
        <v>43068</v>
      </c>
    </row>
    <row r="4" spans="1:35" outlineLevel="1" x14ac:dyDescent="0.25">
      <c r="A4" s="29"/>
      <c r="B4" s="28"/>
      <c r="C4" s="28"/>
      <c r="D4" s="29"/>
      <c r="E4" s="29"/>
      <c r="F4" s="29" t="str">
        <f>IF(E4="AM",3,IF(E4="PRAM",0,IF(E4="AT",0,IF(E4="PRAT",0,IF(E4="CPATHO",0,IF(E4=0,""))))))</f>
        <v/>
      </c>
      <c r="G4" s="15"/>
      <c r="H4" s="15"/>
      <c r="I4" s="16"/>
      <c r="J4" s="15"/>
      <c r="K4" s="15"/>
      <c r="L4" s="16"/>
      <c r="M4" s="24"/>
      <c r="N4" s="20"/>
      <c r="O4" s="17"/>
      <c r="Q4" s="29"/>
      <c r="R4" s="28"/>
      <c r="S4" s="28"/>
      <c r="T4" s="12"/>
      <c r="U4" s="29"/>
      <c r="V4" s="48" t="str">
        <f>IF(U4="AM",10,IF(U4="PRAM",0,IF(U4="AT",10,IF(U4="PRAT",0,IF(U4="CPATHO",0,IF(U4=0,""))))))</f>
        <v/>
      </c>
      <c r="W4" s="28"/>
      <c r="X4" s="28"/>
      <c r="Y4" s="29"/>
      <c r="Z4" s="28"/>
      <c r="AA4" s="28"/>
      <c r="AB4" s="13"/>
      <c r="AC4" s="26"/>
      <c r="AD4" s="22"/>
      <c r="AE4" s="8"/>
      <c r="AF4" s="30"/>
      <c r="AG4" s="30"/>
      <c r="AH4" s="28"/>
    </row>
    <row r="5" spans="1:35" x14ac:dyDescent="0.25">
      <c r="A5" s="59" t="s">
        <v>9</v>
      </c>
      <c r="B5" s="59"/>
      <c r="C5" s="59"/>
      <c r="D5" s="29">
        <f>SUMPRODUCT((E3:E3="AM")+(E3:E3="PRAM"),D3:D3)</f>
        <v>0</v>
      </c>
      <c r="G5" s="4"/>
      <c r="H5" s="3"/>
      <c r="J5" s="29"/>
      <c r="K5" s="29"/>
      <c r="Q5" s="59" t="s">
        <v>9</v>
      </c>
      <c r="R5" s="59"/>
      <c r="S5" s="59"/>
      <c r="T5" s="12">
        <f>SUMPRODUCT((E2:E4="AM")+(E2:E4="PRAM"),D2:D4)</f>
        <v>0</v>
      </c>
      <c r="V5" s="58"/>
      <c r="W5" s="4"/>
      <c r="X5" s="3"/>
      <c r="Z5" s="29"/>
      <c r="AA5" s="29"/>
      <c r="AB5" s="13"/>
      <c r="AC5" s="25"/>
      <c r="AD5" s="21"/>
      <c r="AF5" s="1"/>
      <c r="AG5" s="1"/>
      <c r="AH5" s="1"/>
    </row>
    <row r="6" spans="1:35" x14ac:dyDescent="0.25">
      <c r="A6" s="59" t="s">
        <v>10</v>
      </c>
      <c r="B6" s="59"/>
      <c r="C6" s="59"/>
      <c r="D6" s="29">
        <f>SUMPRODUCT((E3:E3="AT")+(E3:E3="PRAT"),D3:D3)</f>
        <v>18</v>
      </c>
      <c r="G6" s="4"/>
      <c r="H6" s="3"/>
      <c r="J6" s="29"/>
      <c r="K6" s="29"/>
      <c r="Q6" s="59" t="s">
        <v>10</v>
      </c>
      <c r="R6" s="59"/>
      <c r="S6" s="59"/>
      <c r="T6" s="12">
        <f>SUMPRODUCT((E3:E4="AT")+(E3:E4="PRAT"),D3:D4)</f>
        <v>18</v>
      </c>
      <c r="W6" s="4"/>
      <c r="X6" s="3"/>
      <c r="Z6" s="29"/>
      <c r="AA6" s="29"/>
      <c r="AB6" s="13"/>
      <c r="AC6" s="25"/>
      <c r="AD6" s="21"/>
      <c r="AF6" s="1"/>
      <c r="AG6" s="1"/>
      <c r="AH6" s="1"/>
    </row>
    <row r="7" spans="1:35" x14ac:dyDescent="0.25">
      <c r="A7" s="59" t="s">
        <v>16</v>
      </c>
      <c r="B7" s="59"/>
      <c r="C7" s="59"/>
      <c r="D7" s="29">
        <f>SUMIF(E3:E3,"CPATHO",D3:D3)</f>
        <v>0</v>
      </c>
      <c r="G7" s="4"/>
      <c r="H7" s="3"/>
      <c r="J7" s="29"/>
      <c r="K7" s="29"/>
      <c r="Q7" s="59" t="s">
        <v>16</v>
      </c>
      <c r="R7" s="59"/>
      <c r="S7" s="59"/>
      <c r="T7" s="12">
        <f>SUMIF(E3:E4,"CPATHO",D3:D4)</f>
        <v>0</v>
      </c>
      <c r="W7" s="4"/>
      <c r="X7" s="3"/>
      <c r="Z7" s="29"/>
      <c r="AA7" s="29"/>
      <c r="AB7" s="13"/>
      <c r="AC7" s="25"/>
      <c r="AD7" s="21"/>
      <c r="AF7" s="1"/>
      <c r="AG7" s="1"/>
      <c r="AH7" s="1"/>
    </row>
    <row r="8" spans="1:35" x14ac:dyDescent="0.25">
      <c r="A8" s="59" t="s">
        <v>30</v>
      </c>
      <c r="B8" s="59"/>
      <c r="C8" s="59"/>
      <c r="D8" s="29">
        <f>SUMIF(E3:E3,"CMAT",D3:D3)</f>
        <v>0</v>
      </c>
      <c r="G8" s="4"/>
      <c r="H8" s="3"/>
      <c r="J8" s="29"/>
      <c r="K8" s="29"/>
      <c r="Q8" s="59" t="s">
        <v>30</v>
      </c>
      <c r="R8" s="59"/>
      <c r="S8" s="59"/>
      <c r="T8" s="29">
        <f>SUMIF(E2:E4,"CMAT",D2:D4)</f>
        <v>0</v>
      </c>
      <c r="W8" s="4"/>
      <c r="X8" s="3"/>
      <c r="Z8" s="29"/>
      <c r="AA8" s="29"/>
      <c r="AC8" s="25"/>
      <c r="AD8" s="21"/>
      <c r="AF8" s="1"/>
      <c r="AG8" s="1"/>
      <c r="AH8" s="1"/>
    </row>
    <row r="9" spans="1:35" x14ac:dyDescent="0.25">
      <c r="A9" s="59" t="s">
        <v>27</v>
      </c>
      <c r="B9" s="59"/>
      <c r="C9" s="59"/>
      <c r="D9" s="29">
        <f>SUMIF(E3:E3,"MNP",D3:D3)</f>
        <v>0</v>
      </c>
      <c r="G9" s="4"/>
      <c r="H9" s="3"/>
      <c r="J9" s="29"/>
      <c r="K9" s="29"/>
      <c r="Q9" s="59" t="s">
        <v>27</v>
      </c>
      <c r="R9" s="59"/>
      <c r="S9" s="59"/>
      <c r="T9" s="12">
        <f>SUMIF(E2:E4,"MNP",D2:D4)</f>
        <v>0</v>
      </c>
      <c r="W9" s="4"/>
      <c r="X9" s="3"/>
      <c r="Z9" s="29"/>
      <c r="AA9" s="29"/>
      <c r="AB9" s="13"/>
      <c r="AC9" s="25"/>
      <c r="AD9" s="21"/>
      <c r="AF9" s="1"/>
      <c r="AG9" s="1"/>
      <c r="AH9" s="1"/>
    </row>
    <row r="10" spans="1:35" x14ac:dyDescent="0.25">
      <c r="A10" s="29"/>
      <c r="B10" s="28"/>
      <c r="C10" s="28"/>
      <c r="G10" s="4"/>
      <c r="H10" s="3"/>
      <c r="J10" s="29"/>
      <c r="K10" s="29"/>
      <c r="R10" s="1"/>
      <c r="S10" s="1"/>
      <c r="T10" s="13"/>
      <c r="AB10" s="13"/>
      <c r="AC10" s="25"/>
      <c r="AD10" s="21"/>
      <c r="AF10" s="1"/>
      <c r="AG10" s="1"/>
      <c r="AH10" s="1"/>
    </row>
    <row r="11" spans="1:35" ht="30" x14ac:dyDescent="0.25">
      <c r="A11" s="27" t="s">
        <v>39</v>
      </c>
      <c r="B11" s="60" t="s">
        <v>18</v>
      </c>
      <c r="C11" s="60"/>
      <c r="D11" s="60"/>
      <c r="E11" s="60"/>
      <c r="F11" s="6" t="s">
        <v>23</v>
      </c>
      <c r="G11" s="62" t="s">
        <v>5</v>
      </c>
      <c r="H11" s="62"/>
      <c r="I11" s="62"/>
      <c r="J11" s="61" t="s">
        <v>6</v>
      </c>
      <c r="K11" s="61"/>
      <c r="L11" s="61"/>
      <c r="M11" s="61"/>
      <c r="N11" s="18"/>
      <c r="O11" s="7" t="s">
        <v>8</v>
      </c>
      <c r="P11" s="5" t="s">
        <v>17</v>
      </c>
      <c r="Q11" s="27" t="s">
        <v>31</v>
      </c>
      <c r="R11" s="60" t="s">
        <v>18</v>
      </c>
      <c r="S11" s="60"/>
      <c r="T11" s="60"/>
      <c r="U11" s="60"/>
      <c r="V11" s="6" t="s">
        <v>24</v>
      </c>
      <c r="W11" s="62" t="s">
        <v>21</v>
      </c>
      <c r="X11" s="62"/>
      <c r="Y11" s="62"/>
      <c r="Z11" s="61" t="s">
        <v>22</v>
      </c>
      <c r="AA11" s="61"/>
      <c r="AB11" s="61"/>
      <c r="AC11" s="61"/>
      <c r="AD11" s="61"/>
      <c r="AE11" s="7" t="s">
        <v>8</v>
      </c>
      <c r="AF11" s="66" t="s">
        <v>36</v>
      </c>
      <c r="AG11" s="66"/>
      <c r="AH11" s="31" t="s">
        <v>35</v>
      </c>
      <c r="AI11" s="5" t="s">
        <v>17</v>
      </c>
    </row>
    <row r="12" spans="1:35" outlineLevel="1" x14ac:dyDescent="0.25">
      <c r="A12" s="29"/>
      <c r="B12" s="9" t="s">
        <v>3</v>
      </c>
      <c r="C12" s="9" t="s">
        <v>4</v>
      </c>
      <c r="D12" s="9" t="s">
        <v>7</v>
      </c>
      <c r="E12" s="9" t="s">
        <v>0</v>
      </c>
      <c r="F12" s="9"/>
      <c r="G12" s="9" t="s">
        <v>3</v>
      </c>
      <c r="H12" s="9" t="s">
        <v>4</v>
      </c>
      <c r="I12" s="9" t="s">
        <v>7</v>
      </c>
      <c r="J12" s="9" t="s">
        <v>3</v>
      </c>
      <c r="K12" s="9" t="s">
        <v>4</v>
      </c>
      <c r="L12" s="9" t="s">
        <v>7</v>
      </c>
      <c r="M12" s="23" t="s">
        <v>19</v>
      </c>
      <c r="N12" s="19" t="s">
        <v>20</v>
      </c>
      <c r="Q12" s="29"/>
      <c r="R12" s="9" t="s">
        <v>3</v>
      </c>
      <c r="S12" s="9" t="s">
        <v>4</v>
      </c>
      <c r="T12" s="11" t="s">
        <v>7</v>
      </c>
      <c r="U12" s="9" t="s">
        <v>0</v>
      </c>
      <c r="V12" s="9"/>
      <c r="W12" s="9" t="s">
        <v>3</v>
      </c>
      <c r="X12" s="9" t="s">
        <v>4</v>
      </c>
      <c r="Y12" s="9" t="s">
        <v>7</v>
      </c>
      <c r="Z12" s="9" t="s">
        <v>3</v>
      </c>
      <c r="AA12" s="9" t="s">
        <v>4</v>
      </c>
      <c r="AB12" s="11" t="s">
        <v>7</v>
      </c>
      <c r="AC12" s="23" t="s">
        <v>19</v>
      </c>
      <c r="AD12" s="19" t="s">
        <v>20</v>
      </c>
      <c r="AF12" s="32" t="s">
        <v>3</v>
      </c>
      <c r="AG12" s="32" t="s">
        <v>4</v>
      </c>
      <c r="AH12" s="1"/>
    </row>
    <row r="13" spans="1:35" outlineLevel="1" x14ac:dyDescent="0.25">
      <c r="A13" s="29"/>
      <c r="B13" s="28">
        <v>42933</v>
      </c>
      <c r="C13" s="28">
        <v>42935</v>
      </c>
      <c r="D13" s="29">
        <f t="shared" ref="D13:D15" si="6">SUM(C13-B13)+1</f>
        <v>3</v>
      </c>
      <c r="E13" s="29" t="s">
        <v>1</v>
      </c>
      <c r="F13" s="29">
        <f t="shared" ref="F13:F16" si="7">IF(E13="AM",3,IF(E13="PRAM",0,IF(E13="AT",0,IF(E13="PRAT",0,IF(E13="CPATHO",0,IF(E13=0,""))))))</f>
        <v>3</v>
      </c>
      <c r="G13" s="15">
        <f t="shared" ref="G13" si="8">SUM(B13)+F13</f>
        <v>42936</v>
      </c>
      <c r="H13" s="15">
        <f t="shared" ref="H13:H15" si="9">C13</f>
        <v>42935</v>
      </c>
      <c r="I13" s="16">
        <f>IF(D13&lt;=F13,0,D13-F13)</f>
        <v>0</v>
      </c>
      <c r="J13" s="15">
        <f t="shared" ref="J13:K15" si="10">G13</f>
        <v>42936</v>
      </c>
      <c r="K13" s="15">
        <f t="shared" si="10"/>
        <v>42935</v>
      </c>
      <c r="L13" s="16">
        <f t="shared" ref="L13:L15" si="11">SUM(K13-J13)+1</f>
        <v>0</v>
      </c>
      <c r="M13" s="24">
        <v>0</v>
      </c>
      <c r="N13" s="20">
        <v>42948</v>
      </c>
      <c r="O13" s="17">
        <f>SUM(I13-L13)</f>
        <v>0</v>
      </c>
      <c r="Q13" s="29"/>
      <c r="R13" s="46">
        <f>CPAM!B13</f>
        <v>42933</v>
      </c>
      <c r="S13" s="46">
        <f>CPAM!C13</f>
        <v>42935</v>
      </c>
      <c r="T13" s="47">
        <f>CPAM!D13</f>
        <v>3</v>
      </c>
      <c r="U13" s="48" t="s">
        <v>1</v>
      </c>
      <c r="V13" s="48">
        <f>IF(U13="AM",10,IF(U13="PRAM",0,IF(U13="AT",10,IF(U13="PRAT",0,IF(U13="CPATHO",0,IF(U13=0,""))))))</f>
        <v>10</v>
      </c>
      <c r="W13" s="46"/>
      <c r="X13" s="46"/>
      <c r="Y13" s="48">
        <f>IF(T13&lt;=V13,0,T13-V13)</f>
        <v>0</v>
      </c>
      <c r="Z13" s="46"/>
      <c r="AA13" s="46"/>
      <c r="AB13" s="47"/>
      <c r="AC13" s="49"/>
      <c r="AD13" s="50"/>
      <c r="AE13" s="51"/>
      <c r="AF13" s="63">
        <v>42933</v>
      </c>
      <c r="AG13" s="63">
        <v>42946</v>
      </c>
      <c r="AH13" s="63">
        <v>42978</v>
      </c>
    </row>
    <row r="14" spans="1:35" outlineLevel="1" x14ac:dyDescent="0.25">
      <c r="A14" s="29"/>
      <c r="B14" s="28">
        <v>42936</v>
      </c>
      <c r="C14" s="28">
        <v>42940</v>
      </c>
      <c r="D14" s="29">
        <f t="shared" si="6"/>
        <v>5</v>
      </c>
      <c r="E14" s="29" t="s">
        <v>11</v>
      </c>
      <c r="F14" s="29">
        <f t="shared" si="7"/>
        <v>0</v>
      </c>
      <c r="G14" s="15">
        <f t="shared" ref="G14:G15" si="12">SUM(B14)+F14</f>
        <v>42936</v>
      </c>
      <c r="H14" s="15">
        <f t="shared" si="9"/>
        <v>42940</v>
      </c>
      <c r="I14" s="16">
        <f>IF(D14&lt;=F14,0,D14-F14)</f>
        <v>5</v>
      </c>
      <c r="J14" s="15">
        <f t="shared" si="10"/>
        <v>42936</v>
      </c>
      <c r="K14" s="15">
        <f t="shared" si="10"/>
        <v>42940</v>
      </c>
      <c r="L14" s="16">
        <f t="shared" si="11"/>
        <v>5</v>
      </c>
      <c r="M14" s="24">
        <v>129.4</v>
      </c>
      <c r="N14" s="20">
        <v>42948</v>
      </c>
      <c r="O14" s="17">
        <f>SUM(I14-L14)</f>
        <v>0</v>
      </c>
      <c r="Q14" s="29"/>
      <c r="R14" s="52">
        <v>42936</v>
      </c>
      <c r="S14" s="52">
        <v>42940</v>
      </c>
      <c r="T14" s="53">
        <f>CPAM!D14</f>
        <v>5</v>
      </c>
      <c r="U14" s="54" t="s">
        <v>11</v>
      </c>
      <c r="V14" s="54">
        <f t="shared" ref="V14:V16" si="13">IF(U14="AM",10,IF(U14="PRAM",0,IF(U14="AT",10,IF(U14="PRAT",0,IF(U14="CPATHO",0,IF(U14=0,""))))))</f>
        <v>0</v>
      </c>
      <c r="W14" s="52"/>
      <c r="X14" s="52"/>
      <c r="Y14" s="54">
        <v>0</v>
      </c>
      <c r="Z14" s="52"/>
      <c r="AA14" s="52"/>
      <c r="AB14" s="53"/>
      <c r="AC14" s="55"/>
      <c r="AD14" s="56"/>
      <c r="AE14" s="57"/>
      <c r="AF14" s="64"/>
      <c r="AG14" s="64"/>
      <c r="AH14" s="64"/>
    </row>
    <row r="15" spans="1:35" outlineLevel="1" x14ac:dyDescent="0.25">
      <c r="A15" s="29"/>
      <c r="B15" s="28">
        <v>42941</v>
      </c>
      <c r="C15" s="28">
        <v>42946</v>
      </c>
      <c r="D15" s="29">
        <f t="shared" si="6"/>
        <v>6</v>
      </c>
      <c r="E15" s="29" t="s">
        <v>11</v>
      </c>
      <c r="F15" s="29">
        <f t="shared" si="7"/>
        <v>0</v>
      </c>
      <c r="G15" s="15">
        <f t="shared" si="12"/>
        <v>42941</v>
      </c>
      <c r="H15" s="15">
        <f t="shared" si="9"/>
        <v>42946</v>
      </c>
      <c r="I15" s="16">
        <f>IF(D15&lt;=F15,0,D15-F15)</f>
        <v>6</v>
      </c>
      <c r="J15" s="15">
        <f t="shared" si="10"/>
        <v>42941</v>
      </c>
      <c r="K15" s="15">
        <f t="shared" si="10"/>
        <v>42946</v>
      </c>
      <c r="L15" s="16">
        <f t="shared" si="11"/>
        <v>6</v>
      </c>
      <c r="M15" s="24">
        <v>155.28</v>
      </c>
      <c r="N15" s="20">
        <v>42948</v>
      </c>
      <c r="O15" s="17">
        <f>SUM(I15-L15)</f>
        <v>0</v>
      </c>
      <c r="Q15" s="29"/>
      <c r="R15" s="33">
        <v>42941</v>
      </c>
      <c r="S15" s="33">
        <v>42946</v>
      </c>
      <c r="T15" s="34">
        <f>CPAM!D15</f>
        <v>6</v>
      </c>
      <c r="U15" s="35" t="s">
        <v>11</v>
      </c>
      <c r="V15" s="54">
        <f t="shared" si="13"/>
        <v>0</v>
      </c>
      <c r="W15" s="33">
        <v>42943</v>
      </c>
      <c r="X15" s="33">
        <v>42946</v>
      </c>
      <c r="Y15" s="35">
        <f>X15-W15+1</f>
        <v>4</v>
      </c>
      <c r="Z15" s="33"/>
      <c r="AA15" s="33"/>
      <c r="AB15" s="34"/>
      <c r="AC15" s="36"/>
      <c r="AD15" s="37"/>
      <c r="AE15" s="38"/>
      <c r="AF15" s="65"/>
      <c r="AG15" s="65"/>
      <c r="AH15" s="65"/>
    </row>
    <row r="16" spans="1:35" outlineLevel="1" x14ac:dyDescent="0.25">
      <c r="A16" s="29"/>
      <c r="B16" s="28"/>
      <c r="C16" s="28"/>
      <c r="D16" s="29"/>
      <c r="E16" s="29"/>
      <c r="F16" s="29" t="str">
        <f t="shared" si="7"/>
        <v/>
      </c>
      <c r="G16" s="15"/>
      <c r="H16" s="15"/>
      <c r="I16" s="16"/>
      <c r="J16" s="15"/>
      <c r="K16" s="15"/>
      <c r="L16" s="16"/>
      <c r="M16" s="24"/>
      <c r="N16" s="20"/>
      <c r="O16" s="17"/>
      <c r="Q16" s="29"/>
      <c r="R16" s="28"/>
      <c r="S16" s="28"/>
      <c r="T16" s="12"/>
      <c r="U16" s="29"/>
      <c r="V16" s="48" t="str">
        <f t="shared" si="13"/>
        <v/>
      </c>
      <c r="W16" s="28"/>
      <c r="X16" s="28"/>
      <c r="Y16" s="29"/>
      <c r="Z16" s="28"/>
      <c r="AA16" s="28"/>
      <c r="AB16" s="12"/>
      <c r="AC16" s="26"/>
      <c r="AD16" s="22"/>
      <c r="AE16" s="8"/>
      <c r="AF16" s="30"/>
      <c r="AG16" s="30"/>
      <c r="AH16" s="30"/>
    </row>
    <row r="17" spans="1:34" x14ac:dyDescent="0.25">
      <c r="A17" s="59" t="s">
        <v>9</v>
      </c>
      <c r="B17" s="59"/>
      <c r="C17" s="59"/>
      <c r="D17" s="29">
        <f>SUMPRODUCT((E13:E16="AM")+(E13:E16="PRAM"),D13:D16)</f>
        <v>14</v>
      </c>
      <c r="G17" s="4"/>
      <c r="H17" s="3"/>
      <c r="J17" s="29"/>
      <c r="K17" s="29"/>
      <c r="Q17" s="59" t="s">
        <v>9</v>
      </c>
      <c r="R17" s="59"/>
      <c r="S17" s="59"/>
      <c r="T17" s="12">
        <f>SUMPRODUCT((E12:E16="AM")+(E12:E16="PRAM"),D12:D16)</f>
        <v>14</v>
      </c>
      <c r="W17" s="4"/>
      <c r="X17" s="3"/>
      <c r="Z17" s="29"/>
      <c r="AA17" s="29"/>
      <c r="AB17" s="13"/>
      <c r="AC17" s="25"/>
      <c r="AD17" s="21"/>
      <c r="AF17" s="1"/>
      <c r="AG17" s="1"/>
      <c r="AH17" s="1"/>
    </row>
    <row r="18" spans="1:34" x14ac:dyDescent="0.25">
      <c r="A18" s="59" t="s">
        <v>10</v>
      </c>
      <c r="B18" s="59"/>
      <c r="C18" s="59"/>
      <c r="D18" s="29">
        <f>SUMPRODUCT((E13:E16="AT")+(E13:E16="PRAT"),D13:D16)</f>
        <v>0</v>
      </c>
      <c r="G18" s="4"/>
      <c r="H18" s="3"/>
      <c r="J18" s="29"/>
      <c r="K18" s="29"/>
      <c r="Q18" s="59" t="s">
        <v>10</v>
      </c>
      <c r="R18" s="59"/>
      <c r="S18" s="59"/>
      <c r="T18" s="12">
        <f>SUMPRODUCT((E13:E16="AT")+(E13:E16="PRAT"),D13:D16)</f>
        <v>0</v>
      </c>
      <c r="W18" s="4"/>
      <c r="X18" s="3"/>
      <c r="Z18" s="29"/>
      <c r="AA18" s="29"/>
      <c r="AB18" s="13"/>
      <c r="AC18" s="25"/>
      <c r="AD18" s="21"/>
      <c r="AF18" s="1"/>
      <c r="AG18" s="1"/>
      <c r="AH18" s="1"/>
    </row>
    <row r="19" spans="1:34" x14ac:dyDescent="0.25">
      <c r="A19" s="59" t="s">
        <v>16</v>
      </c>
      <c r="B19" s="59"/>
      <c r="C19" s="59"/>
      <c r="D19" s="29">
        <f>SUMIF(E13:E16,"CPATHO",D13:D16)</f>
        <v>0</v>
      </c>
      <c r="G19" s="4"/>
      <c r="H19" s="3"/>
      <c r="J19" s="29"/>
      <c r="K19" s="29"/>
      <c r="Q19" s="59" t="s">
        <v>16</v>
      </c>
      <c r="R19" s="59"/>
      <c r="S19" s="59"/>
      <c r="T19" s="12">
        <f>SUMIF(E13:E16,"CPATHO",D13:D16)</f>
        <v>0</v>
      </c>
      <c r="W19" s="4"/>
      <c r="X19" s="3"/>
      <c r="Z19" s="29"/>
      <c r="AA19" s="29"/>
      <c r="AB19" s="13"/>
      <c r="AC19" s="25"/>
      <c r="AD19" s="21"/>
      <c r="AF19" s="1"/>
      <c r="AG19" s="1"/>
      <c r="AH19" s="1"/>
    </row>
    <row r="20" spans="1:34" x14ac:dyDescent="0.25">
      <c r="A20" s="59" t="s">
        <v>30</v>
      </c>
      <c r="B20" s="59"/>
      <c r="C20" s="59"/>
      <c r="D20" s="29">
        <f>SUMIF(E13:E16,"CMAT",D13:D16)</f>
        <v>0</v>
      </c>
      <c r="G20" s="4"/>
      <c r="H20" s="3"/>
      <c r="J20" s="29"/>
      <c r="K20" s="29"/>
      <c r="Q20" s="59" t="s">
        <v>30</v>
      </c>
      <c r="R20" s="59"/>
      <c r="S20" s="59"/>
      <c r="T20" s="29">
        <f>SUMIF(E12:E16,"CMAT",D12:D16)</f>
        <v>0</v>
      </c>
      <c r="W20" s="4"/>
      <c r="X20" s="3"/>
      <c r="Z20" s="29"/>
      <c r="AA20" s="29"/>
      <c r="AC20" s="25"/>
      <c r="AD20" s="21"/>
      <c r="AF20" s="1"/>
      <c r="AG20" s="1"/>
      <c r="AH20" s="1"/>
    </row>
    <row r="21" spans="1:34" x14ac:dyDescent="0.25">
      <c r="A21" s="59" t="s">
        <v>27</v>
      </c>
      <c r="B21" s="59"/>
      <c r="C21" s="59"/>
      <c r="D21" s="29">
        <f>SUMIF(E13:E16,"MNP",D13:D16)</f>
        <v>0</v>
      </c>
      <c r="G21" s="4"/>
      <c r="H21" s="3"/>
      <c r="J21" s="29"/>
      <c r="K21" s="29"/>
      <c r="Q21" s="59" t="s">
        <v>27</v>
      </c>
      <c r="R21" s="59"/>
      <c r="S21" s="59"/>
      <c r="T21" s="12">
        <f>SUMIF(E12:E16,"MNP",D12:D16)</f>
        <v>0</v>
      </c>
      <c r="W21" s="4"/>
      <c r="X21" s="3"/>
      <c r="Z21" s="29"/>
      <c r="AA21" s="29"/>
      <c r="AB21" s="13"/>
      <c r="AC21" s="25"/>
      <c r="AD21" s="21"/>
      <c r="AF21" s="1"/>
      <c r="AG21" s="1"/>
      <c r="AH21" s="1"/>
    </row>
    <row r="22" spans="1:34" x14ac:dyDescent="0.25">
      <c r="A22" s="29"/>
      <c r="B22" s="28"/>
      <c r="C22" s="28"/>
      <c r="G22" s="4"/>
      <c r="H22" s="3"/>
      <c r="J22" s="29"/>
      <c r="K22" s="29"/>
    </row>
    <row r="23" spans="1:34" x14ac:dyDescent="0.25">
      <c r="A23" s="29"/>
      <c r="B23" s="28"/>
      <c r="C23" s="28"/>
      <c r="G23" s="4"/>
      <c r="H23" s="3"/>
      <c r="J23" s="29"/>
      <c r="K23" s="29"/>
    </row>
    <row r="24" spans="1:34" x14ac:dyDescent="0.25">
      <c r="A24" s="29"/>
      <c r="B24" s="28"/>
      <c r="C24" s="28"/>
      <c r="G24" s="4"/>
      <c r="H24" s="3"/>
      <c r="J24" s="29"/>
      <c r="K24" s="29"/>
    </row>
  </sheetData>
  <mergeCells count="37">
    <mergeCell ref="AH13:AH15"/>
    <mergeCell ref="Q18:S18"/>
    <mergeCell ref="A19:C19"/>
    <mergeCell ref="Q21:S21"/>
    <mergeCell ref="AF1:AG1"/>
    <mergeCell ref="AF11:AG11"/>
    <mergeCell ref="AF13:AF15"/>
    <mergeCell ref="AG13:AG15"/>
    <mergeCell ref="Z1:AD1"/>
    <mergeCell ref="Z11:AD11"/>
    <mergeCell ref="Q17:S17"/>
    <mergeCell ref="W1:Y1"/>
    <mergeCell ref="W11:Y11"/>
    <mergeCell ref="R11:U11"/>
    <mergeCell ref="R1:U1"/>
    <mergeCell ref="Q7:S7"/>
    <mergeCell ref="Q8:S8"/>
    <mergeCell ref="B1:E1"/>
    <mergeCell ref="G1:I1"/>
    <mergeCell ref="J1:M1"/>
    <mergeCell ref="A7:C7"/>
    <mergeCell ref="A8:C8"/>
    <mergeCell ref="A5:C5"/>
    <mergeCell ref="A6:C6"/>
    <mergeCell ref="Q9:S9"/>
    <mergeCell ref="Q20:S20"/>
    <mergeCell ref="A9:C9"/>
    <mergeCell ref="B11:E11"/>
    <mergeCell ref="G11:I11"/>
    <mergeCell ref="J11:M11"/>
    <mergeCell ref="A17:C17"/>
    <mergeCell ref="Q5:S5"/>
    <mergeCell ref="Q6:S6"/>
    <mergeCell ref="Q19:S19"/>
    <mergeCell ref="A20:C20"/>
    <mergeCell ref="A21:C21"/>
    <mergeCell ref="A18:C18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44" fitToHeight="1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Feuil2!$A$1:$A$7</xm:f>
          </x14:formula1>
          <xm:sqref>E13:E16 E3:E4 U13:U16 U3:U4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"/>
  <sheetViews>
    <sheetView workbookViewId="0"/>
  </sheetViews>
  <sheetFormatPr baseColWidth="10" defaultRowHeight="15" x14ac:dyDescent="0.25"/>
  <sheetData>
    <row r="1" spans="1:2" x14ac:dyDescent="0.25">
      <c r="A1" t="s">
        <v>1</v>
      </c>
      <c r="B1" t="s">
        <v>12</v>
      </c>
    </row>
    <row r="2" spans="1:2" x14ac:dyDescent="0.25">
      <c r="A2" t="s">
        <v>11</v>
      </c>
      <c r="B2" t="s">
        <v>13</v>
      </c>
    </row>
    <row r="3" spans="1:2" x14ac:dyDescent="0.25">
      <c r="A3" t="s">
        <v>2</v>
      </c>
      <c r="B3" t="s">
        <v>14</v>
      </c>
    </row>
    <row r="4" spans="1:2" x14ac:dyDescent="0.25">
      <c r="A4" t="s">
        <v>32</v>
      </c>
      <c r="B4" t="s">
        <v>33</v>
      </c>
    </row>
    <row r="5" spans="1:2" x14ac:dyDescent="0.25">
      <c r="A5" t="s">
        <v>37</v>
      </c>
      <c r="B5" t="s">
        <v>15</v>
      </c>
    </row>
    <row r="6" spans="1:2" x14ac:dyDescent="0.25">
      <c r="A6" t="s">
        <v>28</v>
      </c>
      <c r="B6" t="s">
        <v>29</v>
      </c>
    </row>
    <row r="7" spans="1:2" x14ac:dyDescent="0.25">
      <c r="A7" t="s">
        <v>25</v>
      </c>
      <c r="B7" t="s">
        <v>26</v>
      </c>
    </row>
  </sheetData>
  <dataValidations disablePrompts="1" count="1">
    <dataValidation type="list" allowBlank="1" showInputMessage="1" showErrorMessage="1" sqref="A7">
      <formula1>$A$1:$A$7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CPAM</vt:lpstr>
      <vt:lpstr>PREVOYANCE</vt:lpstr>
      <vt:lpstr>Récap</vt:lpstr>
      <vt:lpstr>Feuil2</vt:lpstr>
      <vt:lpstr>PREVOYANCE!Zone_d_impression</vt:lpstr>
    </vt:vector>
  </TitlesOfParts>
  <Manager>JLG</Manager>
  <Company>Résidence Les 3 Chênes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Rembt IJSS et PREV</dc:title>
  <dc:subject>Version 7</dc:subject>
  <dc:creator>Jean-Luc Gilloteau</dc:creator>
  <cp:lastModifiedBy>Windows User</cp:lastModifiedBy>
  <cp:revision>6</cp:revision>
  <cp:lastPrinted>2017-12-01T14:55:46Z</cp:lastPrinted>
  <dcterms:created xsi:type="dcterms:W3CDTF">2017-04-13T09:59:50Z</dcterms:created>
  <dcterms:modified xsi:type="dcterms:W3CDTF">2018-01-09T14:49:59Z</dcterms:modified>
  <cp:version>Version 6</cp:version>
</cp:coreProperties>
</file>