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240" yWindow="45" windowWidth="20115" windowHeight="7995" activeTab="1"/>
  </bookViews>
  <sheets>
    <sheet name="CODE A BARRE" sheetId="1" r:id="rId1"/>
    <sheet name="BASE INCADEA" sheetId="2" r:id="rId2"/>
    <sheet name="COMPTAGE 2" sheetId="4" r:id="rId3"/>
  </sheets>
  <definedNames>
    <definedName name="_xlnm._FilterDatabase" localSheetId="0" hidden="1">'CODE A BARRE'!$A$1:$O$369</definedName>
    <definedName name="_xlnm._FilterDatabase" localSheetId="2" hidden="1">'COMPTAGE 2'!$A$1:$K$652</definedName>
  </definedNames>
  <calcPr calcId="145621"/>
</workbook>
</file>

<file path=xl/calcChain.xml><?xml version="1.0" encoding="utf-8"?>
<calcChain xmlns="http://schemas.openxmlformats.org/spreadsheetml/2006/main">
  <c r="J62" i="1" l="1"/>
  <c r="K62" i="1"/>
  <c r="L62" i="1"/>
  <c r="M62" i="1"/>
  <c r="J33" i="1"/>
  <c r="K33" i="1"/>
  <c r="L33" i="1"/>
  <c r="M33" i="1"/>
  <c r="J51" i="1"/>
  <c r="K51" i="1"/>
  <c r="L51" i="1"/>
  <c r="M51" i="1"/>
  <c r="J45" i="1"/>
  <c r="K45" i="1"/>
  <c r="L45" i="1"/>
  <c r="M45" i="1"/>
  <c r="J34" i="1"/>
  <c r="K34" i="1"/>
  <c r="L34" i="1"/>
  <c r="M34" i="1"/>
  <c r="J40" i="1"/>
  <c r="K40" i="1"/>
  <c r="L40" i="1"/>
  <c r="M40" i="1"/>
  <c r="J36" i="1"/>
  <c r="K36" i="1"/>
  <c r="L36" i="1"/>
  <c r="M36" i="1"/>
  <c r="J12" i="1"/>
  <c r="K12" i="1"/>
  <c r="L12" i="1"/>
  <c r="M12" i="1"/>
  <c r="J49" i="1"/>
  <c r="K49" i="1"/>
  <c r="L49" i="1"/>
  <c r="M49" i="1"/>
  <c r="J15" i="1"/>
  <c r="K15" i="1"/>
  <c r="L15" i="1"/>
  <c r="J39" i="1"/>
  <c r="K39" i="1"/>
  <c r="L39" i="1"/>
  <c r="M39" i="1"/>
  <c r="J41" i="1"/>
  <c r="K41" i="1"/>
  <c r="L41" i="1"/>
  <c r="M41" i="1"/>
  <c r="J23" i="1"/>
  <c r="K23" i="1"/>
  <c r="L23" i="1"/>
  <c r="M23" i="1"/>
  <c r="J24" i="1"/>
  <c r="K24" i="1"/>
  <c r="L24" i="1"/>
  <c r="J22" i="1"/>
  <c r="K22" i="1"/>
  <c r="L22" i="1"/>
  <c r="J20" i="1"/>
  <c r="K20" i="1"/>
  <c r="L20" i="1"/>
  <c r="J42" i="1"/>
  <c r="K42" i="1"/>
  <c r="L42" i="1"/>
  <c r="J55" i="1"/>
  <c r="K55" i="1"/>
  <c r="L55" i="1"/>
  <c r="M55" i="1"/>
  <c r="J37" i="1"/>
  <c r="K37" i="1"/>
  <c r="L37" i="1"/>
  <c r="J38" i="1"/>
  <c r="K38" i="1"/>
  <c r="L38" i="1"/>
  <c r="J60" i="1"/>
  <c r="K60" i="1"/>
  <c r="L60" i="1"/>
  <c r="M60" i="1"/>
  <c r="J26" i="1"/>
  <c r="K26" i="1"/>
  <c r="L26" i="1"/>
  <c r="M26" i="1"/>
  <c r="J29" i="1"/>
  <c r="K29" i="1"/>
  <c r="L29" i="1"/>
  <c r="M29" i="1"/>
  <c r="J28" i="1"/>
  <c r="K28" i="1"/>
  <c r="L28" i="1"/>
  <c r="J27" i="1"/>
  <c r="K27" i="1"/>
  <c r="L27" i="1"/>
  <c r="M27" i="1"/>
  <c r="J43" i="1"/>
  <c r="K43" i="1"/>
  <c r="L43" i="1"/>
  <c r="M43" i="1"/>
  <c r="J56" i="1"/>
  <c r="K56" i="1"/>
  <c r="L56" i="1"/>
  <c r="M56" i="1"/>
  <c r="J50" i="1"/>
  <c r="K50" i="1"/>
  <c r="L50" i="1"/>
  <c r="M50" i="1"/>
  <c r="J54" i="1"/>
  <c r="K54" i="1"/>
  <c r="L54" i="1"/>
  <c r="M54" i="1"/>
  <c r="J58" i="1"/>
  <c r="K58" i="1"/>
  <c r="L58" i="1"/>
  <c r="M58" i="1"/>
  <c r="J10" i="1"/>
  <c r="K10" i="1"/>
  <c r="L10" i="1"/>
  <c r="M10" i="1"/>
  <c r="J25" i="1"/>
  <c r="K25" i="1"/>
  <c r="L25" i="1"/>
  <c r="M25" i="1"/>
  <c r="J11" i="1"/>
  <c r="K11" i="1"/>
  <c r="L11" i="1"/>
  <c r="J6" i="1"/>
  <c r="K6" i="1"/>
  <c r="L6" i="1"/>
  <c r="M6" i="1"/>
  <c r="J14" i="1"/>
  <c r="K14" i="1"/>
  <c r="L14" i="1"/>
  <c r="M14" i="1"/>
  <c r="J16" i="1"/>
  <c r="K16" i="1"/>
  <c r="L16" i="1"/>
  <c r="M16" i="1"/>
  <c r="J17" i="1"/>
  <c r="K17" i="1"/>
  <c r="L17" i="1"/>
  <c r="M17" i="1"/>
  <c r="J47" i="1"/>
  <c r="K47" i="1"/>
  <c r="L47" i="1"/>
  <c r="M47" i="1"/>
  <c r="J46" i="1"/>
  <c r="K46" i="1"/>
  <c r="L46" i="1"/>
  <c r="M46" i="1"/>
  <c r="J18" i="1"/>
  <c r="K18" i="1"/>
  <c r="L18" i="1"/>
  <c r="M18" i="1"/>
  <c r="J5" i="1"/>
  <c r="K5" i="1"/>
  <c r="L5" i="1"/>
  <c r="M5" i="1"/>
  <c r="J30" i="1"/>
  <c r="K30" i="1"/>
  <c r="L30" i="1"/>
  <c r="M30" i="1"/>
  <c r="J21" i="1"/>
  <c r="K21" i="1"/>
  <c r="L21" i="1"/>
  <c r="M21" i="1"/>
  <c r="J57" i="1"/>
  <c r="K57" i="1"/>
  <c r="L57" i="1"/>
  <c r="M57" i="1"/>
  <c r="J3" i="1"/>
  <c r="K3" i="1"/>
  <c r="L3" i="1"/>
  <c r="M3" i="1"/>
  <c r="J59" i="1"/>
  <c r="K59" i="1"/>
  <c r="L59" i="1"/>
  <c r="M59" i="1"/>
  <c r="J61" i="1"/>
  <c r="K61" i="1"/>
  <c r="L61" i="1"/>
  <c r="M61" i="1"/>
  <c r="J44" i="1"/>
  <c r="K44" i="1"/>
  <c r="L44" i="1"/>
  <c r="M44" i="1"/>
  <c r="J2" i="1"/>
  <c r="K2" i="1"/>
  <c r="L2" i="1"/>
  <c r="M2" i="1"/>
  <c r="J52" i="1"/>
  <c r="K52" i="1"/>
  <c r="L52" i="1"/>
  <c r="J19" i="1"/>
  <c r="K19" i="1"/>
  <c r="L19" i="1"/>
  <c r="M19" i="1"/>
  <c r="J4" i="1"/>
  <c r="K4" i="1"/>
  <c r="L4" i="1"/>
  <c r="M4" i="1"/>
  <c r="J7" i="1"/>
  <c r="K7" i="1"/>
  <c r="L7" i="1"/>
  <c r="M7" i="1"/>
  <c r="J9" i="1"/>
  <c r="K9" i="1"/>
  <c r="L9" i="1"/>
  <c r="M9" i="1"/>
  <c r="J53" i="1"/>
  <c r="K53" i="1"/>
  <c r="L53" i="1"/>
  <c r="M53" i="1"/>
  <c r="J8" i="1"/>
  <c r="K8" i="1"/>
  <c r="L8" i="1"/>
  <c r="M8" i="1"/>
  <c r="J48" i="1"/>
  <c r="K48" i="1"/>
  <c r="L48" i="1"/>
  <c r="J32" i="1"/>
  <c r="K32" i="1"/>
  <c r="L32" i="1"/>
  <c r="M32" i="1"/>
  <c r="J13" i="1"/>
  <c r="K13" i="1"/>
  <c r="L13" i="1"/>
  <c r="M13" i="1"/>
  <c r="J31" i="1"/>
  <c r="K31" i="1"/>
  <c r="L31" i="1"/>
  <c r="M31" i="1"/>
  <c r="J35" i="1"/>
  <c r="K35" i="1"/>
  <c r="L35" i="1"/>
  <c r="M35" i="1"/>
  <c r="I35" i="1"/>
  <c r="I62" i="1"/>
  <c r="I33" i="1"/>
  <c r="I51" i="1"/>
  <c r="I45" i="1"/>
  <c r="I34" i="1"/>
  <c r="I40" i="1"/>
  <c r="I36" i="1"/>
  <c r="I12" i="1"/>
  <c r="I49" i="1"/>
  <c r="I15" i="1"/>
  <c r="I39" i="1"/>
  <c r="I41" i="1"/>
  <c r="I23" i="1"/>
  <c r="I24" i="1"/>
  <c r="I22" i="1"/>
  <c r="I20" i="1"/>
  <c r="I42" i="1"/>
  <c r="I55" i="1"/>
  <c r="I37" i="1"/>
  <c r="I38" i="1"/>
  <c r="I60" i="1"/>
  <c r="I26" i="1"/>
  <c r="I29" i="1"/>
  <c r="I28" i="1"/>
  <c r="I27" i="1"/>
  <c r="I43" i="1"/>
  <c r="I56" i="1"/>
  <c r="I50" i="1"/>
  <c r="I54" i="1"/>
  <c r="I58" i="1"/>
  <c r="I10" i="1"/>
  <c r="I25" i="1"/>
  <c r="I11" i="1"/>
  <c r="I6" i="1"/>
  <c r="I14" i="1"/>
  <c r="I16" i="1"/>
  <c r="I17" i="1"/>
  <c r="I47" i="1"/>
  <c r="I46" i="1"/>
  <c r="I18" i="1"/>
  <c r="I5" i="1"/>
  <c r="I30" i="1"/>
  <c r="I21" i="1"/>
  <c r="I57" i="1"/>
  <c r="I3" i="1"/>
  <c r="I59" i="1"/>
  <c r="I61" i="1"/>
  <c r="I44" i="1"/>
  <c r="I2" i="1"/>
  <c r="I52" i="1"/>
  <c r="I19" i="1"/>
  <c r="I4" i="1"/>
  <c r="I7" i="1"/>
  <c r="I9" i="1"/>
  <c r="I53" i="1"/>
  <c r="I8" i="1"/>
  <c r="I48" i="1"/>
  <c r="I32" i="1"/>
  <c r="I13" i="1"/>
  <c r="I31" i="1"/>
  <c r="M38" i="1" l="1"/>
  <c r="M52" i="1"/>
  <c r="M28" i="1"/>
  <c r="M48" i="1"/>
  <c r="M37" i="1"/>
  <c r="M11" i="1"/>
  <c r="M42" i="1"/>
  <c r="M24" i="1"/>
  <c r="M15" i="1"/>
  <c r="M20" i="1"/>
  <c r="M22" i="1" l="1"/>
  <c r="G53" i="4"/>
  <c r="I53" i="4"/>
  <c r="K53" i="4" s="1"/>
  <c r="G560" i="4"/>
  <c r="G561" i="4"/>
  <c r="G562" i="4"/>
  <c r="G563" i="4"/>
  <c r="G564" i="4"/>
  <c r="G551" i="4"/>
  <c r="G552" i="4"/>
  <c r="G549" i="4"/>
  <c r="G550" i="4"/>
  <c r="G553" i="4"/>
  <c r="G554" i="4"/>
  <c r="G555" i="4"/>
  <c r="G556" i="4"/>
  <c r="G557" i="4"/>
  <c r="G558" i="4"/>
  <c r="G559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07" i="4"/>
  <c r="G408" i="4"/>
  <c r="G409" i="4"/>
  <c r="G410" i="4"/>
  <c r="G411" i="4"/>
  <c r="G412" i="4"/>
  <c r="G413" i="4"/>
  <c r="G414" i="4"/>
  <c r="G415" i="4"/>
  <c r="G416" i="4"/>
  <c r="G417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57" i="4"/>
  <c r="G358" i="4"/>
  <c r="G359" i="4"/>
  <c r="G360" i="4"/>
  <c r="G242" i="4"/>
  <c r="G243" i="4"/>
  <c r="G244" i="4"/>
  <c r="G245" i="4"/>
  <c r="G272" i="4"/>
  <c r="G273" i="4"/>
  <c r="G274" i="4"/>
  <c r="G275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42" i="4"/>
  <c r="G343" i="4"/>
  <c r="G344" i="4"/>
  <c r="G345" i="4"/>
  <c r="G346" i="4"/>
  <c r="G347" i="4"/>
  <c r="G348" i="4"/>
  <c r="G335" i="4"/>
  <c r="G613" i="4"/>
  <c r="G614" i="4"/>
  <c r="G615" i="4"/>
  <c r="G616" i="4"/>
  <c r="G617" i="4"/>
  <c r="G618" i="4"/>
  <c r="G608" i="4"/>
  <c r="G569" i="4"/>
  <c r="I26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307" i="4"/>
  <c r="G308" i="4"/>
  <c r="G309" i="4"/>
  <c r="G310" i="4"/>
  <c r="G311" i="4"/>
  <c r="G312" i="4"/>
  <c r="G313" i="4"/>
  <c r="G314" i="4"/>
  <c r="G315" i="4"/>
  <c r="G329" i="4"/>
  <c r="G330" i="4"/>
  <c r="G331" i="4"/>
  <c r="G332" i="4"/>
  <c r="G333" i="4"/>
  <c r="G334" i="4"/>
  <c r="G336" i="4"/>
  <c r="G337" i="4"/>
  <c r="G338" i="4"/>
  <c r="G339" i="4"/>
  <c r="G340" i="4"/>
  <c r="G341" i="4"/>
  <c r="G349" i="4"/>
  <c r="G350" i="4"/>
  <c r="G351" i="4"/>
  <c r="G352" i="4"/>
  <c r="G353" i="4"/>
  <c r="G354" i="4"/>
  <c r="G355" i="4"/>
  <c r="G356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51" i="4"/>
  <c r="G452" i="4"/>
  <c r="G453" i="4"/>
  <c r="G454" i="4"/>
  <c r="G455" i="4"/>
  <c r="G456" i="4"/>
  <c r="G457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65" i="4"/>
  <c r="G566" i="4"/>
  <c r="G567" i="4"/>
  <c r="G568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9" i="4"/>
  <c r="G610" i="4"/>
  <c r="G611" i="4"/>
  <c r="G612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2" i="4"/>
  <c r="I16" i="4"/>
  <c r="K16" i="4" s="1"/>
  <c r="I17" i="4"/>
  <c r="K17" i="4" s="1"/>
  <c r="I18" i="4"/>
  <c r="K18" i="4" s="1"/>
  <c r="I19" i="4"/>
  <c r="K19" i="4" s="1"/>
  <c r="I20" i="4"/>
  <c r="K20" i="4" s="1"/>
  <c r="I21" i="4"/>
  <c r="K21" i="4" s="1"/>
  <c r="I22" i="4"/>
  <c r="K22" i="4" s="1"/>
  <c r="I23" i="4"/>
  <c r="K23" i="4" s="1"/>
  <c r="I24" i="4"/>
  <c r="K24" i="4" s="1"/>
  <c r="I25" i="4"/>
  <c r="K25" i="4" s="1"/>
  <c r="I26" i="4"/>
  <c r="K26" i="4" s="1"/>
  <c r="I27" i="4"/>
  <c r="K27" i="4" s="1"/>
  <c r="I28" i="4"/>
  <c r="K28" i="4" s="1"/>
  <c r="I29" i="4"/>
  <c r="K29" i="4" s="1"/>
  <c r="I30" i="4"/>
  <c r="K30" i="4" s="1"/>
  <c r="I31" i="4"/>
  <c r="K31" i="4" s="1"/>
  <c r="I32" i="4"/>
  <c r="K32" i="4" s="1"/>
  <c r="I33" i="4"/>
  <c r="K33" i="4" s="1"/>
  <c r="I34" i="4"/>
  <c r="K34" i="4" s="1"/>
  <c r="I35" i="4"/>
  <c r="K35" i="4" s="1"/>
  <c r="I36" i="4"/>
  <c r="K36" i="4" s="1"/>
  <c r="I37" i="4"/>
  <c r="K37" i="4" s="1"/>
  <c r="I38" i="4"/>
  <c r="K38" i="4" s="1"/>
  <c r="I39" i="4"/>
  <c r="K39" i="4" s="1"/>
  <c r="I40" i="4"/>
  <c r="K40" i="4" s="1"/>
  <c r="I41" i="4"/>
  <c r="K41" i="4" s="1"/>
  <c r="I42" i="4"/>
  <c r="K42" i="4" s="1"/>
  <c r="I43" i="4"/>
  <c r="K43" i="4" s="1"/>
  <c r="I44" i="4"/>
  <c r="K44" i="4" s="1"/>
  <c r="I45" i="4"/>
  <c r="K45" i="4" s="1"/>
  <c r="I46" i="4"/>
  <c r="K46" i="4" s="1"/>
  <c r="I47" i="4"/>
  <c r="K47" i="4" s="1"/>
  <c r="I48" i="4"/>
  <c r="K48" i="4" s="1"/>
  <c r="I49" i="4"/>
  <c r="K49" i="4" s="1"/>
  <c r="I50" i="4"/>
  <c r="K50" i="4" s="1"/>
  <c r="I51" i="4"/>
  <c r="K51" i="4" s="1"/>
  <c r="I52" i="4"/>
  <c r="K52" i="4" s="1"/>
  <c r="I54" i="4"/>
  <c r="K54" i="4" s="1"/>
  <c r="I55" i="4"/>
  <c r="K55" i="4" s="1"/>
  <c r="I56" i="4"/>
  <c r="K56" i="4" s="1"/>
  <c r="I57" i="4"/>
  <c r="K57" i="4" s="1"/>
  <c r="I58" i="4"/>
  <c r="K58" i="4" s="1"/>
  <c r="I59" i="4"/>
  <c r="K59" i="4" s="1"/>
  <c r="I60" i="4"/>
  <c r="K60" i="4" s="1"/>
  <c r="I61" i="4"/>
  <c r="K61" i="4" s="1"/>
  <c r="I62" i="4"/>
  <c r="K62" i="4" s="1"/>
  <c r="I63" i="4"/>
  <c r="K63" i="4" s="1"/>
  <c r="I64" i="4"/>
  <c r="K64" i="4" s="1"/>
  <c r="I65" i="4"/>
  <c r="K65" i="4" s="1"/>
  <c r="I66" i="4"/>
  <c r="K66" i="4" s="1"/>
  <c r="I67" i="4"/>
  <c r="K67" i="4" s="1"/>
  <c r="I68" i="4"/>
  <c r="K68" i="4" s="1"/>
  <c r="I69" i="4"/>
  <c r="K69" i="4" s="1"/>
  <c r="I70" i="4"/>
  <c r="K70" i="4" s="1"/>
  <c r="I71" i="4"/>
  <c r="K71" i="4" s="1"/>
  <c r="I72" i="4"/>
  <c r="K72" i="4" s="1"/>
  <c r="I73" i="4"/>
  <c r="K73" i="4" s="1"/>
  <c r="I74" i="4"/>
  <c r="K74" i="4" s="1"/>
  <c r="I75" i="4"/>
  <c r="K75" i="4" s="1"/>
  <c r="I76" i="4"/>
  <c r="K76" i="4" s="1"/>
  <c r="I77" i="4"/>
  <c r="K77" i="4" s="1"/>
  <c r="I78" i="4"/>
  <c r="K78" i="4" s="1"/>
  <c r="I79" i="4"/>
  <c r="K79" i="4" s="1"/>
  <c r="I80" i="4"/>
  <c r="K80" i="4" s="1"/>
  <c r="I81" i="4"/>
  <c r="K81" i="4" s="1"/>
  <c r="I82" i="4"/>
  <c r="K82" i="4" s="1"/>
  <c r="I83" i="4"/>
  <c r="K83" i="4" s="1"/>
  <c r="I84" i="4"/>
  <c r="K84" i="4" s="1"/>
  <c r="I85" i="4"/>
  <c r="K85" i="4" s="1"/>
  <c r="I86" i="4"/>
  <c r="K86" i="4" s="1"/>
  <c r="I87" i="4"/>
  <c r="K87" i="4" s="1"/>
  <c r="I88" i="4"/>
  <c r="K88" i="4" s="1"/>
  <c r="I89" i="4"/>
  <c r="K89" i="4" s="1"/>
  <c r="I90" i="4"/>
  <c r="K90" i="4" s="1"/>
  <c r="I91" i="4"/>
  <c r="K91" i="4" s="1"/>
  <c r="I92" i="4"/>
  <c r="K92" i="4" s="1"/>
  <c r="I93" i="4"/>
  <c r="K93" i="4" s="1"/>
  <c r="I94" i="4"/>
  <c r="K94" i="4" s="1"/>
  <c r="I95" i="4"/>
  <c r="K95" i="4" s="1"/>
  <c r="I96" i="4"/>
  <c r="K96" i="4" s="1"/>
  <c r="I97" i="4"/>
  <c r="K97" i="4" s="1"/>
  <c r="I98" i="4"/>
  <c r="K98" i="4" s="1"/>
  <c r="I99" i="4"/>
  <c r="K99" i="4" s="1"/>
  <c r="I100" i="4"/>
  <c r="K100" i="4" s="1"/>
  <c r="I101" i="4"/>
  <c r="K101" i="4" s="1"/>
  <c r="I102" i="4"/>
  <c r="K102" i="4" s="1"/>
  <c r="I103" i="4"/>
  <c r="K103" i="4" s="1"/>
  <c r="I104" i="4"/>
  <c r="K104" i="4" s="1"/>
  <c r="I105" i="4"/>
  <c r="K105" i="4" s="1"/>
  <c r="I106" i="4"/>
  <c r="K106" i="4" s="1"/>
  <c r="I107" i="4"/>
  <c r="K107" i="4" s="1"/>
  <c r="I108" i="4"/>
  <c r="K108" i="4" s="1"/>
  <c r="I109" i="4"/>
  <c r="K109" i="4" s="1"/>
  <c r="I110" i="4"/>
  <c r="K110" i="4" s="1"/>
  <c r="I111" i="4"/>
  <c r="K111" i="4" s="1"/>
  <c r="I112" i="4"/>
  <c r="K112" i="4" s="1"/>
  <c r="I113" i="4"/>
  <c r="K113" i="4" s="1"/>
  <c r="I114" i="4"/>
  <c r="K114" i="4" s="1"/>
  <c r="I115" i="4"/>
  <c r="K115" i="4" s="1"/>
  <c r="I116" i="4"/>
  <c r="K116" i="4" s="1"/>
  <c r="I117" i="4"/>
  <c r="K117" i="4" s="1"/>
  <c r="I118" i="4"/>
  <c r="K118" i="4" s="1"/>
  <c r="I119" i="4"/>
  <c r="K119" i="4" s="1"/>
  <c r="I120" i="4"/>
  <c r="K120" i="4" s="1"/>
  <c r="I121" i="4"/>
  <c r="K121" i="4" s="1"/>
  <c r="I122" i="4"/>
  <c r="K122" i="4" s="1"/>
  <c r="I123" i="4"/>
  <c r="K123" i="4" s="1"/>
  <c r="I124" i="4"/>
  <c r="K124" i="4" s="1"/>
  <c r="I125" i="4"/>
  <c r="K125" i="4" s="1"/>
  <c r="I126" i="4"/>
  <c r="K126" i="4" s="1"/>
  <c r="I127" i="4"/>
  <c r="K127" i="4" s="1"/>
  <c r="I128" i="4"/>
  <c r="K128" i="4" s="1"/>
  <c r="I129" i="4"/>
  <c r="K129" i="4" s="1"/>
  <c r="I130" i="4"/>
  <c r="K130" i="4" s="1"/>
  <c r="I131" i="4"/>
  <c r="K131" i="4" s="1"/>
  <c r="I132" i="4"/>
  <c r="K132" i="4" s="1"/>
  <c r="I133" i="4"/>
  <c r="K133" i="4" s="1"/>
  <c r="I134" i="4"/>
  <c r="K134" i="4" s="1"/>
  <c r="I135" i="4"/>
  <c r="K135" i="4" s="1"/>
  <c r="I136" i="4"/>
  <c r="K136" i="4" s="1"/>
  <c r="I137" i="4"/>
  <c r="K137" i="4" s="1"/>
  <c r="I138" i="4"/>
  <c r="K138" i="4" s="1"/>
  <c r="I139" i="4"/>
  <c r="K139" i="4" s="1"/>
  <c r="I140" i="4"/>
  <c r="K140" i="4" s="1"/>
  <c r="I141" i="4"/>
  <c r="K141" i="4" s="1"/>
  <c r="I142" i="4"/>
  <c r="K142" i="4" s="1"/>
  <c r="I143" i="4"/>
  <c r="K143" i="4" s="1"/>
  <c r="I144" i="4"/>
  <c r="K144" i="4" s="1"/>
  <c r="I145" i="4"/>
  <c r="K145" i="4" s="1"/>
  <c r="I146" i="4"/>
  <c r="K146" i="4" s="1"/>
  <c r="I147" i="4"/>
  <c r="K147" i="4" s="1"/>
  <c r="I148" i="4"/>
  <c r="K148" i="4" s="1"/>
  <c r="I149" i="4"/>
  <c r="K149" i="4" s="1"/>
  <c r="I150" i="4"/>
  <c r="K150" i="4" s="1"/>
  <c r="I151" i="4"/>
  <c r="K151" i="4" s="1"/>
  <c r="I152" i="4"/>
  <c r="K152" i="4" s="1"/>
  <c r="I153" i="4"/>
  <c r="K153" i="4" s="1"/>
  <c r="I154" i="4"/>
  <c r="K154" i="4" s="1"/>
  <c r="I155" i="4"/>
  <c r="K155" i="4" s="1"/>
  <c r="I156" i="4"/>
  <c r="K156" i="4" s="1"/>
  <c r="I157" i="4"/>
  <c r="K157" i="4" s="1"/>
  <c r="I158" i="4"/>
  <c r="K158" i="4" s="1"/>
  <c r="I159" i="4"/>
  <c r="K159" i="4" s="1"/>
  <c r="I160" i="4"/>
  <c r="K160" i="4" s="1"/>
  <c r="I161" i="4"/>
  <c r="K161" i="4" s="1"/>
  <c r="I162" i="4"/>
  <c r="K162" i="4" s="1"/>
  <c r="I163" i="4"/>
  <c r="K163" i="4" s="1"/>
  <c r="I164" i="4"/>
  <c r="K164" i="4" s="1"/>
  <c r="I165" i="4"/>
  <c r="K165" i="4" s="1"/>
  <c r="I166" i="4"/>
  <c r="K166" i="4" s="1"/>
  <c r="I167" i="4"/>
  <c r="K167" i="4" s="1"/>
  <c r="I168" i="4"/>
  <c r="K168" i="4" s="1"/>
  <c r="I169" i="4"/>
  <c r="K169" i="4" s="1"/>
  <c r="I170" i="4"/>
  <c r="K170" i="4" s="1"/>
  <c r="I171" i="4"/>
  <c r="K171" i="4" s="1"/>
  <c r="I172" i="4"/>
  <c r="K172" i="4" s="1"/>
  <c r="I173" i="4"/>
  <c r="K173" i="4" s="1"/>
  <c r="I174" i="4"/>
  <c r="K174" i="4" s="1"/>
  <c r="I175" i="4"/>
  <c r="K175" i="4" s="1"/>
  <c r="I176" i="4"/>
  <c r="K176" i="4" s="1"/>
  <c r="I177" i="4"/>
  <c r="K177" i="4" s="1"/>
  <c r="I178" i="4"/>
  <c r="K178" i="4" s="1"/>
  <c r="I179" i="4"/>
  <c r="K179" i="4" s="1"/>
  <c r="I180" i="4"/>
  <c r="K180" i="4" s="1"/>
  <c r="I181" i="4"/>
  <c r="K181" i="4" s="1"/>
  <c r="I182" i="4"/>
  <c r="K182" i="4" s="1"/>
  <c r="I183" i="4"/>
  <c r="K183" i="4" s="1"/>
  <c r="I184" i="4"/>
  <c r="K184" i="4" s="1"/>
  <c r="I185" i="4"/>
  <c r="K185" i="4" s="1"/>
  <c r="I186" i="4"/>
  <c r="K186" i="4" s="1"/>
  <c r="I187" i="4"/>
  <c r="K187" i="4" s="1"/>
  <c r="I188" i="4"/>
  <c r="K188" i="4" s="1"/>
  <c r="I189" i="4"/>
  <c r="K189" i="4" s="1"/>
  <c r="I190" i="4"/>
  <c r="K190" i="4" s="1"/>
  <c r="I191" i="4"/>
  <c r="K191" i="4" s="1"/>
  <c r="I192" i="4"/>
  <c r="K192" i="4" s="1"/>
  <c r="I193" i="4"/>
  <c r="K193" i="4" s="1"/>
  <c r="I194" i="4"/>
  <c r="K194" i="4" s="1"/>
  <c r="I195" i="4"/>
  <c r="K195" i="4" s="1"/>
  <c r="I196" i="4"/>
  <c r="K196" i="4" s="1"/>
  <c r="I197" i="4"/>
  <c r="K197" i="4" s="1"/>
  <c r="I198" i="4"/>
  <c r="K198" i="4" s="1"/>
  <c r="I199" i="4"/>
  <c r="K199" i="4" s="1"/>
  <c r="I200" i="4"/>
  <c r="K200" i="4" s="1"/>
  <c r="I201" i="4"/>
  <c r="K201" i="4" s="1"/>
  <c r="I202" i="4"/>
  <c r="K202" i="4" s="1"/>
  <c r="I203" i="4"/>
  <c r="K203" i="4" s="1"/>
  <c r="I204" i="4"/>
  <c r="K204" i="4" s="1"/>
  <c r="I205" i="4"/>
  <c r="K205" i="4" s="1"/>
  <c r="I206" i="4"/>
  <c r="K206" i="4" s="1"/>
  <c r="I207" i="4"/>
  <c r="K207" i="4" s="1"/>
  <c r="I208" i="4"/>
  <c r="K208" i="4" s="1"/>
  <c r="I209" i="4"/>
  <c r="K209" i="4" s="1"/>
  <c r="I210" i="4"/>
  <c r="K210" i="4" s="1"/>
  <c r="I211" i="4"/>
  <c r="K211" i="4" s="1"/>
  <c r="I212" i="4"/>
  <c r="K212" i="4" s="1"/>
  <c r="I213" i="4"/>
  <c r="K213" i="4" s="1"/>
  <c r="I214" i="4"/>
  <c r="K214" i="4" s="1"/>
  <c r="I215" i="4"/>
  <c r="K215" i="4" s="1"/>
  <c r="I216" i="4"/>
  <c r="K216" i="4" s="1"/>
  <c r="I217" i="4"/>
  <c r="K217" i="4" s="1"/>
  <c r="I218" i="4"/>
  <c r="K218" i="4" s="1"/>
  <c r="I219" i="4"/>
  <c r="K219" i="4" s="1"/>
  <c r="I220" i="4"/>
  <c r="K220" i="4" s="1"/>
  <c r="I221" i="4"/>
  <c r="K221" i="4" s="1"/>
  <c r="I222" i="4"/>
  <c r="K222" i="4" s="1"/>
  <c r="I223" i="4"/>
  <c r="K223" i="4" s="1"/>
  <c r="I224" i="4"/>
  <c r="K224" i="4" s="1"/>
  <c r="I225" i="4"/>
  <c r="K225" i="4" s="1"/>
  <c r="I226" i="4"/>
  <c r="K226" i="4" s="1"/>
  <c r="I227" i="4"/>
  <c r="K227" i="4" s="1"/>
  <c r="I228" i="4"/>
  <c r="K228" i="4" s="1"/>
  <c r="I229" i="4"/>
  <c r="K229" i="4" s="1"/>
  <c r="I230" i="4"/>
  <c r="K230" i="4" s="1"/>
  <c r="I231" i="4"/>
  <c r="K231" i="4" s="1"/>
  <c r="I232" i="4"/>
  <c r="K232" i="4" s="1"/>
  <c r="I233" i="4"/>
  <c r="K233" i="4" s="1"/>
  <c r="I234" i="4"/>
  <c r="K234" i="4" s="1"/>
  <c r="I235" i="4"/>
  <c r="K235" i="4" s="1"/>
  <c r="I236" i="4"/>
  <c r="K236" i="4" s="1"/>
  <c r="I237" i="4"/>
  <c r="K237" i="4" s="1"/>
  <c r="I238" i="4"/>
  <c r="K238" i="4" s="1"/>
  <c r="I239" i="4"/>
  <c r="K239" i="4" s="1"/>
  <c r="I240" i="4"/>
  <c r="K240" i="4" s="1"/>
  <c r="I241" i="4"/>
  <c r="K241" i="4" s="1"/>
  <c r="I242" i="4"/>
  <c r="K242" i="4" s="1"/>
  <c r="I243" i="4"/>
  <c r="K243" i="4" s="1"/>
  <c r="I244" i="4"/>
  <c r="K244" i="4" s="1"/>
  <c r="I245" i="4"/>
  <c r="K245" i="4" s="1"/>
  <c r="I246" i="4"/>
  <c r="K246" i="4" s="1"/>
  <c r="I247" i="4"/>
  <c r="K247" i="4" s="1"/>
  <c r="I248" i="4"/>
  <c r="K248" i="4" s="1"/>
  <c r="I249" i="4"/>
  <c r="K249" i="4" s="1"/>
  <c r="I250" i="4"/>
  <c r="K250" i="4" s="1"/>
  <c r="I251" i="4"/>
  <c r="K251" i="4" s="1"/>
  <c r="I252" i="4"/>
  <c r="K252" i="4" s="1"/>
  <c r="I253" i="4"/>
  <c r="K253" i="4" s="1"/>
  <c r="I254" i="4"/>
  <c r="K254" i="4" s="1"/>
  <c r="I255" i="4"/>
  <c r="K255" i="4" s="1"/>
  <c r="I256" i="4"/>
  <c r="K256" i="4" s="1"/>
  <c r="I257" i="4"/>
  <c r="K257" i="4" s="1"/>
  <c r="I258" i="4"/>
  <c r="K258" i="4" s="1"/>
  <c r="I259" i="4"/>
  <c r="K259" i="4" s="1"/>
  <c r="I260" i="4"/>
  <c r="K260" i="4" s="1"/>
  <c r="I261" i="4"/>
  <c r="K261" i="4" s="1"/>
  <c r="K262" i="4"/>
  <c r="I263" i="4"/>
  <c r="K263" i="4" s="1"/>
  <c r="I264" i="4"/>
  <c r="K264" i="4" s="1"/>
  <c r="I265" i="4"/>
  <c r="K265" i="4" s="1"/>
  <c r="I266" i="4"/>
  <c r="K266" i="4" s="1"/>
  <c r="I267" i="4"/>
  <c r="K267" i="4" s="1"/>
  <c r="I268" i="4"/>
  <c r="K268" i="4" s="1"/>
  <c r="I269" i="4"/>
  <c r="K269" i="4" s="1"/>
  <c r="I270" i="4"/>
  <c r="K270" i="4" s="1"/>
  <c r="I271" i="4"/>
  <c r="K271" i="4" s="1"/>
  <c r="I272" i="4"/>
  <c r="K272" i="4" s="1"/>
  <c r="I273" i="4"/>
  <c r="K273" i="4" s="1"/>
  <c r="I274" i="4"/>
  <c r="K274" i="4" s="1"/>
  <c r="I275" i="4"/>
  <c r="K275" i="4" s="1"/>
  <c r="I276" i="4"/>
  <c r="K276" i="4" s="1"/>
  <c r="I277" i="4"/>
  <c r="K277" i="4" s="1"/>
  <c r="I278" i="4"/>
  <c r="K278" i="4" s="1"/>
  <c r="I279" i="4"/>
  <c r="K279" i="4" s="1"/>
  <c r="I280" i="4"/>
  <c r="K280" i="4" s="1"/>
  <c r="I281" i="4"/>
  <c r="K281" i="4" s="1"/>
  <c r="I282" i="4"/>
  <c r="K282" i="4" s="1"/>
  <c r="I283" i="4"/>
  <c r="K283" i="4" s="1"/>
  <c r="I284" i="4"/>
  <c r="K284" i="4" s="1"/>
  <c r="I285" i="4"/>
  <c r="K285" i="4" s="1"/>
  <c r="I286" i="4"/>
  <c r="K286" i="4" s="1"/>
  <c r="I287" i="4"/>
  <c r="K287" i="4" s="1"/>
  <c r="I288" i="4"/>
  <c r="K288" i="4" s="1"/>
  <c r="I289" i="4"/>
  <c r="K289" i="4" s="1"/>
  <c r="I290" i="4"/>
  <c r="K290" i="4" s="1"/>
  <c r="I291" i="4"/>
  <c r="K291" i="4" s="1"/>
  <c r="I292" i="4"/>
  <c r="K292" i="4" s="1"/>
  <c r="I293" i="4"/>
  <c r="K293" i="4" s="1"/>
  <c r="I294" i="4"/>
  <c r="K294" i="4" s="1"/>
  <c r="I295" i="4"/>
  <c r="K295" i="4" s="1"/>
  <c r="I296" i="4"/>
  <c r="K296" i="4" s="1"/>
  <c r="I297" i="4"/>
  <c r="K297" i="4" s="1"/>
  <c r="I298" i="4"/>
  <c r="K298" i="4" s="1"/>
  <c r="I299" i="4"/>
  <c r="K299" i="4" s="1"/>
  <c r="I300" i="4"/>
  <c r="K300" i="4" s="1"/>
  <c r="I301" i="4"/>
  <c r="K301" i="4" s="1"/>
  <c r="I302" i="4"/>
  <c r="K302" i="4" s="1"/>
  <c r="I303" i="4"/>
  <c r="K303" i="4" s="1"/>
  <c r="I304" i="4"/>
  <c r="K304" i="4" s="1"/>
  <c r="I305" i="4"/>
  <c r="K305" i="4" s="1"/>
  <c r="I306" i="4"/>
  <c r="K306" i="4" s="1"/>
  <c r="I307" i="4"/>
  <c r="K307" i="4" s="1"/>
  <c r="I308" i="4"/>
  <c r="K308" i="4" s="1"/>
  <c r="I309" i="4"/>
  <c r="K309" i="4" s="1"/>
  <c r="I310" i="4"/>
  <c r="K310" i="4" s="1"/>
  <c r="I311" i="4"/>
  <c r="K311" i="4" s="1"/>
  <c r="I312" i="4"/>
  <c r="K312" i="4" s="1"/>
  <c r="I313" i="4"/>
  <c r="K313" i="4" s="1"/>
  <c r="I314" i="4"/>
  <c r="K314" i="4" s="1"/>
  <c r="I315" i="4"/>
  <c r="K315" i="4" s="1"/>
  <c r="I316" i="4"/>
  <c r="K316" i="4" s="1"/>
  <c r="I317" i="4"/>
  <c r="K317" i="4" s="1"/>
  <c r="I318" i="4"/>
  <c r="K318" i="4" s="1"/>
  <c r="I319" i="4"/>
  <c r="K319" i="4" s="1"/>
  <c r="I320" i="4"/>
  <c r="K320" i="4" s="1"/>
  <c r="I321" i="4"/>
  <c r="K321" i="4" s="1"/>
  <c r="I322" i="4"/>
  <c r="K322" i="4" s="1"/>
  <c r="I323" i="4"/>
  <c r="K323" i="4" s="1"/>
  <c r="I324" i="4"/>
  <c r="K324" i="4" s="1"/>
  <c r="I325" i="4"/>
  <c r="K325" i="4" s="1"/>
  <c r="I326" i="4"/>
  <c r="K326" i="4" s="1"/>
  <c r="I327" i="4"/>
  <c r="K327" i="4" s="1"/>
  <c r="I328" i="4"/>
  <c r="K328" i="4" s="1"/>
  <c r="I329" i="4"/>
  <c r="K329" i="4" s="1"/>
  <c r="I330" i="4"/>
  <c r="K330" i="4" s="1"/>
  <c r="I331" i="4"/>
  <c r="K331" i="4" s="1"/>
  <c r="I332" i="4"/>
  <c r="K332" i="4" s="1"/>
  <c r="I333" i="4"/>
  <c r="K333" i="4" s="1"/>
  <c r="I334" i="4"/>
  <c r="K334" i="4" s="1"/>
  <c r="I335" i="4"/>
  <c r="K335" i="4" s="1"/>
  <c r="I336" i="4"/>
  <c r="K336" i="4" s="1"/>
  <c r="I337" i="4"/>
  <c r="K337" i="4" s="1"/>
  <c r="I338" i="4"/>
  <c r="K338" i="4" s="1"/>
  <c r="I339" i="4"/>
  <c r="K339" i="4" s="1"/>
  <c r="I340" i="4"/>
  <c r="K340" i="4" s="1"/>
  <c r="I341" i="4"/>
  <c r="K341" i="4" s="1"/>
  <c r="I342" i="4"/>
  <c r="K342" i="4" s="1"/>
  <c r="I343" i="4"/>
  <c r="K343" i="4" s="1"/>
  <c r="I344" i="4"/>
  <c r="K344" i="4" s="1"/>
  <c r="I345" i="4"/>
  <c r="K345" i="4" s="1"/>
  <c r="I346" i="4"/>
  <c r="K346" i="4" s="1"/>
  <c r="I347" i="4"/>
  <c r="K347" i="4" s="1"/>
  <c r="I348" i="4"/>
  <c r="K348" i="4" s="1"/>
  <c r="I349" i="4"/>
  <c r="K349" i="4" s="1"/>
  <c r="I350" i="4"/>
  <c r="K350" i="4" s="1"/>
  <c r="I351" i="4"/>
  <c r="K351" i="4" s="1"/>
  <c r="I352" i="4"/>
  <c r="K352" i="4" s="1"/>
  <c r="I353" i="4"/>
  <c r="K353" i="4" s="1"/>
  <c r="I354" i="4"/>
  <c r="K354" i="4" s="1"/>
  <c r="I355" i="4"/>
  <c r="K355" i="4" s="1"/>
  <c r="I356" i="4"/>
  <c r="K356" i="4" s="1"/>
  <c r="I357" i="4"/>
  <c r="K357" i="4" s="1"/>
  <c r="I358" i="4"/>
  <c r="K358" i="4" s="1"/>
  <c r="I359" i="4"/>
  <c r="K359" i="4" s="1"/>
  <c r="I360" i="4"/>
  <c r="K360" i="4" s="1"/>
  <c r="I361" i="4"/>
  <c r="K361" i="4" s="1"/>
  <c r="I362" i="4"/>
  <c r="K362" i="4" s="1"/>
  <c r="I363" i="4"/>
  <c r="K363" i="4" s="1"/>
  <c r="I364" i="4"/>
  <c r="K364" i="4" s="1"/>
  <c r="I365" i="4"/>
  <c r="K365" i="4" s="1"/>
  <c r="I366" i="4"/>
  <c r="K366" i="4" s="1"/>
  <c r="I367" i="4"/>
  <c r="K367" i="4" s="1"/>
  <c r="I368" i="4"/>
  <c r="K368" i="4" s="1"/>
  <c r="I369" i="4"/>
  <c r="K369" i="4" s="1"/>
  <c r="I370" i="4"/>
  <c r="K370" i="4" s="1"/>
  <c r="I371" i="4"/>
  <c r="K371" i="4" s="1"/>
  <c r="I372" i="4"/>
  <c r="K372" i="4" s="1"/>
  <c r="I373" i="4"/>
  <c r="K373" i="4" s="1"/>
  <c r="I374" i="4"/>
  <c r="K374" i="4" s="1"/>
  <c r="I375" i="4"/>
  <c r="K375" i="4" s="1"/>
  <c r="I376" i="4"/>
  <c r="K376" i="4" s="1"/>
  <c r="I377" i="4"/>
  <c r="K377" i="4" s="1"/>
  <c r="I378" i="4"/>
  <c r="K378" i="4" s="1"/>
  <c r="I379" i="4"/>
  <c r="K379" i="4" s="1"/>
  <c r="I380" i="4"/>
  <c r="K380" i="4" s="1"/>
  <c r="I381" i="4"/>
  <c r="K381" i="4" s="1"/>
  <c r="I382" i="4"/>
  <c r="K382" i="4" s="1"/>
  <c r="I383" i="4"/>
  <c r="K383" i="4" s="1"/>
  <c r="I384" i="4"/>
  <c r="K384" i="4" s="1"/>
  <c r="I385" i="4"/>
  <c r="K385" i="4" s="1"/>
  <c r="I386" i="4"/>
  <c r="K386" i="4" s="1"/>
  <c r="I387" i="4"/>
  <c r="K387" i="4" s="1"/>
  <c r="I388" i="4"/>
  <c r="K388" i="4" s="1"/>
  <c r="I389" i="4"/>
  <c r="K389" i="4" s="1"/>
  <c r="I390" i="4"/>
  <c r="K390" i="4" s="1"/>
  <c r="I391" i="4"/>
  <c r="K391" i="4" s="1"/>
  <c r="I392" i="4"/>
  <c r="K392" i="4" s="1"/>
  <c r="I393" i="4"/>
  <c r="K393" i="4" s="1"/>
  <c r="I394" i="4"/>
  <c r="K394" i="4" s="1"/>
  <c r="I395" i="4"/>
  <c r="K395" i="4" s="1"/>
  <c r="I396" i="4"/>
  <c r="K396" i="4" s="1"/>
  <c r="I397" i="4"/>
  <c r="K397" i="4" s="1"/>
  <c r="I398" i="4"/>
  <c r="K398" i="4" s="1"/>
  <c r="I399" i="4"/>
  <c r="K399" i="4" s="1"/>
  <c r="I400" i="4"/>
  <c r="K400" i="4" s="1"/>
  <c r="I401" i="4"/>
  <c r="K401" i="4" s="1"/>
  <c r="I402" i="4"/>
  <c r="K402" i="4" s="1"/>
  <c r="I403" i="4"/>
  <c r="K403" i="4" s="1"/>
  <c r="I404" i="4"/>
  <c r="K404" i="4" s="1"/>
  <c r="I405" i="4"/>
  <c r="K405" i="4" s="1"/>
  <c r="I406" i="4"/>
  <c r="K406" i="4" s="1"/>
  <c r="I407" i="4"/>
  <c r="K407" i="4" s="1"/>
  <c r="I408" i="4"/>
  <c r="K408" i="4" s="1"/>
  <c r="I409" i="4"/>
  <c r="K409" i="4" s="1"/>
  <c r="I410" i="4"/>
  <c r="K410" i="4" s="1"/>
  <c r="I411" i="4"/>
  <c r="K411" i="4" s="1"/>
  <c r="I412" i="4"/>
  <c r="K412" i="4" s="1"/>
  <c r="I413" i="4"/>
  <c r="K413" i="4" s="1"/>
  <c r="I414" i="4"/>
  <c r="K414" i="4" s="1"/>
  <c r="I415" i="4"/>
  <c r="K415" i="4" s="1"/>
  <c r="I416" i="4"/>
  <c r="K416" i="4" s="1"/>
  <c r="I417" i="4"/>
  <c r="K417" i="4" s="1"/>
  <c r="I418" i="4"/>
  <c r="K418" i="4" s="1"/>
  <c r="I419" i="4"/>
  <c r="K419" i="4" s="1"/>
  <c r="I420" i="4"/>
  <c r="K420" i="4" s="1"/>
  <c r="I421" i="4"/>
  <c r="K421" i="4" s="1"/>
  <c r="I422" i="4"/>
  <c r="K422" i="4" s="1"/>
  <c r="I423" i="4"/>
  <c r="K423" i="4" s="1"/>
  <c r="I424" i="4"/>
  <c r="K424" i="4" s="1"/>
  <c r="I425" i="4"/>
  <c r="K425" i="4" s="1"/>
  <c r="I426" i="4"/>
  <c r="K426" i="4" s="1"/>
  <c r="I427" i="4"/>
  <c r="K427" i="4" s="1"/>
  <c r="I428" i="4"/>
  <c r="K428" i="4" s="1"/>
  <c r="I429" i="4"/>
  <c r="K429" i="4" s="1"/>
  <c r="I430" i="4"/>
  <c r="K430" i="4" s="1"/>
  <c r="I431" i="4"/>
  <c r="K431" i="4" s="1"/>
  <c r="I432" i="4"/>
  <c r="K432" i="4" s="1"/>
  <c r="I433" i="4"/>
  <c r="K433" i="4" s="1"/>
  <c r="I434" i="4"/>
  <c r="K434" i="4" s="1"/>
  <c r="I435" i="4"/>
  <c r="K435" i="4" s="1"/>
  <c r="I436" i="4"/>
  <c r="K436" i="4" s="1"/>
  <c r="I437" i="4"/>
  <c r="K437" i="4" s="1"/>
  <c r="I438" i="4"/>
  <c r="K438" i="4" s="1"/>
  <c r="I439" i="4"/>
  <c r="K439" i="4" s="1"/>
  <c r="I440" i="4"/>
  <c r="K440" i="4" s="1"/>
  <c r="I441" i="4"/>
  <c r="K441" i="4" s="1"/>
  <c r="I442" i="4"/>
  <c r="K442" i="4" s="1"/>
  <c r="I443" i="4"/>
  <c r="K443" i="4" s="1"/>
  <c r="I444" i="4"/>
  <c r="K444" i="4" s="1"/>
  <c r="I445" i="4"/>
  <c r="K445" i="4" s="1"/>
  <c r="I446" i="4"/>
  <c r="K446" i="4" s="1"/>
  <c r="I447" i="4"/>
  <c r="K447" i="4" s="1"/>
  <c r="I448" i="4"/>
  <c r="K448" i="4" s="1"/>
  <c r="I449" i="4"/>
  <c r="K449" i="4" s="1"/>
  <c r="I450" i="4"/>
  <c r="K450" i="4" s="1"/>
  <c r="I451" i="4"/>
  <c r="K451" i="4" s="1"/>
  <c r="I452" i="4"/>
  <c r="K452" i="4" s="1"/>
  <c r="I453" i="4"/>
  <c r="K453" i="4" s="1"/>
  <c r="I454" i="4"/>
  <c r="K454" i="4" s="1"/>
  <c r="I455" i="4"/>
  <c r="K455" i="4" s="1"/>
  <c r="I456" i="4"/>
  <c r="K456" i="4" s="1"/>
  <c r="I457" i="4"/>
  <c r="K457" i="4" s="1"/>
  <c r="I458" i="4"/>
  <c r="K458" i="4" s="1"/>
  <c r="I459" i="4"/>
  <c r="K459" i="4" s="1"/>
  <c r="I460" i="4"/>
  <c r="K460" i="4" s="1"/>
  <c r="I461" i="4"/>
  <c r="K461" i="4" s="1"/>
  <c r="I462" i="4"/>
  <c r="K462" i="4" s="1"/>
  <c r="I463" i="4"/>
  <c r="K463" i="4" s="1"/>
  <c r="I464" i="4"/>
  <c r="K464" i="4" s="1"/>
  <c r="I465" i="4"/>
  <c r="K465" i="4" s="1"/>
  <c r="I466" i="4"/>
  <c r="K466" i="4" s="1"/>
  <c r="I467" i="4"/>
  <c r="K467" i="4" s="1"/>
  <c r="I468" i="4"/>
  <c r="K468" i="4" s="1"/>
  <c r="I469" i="4"/>
  <c r="K469" i="4" s="1"/>
  <c r="I470" i="4"/>
  <c r="K470" i="4" s="1"/>
  <c r="I471" i="4"/>
  <c r="K471" i="4" s="1"/>
  <c r="I472" i="4"/>
  <c r="K472" i="4" s="1"/>
  <c r="I473" i="4"/>
  <c r="K473" i="4" s="1"/>
  <c r="I474" i="4"/>
  <c r="K474" i="4" s="1"/>
  <c r="I475" i="4"/>
  <c r="K475" i="4" s="1"/>
  <c r="I476" i="4"/>
  <c r="K476" i="4" s="1"/>
  <c r="I477" i="4"/>
  <c r="K477" i="4" s="1"/>
  <c r="I478" i="4"/>
  <c r="K478" i="4" s="1"/>
  <c r="I479" i="4"/>
  <c r="K479" i="4" s="1"/>
  <c r="I480" i="4"/>
  <c r="K480" i="4" s="1"/>
  <c r="I481" i="4"/>
  <c r="K481" i="4" s="1"/>
  <c r="I482" i="4"/>
  <c r="K482" i="4" s="1"/>
  <c r="I483" i="4"/>
  <c r="K483" i="4" s="1"/>
  <c r="I484" i="4"/>
  <c r="K484" i="4" s="1"/>
  <c r="I485" i="4"/>
  <c r="K485" i="4" s="1"/>
  <c r="I486" i="4"/>
  <c r="K486" i="4" s="1"/>
  <c r="I487" i="4"/>
  <c r="K487" i="4" s="1"/>
  <c r="I488" i="4"/>
  <c r="K488" i="4" s="1"/>
  <c r="I489" i="4"/>
  <c r="K489" i="4" s="1"/>
  <c r="I490" i="4"/>
  <c r="K490" i="4" s="1"/>
  <c r="I491" i="4"/>
  <c r="K491" i="4" s="1"/>
  <c r="I492" i="4"/>
  <c r="K492" i="4" s="1"/>
  <c r="I493" i="4"/>
  <c r="K493" i="4" s="1"/>
  <c r="I494" i="4"/>
  <c r="K494" i="4" s="1"/>
  <c r="I495" i="4"/>
  <c r="K495" i="4" s="1"/>
  <c r="I496" i="4"/>
  <c r="K496" i="4" s="1"/>
  <c r="I497" i="4"/>
  <c r="K497" i="4" s="1"/>
  <c r="I498" i="4"/>
  <c r="K498" i="4" s="1"/>
  <c r="I499" i="4"/>
  <c r="K499" i="4" s="1"/>
  <c r="I500" i="4"/>
  <c r="K500" i="4" s="1"/>
  <c r="I501" i="4"/>
  <c r="K501" i="4" s="1"/>
  <c r="I502" i="4"/>
  <c r="K502" i="4" s="1"/>
  <c r="I503" i="4"/>
  <c r="K503" i="4" s="1"/>
  <c r="I504" i="4"/>
  <c r="K504" i="4" s="1"/>
  <c r="I505" i="4"/>
  <c r="K505" i="4" s="1"/>
  <c r="I506" i="4"/>
  <c r="K506" i="4" s="1"/>
  <c r="I507" i="4"/>
  <c r="K507" i="4" s="1"/>
  <c r="I508" i="4"/>
  <c r="K508" i="4" s="1"/>
  <c r="I509" i="4"/>
  <c r="K509" i="4" s="1"/>
  <c r="I510" i="4"/>
  <c r="K510" i="4" s="1"/>
  <c r="I511" i="4"/>
  <c r="K511" i="4" s="1"/>
  <c r="I512" i="4"/>
  <c r="K512" i="4" s="1"/>
  <c r="I513" i="4"/>
  <c r="K513" i="4" s="1"/>
  <c r="I514" i="4"/>
  <c r="K514" i="4" s="1"/>
  <c r="I515" i="4"/>
  <c r="K515" i="4" s="1"/>
  <c r="I516" i="4"/>
  <c r="K516" i="4" s="1"/>
  <c r="I517" i="4"/>
  <c r="K517" i="4" s="1"/>
  <c r="I518" i="4"/>
  <c r="K518" i="4" s="1"/>
  <c r="I519" i="4"/>
  <c r="K519" i="4" s="1"/>
  <c r="I520" i="4"/>
  <c r="K520" i="4" s="1"/>
  <c r="I521" i="4"/>
  <c r="K521" i="4" s="1"/>
  <c r="I522" i="4"/>
  <c r="K522" i="4" s="1"/>
  <c r="I523" i="4"/>
  <c r="K523" i="4" s="1"/>
  <c r="I524" i="4"/>
  <c r="K524" i="4" s="1"/>
  <c r="I525" i="4"/>
  <c r="K525" i="4" s="1"/>
  <c r="I526" i="4"/>
  <c r="K526" i="4" s="1"/>
  <c r="I527" i="4"/>
  <c r="K527" i="4" s="1"/>
  <c r="I528" i="4"/>
  <c r="K528" i="4" s="1"/>
  <c r="I529" i="4"/>
  <c r="K529" i="4" s="1"/>
  <c r="I530" i="4"/>
  <c r="K530" i="4" s="1"/>
  <c r="I531" i="4"/>
  <c r="K531" i="4" s="1"/>
  <c r="I532" i="4"/>
  <c r="K532" i="4" s="1"/>
  <c r="I533" i="4"/>
  <c r="K533" i="4" s="1"/>
  <c r="I534" i="4"/>
  <c r="K534" i="4" s="1"/>
  <c r="I535" i="4"/>
  <c r="K535" i="4" s="1"/>
  <c r="I536" i="4"/>
  <c r="K536" i="4" s="1"/>
  <c r="I537" i="4"/>
  <c r="K537" i="4" s="1"/>
  <c r="I538" i="4"/>
  <c r="K538" i="4" s="1"/>
  <c r="I539" i="4"/>
  <c r="K539" i="4" s="1"/>
  <c r="I540" i="4"/>
  <c r="K540" i="4" s="1"/>
  <c r="I541" i="4"/>
  <c r="K541" i="4" s="1"/>
  <c r="I542" i="4"/>
  <c r="K542" i="4" s="1"/>
  <c r="I543" i="4"/>
  <c r="K543" i="4" s="1"/>
  <c r="I544" i="4"/>
  <c r="K544" i="4" s="1"/>
  <c r="I545" i="4"/>
  <c r="K545" i="4" s="1"/>
  <c r="I546" i="4"/>
  <c r="K546" i="4" s="1"/>
  <c r="I547" i="4"/>
  <c r="K547" i="4" s="1"/>
  <c r="I548" i="4"/>
  <c r="K548" i="4" s="1"/>
  <c r="I549" i="4"/>
  <c r="K549" i="4" s="1"/>
  <c r="I550" i="4"/>
  <c r="K550" i="4" s="1"/>
  <c r="I551" i="4"/>
  <c r="K551" i="4" s="1"/>
  <c r="I552" i="4"/>
  <c r="K552" i="4" s="1"/>
  <c r="I553" i="4"/>
  <c r="K553" i="4" s="1"/>
  <c r="I554" i="4"/>
  <c r="K554" i="4" s="1"/>
  <c r="I555" i="4"/>
  <c r="K555" i="4" s="1"/>
  <c r="I556" i="4"/>
  <c r="K556" i="4" s="1"/>
  <c r="I557" i="4"/>
  <c r="K557" i="4" s="1"/>
  <c r="I558" i="4"/>
  <c r="K558" i="4" s="1"/>
  <c r="I559" i="4"/>
  <c r="K559" i="4" s="1"/>
  <c r="I560" i="4"/>
  <c r="K560" i="4" s="1"/>
  <c r="I561" i="4"/>
  <c r="K561" i="4" s="1"/>
  <c r="I562" i="4"/>
  <c r="K562" i="4" s="1"/>
  <c r="I563" i="4"/>
  <c r="K563" i="4" s="1"/>
  <c r="I564" i="4"/>
  <c r="K564" i="4" s="1"/>
  <c r="I565" i="4"/>
  <c r="K565" i="4" s="1"/>
  <c r="I566" i="4"/>
  <c r="K566" i="4" s="1"/>
  <c r="I567" i="4"/>
  <c r="K567" i="4" s="1"/>
  <c r="I568" i="4"/>
  <c r="K568" i="4" s="1"/>
  <c r="I569" i="4"/>
  <c r="K569" i="4" s="1"/>
  <c r="I570" i="4"/>
  <c r="K570" i="4" s="1"/>
  <c r="I571" i="4"/>
  <c r="K571" i="4" s="1"/>
  <c r="I572" i="4"/>
  <c r="K572" i="4" s="1"/>
  <c r="I573" i="4"/>
  <c r="K573" i="4" s="1"/>
  <c r="I574" i="4"/>
  <c r="K574" i="4" s="1"/>
  <c r="I575" i="4"/>
  <c r="K575" i="4" s="1"/>
  <c r="I576" i="4"/>
  <c r="K576" i="4" s="1"/>
  <c r="I577" i="4"/>
  <c r="K577" i="4" s="1"/>
  <c r="I578" i="4"/>
  <c r="K578" i="4" s="1"/>
  <c r="I579" i="4"/>
  <c r="K579" i="4" s="1"/>
  <c r="I580" i="4"/>
  <c r="K580" i="4" s="1"/>
  <c r="I581" i="4"/>
  <c r="K581" i="4" s="1"/>
  <c r="I582" i="4"/>
  <c r="K582" i="4" s="1"/>
  <c r="I583" i="4"/>
  <c r="K583" i="4" s="1"/>
  <c r="I584" i="4"/>
  <c r="K584" i="4" s="1"/>
  <c r="I585" i="4"/>
  <c r="K585" i="4" s="1"/>
  <c r="I586" i="4"/>
  <c r="K586" i="4" s="1"/>
  <c r="I587" i="4"/>
  <c r="K587" i="4" s="1"/>
  <c r="I588" i="4"/>
  <c r="K588" i="4" s="1"/>
  <c r="I589" i="4"/>
  <c r="K589" i="4" s="1"/>
  <c r="I590" i="4"/>
  <c r="K590" i="4" s="1"/>
  <c r="I591" i="4"/>
  <c r="K591" i="4" s="1"/>
  <c r="I592" i="4"/>
  <c r="K592" i="4" s="1"/>
  <c r="I593" i="4"/>
  <c r="K593" i="4" s="1"/>
  <c r="I594" i="4"/>
  <c r="K594" i="4" s="1"/>
  <c r="I595" i="4"/>
  <c r="K595" i="4" s="1"/>
  <c r="I596" i="4"/>
  <c r="K596" i="4" s="1"/>
  <c r="I597" i="4"/>
  <c r="K597" i="4" s="1"/>
  <c r="I598" i="4"/>
  <c r="K598" i="4" s="1"/>
  <c r="I599" i="4"/>
  <c r="K599" i="4" s="1"/>
  <c r="I600" i="4"/>
  <c r="K600" i="4" s="1"/>
  <c r="I601" i="4"/>
  <c r="K601" i="4" s="1"/>
  <c r="I602" i="4"/>
  <c r="K602" i="4" s="1"/>
  <c r="I603" i="4"/>
  <c r="K603" i="4" s="1"/>
  <c r="I604" i="4"/>
  <c r="K604" i="4" s="1"/>
  <c r="I605" i="4"/>
  <c r="K605" i="4" s="1"/>
  <c r="I606" i="4"/>
  <c r="K606" i="4" s="1"/>
  <c r="I607" i="4"/>
  <c r="K607" i="4" s="1"/>
  <c r="I608" i="4"/>
  <c r="K608" i="4" s="1"/>
  <c r="I609" i="4"/>
  <c r="K609" i="4" s="1"/>
  <c r="I610" i="4"/>
  <c r="K610" i="4" s="1"/>
  <c r="I611" i="4"/>
  <c r="K611" i="4" s="1"/>
  <c r="I612" i="4"/>
  <c r="K612" i="4" s="1"/>
  <c r="I613" i="4"/>
  <c r="K613" i="4" s="1"/>
  <c r="I614" i="4"/>
  <c r="K614" i="4" s="1"/>
  <c r="I615" i="4"/>
  <c r="K615" i="4" s="1"/>
  <c r="I616" i="4"/>
  <c r="K616" i="4" s="1"/>
  <c r="I617" i="4"/>
  <c r="K617" i="4" s="1"/>
  <c r="I618" i="4"/>
  <c r="K618" i="4" s="1"/>
  <c r="I619" i="4"/>
  <c r="K619" i="4" s="1"/>
  <c r="I620" i="4"/>
  <c r="K620" i="4" s="1"/>
  <c r="I621" i="4"/>
  <c r="K621" i="4" s="1"/>
  <c r="I622" i="4"/>
  <c r="K622" i="4" s="1"/>
  <c r="I623" i="4"/>
  <c r="K623" i="4" s="1"/>
  <c r="I624" i="4"/>
  <c r="K624" i="4" s="1"/>
  <c r="I625" i="4"/>
  <c r="K625" i="4" s="1"/>
  <c r="I626" i="4"/>
  <c r="K626" i="4" s="1"/>
  <c r="I627" i="4"/>
  <c r="K627" i="4" s="1"/>
  <c r="I628" i="4"/>
  <c r="K628" i="4" s="1"/>
  <c r="I629" i="4"/>
  <c r="K629" i="4" s="1"/>
  <c r="I630" i="4"/>
  <c r="K630" i="4" s="1"/>
  <c r="I631" i="4"/>
  <c r="K631" i="4" s="1"/>
  <c r="I632" i="4"/>
  <c r="K632" i="4" s="1"/>
  <c r="I633" i="4"/>
  <c r="K633" i="4" s="1"/>
  <c r="I634" i="4"/>
  <c r="K634" i="4" s="1"/>
  <c r="I635" i="4"/>
  <c r="K635" i="4" s="1"/>
  <c r="I636" i="4"/>
  <c r="K636" i="4" s="1"/>
  <c r="I637" i="4"/>
  <c r="K637" i="4" s="1"/>
  <c r="I638" i="4"/>
  <c r="K638" i="4" s="1"/>
  <c r="I639" i="4"/>
  <c r="K639" i="4" s="1"/>
  <c r="I640" i="4"/>
  <c r="K640" i="4" s="1"/>
  <c r="I641" i="4"/>
  <c r="K641" i="4" s="1"/>
  <c r="I642" i="4"/>
  <c r="K642" i="4" s="1"/>
  <c r="I643" i="4"/>
  <c r="K643" i="4" s="1"/>
  <c r="I644" i="4"/>
  <c r="K644" i="4" s="1"/>
  <c r="I645" i="4"/>
  <c r="K645" i="4" s="1"/>
  <c r="I646" i="4"/>
  <c r="K646" i="4" s="1"/>
  <c r="I647" i="4"/>
  <c r="K647" i="4" s="1"/>
  <c r="I648" i="4"/>
  <c r="K648" i="4" s="1"/>
  <c r="I649" i="4"/>
  <c r="K649" i="4" s="1"/>
  <c r="I650" i="4"/>
  <c r="K650" i="4" s="1"/>
  <c r="I651" i="4"/>
  <c r="K651" i="4" s="1"/>
  <c r="I652" i="4"/>
  <c r="K652" i="4" s="1"/>
  <c r="I2" i="4"/>
  <c r="K2" i="4" s="1"/>
  <c r="I3" i="4"/>
  <c r="K3" i="4" s="1"/>
  <c r="I4" i="4"/>
  <c r="K4" i="4" s="1"/>
  <c r="I5" i="4"/>
  <c r="K5" i="4" s="1"/>
  <c r="I6" i="4"/>
  <c r="K6" i="4" s="1"/>
  <c r="I7" i="4"/>
  <c r="K7" i="4" s="1"/>
  <c r="I8" i="4"/>
  <c r="K8" i="4" s="1"/>
  <c r="I9" i="4"/>
  <c r="K9" i="4" s="1"/>
  <c r="I10" i="4"/>
  <c r="K10" i="4" s="1"/>
  <c r="I11" i="4"/>
  <c r="K11" i="4" s="1"/>
  <c r="I12" i="4"/>
  <c r="K12" i="4" s="1"/>
  <c r="I13" i="4"/>
  <c r="K13" i="4" s="1"/>
  <c r="I14" i="4"/>
  <c r="K14" i="4" s="1"/>
  <c r="I15" i="4"/>
  <c r="K15" i="4" s="1"/>
  <c r="D35" i="1"/>
  <c r="D14" i="1"/>
  <c r="D62" i="1"/>
  <c r="D33" i="1"/>
  <c r="D51" i="1"/>
  <c r="D45" i="1"/>
  <c r="D34" i="1"/>
  <c r="D40" i="1"/>
  <c r="D36" i="1"/>
  <c r="D12" i="1"/>
  <c r="D49" i="1"/>
  <c r="D15" i="1"/>
  <c r="D39" i="1"/>
  <c r="D41" i="1"/>
  <c r="D23" i="1"/>
  <c r="D24" i="1"/>
  <c r="D22" i="1"/>
  <c r="D20" i="1"/>
  <c r="D42" i="1"/>
  <c r="D55" i="1"/>
  <c r="D37" i="1"/>
  <c r="D38" i="1"/>
  <c r="D60" i="1"/>
  <c r="D26" i="1"/>
  <c r="D29" i="1"/>
  <c r="D28" i="1"/>
  <c r="D27" i="1"/>
  <c r="D43" i="1"/>
  <c r="D56" i="1"/>
  <c r="D50" i="1"/>
  <c r="D54" i="1"/>
  <c r="D58" i="1"/>
  <c r="D10" i="1"/>
  <c r="D25" i="1"/>
  <c r="D11" i="1"/>
  <c r="D6" i="1"/>
  <c r="D16" i="1"/>
  <c r="D17" i="1"/>
  <c r="D47" i="1"/>
  <c r="D46" i="1"/>
  <c r="D18" i="1"/>
  <c r="D5" i="1"/>
  <c r="D30" i="1"/>
  <c r="D21" i="1"/>
  <c r="D57" i="1"/>
  <c r="D3" i="1"/>
  <c r="D59" i="1"/>
  <c r="D61" i="1"/>
  <c r="D44" i="1"/>
  <c r="D2" i="1"/>
  <c r="D52" i="1"/>
  <c r="D19" i="1"/>
  <c r="D4" i="1"/>
  <c r="D7" i="1"/>
  <c r="D9" i="1"/>
  <c r="D53" i="1"/>
  <c r="D8" i="1"/>
  <c r="D48" i="1"/>
  <c r="D32" i="1"/>
  <c r="D13" i="1"/>
  <c r="D31" i="1"/>
  <c r="C35" i="1"/>
  <c r="C14" i="1"/>
  <c r="C62" i="1"/>
  <c r="C33" i="1"/>
  <c r="C51" i="1"/>
  <c r="C45" i="1"/>
  <c r="C34" i="1"/>
  <c r="C40" i="1"/>
  <c r="C36" i="1"/>
  <c r="C12" i="1"/>
  <c r="C49" i="1"/>
  <c r="C15" i="1"/>
  <c r="C39" i="1"/>
  <c r="C41" i="1"/>
  <c r="C23" i="1"/>
  <c r="C24" i="1"/>
  <c r="C22" i="1"/>
  <c r="C20" i="1"/>
  <c r="C42" i="1"/>
  <c r="C55" i="1"/>
  <c r="C37" i="1"/>
  <c r="C38" i="1"/>
  <c r="C60" i="1"/>
  <c r="C26" i="1"/>
  <c r="C29" i="1"/>
  <c r="C28" i="1"/>
  <c r="C27" i="1"/>
  <c r="C43" i="1"/>
  <c r="C56" i="1"/>
  <c r="C50" i="1"/>
  <c r="C54" i="1"/>
  <c r="C58" i="1"/>
  <c r="C10" i="1"/>
  <c r="C25" i="1"/>
  <c r="C11" i="1"/>
  <c r="C6" i="1"/>
  <c r="C16" i="1"/>
  <c r="C17" i="1"/>
  <c r="C47" i="1"/>
  <c r="C46" i="1"/>
  <c r="C18" i="1"/>
  <c r="C5" i="1"/>
  <c r="C30" i="1"/>
  <c r="C21" i="1"/>
  <c r="C57" i="1"/>
  <c r="C3" i="1"/>
  <c r="C59" i="1"/>
  <c r="C61" i="1"/>
  <c r="C44" i="1"/>
  <c r="C2" i="1"/>
  <c r="C52" i="1"/>
  <c r="C19" i="1"/>
  <c r="C4" i="1"/>
  <c r="C7" i="1"/>
  <c r="C9" i="1"/>
  <c r="C53" i="1"/>
  <c r="C8" i="1"/>
  <c r="C48" i="1"/>
  <c r="C32" i="1"/>
  <c r="C13" i="1"/>
  <c r="C31" i="1"/>
  <c r="G48" i="1" l="1"/>
  <c r="G8" i="1"/>
  <c r="G7" i="1"/>
  <c r="G4" i="1"/>
  <c r="G19" i="1"/>
  <c r="G52" i="1"/>
  <c r="G2" i="1"/>
  <c r="G44" i="1"/>
  <c r="G59" i="1"/>
  <c r="G3" i="1"/>
  <c r="G31" i="1"/>
  <c r="G13" i="1"/>
  <c r="G32" i="1"/>
  <c r="G53" i="1"/>
  <c r="G9" i="1"/>
  <c r="G61" i="1"/>
  <c r="G57" i="1"/>
  <c r="G21" i="1"/>
  <c r="G16" i="1"/>
  <c r="G6" i="1"/>
  <c r="G11" i="1"/>
  <c r="G58" i="1"/>
  <c r="G56" i="1"/>
  <c r="G28" i="1"/>
  <c r="G26" i="1"/>
  <c r="G60" i="1"/>
  <c r="G38" i="1"/>
  <c r="G37" i="1"/>
  <c r="G42" i="1"/>
  <c r="G22" i="1"/>
  <c r="G23" i="1"/>
  <c r="G41" i="1"/>
  <c r="G39" i="1"/>
  <c r="G45" i="1"/>
  <c r="G51" i="1"/>
  <c r="G14" i="1"/>
  <c r="G35" i="1"/>
  <c r="G30" i="1"/>
  <c r="G5" i="1"/>
  <c r="G18" i="1"/>
  <c r="G46" i="1"/>
  <c r="G47" i="1"/>
  <c r="G17" i="1"/>
  <c r="G25" i="1"/>
  <c r="G10" i="1"/>
  <c r="G54" i="1"/>
  <c r="G50" i="1"/>
  <c r="G43" i="1"/>
  <c r="G27" i="1"/>
  <c r="G29" i="1"/>
  <c r="G55" i="1"/>
  <c r="G20" i="1"/>
  <c r="G24" i="1"/>
  <c r="G15" i="1"/>
  <c r="G49" i="1"/>
  <c r="G12" i="1"/>
  <c r="G36" i="1"/>
  <c r="G40" i="1"/>
  <c r="G34" i="1"/>
  <c r="G33" i="1"/>
  <c r="G62" i="1"/>
</calcChain>
</file>

<file path=xl/sharedStrings.xml><?xml version="1.0" encoding="utf-8"?>
<sst xmlns="http://schemas.openxmlformats.org/spreadsheetml/2006/main" count="2623" uniqueCount="1621">
  <si>
    <t>Document</t>
  </si>
  <si>
    <t>Casier Scanné</t>
  </si>
  <si>
    <t>Réf.</t>
  </si>
  <si>
    <t>Qte Scannée</t>
  </si>
  <si>
    <t>Casier Théo.</t>
  </si>
  <si>
    <t>Qte Théo.</t>
  </si>
  <si>
    <t>Résultat 1ére Comptage</t>
  </si>
  <si>
    <t>Qte Scannée en 2éme Comptage</t>
  </si>
  <si>
    <t>Résultat 2éme Comptage</t>
  </si>
  <si>
    <t>Qte Scannée en 3éme Comptage</t>
  </si>
  <si>
    <t>Résultat 3éme Comptage</t>
  </si>
  <si>
    <t>Qte Scannée en 4éme Comptage</t>
  </si>
  <si>
    <t>Résultat 4éme Comptage</t>
  </si>
  <si>
    <t>Casier Scanné en 2éme Comptage</t>
  </si>
  <si>
    <t>N° Pièce</t>
  </si>
  <si>
    <t>Code casier</t>
  </si>
  <si>
    <t>Qté (Inventaire)</t>
  </si>
  <si>
    <t>Coût unitaire</t>
  </si>
  <si>
    <t>2036</t>
  </si>
  <si>
    <t>026406</t>
  </si>
  <si>
    <t>2</t>
  </si>
  <si>
    <t>155,553</t>
  </si>
  <si>
    <t>2037</t>
  </si>
  <si>
    <t>026207</t>
  </si>
  <si>
    <t>317,667</t>
  </si>
  <si>
    <t>3070</t>
  </si>
  <si>
    <t>026403</t>
  </si>
  <si>
    <t>1</t>
  </si>
  <si>
    <t>86,139</t>
  </si>
  <si>
    <t>3083</t>
  </si>
  <si>
    <t>25,335</t>
  </si>
  <si>
    <t>3180</t>
  </si>
  <si>
    <t>108,722</t>
  </si>
  <si>
    <t>3253</t>
  </si>
  <si>
    <t>026407</t>
  </si>
  <si>
    <t>465,778</t>
  </si>
  <si>
    <t>3265</t>
  </si>
  <si>
    <t>3</t>
  </si>
  <si>
    <t>14,511</t>
  </si>
  <si>
    <t>3305</t>
  </si>
  <si>
    <t>23,256</t>
  </si>
  <si>
    <t>3307</t>
  </si>
  <si>
    <t>121,363</t>
  </si>
  <si>
    <t>3393</t>
  </si>
  <si>
    <t>11,700</t>
  </si>
  <si>
    <t>3410</t>
  </si>
  <si>
    <t>15,457</t>
  </si>
  <si>
    <t>3434</t>
  </si>
  <si>
    <t>026204</t>
  </si>
  <si>
    <t>33,187</t>
  </si>
  <si>
    <t>33105701</t>
  </si>
  <si>
    <t>016602</t>
  </si>
  <si>
    <t>0,000</t>
  </si>
  <si>
    <t>33105707</t>
  </si>
  <si>
    <t>010106</t>
  </si>
  <si>
    <t>12</t>
  </si>
  <si>
    <t>000010006</t>
  </si>
  <si>
    <t>026504</t>
  </si>
  <si>
    <t>20</t>
  </si>
  <si>
    <t>0,069</t>
  </si>
  <si>
    <t>012409413</t>
  </si>
  <si>
    <t>034905</t>
  </si>
  <si>
    <t>26</t>
  </si>
  <si>
    <t>0,599</t>
  </si>
  <si>
    <t>014301155</t>
  </si>
  <si>
    <t>034505</t>
  </si>
  <si>
    <t>8</t>
  </si>
  <si>
    <t>5,727</t>
  </si>
  <si>
    <t>015301227</t>
  </si>
  <si>
    <t>020204</t>
  </si>
  <si>
    <t>11,777</t>
  </si>
  <si>
    <t>020311125</t>
  </si>
  <si>
    <t>033903</t>
  </si>
  <si>
    <t>8,644</t>
  </si>
  <si>
    <t>020398391</t>
  </si>
  <si>
    <t>015603</t>
  </si>
  <si>
    <t>94,232</t>
  </si>
  <si>
    <t>021109469</t>
  </si>
  <si>
    <t>015406</t>
  </si>
  <si>
    <t>026109675</t>
  </si>
  <si>
    <t>024301</t>
  </si>
  <si>
    <t>10</t>
  </si>
  <si>
    <t>026911287</t>
  </si>
  <si>
    <t>044701</t>
  </si>
  <si>
    <t>14</t>
  </si>
  <si>
    <t>028103500</t>
  </si>
  <si>
    <t>010101</t>
  </si>
  <si>
    <t>6</t>
  </si>
  <si>
    <t>028103533</t>
  </si>
  <si>
    <t>011905</t>
  </si>
  <si>
    <t>028103665</t>
  </si>
  <si>
    <t>015804</t>
  </si>
  <si>
    <t>9</t>
  </si>
  <si>
    <t>036401</t>
  </si>
  <si>
    <t>016201</t>
  </si>
  <si>
    <t>037002</t>
  </si>
  <si>
    <t>18</t>
  </si>
  <si>
    <t>014803</t>
  </si>
  <si>
    <t>5</t>
  </si>
  <si>
    <t>11</t>
  </si>
  <si>
    <t>24</t>
  </si>
  <si>
    <t>031403</t>
  </si>
  <si>
    <t>014806</t>
  </si>
  <si>
    <t>035901</t>
  </si>
  <si>
    <t>034703</t>
  </si>
  <si>
    <t>020402</t>
  </si>
  <si>
    <t>033901</t>
  </si>
  <si>
    <t>021204</t>
  </si>
  <si>
    <t>030403</t>
  </si>
  <si>
    <t>043704</t>
  </si>
  <si>
    <t>4</t>
  </si>
  <si>
    <t>040803</t>
  </si>
  <si>
    <t>7</t>
  </si>
  <si>
    <t>020205</t>
  </si>
  <si>
    <t>19</t>
  </si>
  <si>
    <t>035404</t>
  </si>
  <si>
    <t>21</t>
  </si>
  <si>
    <t>034506</t>
  </si>
  <si>
    <t>041202</t>
  </si>
  <si>
    <t>031202</t>
  </si>
  <si>
    <t>035606</t>
  </si>
  <si>
    <t>034102</t>
  </si>
  <si>
    <t>100</t>
  </si>
  <si>
    <t>041001</t>
  </si>
  <si>
    <t>031206</t>
  </si>
  <si>
    <t>044504</t>
  </si>
  <si>
    <t>040804</t>
  </si>
  <si>
    <t>041004</t>
  </si>
  <si>
    <t>040404</t>
  </si>
  <si>
    <t>031405</t>
  </si>
  <si>
    <t>034305</t>
  </si>
  <si>
    <t>044904</t>
  </si>
  <si>
    <t>026404</t>
  </si>
  <si>
    <t>025105</t>
  </si>
  <si>
    <t>036105</t>
  </si>
  <si>
    <t>036104</t>
  </si>
  <si>
    <t>030404</t>
  </si>
  <si>
    <t>034706</t>
  </si>
  <si>
    <t>011907</t>
  </si>
  <si>
    <t>025703</t>
  </si>
  <si>
    <t>024706</t>
  </si>
  <si>
    <t>031005</t>
  </si>
  <si>
    <t>30</t>
  </si>
  <si>
    <t>044303</t>
  </si>
  <si>
    <t>15</t>
  </si>
  <si>
    <t>035405</t>
  </si>
  <si>
    <t>000979132E</t>
  </si>
  <si>
    <t>025704</t>
  </si>
  <si>
    <t>003519185F</t>
  </si>
  <si>
    <t>033905</t>
  </si>
  <si>
    <t>010409841A</t>
  </si>
  <si>
    <t>021006</t>
  </si>
  <si>
    <t>1,982</t>
  </si>
  <si>
    <t>012141751C</t>
  </si>
  <si>
    <t>020401</t>
  </si>
  <si>
    <t>012409139A</t>
  </si>
  <si>
    <t>034104</t>
  </si>
  <si>
    <t>01J301547H</t>
  </si>
  <si>
    <t>01X409123</t>
  </si>
  <si>
    <t>020141073A</t>
  </si>
  <si>
    <t>020301227F</t>
  </si>
  <si>
    <t>020311108A</t>
  </si>
  <si>
    <t>020404</t>
  </si>
  <si>
    <t>020311113B</t>
  </si>
  <si>
    <t>020311123N</t>
  </si>
  <si>
    <t>021005</t>
  </si>
  <si>
    <t>020911023FX</t>
  </si>
  <si>
    <t>024805</t>
  </si>
  <si>
    <t>021103483D</t>
  </si>
  <si>
    <t>022103151D</t>
  </si>
  <si>
    <t>022121119A</t>
  </si>
  <si>
    <t>020201</t>
  </si>
  <si>
    <t>022906262BG</t>
  </si>
  <si>
    <t>016202</t>
  </si>
  <si>
    <t>026109150A</t>
  </si>
  <si>
    <t>016403</t>
  </si>
  <si>
    <t>026109243L</t>
  </si>
  <si>
    <t>028103483G</t>
  </si>
  <si>
    <t>028103493AE</t>
  </si>
  <si>
    <t>011302</t>
  </si>
  <si>
    <t>028105253A</t>
  </si>
  <si>
    <t>028105263E</t>
  </si>
  <si>
    <t>015006</t>
  </si>
  <si>
    <t>028105425N</t>
  </si>
  <si>
    <t>011704</t>
  </si>
  <si>
    <t>028109601J</t>
  </si>
  <si>
    <t>015204</t>
  </si>
  <si>
    <t>028109611J</t>
  </si>
  <si>
    <t>015606</t>
  </si>
  <si>
    <t>028115021B</t>
  </si>
  <si>
    <t>016406</t>
  </si>
  <si>
    <t>028127401A</t>
  </si>
  <si>
    <t>026307</t>
  </si>
  <si>
    <t>028141034T</t>
  </si>
  <si>
    <t>011207</t>
  </si>
  <si>
    <t>028903137AM</t>
  </si>
  <si>
    <t>020607</t>
  </si>
  <si>
    <t>028919081H</t>
  </si>
  <si>
    <t>020606</t>
  </si>
  <si>
    <t>034904</t>
  </si>
  <si>
    <t>031404</t>
  </si>
  <si>
    <t>040802</t>
  </si>
  <si>
    <t>43</t>
  </si>
  <si>
    <t>016603</t>
  </si>
  <si>
    <t>030402</t>
  </si>
  <si>
    <t>025204</t>
  </si>
  <si>
    <t>023904</t>
  </si>
  <si>
    <t>24,263</t>
  </si>
  <si>
    <t>24,262</t>
  </si>
  <si>
    <t>016404</t>
  </si>
  <si>
    <t>045701</t>
  </si>
  <si>
    <t>046101</t>
  </si>
  <si>
    <t>044104</t>
  </si>
  <si>
    <t>023505</t>
  </si>
  <si>
    <t>010704</t>
  </si>
  <si>
    <t>020605</t>
  </si>
  <si>
    <t>016604</t>
  </si>
  <si>
    <t>015004</t>
  </si>
  <si>
    <t>015002</t>
  </si>
  <si>
    <t>015605</t>
  </si>
  <si>
    <t>036405</t>
  </si>
  <si>
    <t>39</t>
  </si>
  <si>
    <t>010905</t>
  </si>
  <si>
    <t>25</t>
  </si>
  <si>
    <t>36</t>
  </si>
  <si>
    <t>016004</t>
  </si>
  <si>
    <t>015405</t>
  </si>
  <si>
    <t>016203</t>
  </si>
  <si>
    <t>020604</t>
  </si>
  <si>
    <t>016005</t>
  </si>
  <si>
    <t>016601</t>
  </si>
  <si>
    <t>044704</t>
  </si>
  <si>
    <t>040604</t>
  </si>
  <si>
    <t>031205</t>
  </si>
  <si>
    <t>010504</t>
  </si>
  <si>
    <t>010603</t>
  </si>
  <si>
    <t>035203</t>
  </si>
  <si>
    <t>16</t>
  </si>
  <si>
    <t>025806</t>
  </si>
  <si>
    <t>040605</t>
  </si>
  <si>
    <t>031004</t>
  </si>
  <si>
    <t>011504</t>
  </si>
  <si>
    <t>020806</t>
  </si>
  <si>
    <t>036806</t>
  </si>
  <si>
    <t>011506</t>
  </si>
  <si>
    <t>0,775</t>
  </si>
  <si>
    <t>015404</t>
  </si>
  <si>
    <t>034906</t>
  </si>
  <si>
    <t>036605</t>
  </si>
  <si>
    <t>020406</t>
  </si>
  <si>
    <t>016407</t>
  </si>
  <si>
    <t>026605</t>
  </si>
  <si>
    <t>024304</t>
  </si>
  <si>
    <t>55,404</t>
  </si>
  <si>
    <t>13</t>
  </si>
  <si>
    <t>044503</t>
  </si>
  <si>
    <t>031203</t>
  </si>
  <si>
    <t>011104</t>
  </si>
  <si>
    <t>031001</t>
  </si>
  <si>
    <t>016605</t>
  </si>
  <si>
    <t>010506</t>
  </si>
  <si>
    <t>036406</t>
  </si>
  <si>
    <t>030204</t>
  </si>
  <si>
    <t>036205</t>
  </si>
  <si>
    <t>041006</t>
  </si>
  <si>
    <t>014804</t>
  </si>
  <si>
    <t>011904</t>
  </si>
  <si>
    <t>28</t>
  </si>
  <si>
    <t>32</t>
  </si>
  <si>
    <t>040405</t>
  </si>
  <si>
    <t>041403</t>
  </si>
  <si>
    <t>041205</t>
  </si>
  <si>
    <t>030405</t>
  </si>
  <si>
    <t>030804</t>
  </si>
  <si>
    <t>044905</t>
  </si>
  <si>
    <t>016006</t>
  </si>
  <si>
    <t>041204</t>
  </si>
  <si>
    <t>22</t>
  </si>
  <si>
    <t>17</t>
  </si>
  <si>
    <t>020405</t>
  </si>
  <si>
    <t>010203</t>
  </si>
  <si>
    <t>030606</t>
  </si>
  <si>
    <t>81,392</t>
  </si>
  <si>
    <t>041404</t>
  </si>
  <si>
    <t>80</t>
  </si>
  <si>
    <t>043904</t>
  </si>
  <si>
    <t>021203</t>
  </si>
  <si>
    <t>044703</t>
  </si>
  <si>
    <t>044901</t>
  </si>
  <si>
    <t>020804</t>
  </si>
  <si>
    <t>016401</t>
  </si>
  <si>
    <t>025501</t>
  </si>
  <si>
    <t>044902</t>
  </si>
  <si>
    <t>011503</t>
  </si>
  <si>
    <t>024707</t>
  </si>
  <si>
    <t>011004</t>
  </si>
  <si>
    <t>010701</t>
  </si>
  <si>
    <t>015403</t>
  </si>
  <si>
    <t>015206</t>
  </si>
  <si>
    <t>9,255</t>
  </si>
  <si>
    <t>031204</t>
  </si>
  <si>
    <t>040204</t>
  </si>
  <si>
    <t>025605</t>
  </si>
  <si>
    <t>041405</t>
  </si>
  <si>
    <t>041402</t>
  </si>
  <si>
    <t>034307</t>
  </si>
  <si>
    <t>024503</t>
  </si>
  <si>
    <t>11,982</t>
  </si>
  <si>
    <t>044105</t>
  </si>
  <si>
    <t>024703</t>
  </si>
  <si>
    <t>031406</t>
  </si>
  <si>
    <t>030803</t>
  </si>
  <si>
    <t>035604</t>
  </si>
  <si>
    <t>033701</t>
  </si>
  <si>
    <t>034704</t>
  </si>
  <si>
    <t>044306</t>
  </si>
  <si>
    <t>010403</t>
  </si>
  <si>
    <t>010202</t>
  </si>
  <si>
    <t>026405</t>
  </si>
  <si>
    <t>901201</t>
  </si>
  <si>
    <t>040403</t>
  </si>
  <si>
    <t>901401</t>
  </si>
  <si>
    <t>034304</t>
  </si>
  <si>
    <t>034503</t>
  </si>
  <si>
    <t>035406</t>
  </si>
  <si>
    <t>025101</t>
  </si>
  <si>
    <t>036604</t>
  </si>
  <si>
    <t>0,475</t>
  </si>
  <si>
    <t>024701</t>
  </si>
  <si>
    <t>043703</t>
  </si>
  <si>
    <t>10,305</t>
  </si>
  <si>
    <t>035702</t>
  </si>
  <si>
    <t>034306</t>
  </si>
  <si>
    <t>033906</t>
  </si>
  <si>
    <t>021207</t>
  </si>
  <si>
    <t>040206</t>
  </si>
  <si>
    <t>50</t>
  </si>
  <si>
    <t>901004</t>
  </si>
  <si>
    <t>900502</t>
  </si>
  <si>
    <t>901203</t>
  </si>
  <si>
    <t>023501</t>
  </si>
  <si>
    <t>043903</t>
  </si>
  <si>
    <t>030806</t>
  </si>
  <si>
    <t>030603</t>
  </si>
  <si>
    <t>030604</t>
  </si>
  <si>
    <t>023705</t>
  </si>
  <si>
    <t>40</t>
  </si>
  <si>
    <t>015807</t>
  </si>
  <si>
    <t>036207</t>
  </si>
  <si>
    <t>45</t>
  </si>
  <si>
    <t>030206</t>
  </si>
  <si>
    <t>0,728</t>
  </si>
  <si>
    <t>036504</t>
  </si>
  <si>
    <t>900603</t>
  </si>
  <si>
    <t>900504</t>
  </si>
  <si>
    <t>900702</t>
  </si>
  <si>
    <t>900901</t>
  </si>
  <si>
    <t>900402</t>
  </si>
  <si>
    <t>024104</t>
  </si>
  <si>
    <t>29,215</t>
  </si>
  <si>
    <t>024905</t>
  </si>
  <si>
    <t>041003</t>
  </si>
  <si>
    <t>037004</t>
  </si>
  <si>
    <t>044305</t>
  </si>
  <si>
    <t>030205</t>
  </si>
  <si>
    <t>031402</t>
  </si>
  <si>
    <t>023906</t>
  </si>
  <si>
    <t>041005</t>
  </si>
  <si>
    <t>901101</t>
  </si>
  <si>
    <t>900902</t>
  </si>
  <si>
    <t>18,810</t>
  </si>
  <si>
    <t>030801</t>
  </si>
  <si>
    <t>47,300</t>
  </si>
  <si>
    <t>043901</t>
  </si>
  <si>
    <t>020403</t>
  </si>
  <si>
    <t>901403</t>
  </si>
  <si>
    <t>901202</t>
  </si>
  <si>
    <t>024105</t>
  </si>
  <si>
    <t>025302</t>
  </si>
  <si>
    <t>900202</t>
  </si>
  <si>
    <t>900903</t>
  </si>
  <si>
    <t>900604</t>
  </si>
  <si>
    <t>901001</t>
  </si>
  <si>
    <t>901103</t>
  </si>
  <si>
    <t>901104</t>
  </si>
  <si>
    <t>025305</t>
  </si>
  <si>
    <t>024106</t>
  </si>
  <si>
    <t>040202</t>
  </si>
  <si>
    <t>011106</t>
  </si>
  <si>
    <t>900704</t>
  </si>
  <si>
    <t>900301</t>
  </si>
  <si>
    <t>036204</t>
  </si>
  <si>
    <t>035603</t>
  </si>
  <si>
    <t>043902</t>
  </si>
  <si>
    <t>031006</t>
  </si>
  <si>
    <t>030602</t>
  </si>
  <si>
    <t>041203</t>
  </si>
  <si>
    <t>024904</t>
  </si>
  <si>
    <t>036004</t>
  </si>
  <si>
    <t>48</t>
  </si>
  <si>
    <t>034507</t>
  </si>
  <si>
    <t>67,935</t>
  </si>
  <si>
    <t>030406</t>
  </si>
  <si>
    <t>901102</t>
  </si>
  <si>
    <t>044501</t>
  </si>
  <si>
    <t>036002</t>
  </si>
  <si>
    <t>035402</t>
  </si>
  <si>
    <t>901404</t>
  </si>
  <si>
    <t>035804</t>
  </si>
  <si>
    <t>033704</t>
  </si>
  <si>
    <t>024901</t>
  </si>
  <si>
    <t>043705</t>
  </si>
  <si>
    <t>037007</t>
  </si>
  <si>
    <t>023506</t>
  </si>
  <si>
    <t>900601</t>
  </si>
  <si>
    <t>030805</t>
  </si>
  <si>
    <t>165,561</t>
  </si>
  <si>
    <t>900801</t>
  </si>
  <si>
    <t>024903</t>
  </si>
  <si>
    <t>90</t>
  </si>
  <si>
    <t>030807</t>
  </si>
  <si>
    <t>900203</t>
  </si>
  <si>
    <t>023905</t>
  </si>
  <si>
    <t>020805</t>
  </si>
  <si>
    <t>023701</t>
  </si>
  <si>
    <t>5,878</t>
  </si>
  <si>
    <t>020202</t>
  </si>
  <si>
    <t>034707</t>
  </si>
  <si>
    <t>034107</t>
  </si>
  <si>
    <t>033907</t>
  </si>
  <si>
    <t>348,281</t>
  </si>
  <si>
    <t>034105</t>
  </si>
  <si>
    <t>901002</t>
  </si>
  <si>
    <t>036101</t>
  </si>
  <si>
    <t>2,260</t>
  </si>
  <si>
    <t>0,428</t>
  </si>
  <si>
    <t>036301</t>
  </si>
  <si>
    <t>75</t>
  </si>
  <si>
    <t>0,725</t>
  </si>
  <si>
    <t>900201</t>
  </si>
  <si>
    <t>32,101</t>
  </si>
  <si>
    <t>4,386</t>
  </si>
  <si>
    <t>74,039</t>
  </si>
  <si>
    <t>040402</t>
  </si>
  <si>
    <t>010406</t>
  </si>
  <si>
    <t>024103</t>
  </si>
  <si>
    <t>035605</t>
  </si>
  <si>
    <t>900904</t>
  </si>
  <si>
    <t>900602</t>
  </si>
  <si>
    <t>900804</t>
  </si>
  <si>
    <t>159,708</t>
  </si>
  <si>
    <t>900204</t>
  </si>
  <si>
    <t>035807</t>
  </si>
  <si>
    <t>36,694</t>
  </si>
  <si>
    <t>035301</t>
  </si>
  <si>
    <t>036904</t>
  </si>
  <si>
    <t>900303</t>
  </si>
  <si>
    <t>036901</t>
  </si>
  <si>
    <t>024306</t>
  </si>
  <si>
    <t>024305</t>
  </si>
  <si>
    <t>036803</t>
  </si>
  <si>
    <t>025503</t>
  </si>
  <si>
    <t>67</t>
  </si>
  <si>
    <t>021206</t>
  </si>
  <si>
    <t>034106</t>
  </si>
  <si>
    <t>015001</t>
  </si>
  <si>
    <t>044102</t>
  </si>
  <si>
    <t>040406</t>
  </si>
  <si>
    <t>61,107</t>
  </si>
  <si>
    <t>036606</t>
  </si>
  <si>
    <t>59,669</t>
  </si>
  <si>
    <t>037003</t>
  </si>
  <si>
    <t>035701</t>
  </si>
  <si>
    <t>59</t>
  </si>
  <si>
    <t>7L6941431Q 3X1</t>
  </si>
  <si>
    <t>77,210</t>
  </si>
  <si>
    <t>7L6941627</t>
  </si>
  <si>
    <t>8,352</t>
  </si>
  <si>
    <t>7L6953503B B41</t>
  </si>
  <si>
    <t>90,206</t>
  </si>
  <si>
    <t>7L6953549F</t>
  </si>
  <si>
    <t>260,108</t>
  </si>
  <si>
    <t>7L6955104A</t>
  </si>
  <si>
    <t>21,586</t>
  </si>
  <si>
    <t>7L6959520B 20H</t>
  </si>
  <si>
    <t>24,791</t>
  </si>
  <si>
    <t>7L6959855  3X1</t>
  </si>
  <si>
    <t>28,583</t>
  </si>
  <si>
    <t>7M0012119</t>
  </si>
  <si>
    <t>5,527</t>
  </si>
  <si>
    <t>7M0837284</t>
  </si>
  <si>
    <t>5,064</t>
  </si>
  <si>
    <t>7M0919376</t>
  </si>
  <si>
    <t>13,306</t>
  </si>
  <si>
    <t>7M3122291</t>
  </si>
  <si>
    <t>035105</t>
  </si>
  <si>
    <t>5,628</t>
  </si>
  <si>
    <t>7N0127177</t>
  </si>
  <si>
    <t>29,151</t>
  </si>
  <si>
    <t>7N0698647A</t>
  </si>
  <si>
    <t>14,162</t>
  </si>
  <si>
    <t>7N0831402B</t>
  </si>
  <si>
    <t>32,267</t>
  </si>
  <si>
    <t>7N0837017B</t>
  </si>
  <si>
    <t>19,725</t>
  </si>
  <si>
    <t>7N0951253</t>
  </si>
  <si>
    <t>29,491</t>
  </si>
  <si>
    <t>7P0121276</t>
  </si>
  <si>
    <t>1,926</t>
  </si>
  <si>
    <t>7P0407151C</t>
  </si>
  <si>
    <t>034907</t>
  </si>
  <si>
    <t>259,742</t>
  </si>
  <si>
    <t>7P0407152E</t>
  </si>
  <si>
    <t>265,232</t>
  </si>
  <si>
    <t>7P0820803N</t>
  </si>
  <si>
    <t>036502</t>
  </si>
  <si>
    <t>1 085,864</t>
  </si>
  <si>
    <t>7P0907637</t>
  </si>
  <si>
    <t>7P6422154</t>
  </si>
  <si>
    <t>337,107</t>
  </si>
  <si>
    <t>7P6805911B 9B9</t>
  </si>
  <si>
    <t>43,163</t>
  </si>
  <si>
    <t>7P6805912B 9B9</t>
  </si>
  <si>
    <t>43,159</t>
  </si>
  <si>
    <t>7P6805912D 9B9</t>
  </si>
  <si>
    <t>53,970</t>
  </si>
  <si>
    <t>7P6805977A</t>
  </si>
  <si>
    <t>7P6805978A</t>
  </si>
  <si>
    <t>53,643</t>
  </si>
  <si>
    <t>7P6807185  GRU</t>
  </si>
  <si>
    <t>5,152</t>
  </si>
  <si>
    <t>7P6807186  GRU</t>
  </si>
  <si>
    <t>4,632</t>
  </si>
  <si>
    <t>7P6807450A GRU</t>
  </si>
  <si>
    <t>4,750</t>
  </si>
  <si>
    <t>7P6821151A</t>
  </si>
  <si>
    <t>18,735</t>
  </si>
  <si>
    <t>7P6823301</t>
  </si>
  <si>
    <t>78,624</t>
  </si>
  <si>
    <t>7P6823302</t>
  </si>
  <si>
    <t>7P6837205B GRU</t>
  </si>
  <si>
    <t>168,220</t>
  </si>
  <si>
    <t>7P6837206B GRU</t>
  </si>
  <si>
    <t>168,278</t>
  </si>
  <si>
    <t>7P6853343  H81</t>
  </si>
  <si>
    <t>11,190</t>
  </si>
  <si>
    <t>7P6853675T OZD</t>
  </si>
  <si>
    <t>19,895</t>
  </si>
  <si>
    <t>7P6853957E 9B9</t>
  </si>
  <si>
    <t>24,219</t>
  </si>
  <si>
    <t>7P6857148  H67</t>
  </si>
  <si>
    <t>14,430</t>
  </si>
  <si>
    <t>7P6907357  Z03</t>
  </si>
  <si>
    <t>167,760</t>
  </si>
  <si>
    <t>7P6941699E</t>
  </si>
  <si>
    <t>81,450</t>
  </si>
  <si>
    <t>7P6945291</t>
  </si>
  <si>
    <t>31,399</t>
  </si>
  <si>
    <t>7P6945292</t>
  </si>
  <si>
    <t>31,279</t>
  </si>
  <si>
    <t>7P6951221A</t>
  </si>
  <si>
    <t>51,402</t>
  </si>
  <si>
    <t>7P6955979</t>
  </si>
  <si>
    <t>53,353</t>
  </si>
  <si>
    <t>811419831B</t>
  </si>
  <si>
    <t>15,601</t>
  </si>
  <si>
    <t>811807577C</t>
  </si>
  <si>
    <t>0,337</t>
  </si>
  <si>
    <t>811827552A</t>
  </si>
  <si>
    <t>23,672</t>
  </si>
  <si>
    <t>81A821171B</t>
  </si>
  <si>
    <t>52,727</t>
  </si>
  <si>
    <t>81A821172B</t>
  </si>
  <si>
    <t>52,728</t>
  </si>
  <si>
    <t>81A949101</t>
  </si>
  <si>
    <t>81A949102</t>
  </si>
  <si>
    <t>823959481F</t>
  </si>
  <si>
    <t>10,332</t>
  </si>
  <si>
    <t>861803899B</t>
  </si>
  <si>
    <t>1,687</t>
  </si>
  <si>
    <t>8A0407465</t>
  </si>
  <si>
    <t>034902</t>
  </si>
  <si>
    <t>51,808</t>
  </si>
  <si>
    <t>8D0199335Q</t>
  </si>
  <si>
    <t>34,959</t>
  </si>
  <si>
    <t>8D0201351A</t>
  </si>
  <si>
    <t>28,966</t>
  </si>
  <si>
    <t>8D0260805RX</t>
  </si>
  <si>
    <t>1 335,889</t>
  </si>
  <si>
    <t>8D0399113AB</t>
  </si>
  <si>
    <t>41,635</t>
  </si>
  <si>
    <t>8D0407151E</t>
  </si>
  <si>
    <t>213,142</t>
  </si>
  <si>
    <t>8D0512131</t>
  </si>
  <si>
    <t>14,312</t>
  </si>
  <si>
    <t>8D0601170  Z17</t>
  </si>
  <si>
    <t>18,556</t>
  </si>
  <si>
    <t>8D0798151</t>
  </si>
  <si>
    <t>21,765</t>
  </si>
  <si>
    <t>8D0803583H</t>
  </si>
  <si>
    <t>2,513</t>
  </si>
  <si>
    <t>8D0821171B</t>
  </si>
  <si>
    <t>115,365</t>
  </si>
  <si>
    <t>8D0821172F</t>
  </si>
  <si>
    <t>36,000</t>
  </si>
  <si>
    <t>8D0845237</t>
  </si>
  <si>
    <t>0,537</t>
  </si>
  <si>
    <t>8D0853419D</t>
  </si>
  <si>
    <t>7,473</t>
  </si>
  <si>
    <t>8D0906321</t>
  </si>
  <si>
    <t>20,477</t>
  </si>
  <si>
    <t>8D0941453</t>
  </si>
  <si>
    <t>22,435</t>
  </si>
  <si>
    <t>8D0941509H 01C</t>
  </si>
  <si>
    <t>59,067</t>
  </si>
  <si>
    <t>8D0955873</t>
  </si>
  <si>
    <t>7,087</t>
  </si>
  <si>
    <t>8D0973734</t>
  </si>
  <si>
    <t>11,932</t>
  </si>
  <si>
    <t>8D2611931AE</t>
  </si>
  <si>
    <t>21,914</t>
  </si>
  <si>
    <t>8D9860251B</t>
  </si>
  <si>
    <t>50,776</t>
  </si>
  <si>
    <t>8E0098625</t>
  </si>
  <si>
    <t>18,727</t>
  </si>
  <si>
    <t>8E0098627</t>
  </si>
  <si>
    <t>41,011</t>
  </si>
  <si>
    <t>8E0117335K</t>
  </si>
  <si>
    <t>28,404</t>
  </si>
  <si>
    <t>8E0121283</t>
  </si>
  <si>
    <t>11,760</t>
  </si>
  <si>
    <t>8E0121283AC</t>
  </si>
  <si>
    <t>10,138</t>
  </si>
  <si>
    <t>8E0121284J</t>
  </si>
  <si>
    <t>016207</t>
  </si>
  <si>
    <t>9,457</t>
  </si>
  <si>
    <t>8E0121292AB</t>
  </si>
  <si>
    <t>9,747</t>
  </si>
  <si>
    <t>8E0129054</t>
  </si>
  <si>
    <t>7,334</t>
  </si>
  <si>
    <t>8E0131561M</t>
  </si>
  <si>
    <t>13,857</t>
  </si>
  <si>
    <t>8E0131850AB</t>
  </si>
  <si>
    <t>25,691</t>
  </si>
  <si>
    <t>8E0131850AC</t>
  </si>
  <si>
    <t>25,684</t>
  </si>
  <si>
    <t>8E0199382AG</t>
  </si>
  <si>
    <t>100,620</t>
  </si>
  <si>
    <t>8E0260749C</t>
  </si>
  <si>
    <t>0,695</t>
  </si>
  <si>
    <t>8E0260805BJ</t>
  </si>
  <si>
    <t>036902</t>
  </si>
  <si>
    <t>773,033</t>
  </si>
  <si>
    <t>8E0407151R</t>
  </si>
  <si>
    <t>178,618</t>
  </si>
  <si>
    <t>8E0407505P</t>
  </si>
  <si>
    <t>104,854</t>
  </si>
  <si>
    <t>8E0407506A</t>
  </si>
  <si>
    <t>105,256</t>
  </si>
  <si>
    <t>8E0407506P</t>
  </si>
  <si>
    <t>104,855</t>
  </si>
  <si>
    <t>8E0407509A</t>
  </si>
  <si>
    <t>8E0407509P</t>
  </si>
  <si>
    <t>8E0407510A</t>
  </si>
  <si>
    <t>8E0407510P</t>
  </si>
  <si>
    <t>8E0407693AL</t>
  </si>
  <si>
    <t>309,736</t>
  </si>
  <si>
    <t>8E0407694AG</t>
  </si>
  <si>
    <t>192,842</t>
  </si>
  <si>
    <t>8E0407694AL</t>
  </si>
  <si>
    <t>8E0512127B</t>
  </si>
  <si>
    <t>1,283</t>
  </si>
  <si>
    <t>8E0615301A</t>
  </si>
  <si>
    <t>61,991</t>
  </si>
  <si>
    <t>8E0615301R</t>
  </si>
  <si>
    <t>011003</t>
  </si>
  <si>
    <t>93,800</t>
  </si>
  <si>
    <t>8E0807241C GRU</t>
  </si>
  <si>
    <t>12,907</t>
  </si>
  <si>
    <t>8E0807277</t>
  </si>
  <si>
    <t>8,606</t>
  </si>
  <si>
    <t>8E0807329</t>
  </si>
  <si>
    <t>3,435</t>
  </si>
  <si>
    <t>8E0809347</t>
  </si>
  <si>
    <t>9,798</t>
  </si>
  <si>
    <t>8E0810171B</t>
  </si>
  <si>
    <t>901402</t>
  </si>
  <si>
    <t>8E0810171C</t>
  </si>
  <si>
    <t>50,050</t>
  </si>
  <si>
    <t>8E0820043BL5PR</t>
  </si>
  <si>
    <t>036501</t>
  </si>
  <si>
    <t>991,523</t>
  </si>
  <si>
    <t>8E0820043BQ5PR</t>
  </si>
  <si>
    <t>1 078,268</t>
  </si>
  <si>
    <t>8E0820539</t>
  </si>
  <si>
    <t>15,405</t>
  </si>
  <si>
    <t>8E0820902F 6PS</t>
  </si>
  <si>
    <t>85,011</t>
  </si>
  <si>
    <t>8E0820951H 1GK</t>
  </si>
  <si>
    <t>103,941</t>
  </si>
  <si>
    <t>8E0821171F</t>
  </si>
  <si>
    <t>39,496</t>
  </si>
  <si>
    <t>8E0821172C</t>
  </si>
  <si>
    <t>52,513</t>
  </si>
  <si>
    <t>8E0821172F</t>
  </si>
  <si>
    <t>8E0823509D</t>
  </si>
  <si>
    <t>40,799</t>
  </si>
  <si>
    <t>8E0823746</t>
  </si>
  <si>
    <t>5,172</t>
  </si>
  <si>
    <t>8E0831445E</t>
  </si>
  <si>
    <t>1,632</t>
  </si>
  <si>
    <t>8E0833411E</t>
  </si>
  <si>
    <t>37,284</t>
  </si>
  <si>
    <t>8E0853887A</t>
  </si>
  <si>
    <t>9,064</t>
  </si>
  <si>
    <t>8E0853921D</t>
  </si>
  <si>
    <t>12,527</t>
  </si>
  <si>
    <t>8E0857563A DX6</t>
  </si>
  <si>
    <t>2,489</t>
  </si>
  <si>
    <t>8E0857563A J50</t>
  </si>
  <si>
    <t>2,410</t>
  </si>
  <si>
    <t>8E0857961Q 1WV</t>
  </si>
  <si>
    <t>122,246</t>
  </si>
  <si>
    <t>8E0864245P 38M</t>
  </si>
  <si>
    <t>90,046</t>
  </si>
  <si>
    <t>8E0906627C</t>
  </si>
  <si>
    <t>64,085</t>
  </si>
  <si>
    <t>8E0941118</t>
  </si>
  <si>
    <t>8E0949127</t>
  </si>
  <si>
    <t>8E0951223D</t>
  </si>
  <si>
    <t>58,562</t>
  </si>
  <si>
    <t>8E0955665</t>
  </si>
  <si>
    <t>8,454</t>
  </si>
  <si>
    <t>8E0959747A</t>
  </si>
  <si>
    <t>83,661</t>
  </si>
  <si>
    <t>8E0959851D 5PR</t>
  </si>
  <si>
    <t>69,236</t>
  </si>
  <si>
    <t>8E0971848F</t>
  </si>
  <si>
    <t>1,380</t>
  </si>
  <si>
    <t>8E0971848R</t>
  </si>
  <si>
    <t>1,353</t>
  </si>
  <si>
    <t>8E1721401G</t>
  </si>
  <si>
    <t>54,233</t>
  </si>
  <si>
    <t>8E1820024</t>
  </si>
  <si>
    <t>035906</t>
  </si>
  <si>
    <t>362,063</t>
  </si>
  <si>
    <t>8E1837015AA</t>
  </si>
  <si>
    <t>151,897</t>
  </si>
  <si>
    <t>8E1837020G 7PE</t>
  </si>
  <si>
    <t>27,571</t>
  </si>
  <si>
    <t>8E1837239  GRU</t>
  </si>
  <si>
    <t>30,113</t>
  </si>
  <si>
    <t>8E1837885B</t>
  </si>
  <si>
    <t>49,111</t>
  </si>
  <si>
    <t>8E5827797A</t>
  </si>
  <si>
    <t>3,535</t>
  </si>
  <si>
    <t>8E5886373</t>
  </si>
  <si>
    <t>8E9853742  2ZZ</t>
  </si>
  <si>
    <t>8F0862153D</t>
  </si>
  <si>
    <t>25,349</t>
  </si>
  <si>
    <t>8H0821171C</t>
  </si>
  <si>
    <t>30,330</t>
  </si>
  <si>
    <t>8H0821172C</t>
  </si>
  <si>
    <t>8H0853741  2ZZ</t>
  </si>
  <si>
    <t>25,223</t>
  </si>
  <si>
    <t>8H0853743B 2ZZ</t>
  </si>
  <si>
    <t>25,377</t>
  </si>
  <si>
    <t>8J0419673E</t>
  </si>
  <si>
    <t>13,183</t>
  </si>
  <si>
    <t>8J0821171B</t>
  </si>
  <si>
    <t>900802</t>
  </si>
  <si>
    <t>55,680</t>
  </si>
  <si>
    <t>8J0821191H</t>
  </si>
  <si>
    <t>37,851</t>
  </si>
  <si>
    <t>8J1837016C</t>
  </si>
  <si>
    <t>127,113</t>
  </si>
  <si>
    <t>8J1837016D</t>
  </si>
  <si>
    <t>155,343</t>
  </si>
  <si>
    <t>8K0010502KL</t>
  </si>
  <si>
    <t>4,590</t>
  </si>
  <si>
    <t>8K0011021</t>
  </si>
  <si>
    <t>011706</t>
  </si>
  <si>
    <t>50,900</t>
  </si>
  <si>
    <t>8K0035435  1FU</t>
  </si>
  <si>
    <t>19,663</t>
  </si>
  <si>
    <t>8K0121275C</t>
  </si>
  <si>
    <t>8K0129669</t>
  </si>
  <si>
    <t>8K0133426A</t>
  </si>
  <si>
    <t>4,769</t>
  </si>
  <si>
    <t>8K0133843</t>
  </si>
  <si>
    <t>23,287</t>
  </si>
  <si>
    <t>8K0253115D</t>
  </si>
  <si>
    <t>4,156</t>
  </si>
  <si>
    <t>8K0253115L</t>
  </si>
  <si>
    <t>4,937</t>
  </si>
  <si>
    <t>8K0260805L</t>
  </si>
  <si>
    <t>872,887</t>
  </si>
  <si>
    <t>8K0260805N</t>
  </si>
  <si>
    <t>036302</t>
  </si>
  <si>
    <t>761,197</t>
  </si>
  <si>
    <t>8K0298260A</t>
  </si>
  <si>
    <t>20,655</t>
  </si>
  <si>
    <t>8K0407152D</t>
  </si>
  <si>
    <t>020807</t>
  </si>
  <si>
    <t>187,147</t>
  </si>
  <si>
    <t>8K0407505R</t>
  </si>
  <si>
    <t>170,742</t>
  </si>
  <si>
    <t>8K0407506R</t>
  </si>
  <si>
    <t>8K0407510R</t>
  </si>
  <si>
    <t>8K0407515</t>
  </si>
  <si>
    <t>13,707</t>
  </si>
  <si>
    <t>8K0407693AD</t>
  </si>
  <si>
    <t>8K0407693AF</t>
  </si>
  <si>
    <t>8K0407693S</t>
  </si>
  <si>
    <t>292,815</t>
  </si>
  <si>
    <t>8K0407693T</t>
  </si>
  <si>
    <t>310,573</t>
  </si>
  <si>
    <t>8K0407694AD</t>
  </si>
  <si>
    <t>8K0407694AF</t>
  </si>
  <si>
    <t>344,215</t>
  </si>
  <si>
    <t>8K0407694N</t>
  </si>
  <si>
    <t>8K0413038M</t>
  </si>
  <si>
    <t>93,424</t>
  </si>
  <si>
    <t>8K0501529L</t>
  </si>
  <si>
    <t>39,870</t>
  </si>
  <si>
    <t>8K0505324H</t>
  </si>
  <si>
    <t>187,969</t>
  </si>
  <si>
    <t>8K0512297E</t>
  </si>
  <si>
    <t>13,333</t>
  </si>
  <si>
    <t>8K0805615</t>
  </si>
  <si>
    <t>25,439</t>
  </si>
  <si>
    <t>8K0807277A</t>
  </si>
  <si>
    <t>7,782</t>
  </si>
  <si>
    <t>8K0807278A</t>
  </si>
  <si>
    <t>8K0810171B</t>
  </si>
  <si>
    <t>56,223</t>
  </si>
  <si>
    <t>8K0810172C</t>
  </si>
  <si>
    <t>59,806</t>
  </si>
  <si>
    <t>8K0820511C</t>
  </si>
  <si>
    <t>139,442</t>
  </si>
  <si>
    <t>8K0820536D</t>
  </si>
  <si>
    <t>7,114</t>
  </si>
  <si>
    <t>8K0821171C</t>
  </si>
  <si>
    <t>33,734</t>
  </si>
  <si>
    <t>8K0821171G</t>
  </si>
  <si>
    <t>900403</t>
  </si>
  <si>
    <t>64,609</t>
  </si>
  <si>
    <t>8K0821171N</t>
  </si>
  <si>
    <t>8K0821172G</t>
  </si>
  <si>
    <t>64,136</t>
  </si>
  <si>
    <t>8K0821172N</t>
  </si>
  <si>
    <t>8K0821213A</t>
  </si>
  <si>
    <t>0,625</t>
  </si>
  <si>
    <t>8K0823301D</t>
  </si>
  <si>
    <t>19,360</t>
  </si>
  <si>
    <t>8K0823302D</t>
  </si>
  <si>
    <t>8K0831401H</t>
  </si>
  <si>
    <t>38,971</t>
  </si>
  <si>
    <t>8K0831402J</t>
  </si>
  <si>
    <t>40,430</t>
  </si>
  <si>
    <t>8K0837019G 7PE</t>
  </si>
  <si>
    <t>59,270</t>
  </si>
  <si>
    <t>8K0837020E 1GK</t>
  </si>
  <si>
    <t>60,752</t>
  </si>
  <si>
    <t>8K0839020E 7PE</t>
  </si>
  <si>
    <t>55,990</t>
  </si>
  <si>
    <t>8K0845453</t>
  </si>
  <si>
    <t>25,025</t>
  </si>
  <si>
    <t>8K0845867</t>
  </si>
  <si>
    <t>8K0853601</t>
  </si>
  <si>
    <t>33,632</t>
  </si>
  <si>
    <t>8K0853929A</t>
  </si>
  <si>
    <t>2,456</t>
  </si>
  <si>
    <t>8K0857607A Z62</t>
  </si>
  <si>
    <t>39,228</t>
  </si>
  <si>
    <t>8K0857781</t>
  </si>
  <si>
    <t>7,457</t>
  </si>
  <si>
    <t>8K0863305  R66</t>
  </si>
  <si>
    <t>44,939</t>
  </si>
  <si>
    <t>8K0863788</t>
  </si>
  <si>
    <t>0,600</t>
  </si>
  <si>
    <t>8K0905852E</t>
  </si>
  <si>
    <t>226,733</t>
  </si>
  <si>
    <t>8K0907297</t>
  </si>
  <si>
    <t>5,512</t>
  </si>
  <si>
    <t>8K0907472A</t>
  </si>
  <si>
    <t>208,321</t>
  </si>
  <si>
    <t>8K0907539</t>
  </si>
  <si>
    <t>30,423</t>
  </si>
  <si>
    <t>8K0941285N</t>
  </si>
  <si>
    <t>97,099</t>
  </si>
  <si>
    <t>8K0941309F</t>
  </si>
  <si>
    <t>83,522</t>
  </si>
  <si>
    <t>8K0959565E WEP</t>
  </si>
  <si>
    <t>45,137</t>
  </si>
  <si>
    <t>8K0959747A</t>
  </si>
  <si>
    <t>96,045</t>
  </si>
  <si>
    <t>8K0959802B</t>
  </si>
  <si>
    <t>84,058</t>
  </si>
  <si>
    <t>8K0959851D V10</t>
  </si>
  <si>
    <t>74,539</t>
  </si>
  <si>
    <t>8K0972571</t>
  </si>
  <si>
    <t>12,780</t>
  </si>
  <si>
    <t>8K0972701</t>
  </si>
  <si>
    <t>5,546</t>
  </si>
  <si>
    <t>8K0998068A</t>
  </si>
  <si>
    <t>9,089</t>
  </si>
  <si>
    <t>8K1820021C</t>
  </si>
  <si>
    <t>035907</t>
  </si>
  <si>
    <t>248,904</t>
  </si>
  <si>
    <t>8K1820043AAXZF</t>
  </si>
  <si>
    <t>036701</t>
  </si>
  <si>
    <t>641,417</t>
  </si>
  <si>
    <t>8K1907115F</t>
  </si>
  <si>
    <t>1 249,900</t>
  </si>
  <si>
    <t>8K1927451</t>
  </si>
  <si>
    <t>25,879</t>
  </si>
  <si>
    <t>8K5827373B</t>
  </si>
  <si>
    <t>2,039</t>
  </si>
  <si>
    <t>8K5853274P 9B9</t>
  </si>
  <si>
    <t>18,383</t>
  </si>
  <si>
    <t>8K5945191A</t>
  </si>
  <si>
    <t>12,936</t>
  </si>
  <si>
    <t>8K5971821A 01C</t>
  </si>
  <si>
    <t>6,504</t>
  </si>
  <si>
    <t>8L0601165D 7ZJ</t>
  </si>
  <si>
    <t>22,297</t>
  </si>
  <si>
    <t>8L0863278BG6BN</t>
  </si>
  <si>
    <t>43,510</t>
  </si>
  <si>
    <t>8L0867775  1EJ</t>
  </si>
  <si>
    <t>0,702</t>
  </si>
  <si>
    <t>8L0941953</t>
  </si>
  <si>
    <t>14,800</t>
  </si>
  <si>
    <t>8N0012219</t>
  </si>
  <si>
    <t>20,811</t>
  </si>
  <si>
    <t>8N0820901A 23J</t>
  </si>
  <si>
    <t>195,852</t>
  </si>
  <si>
    <t>8N7858339  6PS</t>
  </si>
  <si>
    <t>19,841</t>
  </si>
  <si>
    <t>8P0807183A</t>
  </si>
  <si>
    <t>9,505</t>
  </si>
  <si>
    <t>8P0807183B</t>
  </si>
  <si>
    <t>8P0807441C 01C</t>
  </si>
  <si>
    <t>8P0810171H</t>
  </si>
  <si>
    <t>8P0810172K</t>
  </si>
  <si>
    <t>8P0821172G</t>
  </si>
  <si>
    <t>45,498</t>
  </si>
  <si>
    <t>8P0821191C</t>
  </si>
  <si>
    <t>34,894</t>
  </si>
  <si>
    <t>8P0821191D</t>
  </si>
  <si>
    <t>32,292</t>
  </si>
  <si>
    <t>8P0821192B</t>
  </si>
  <si>
    <t>8P0823301B</t>
  </si>
  <si>
    <t>15,058</t>
  </si>
  <si>
    <t>8P0823302B</t>
  </si>
  <si>
    <t>15,057</t>
  </si>
  <si>
    <t>8P0837798</t>
  </si>
  <si>
    <t>0,827</t>
  </si>
  <si>
    <t>8P0853743K 2ZZ</t>
  </si>
  <si>
    <t>25,677</t>
  </si>
  <si>
    <t>8P0858523  01C</t>
  </si>
  <si>
    <t>035206</t>
  </si>
  <si>
    <t>7,153</t>
  </si>
  <si>
    <t>8P0868243</t>
  </si>
  <si>
    <t>0,435</t>
  </si>
  <si>
    <t>8P4809933A</t>
  </si>
  <si>
    <t>4,848</t>
  </si>
  <si>
    <t>8P4853557H 01C</t>
  </si>
  <si>
    <t>63,891</t>
  </si>
  <si>
    <t>8P4955758A</t>
  </si>
  <si>
    <t>1,776</t>
  </si>
  <si>
    <t>8P7919289</t>
  </si>
  <si>
    <t>8,779</t>
  </si>
  <si>
    <t>8P7998191</t>
  </si>
  <si>
    <t>24,068</t>
  </si>
  <si>
    <t>8R0199381AM</t>
  </si>
  <si>
    <t>198,258</t>
  </si>
  <si>
    <t>8R0253144B</t>
  </si>
  <si>
    <t>035503</t>
  </si>
  <si>
    <t>21,031</t>
  </si>
  <si>
    <t>8R0698471</t>
  </si>
  <si>
    <t>48,415</t>
  </si>
  <si>
    <t>8R0821171H</t>
  </si>
  <si>
    <t>69,661</t>
  </si>
  <si>
    <t>8R0821171M</t>
  </si>
  <si>
    <t>8R0821172F</t>
  </si>
  <si>
    <t>69,662</t>
  </si>
  <si>
    <t>8R0821172H</t>
  </si>
  <si>
    <t>8R0821172K</t>
  </si>
  <si>
    <t>65,260</t>
  </si>
  <si>
    <t>8R0823731A</t>
  </si>
  <si>
    <t>19,266</t>
  </si>
  <si>
    <t>8R0825219B</t>
  </si>
  <si>
    <t>8R0853888B</t>
  </si>
  <si>
    <t>16,707</t>
  </si>
  <si>
    <t>8R0854959D 4U8</t>
  </si>
  <si>
    <t>21,990</t>
  </si>
  <si>
    <t>8R0857607H Z62</t>
  </si>
  <si>
    <t>36,571</t>
  </si>
  <si>
    <t>8R0955102A</t>
  </si>
  <si>
    <t>025205</t>
  </si>
  <si>
    <t>52,742</t>
  </si>
  <si>
    <t>8R0955275E GRU</t>
  </si>
  <si>
    <t>38,303</t>
  </si>
  <si>
    <t>8R0998121</t>
  </si>
  <si>
    <t>23,691</t>
  </si>
  <si>
    <t>8R0998122</t>
  </si>
  <si>
    <t>23,222</t>
  </si>
  <si>
    <t>8R1823531A</t>
  </si>
  <si>
    <t>10,642</t>
  </si>
  <si>
    <t>8T0260805E</t>
  </si>
  <si>
    <t>036905</t>
  </si>
  <si>
    <t>882,462</t>
  </si>
  <si>
    <t>8T0260805F</t>
  </si>
  <si>
    <t>036503</t>
  </si>
  <si>
    <t>887,966</t>
  </si>
  <si>
    <t>8T0260805N</t>
  </si>
  <si>
    <t>873,962</t>
  </si>
  <si>
    <t>8T0298403</t>
  </si>
  <si>
    <t>62,438</t>
  </si>
  <si>
    <t>8T0810171C</t>
  </si>
  <si>
    <t>45,840</t>
  </si>
  <si>
    <t>8T0820521A</t>
  </si>
  <si>
    <t>356,824</t>
  </si>
  <si>
    <t>8T0821171M</t>
  </si>
  <si>
    <t>48,876</t>
  </si>
  <si>
    <t>8T0821172M</t>
  </si>
  <si>
    <t>8T0821467A</t>
  </si>
  <si>
    <t>14,426</t>
  </si>
  <si>
    <t>8T0823301D</t>
  </si>
  <si>
    <t>20,276</t>
  </si>
  <si>
    <t>8T0823301E</t>
  </si>
  <si>
    <t>21,175</t>
  </si>
  <si>
    <t>8T0823302E</t>
  </si>
  <si>
    <t>8T0823480</t>
  </si>
  <si>
    <t>8T0823531</t>
  </si>
  <si>
    <t>2,055</t>
  </si>
  <si>
    <t>8T0823544</t>
  </si>
  <si>
    <t>13,449</t>
  </si>
  <si>
    <t>8T0823721</t>
  </si>
  <si>
    <t>5,177</t>
  </si>
  <si>
    <t>8T0827377B</t>
  </si>
  <si>
    <t>3,219</t>
  </si>
  <si>
    <t>8T0837209</t>
  </si>
  <si>
    <t>1,437</t>
  </si>
  <si>
    <t>8T0853735  2ZZ</t>
  </si>
  <si>
    <t>32,580</t>
  </si>
  <si>
    <t>8T0853742B 2ZZ</t>
  </si>
  <si>
    <t>32,354</t>
  </si>
  <si>
    <t>8T0853742D 2ZZ</t>
  </si>
  <si>
    <t>32,130</t>
  </si>
  <si>
    <t>8T0857593  Z62</t>
  </si>
  <si>
    <t>7,178</t>
  </si>
  <si>
    <t>8T0857785A</t>
  </si>
  <si>
    <t>6,171</t>
  </si>
  <si>
    <t>8T0857786A</t>
  </si>
  <si>
    <t>5,777</t>
  </si>
  <si>
    <t>8T0907441C</t>
  </si>
  <si>
    <t>395,838</t>
  </si>
  <si>
    <t>8T0919177A</t>
  </si>
  <si>
    <t>14,380</t>
  </si>
  <si>
    <t>8T0919177B</t>
  </si>
  <si>
    <t>27,309</t>
  </si>
  <si>
    <t>8T0919178</t>
  </si>
  <si>
    <t>10,803</t>
  </si>
  <si>
    <t>8T0955101B</t>
  </si>
  <si>
    <t>8T0959802B</t>
  </si>
  <si>
    <t>108,452</t>
  </si>
  <si>
    <t>8T1823633B</t>
  </si>
  <si>
    <t>9,756</t>
  </si>
  <si>
    <t>8T8810171A</t>
  </si>
  <si>
    <t>8T8810172B</t>
  </si>
  <si>
    <t>81,727</t>
  </si>
  <si>
    <t>8T8853742  2ZZ</t>
  </si>
  <si>
    <t>30,422</t>
  </si>
  <si>
    <t>8U0805333</t>
  </si>
  <si>
    <t>6,429</t>
  </si>
  <si>
    <t>8U0805932</t>
  </si>
  <si>
    <t>016007</t>
  </si>
  <si>
    <t>17,184</t>
  </si>
  <si>
    <t>8U0807441A GRU</t>
  </si>
  <si>
    <t>5,130</t>
  </si>
  <si>
    <t>8U0810171A</t>
  </si>
  <si>
    <t>60,566</t>
  </si>
  <si>
    <t>8U0820043B XHA</t>
  </si>
  <si>
    <t>8U0821171C</t>
  </si>
  <si>
    <t>8U0821172E</t>
  </si>
  <si>
    <t>8U0823301</t>
  </si>
  <si>
    <t>21,236</t>
  </si>
  <si>
    <t>8U0823302</t>
  </si>
  <si>
    <t>8U0823485A</t>
  </si>
  <si>
    <t>3,894</t>
  </si>
  <si>
    <t>8U0853306</t>
  </si>
  <si>
    <t>78,492</t>
  </si>
  <si>
    <t>8U0853741  2ZZ</t>
  </si>
  <si>
    <t>17,519</t>
  </si>
  <si>
    <t>8U0853887E</t>
  </si>
  <si>
    <t>18,885</t>
  </si>
  <si>
    <t>8U0907468A</t>
  </si>
  <si>
    <t>318,745</t>
  </si>
  <si>
    <t>8U0927225G 6PS</t>
  </si>
  <si>
    <t>36,791</t>
  </si>
  <si>
    <t>8U0941475B</t>
  </si>
  <si>
    <t>155,191</t>
  </si>
  <si>
    <t>8U0955275  GRU</t>
  </si>
  <si>
    <t>14,458</t>
  </si>
  <si>
    <t>8U0955276  GRU</t>
  </si>
  <si>
    <t>14,325</t>
  </si>
  <si>
    <t>8U0955559B</t>
  </si>
  <si>
    <t>152,876</t>
  </si>
  <si>
    <t>8U1837020A 4PK</t>
  </si>
  <si>
    <t>39,098</t>
  </si>
  <si>
    <t>8U1837020A SK4</t>
  </si>
  <si>
    <t>41,412</t>
  </si>
  <si>
    <t>8U1955407A 1P9</t>
  </si>
  <si>
    <t>29,475</t>
  </si>
  <si>
    <t>8V0498625A</t>
  </si>
  <si>
    <t>8V0821171J</t>
  </si>
  <si>
    <t>8V0821172</t>
  </si>
  <si>
    <t>52,315</t>
  </si>
  <si>
    <t>8V0821172J</t>
  </si>
  <si>
    <t>45,499</t>
  </si>
  <si>
    <t>8V0823185B</t>
  </si>
  <si>
    <t>27,956</t>
  </si>
  <si>
    <t>8V0823301G</t>
  </si>
  <si>
    <t>15,958</t>
  </si>
  <si>
    <t>8V0823302G</t>
  </si>
  <si>
    <t>15,503</t>
  </si>
  <si>
    <t>8V0823485</t>
  </si>
  <si>
    <t>16,434</t>
  </si>
  <si>
    <t>8V0837109A</t>
  </si>
  <si>
    <t>2,680</t>
  </si>
  <si>
    <t>8V0837205A GRU</t>
  </si>
  <si>
    <t>62,087</t>
  </si>
  <si>
    <t>8V0863210</t>
  </si>
  <si>
    <t>2,958</t>
  </si>
  <si>
    <t>8V0881348B 01C</t>
  </si>
  <si>
    <t>8,967</t>
  </si>
  <si>
    <t>8V0898012</t>
  </si>
  <si>
    <t>10,857</t>
  </si>
  <si>
    <t>8V0941453</t>
  </si>
  <si>
    <t>6,619</t>
  </si>
  <si>
    <t>8V0998099</t>
  </si>
  <si>
    <t>6,793</t>
  </si>
  <si>
    <t>8V0998109</t>
  </si>
  <si>
    <t>8V1611021</t>
  </si>
  <si>
    <t>183,046</t>
  </si>
  <si>
    <t>8V1962107  NV6</t>
  </si>
  <si>
    <t>8V3807261</t>
  </si>
  <si>
    <t>13,787</t>
  </si>
  <si>
    <t>8V3807262</t>
  </si>
  <si>
    <t>10,322</t>
  </si>
  <si>
    <t>8V3807683  9B9</t>
  </si>
  <si>
    <t>17,469</t>
  </si>
  <si>
    <t>8V3807684  9B9</t>
  </si>
  <si>
    <t>8V4807740A</t>
  </si>
  <si>
    <t>021001</t>
  </si>
  <si>
    <t>3,251</t>
  </si>
  <si>
    <t>8V5807571</t>
  </si>
  <si>
    <t>3,151</t>
  </si>
  <si>
    <t>8V5809907  GRU</t>
  </si>
  <si>
    <t>40,290</t>
  </si>
  <si>
    <t>8V5810171B</t>
  </si>
  <si>
    <t>60,827</t>
  </si>
  <si>
    <t>8V5810172C</t>
  </si>
  <si>
    <t>8V5821171</t>
  </si>
  <si>
    <t>42,778</t>
  </si>
  <si>
    <t>8V5821171B</t>
  </si>
  <si>
    <t>82,384</t>
  </si>
  <si>
    <t>8V5821171G</t>
  </si>
  <si>
    <t>45,166</t>
  </si>
  <si>
    <t>8V5821172</t>
  </si>
  <si>
    <t>8V5821172B</t>
  </si>
  <si>
    <t>82,362</t>
  </si>
  <si>
    <t>8V5821172G</t>
  </si>
  <si>
    <t>8V5919267  1QP</t>
  </si>
  <si>
    <t>55,691</t>
  </si>
  <si>
    <t>8V5919268  1QP</t>
  </si>
  <si>
    <t>55,692</t>
  </si>
  <si>
    <t>8V7853742  2ZZ</t>
  </si>
  <si>
    <t>28,614</t>
  </si>
  <si>
    <t>8W0098625</t>
  </si>
  <si>
    <t>9,368</t>
  </si>
  <si>
    <t>8W0598611B</t>
  </si>
  <si>
    <t>8W0805121</t>
  </si>
  <si>
    <t>280</t>
  </si>
  <si>
    <t>8W0810171F</t>
  </si>
  <si>
    <t>8W0810172F</t>
  </si>
  <si>
    <t>64,608</t>
  </si>
  <si>
    <t>8W0821171A</t>
  </si>
  <si>
    <t>8W0821467</t>
  </si>
  <si>
    <t>8,748</t>
  </si>
  <si>
    <t>8W0821468</t>
  </si>
  <si>
    <t>8,747</t>
  </si>
  <si>
    <t>8W0821469</t>
  </si>
  <si>
    <t>11,464</t>
  </si>
  <si>
    <t>8W0821470</t>
  </si>
  <si>
    <t>8W0823301D</t>
  </si>
  <si>
    <t>77,868</t>
  </si>
  <si>
    <t>8W0823509</t>
  </si>
  <si>
    <t>54,903</t>
  </si>
  <si>
    <t>8W0831403A</t>
  </si>
  <si>
    <t>10,532</t>
  </si>
  <si>
    <t>8W0833403A</t>
  </si>
  <si>
    <t>8W0833404A</t>
  </si>
  <si>
    <t>8W0837099A</t>
  </si>
  <si>
    <t>026105</t>
  </si>
  <si>
    <t>19,642</t>
  </si>
  <si>
    <t>8W0839085A</t>
  </si>
  <si>
    <t>9,604</t>
  </si>
  <si>
    <t>8W0857562A 1YE</t>
  </si>
  <si>
    <t>15,984</t>
  </si>
  <si>
    <t>8W0857562A DX6</t>
  </si>
  <si>
    <t>15,233</t>
  </si>
  <si>
    <t>8W0857562A EP5</t>
  </si>
  <si>
    <t>8W0857562A Z62</t>
  </si>
  <si>
    <t>8W0906093C</t>
  </si>
  <si>
    <t>114,924</t>
  </si>
  <si>
    <t>8W0927753</t>
  </si>
  <si>
    <t>65,869</t>
  </si>
  <si>
    <t>8W0927754</t>
  </si>
  <si>
    <t>8W0941309C</t>
  </si>
  <si>
    <t>94,228</t>
  </si>
  <si>
    <t>8W0941509A 5PR</t>
  </si>
  <si>
    <t>30,754</t>
  </si>
  <si>
    <t>8W0955455B</t>
  </si>
  <si>
    <t>17,948</t>
  </si>
  <si>
    <t>8W0959812</t>
  </si>
  <si>
    <t>84,624</t>
  </si>
  <si>
    <t>8W0998754</t>
  </si>
  <si>
    <t>59,920</t>
  </si>
  <si>
    <t>8W1823533B 4PK</t>
  </si>
  <si>
    <t>12,654</t>
  </si>
  <si>
    <t>8W1905217</t>
  </si>
  <si>
    <t>45,450</t>
  </si>
  <si>
    <t>8W1905217F</t>
  </si>
  <si>
    <t>46,524</t>
  </si>
  <si>
    <t>8W5853742  2ZZ</t>
  </si>
  <si>
    <t>32,140</t>
  </si>
  <si>
    <t>8W5945253</t>
  </si>
  <si>
    <t>7,272</t>
  </si>
  <si>
    <t>8W6821131B</t>
  </si>
  <si>
    <t>30,916</t>
  </si>
  <si>
    <t>8W6821132B</t>
  </si>
  <si>
    <t>8W6821171C</t>
  </si>
  <si>
    <t>8W6821172C</t>
  </si>
  <si>
    <t>74,038</t>
  </si>
  <si>
    <t>8W6853601B PUZ</t>
  </si>
  <si>
    <t>58,656</t>
  </si>
  <si>
    <t>8W6853887</t>
  </si>
  <si>
    <t>8W6853888</t>
  </si>
  <si>
    <t>8X0098625A</t>
  </si>
  <si>
    <t>9,770</t>
  </si>
  <si>
    <t>8X0809961C</t>
  </si>
  <si>
    <t>8X0809961F</t>
  </si>
  <si>
    <t>50,700</t>
  </si>
  <si>
    <t>8X0823480A</t>
  </si>
  <si>
    <t>18,801</t>
  </si>
  <si>
    <t>8X0837020E 4PK</t>
  </si>
  <si>
    <t>39,476</t>
  </si>
  <si>
    <t>8X0853737A 2ZZ</t>
  </si>
  <si>
    <t>25,188</t>
  </si>
  <si>
    <t>8X0853742A 2ZZ</t>
  </si>
  <si>
    <t>32,592</t>
  </si>
  <si>
    <t>8X0907063K</t>
  </si>
  <si>
    <t>436,443</t>
  </si>
  <si>
    <t>8X1837015A</t>
  </si>
  <si>
    <t>146,100</t>
  </si>
  <si>
    <t>8X1837016A</t>
  </si>
  <si>
    <t>114,161</t>
  </si>
  <si>
    <t>8XA807084A</t>
  </si>
  <si>
    <t>4,052</t>
  </si>
  <si>
    <t>8XA807754  GRU</t>
  </si>
  <si>
    <t>5,703</t>
  </si>
  <si>
    <t>8XA809961A</t>
  </si>
  <si>
    <t>8XA809962A</t>
  </si>
  <si>
    <t>8Z0253141</t>
  </si>
  <si>
    <t>34,388</t>
  </si>
  <si>
    <t>8Z0407195</t>
  </si>
  <si>
    <t>20,349</t>
  </si>
  <si>
    <t>8Z0820133</t>
  </si>
  <si>
    <t>11,921</t>
  </si>
  <si>
    <t>8Z0820535A</t>
  </si>
  <si>
    <t>16,909</t>
  </si>
  <si>
    <t>8Z0867276</t>
  </si>
  <si>
    <t>0,909</t>
  </si>
  <si>
    <t>AMV18820003</t>
  </si>
  <si>
    <t>010201</t>
  </si>
  <si>
    <t>ASE33000800000</t>
  </si>
  <si>
    <t>86,512</t>
  </si>
  <si>
    <t>ASE40110000000</t>
  </si>
  <si>
    <t>789,836</t>
  </si>
  <si>
    <t>ASE40110602000</t>
  </si>
  <si>
    <t>171,261</t>
  </si>
  <si>
    <t>ASE40117700000</t>
  </si>
  <si>
    <t>026603</t>
  </si>
  <si>
    <t>51,750</t>
  </si>
  <si>
    <t>ASE40118000000</t>
  </si>
  <si>
    <t>115,547</t>
  </si>
  <si>
    <t>ASE40120400000</t>
  </si>
  <si>
    <t>69,789</t>
  </si>
  <si>
    <t>ASE40135100000</t>
  </si>
  <si>
    <t>28,050</t>
  </si>
  <si>
    <t>ASE40143000000</t>
  </si>
  <si>
    <t>026206</t>
  </si>
  <si>
    <t>1 263,813</t>
  </si>
  <si>
    <t>ASE40143200000</t>
  </si>
  <si>
    <t>26,246</t>
  </si>
  <si>
    <t>ASE40153300000</t>
  </si>
  <si>
    <t>026205</t>
  </si>
  <si>
    <t>39,553</t>
  </si>
  <si>
    <t>ASE40153400000</t>
  </si>
  <si>
    <t>39,302</t>
  </si>
  <si>
    <t>ASE40450100000</t>
  </si>
  <si>
    <t>70,790</t>
  </si>
  <si>
    <t>ASE40451200000</t>
  </si>
  <si>
    <t>026607</t>
  </si>
  <si>
    <t>99,626</t>
  </si>
  <si>
    <t>ASE40452002000</t>
  </si>
  <si>
    <t>26,527</t>
  </si>
  <si>
    <t>ASE40525600000</t>
  </si>
  <si>
    <t>98,606</t>
  </si>
  <si>
    <t>ASE40543500000</t>
  </si>
  <si>
    <t>198,678</t>
  </si>
  <si>
    <t>ASE40662101000</t>
  </si>
  <si>
    <t>562,683</t>
  </si>
  <si>
    <t>ASE40700700000</t>
  </si>
  <si>
    <t>185,498</t>
  </si>
  <si>
    <t>ASE40901400000</t>
  </si>
  <si>
    <t>87,927</t>
  </si>
  <si>
    <t>ASE40901800000</t>
  </si>
  <si>
    <t>166,691</t>
  </si>
  <si>
    <t>ASE40901900000</t>
  </si>
  <si>
    <t>ASE40902200000</t>
  </si>
  <si>
    <t>79,929</t>
  </si>
  <si>
    <t>ASE40902300000</t>
  </si>
  <si>
    <t>84,545</t>
  </si>
  <si>
    <t>ASE40910000000</t>
  </si>
  <si>
    <t>026005</t>
  </si>
  <si>
    <t>296,760</t>
  </si>
  <si>
    <t>ASE42320000000</t>
  </si>
  <si>
    <t>026602</t>
  </si>
  <si>
    <t>1 902,961</t>
  </si>
  <si>
    <t>ASE42320600000</t>
  </si>
  <si>
    <t>026007</t>
  </si>
  <si>
    <t>1 210,795</t>
  </si>
  <si>
    <t>ASE42501500000</t>
  </si>
  <si>
    <t>026002</t>
  </si>
  <si>
    <t>ASE44025100000</t>
  </si>
  <si>
    <t>274,291</t>
  </si>
  <si>
    <t>ASE44025400000</t>
  </si>
  <si>
    <t>272,835</t>
  </si>
  <si>
    <t>ASE44027100000</t>
  </si>
  <si>
    <t>347,160</t>
  </si>
  <si>
    <t>ASE44140003000</t>
  </si>
  <si>
    <t>941,669</t>
  </si>
  <si>
    <t>ASE44202200000</t>
  </si>
  <si>
    <t>33,776</t>
  </si>
  <si>
    <t>ASE44202400000</t>
  </si>
  <si>
    <t>25,343</t>
  </si>
  <si>
    <t>ASE44202600000</t>
  </si>
  <si>
    <t>42,240</t>
  </si>
  <si>
    <t>ASE44202900000</t>
  </si>
  <si>
    <t>39,752</t>
  </si>
  <si>
    <t>ASE44203102000</t>
  </si>
  <si>
    <t>31,058</t>
  </si>
  <si>
    <t>ASE44203200000</t>
  </si>
  <si>
    <t>026202</t>
  </si>
  <si>
    <t>42,238</t>
  </si>
  <si>
    <t>ASE44203300000</t>
  </si>
  <si>
    <t>47,206</t>
  </si>
  <si>
    <t>ASE44203500000</t>
  </si>
  <si>
    <t>40,996</t>
  </si>
  <si>
    <t>ASE44204300000</t>
  </si>
  <si>
    <t>53,863</t>
  </si>
  <si>
    <t>ASE45040000000</t>
  </si>
  <si>
    <t>28,560</t>
  </si>
  <si>
    <t>ASE45147801000</t>
  </si>
  <si>
    <t>197,278</t>
  </si>
  <si>
    <t>ASE45149200000</t>
  </si>
  <si>
    <t>79,838</t>
  </si>
  <si>
    <t>ASE45151100000</t>
  </si>
  <si>
    <t>150,993</t>
  </si>
  <si>
    <t>ASE45601200000</t>
  </si>
  <si>
    <t>28,378</t>
  </si>
  <si>
    <t>ASE46591900000</t>
  </si>
  <si>
    <t>026003</t>
  </si>
  <si>
    <t>ASE46700900000</t>
  </si>
  <si>
    <t>145,351</t>
  </si>
  <si>
    <t>ASE46950800000</t>
  </si>
  <si>
    <t>34,157</t>
  </si>
  <si>
    <t>ASE48520100000</t>
  </si>
  <si>
    <t>D  000600A2</t>
  </si>
  <si>
    <t>51,480</t>
  </si>
  <si>
    <t>D  004660M2</t>
  </si>
  <si>
    <t>010805</t>
  </si>
  <si>
    <t>35,935</t>
  </si>
  <si>
    <t>D  00950025</t>
  </si>
  <si>
    <t>2,245</t>
  </si>
  <si>
    <t>D  174003M2</t>
  </si>
  <si>
    <t>23,062</t>
  </si>
  <si>
    <t>D  176404M2</t>
  </si>
  <si>
    <t>010405</t>
  </si>
  <si>
    <t>53</t>
  </si>
  <si>
    <t>16,711</t>
  </si>
  <si>
    <t>D  180KD2A1</t>
  </si>
  <si>
    <t>010402</t>
  </si>
  <si>
    <t>17,589</t>
  </si>
  <si>
    <t>D  180KU2A1</t>
  </si>
  <si>
    <t>010204</t>
  </si>
  <si>
    <t>21,124</t>
  </si>
  <si>
    <t>D  181220A1</t>
  </si>
  <si>
    <t>9,794</t>
  </si>
  <si>
    <t>D  181655A1</t>
  </si>
  <si>
    <t>D  188020A2</t>
  </si>
  <si>
    <t>27,931</t>
  </si>
  <si>
    <t>D  381AL1A2</t>
  </si>
  <si>
    <t>010602</t>
  </si>
  <si>
    <t>6,251</t>
  </si>
  <si>
    <t>D  486020A5</t>
  </si>
  <si>
    <t>18,516</t>
  </si>
  <si>
    <t>D  822150A1</t>
  </si>
  <si>
    <t>20,872</t>
  </si>
  <si>
    <t>DH 009100A2</t>
  </si>
  <si>
    <t>010604</t>
  </si>
  <si>
    <t>13,557</t>
  </si>
  <si>
    <t>G  000100</t>
  </si>
  <si>
    <t>51</t>
  </si>
  <si>
    <t>G  001800A1</t>
  </si>
  <si>
    <t>71,057</t>
  </si>
  <si>
    <t>G  052300A2</t>
  </si>
  <si>
    <t>92,757</t>
  </si>
  <si>
    <t>G  052565A1</t>
  </si>
  <si>
    <t>29,013</t>
  </si>
  <si>
    <t>G  052778A2</t>
  </si>
  <si>
    <t>17,985</t>
  </si>
  <si>
    <t>JZW903021NX</t>
  </si>
  <si>
    <t>460,471</t>
  </si>
  <si>
    <t>KUKKO 22-1</t>
  </si>
  <si>
    <t>150,953</t>
  </si>
  <si>
    <t>LST0M2A7W</t>
  </si>
  <si>
    <t>N  01021533</t>
  </si>
  <si>
    <t>0,252</t>
  </si>
  <si>
    <t>N  0103705</t>
  </si>
  <si>
    <t>036506</t>
  </si>
  <si>
    <t>0,825</t>
  </si>
  <si>
    <t>N  0122942</t>
  </si>
  <si>
    <t>0,253</t>
  </si>
  <si>
    <t>N  0138042</t>
  </si>
  <si>
    <t>0,077</t>
  </si>
  <si>
    <t>N  01713113</t>
  </si>
  <si>
    <t>010107</t>
  </si>
  <si>
    <t>0,400</t>
  </si>
  <si>
    <t>N  0177632</t>
  </si>
  <si>
    <t>025706</t>
  </si>
  <si>
    <t>6,476</t>
  </si>
  <si>
    <t>N  02035327</t>
  </si>
  <si>
    <t>8,169</t>
  </si>
  <si>
    <t>N  0209022</t>
  </si>
  <si>
    <t>177</t>
  </si>
  <si>
    <t>0,187</t>
  </si>
  <si>
    <t>N  10170512</t>
  </si>
  <si>
    <t>N  10197601</t>
  </si>
  <si>
    <t>0,541</t>
  </si>
  <si>
    <t>N  10256402</t>
  </si>
  <si>
    <t>12,107</t>
  </si>
  <si>
    <t>N  10286205</t>
  </si>
  <si>
    <t>1,326</t>
  </si>
  <si>
    <t>N  10303504</t>
  </si>
  <si>
    <t>N  10409603</t>
  </si>
  <si>
    <t>0,639</t>
  </si>
  <si>
    <t>N  10430003</t>
  </si>
  <si>
    <t>32,539</t>
  </si>
  <si>
    <t>N  10437301</t>
  </si>
  <si>
    <t>2,626</t>
  </si>
  <si>
    <t>N  10442003</t>
  </si>
  <si>
    <t>0,092</t>
  </si>
  <si>
    <t>N  10451411</t>
  </si>
  <si>
    <t>0,474</t>
  </si>
  <si>
    <t>N  10529601</t>
  </si>
  <si>
    <t>70</t>
  </si>
  <si>
    <t>17,888</t>
  </si>
  <si>
    <t>N  10552404</t>
  </si>
  <si>
    <t>125</t>
  </si>
  <si>
    <t>2,476</t>
  </si>
  <si>
    <t>N  10557802</t>
  </si>
  <si>
    <t>0,277</t>
  </si>
  <si>
    <t>N  10596201</t>
  </si>
  <si>
    <t>0,209</t>
  </si>
  <si>
    <t>N  10690201</t>
  </si>
  <si>
    <t>0,500</t>
  </si>
  <si>
    <t>N  10699701</t>
  </si>
  <si>
    <t>120</t>
  </si>
  <si>
    <t>N  10706901</t>
  </si>
  <si>
    <t>N  10719001</t>
  </si>
  <si>
    <t>0,675</t>
  </si>
  <si>
    <t>N  10721501</t>
  </si>
  <si>
    <t>N  10724402</t>
  </si>
  <si>
    <t>105</t>
  </si>
  <si>
    <t>5,203</t>
  </si>
  <si>
    <t>N  10733102</t>
  </si>
  <si>
    <t>31,300</t>
  </si>
  <si>
    <t>N  90359101</t>
  </si>
  <si>
    <t>0,225</t>
  </si>
  <si>
    <t>N  90766702</t>
  </si>
  <si>
    <t>0,677</t>
  </si>
  <si>
    <t>N  90813202</t>
  </si>
  <si>
    <t>47</t>
  </si>
  <si>
    <t>1,601</t>
  </si>
  <si>
    <t>N  90827102</t>
  </si>
  <si>
    <t>N  90897401</t>
  </si>
  <si>
    <t>0,175</t>
  </si>
  <si>
    <t>N  90978202</t>
  </si>
  <si>
    <t>N  90989702</t>
  </si>
  <si>
    <t>0,360</t>
  </si>
  <si>
    <t>N  91036401</t>
  </si>
  <si>
    <t>0,276</t>
  </si>
  <si>
    <t>N  91042601</t>
  </si>
  <si>
    <t>4,926</t>
  </si>
  <si>
    <t>N  91105801</t>
  </si>
  <si>
    <t>1,900</t>
  </si>
  <si>
    <t>T10020</t>
  </si>
  <si>
    <t>16,511</t>
  </si>
  <si>
    <t>T10054</t>
  </si>
  <si>
    <t>14,895</t>
  </si>
  <si>
    <t>T10084A</t>
  </si>
  <si>
    <t>026606</t>
  </si>
  <si>
    <t>80,635</t>
  </si>
  <si>
    <t>T10159B</t>
  </si>
  <si>
    <t>56,383</t>
  </si>
  <si>
    <t>T10163</t>
  </si>
  <si>
    <t>52,179</t>
  </si>
  <si>
    <t>T10172A</t>
  </si>
  <si>
    <t>272,896</t>
  </si>
  <si>
    <t>T10352A</t>
  </si>
  <si>
    <t>61,433</t>
  </si>
  <si>
    <t>T10356</t>
  </si>
  <si>
    <t>121,599</t>
  </si>
  <si>
    <t>T10376</t>
  </si>
  <si>
    <t>23,873</t>
  </si>
  <si>
    <t>T10383</t>
  </si>
  <si>
    <t>141,574</t>
  </si>
  <si>
    <t>T10395A</t>
  </si>
  <si>
    <t>337,904</t>
  </si>
  <si>
    <t>T10417</t>
  </si>
  <si>
    <t>12,389</t>
  </si>
  <si>
    <t>T10420</t>
  </si>
  <si>
    <t>51,805</t>
  </si>
  <si>
    <t>T10421</t>
  </si>
  <si>
    <t>12,436</t>
  </si>
  <si>
    <t>T10427</t>
  </si>
  <si>
    <t>T10475</t>
  </si>
  <si>
    <t>026201</t>
  </si>
  <si>
    <t>92,162</t>
  </si>
  <si>
    <t>T10476A</t>
  </si>
  <si>
    <t>T10477</t>
  </si>
  <si>
    <t>026203</t>
  </si>
  <si>
    <t>132,194</t>
  </si>
  <si>
    <t>T10499A</t>
  </si>
  <si>
    <t>23,862</t>
  </si>
  <si>
    <t>T10531</t>
  </si>
  <si>
    <t>308,652</t>
  </si>
  <si>
    <t>T20-214</t>
  </si>
  <si>
    <t>14,635</t>
  </si>
  <si>
    <t>T40061</t>
  </si>
  <si>
    <t>60,131</t>
  </si>
  <si>
    <t>T40100</t>
  </si>
  <si>
    <t>110,633</t>
  </si>
  <si>
    <t>T40178A</t>
  </si>
  <si>
    <t>232,038</t>
  </si>
  <si>
    <t>T40237</t>
  </si>
  <si>
    <t>12,913</t>
  </si>
  <si>
    <t>T40269</t>
  </si>
  <si>
    <t>VAG 1526E</t>
  </si>
  <si>
    <t>1 217,251</t>
  </si>
  <si>
    <t>VAS 6161</t>
  </si>
  <si>
    <t>2 511,557</t>
  </si>
  <si>
    <t>VW 309A</t>
  </si>
  <si>
    <t>312,329</t>
  </si>
  <si>
    <t>VW 434</t>
  </si>
  <si>
    <t>26,489</t>
  </si>
  <si>
    <t>WHT000036</t>
  </si>
  <si>
    <t>0,676</t>
  </si>
  <si>
    <t>WHT001692</t>
  </si>
  <si>
    <t>0,237</t>
  </si>
  <si>
    <t>WHT001921</t>
  </si>
  <si>
    <t>22,006</t>
  </si>
  <si>
    <t>WHT002059</t>
  </si>
  <si>
    <t>2,559</t>
  </si>
  <si>
    <t>WHT002087</t>
  </si>
  <si>
    <t>023105</t>
  </si>
  <si>
    <t>2,134</t>
  </si>
  <si>
    <t>WHT002142A</t>
  </si>
  <si>
    <t>036602</t>
  </si>
  <si>
    <t>7,335</t>
  </si>
  <si>
    <t>WHT002244</t>
  </si>
  <si>
    <t>89</t>
  </si>
  <si>
    <t>1,928</t>
  </si>
  <si>
    <t>WHT003366</t>
  </si>
  <si>
    <t>2,621</t>
  </si>
  <si>
    <t>WHT004710</t>
  </si>
  <si>
    <t>025906</t>
  </si>
  <si>
    <t>339</t>
  </si>
  <si>
    <t>0,873</t>
  </si>
  <si>
    <t>WHT004739</t>
  </si>
  <si>
    <t>WHT004914</t>
  </si>
  <si>
    <t>118</t>
  </si>
  <si>
    <t>3,150</t>
  </si>
  <si>
    <t>WHT005184</t>
  </si>
  <si>
    <t>2,927</t>
  </si>
  <si>
    <t>WHT006407</t>
  </si>
  <si>
    <t>0,951</t>
  </si>
  <si>
    <t>N  91197203</t>
  </si>
  <si>
    <t>02A141165M</t>
  </si>
  <si>
    <t>02A141777B</t>
  </si>
  <si>
    <t>014409399B</t>
  </si>
  <si>
    <t>WHT000884</t>
  </si>
  <si>
    <t>014807</t>
  </si>
  <si>
    <t>431</t>
  </si>
  <si>
    <t>99</t>
  </si>
  <si>
    <t>026505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</si>
</sst>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3" borderId="1" xfId="0" applyFill="1" applyBorder="1"/>
    <xf numFmtId="0" fontId="1" fillId="2" borderId="1" xfId="0" applyFont="1" applyFill="1" applyBorder="1"/>
    <xf numFmtId="0" fontId="1" fillId="4" borderId="1" xfId="0" applyFont="1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Protection="1"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1" xfId="0" applyFill="1" applyBorder="1" applyProtection="1">
      <protection hidden="1"/>
    </xf>
    <xf numFmtId="0" fontId="1" fillId="5" borderId="1" xfId="0" applyFont="1" applyFill="1" applyBorder="1" applyAlignment="1" applyProtection="1">
      <alignment horizontal="center" vertical="center" wrapText="1"/>
      <protection hidden="1"/>
    </xf>
    <xf numFmtId="0" fontId="0" fillId="5" borderId="1" xfId="0" applyFill="1" applyBorder="1" applyProtection="1">
      <protection hidden="1"/>
    </xf>
    <xf numFmtId="0" fontId="1" fillId="6" borderId="1" xfId="0" applyFont="1" applyFill="1" applyBorder="1" applyAlignment="1" applyProtection="1">
      <alignment horizontal="center" vertical="center" wrapText="1"/>
      <protection hidden="1"/>
    </xf>
    <xf numFmtId="0" fontId="0" fillId="6" borderId="1" xfId="0" applyFill="1" applyBorder="1" applyProtection="1">
      <protection hidden="1"/>
    </xf>
    <xf numFmtId="0" fontId="1" fillId="3" borderId="1" xfId="0" applyFont="1" applyFill="1" applyBorder="1" applyAlignment="1" applyProtection="1">
      <alignment horizontal="center" vertical="center" wrapText="1"/>
      <protection hidden="1"/>
    </xf>
    <xf numFmtId="0" fontId="0" fillId="3" borderId="1" xfId="0" applyFill="1" applyBorder="1" applyProtection="1">
      <protection hidden="1"/>
    </xf>
    <xf numFmtId="49" fontId="1" fillId="2" borderId="0" xfId="0" applyNumberFormat="1" applyFont="1" applyFill="1"/>
    <xf numFmtId="0" fontId="1" fillId="0" borderId="1" xfId="0" applyFont="1" applyBorder="1"/>
    <xf numFmtId="0" fontId="1" fillId="2" borderId="1" xfId="0" applyFont="1" applyFill="1" applyBorder="1" applyProtection="1">
      <protection hidden="1"/>
    </xf>
    <xf numFmtId="0" fontId="1" fillId="4" borderId="1" xfId="0" applyFont="1" applyFill="1" applyBorder="1" applyProtection="1">
      <protection hidden="1"/>
    </xf>
    <xf numFmtId="0" fontId="1" fillId="5" borderId="1" xfId="0" applyFont="1" applyFill="1" applyBorder="1"/>
    <xf numFmtId="0" fontId="1" fillId="0" borderId="0" xfId="0" applyFont="1"/>
    <xf numFmtId="0" fontId="0" fillId="0" borderId="1" xfId="1" applyNumberFormat="1" applyFont="1" applyFill="1" applyBorder="1" applyAlignment="1" applyProtection="1">
      <alignment horizontal="left" vertical="center"/>
    </xf>
    <xf numFmtId="0" fontId="0" fillId="4" borderId="1" xfId="1" applyNumberFormat="1" applyFont="1" applyFill="1" applyBorder="1" applyAlignment="1" applyProtection="1">
      <alignment horizontal="left" vertical="center"/>
    </xf>
  </cellXfs>
  <cellStyles count="2">
    <cellStyle name="NiveauLigne_4" xfId="1" builtinId="1" iLevel="3"/>
    <cellStyle name="Normal" xfId="0" builtinId="0"/>
  </cellStyles>
  <dxfs count="7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O369"/>
  <sheetViews>
    <sheetView topLeftCell="B42" workbookViewId="0">
      <selection activeCell="R46" sqref="R46"/>
    </sheetView>
  </sheetViews>
  <sheetFormatPr baseColWidth="10" defaultRowHeight="20.100000000000001" customHeight="1" x14ac:dyDescent="0.25"/>
  <cols>
    <col min="1" max="1" width="11.42578125" style="7"/>
    <col min="2" max="2" width="17" style="7" bestFit="1" customWidth="1"/>
    <col min="3" max="4" width="11.42578125" style="16"/>
    <col min="5" max="5" width="13.140625" style="8" bestFit="1" customWidth="1"/>
    <col min="6" max="6" width="12.140625" style="8" bestFit="1" customWidth="1"/>
    <col min="7" max="7" width="27.85546875" style="14" bestFit="1" customWidth="1"/>
    <col min="8" max="8" width="5.7109375" style="18" hidden="1" customWidth="1"/>
    <col min="9" max="9" width="17.7109375" style="18" hidden="1" customWidth="1"/>
    <col min="10" max="10" width="13.140625" style="9" hidden="1" customWidth="1"/>
    <col min="11" max="11" width="27.85546875" style="18" hidden="1" customWidth="1"/>
    <col min="12" max="12" width="13.140625" style="10" hidden="1" customWidth="1"/>
    <col min="13" max="13" width="14.5703125" style="20" hidden="1" customWidth="1"/>
    <col min="14" max="14" width="11.42578125" style="11" hidden="1" customWidth="1"/>
    <col min="15" max="15" width="14.5703125" style="22" hidden="1" customWidth="1"/>
  </cols>
  <sheetData>
    <row r="1" spans="1:15" s="1" customFormat="1" ht="60" x14ac:dyDescent="0.25">
      <c r="A1" s="2" t="s">
        <v>0</v>
      </c>
      <c r="B1" s="2" t="s">
        <v>2</v>
      </c>
      <c r="C1" s="15" t="s">
        <v>4</v>
      </c>
      <c r="D1" s="15" t="s">
        <v>5</v>
      </c>
      <c r="E1" s="3" t="s">
        <v>1</v>
      </c>
      <c r="F1" s="3" t="s">
        <v>3</v>
      </c>
      <c r="G1" s="13" t="s">
        <v>6</v>
      </c>
      <c r="H1" s="17"/>
      <c r="I1" s="17" t="s">
        <v>13</v>
      </c>
      <c r="J1" s="4" t="s">
        <v>7</v>
      </c>
      <c r="K1" s="17" t="s">
        <v>8</v>
      </c>
      <c r="L1" s="5" t="s">
        <v>9</v>
      </c>
      <c r="M1" s="19" t="s">
        <v>10</v>
      </c>
      <c r="N1" s="6" t="s">
        <v>11</v>
      </c>
      <c r="O1" s="21" t="s">
        <v>12</v>
      </c>
    </row>
    <row r="2" spans="1:15" ht="20.100000000000001" customHeight="1" x14ac:dyDescent="0.25">
      <c r="B2" s="29" t="s">
        <v>56</v>
      </c>
      <c r="C2" s="16" t="str">
        <f>VLOOKUP(B2,'BASE INCADEA'!A:D,2,FALSE)</f>
        <v>026504</v>
      </c>
      <c r="D2" s="16" t="str">
        <f>VLOOKUP(B2,'BASE INCADEA'!A:D,3,FALSE)</f>
        <v>20</v>
      </c>
      <c r="E2" s="30" t="s">
        <v>1620</v>
      </c>
      <c r="F2" s="30" t="s">
        <v>58</v>
      </c>
      <c r="G2" s="14" t="str">
        <f t="shared" ref="G2:G30" si="0">IF(F2=D2,"Quantité OK",IF(D2&lt;F22,"Ecart positif","Ecart négatif"))&amp;" "&amp;IF(C2=E2,"","- Article déclassé")</f>
        <v>Quantité OK - Article déclassé</v>
      </c>
      <c r="I2" s="18" t="e">
        <f>VLOOKUP('CODE A BARRE'!#REF!,'COMPTAGE 2'!B:K,8,FALSE)</f>
        <v>#REF!</v>
      </c>
      <c r="J2" s="9" t="e">
        <f>VLOOKUP('CODE A BARRE'!#REF!,'COMPTAGE 2'!B:K,9,FALSE)</f>
        <v>#REF!</v>
      </c>
      <c r="K2" s="18" t="e">
        <f>VLOOKUP('CODE A BARRE'!#REF!,'COMPTAGE 2'!B:K,10,FALSE)</f>
        <v>#REF!</v>
      </c>
      <c r="L2" s="10" t="e">
        <f>VLOOKUP(B2,#REF!,11,FALSE)</f>
        <v>#REF!</v>
      </c>
      <c r="M2" s="20" t="e">
        <f>VLOOKUP(B2,#REF!,12,FALSE)</f>
        <v>#REF!</v>
      </c>
    </row>
    <row r="3" spans="1:15" ht="20.100000000000001" customHeight="1" x14ac:dyDescent="0.25">
      <c r="B3" s="29" t="s">
        <v>146</v>
      </c>
      <c r="C3" s="16" t="e">
        <f>VLOOKUP(B3,'BASE INCADEA'!A:D,2,FALSE)</f>
        <v>#N/A</v>
      </c>
      <c r="D3" s="16" t="e">
        <f>VLOOKUP(B3,'BASE INCADEA'!A:D,3,FALSE)</f>
        <v>#N/A</v>
      </c>
      <c r="E3" s="30" t="s">
        <v>147</v>
      </c>
      <c r="F3" s="30" t="s">
        <v>98</v>
      </c>
      <c r="G3" s="14" t="e">
        <f t="shared" si="0"/>
        <v>#N/A</v>
      </c>
      <c r="I3" s="18" t="e">
        <f>VLOOKUP('CODE A BARRE'!#REF!,'COMPTAGE 2'!B:K,8,FALSE)</f>
        <v>#REF!</v>
      </c>
      <c r="J3" s="9" t="e">
        <f>VLOOKUP('CODE A BARRE'!#REF!,'COMPTAGE 2'!B:K,9,FALSE)</f>
        <v>#REF!</v>
      </c>
      <c r="K3" s="18" t="e">
        <f>VLOOKUP('CODE A BARRE'!#REF!,'COMPTAGE 2'!B:K,10,FALSE)</f>
        <v>#REF!</v>
      </c>
      <c r="L3" s="10" t="e">
        <f>VLOOKUP(B3,#REF!,11,FALSE)</f>
        <v>#REF!</v>
      </c>
      <c r="M3" s="20" t="e">
        <f>VLOOKUP(B3,#REF!,12,FALSE)</f>
        <v>#REF!</v>
      </c>
    </row>
    <row r="4" spans="1:15" ht="20.100000000000001" customHeight="1" x14ac:dyDescent="0.25">
      <c r="B4" s="29" t="s">
        <v>148</v>
      </c>
      <c r="C4" s="16" t="e">
        <f>VLOOKUP(B4,'BASE INCADEA'!A:D,2,FALSE)</f>
        <v>#N/A</v>
      </c>
      <c r="D4" s="16" t="e">
        <f>VLOOKUP(B4,'BASE INCADEA'!A:D,3,FALSE)</f>
        <v>#N/A</v>
      </c>
      <c r="E4" s="30" t="s">
        <v>149</v>
      </c>
      <c r="F4" s="30" t="s">
        <v>110</v>
      </c>
      <c r="G4" s="14" t="e">
        <f t="shared" si="0"/>
        <v>#N/A</v>
      </c>
      <c r="I4" s="18" t="e">
        <f>VLOOKUP('CODE A BARRE'!#REF!,'COMPTAGE 2'!B:K,8,FALSE)</f>
        <v>#REF!</v>
      </c>
      <c r="J4" s="9" t="e">
        <f>VLOOKUP('CODE A BARRE'!#REF!,'COMPTAGE 2'!B:K,9,FALSE)</f>
        <v>#REF!</v>
      </c>
      <c r="K4" s="18" t="e">
        <f>VLOOKUP('CODE A BARRE'!#REF!,'COMPTAGE 2'!B:K,10,FALSE)</f>
        <v>#REF!</v>
      </c>
      <c r="L4" s="10" t="e">
        <f>VLOOKUP(B4,#REF!,11,FALSE)</f>
        <v>#REF!</v>
      </c>
      <c r="M4" s="20" t="e">
        <f>VLOOKUP(B4,#REF!,12,FALSE)</f>
        <v>#REF!</v>
      </c>
    </row>
    <row r="5" spans="1:15" ht="20.100000000000001" customHeight="1" x14ac:dyDescent="0.25">
      <c r="B5" s="29" t="s">
        <v>150</v>
      </c>
      <c r="C5" s="16" t="e">
        <f>VLOOKUP(B5,'BASE INCADEA'!A:D,2,FALSE)</f>
        <v>#N/A</v>
      </c>
      <c r="D5" s="16" t="e">
        <f>VLOOKUP(B5,'BASE INCADEA'!A:D,3,FALSE)</f>
        <v>#N/A</v>
      </c>
      <c r="E5" s="30" t="s">
        <v>151</v>
      </c>
      <c r="F5" s="30" t="s">
        <v>27</v>
      </c>
      <c r="G5" s="14" t="e">
        <f t="shared" si="0"/>
        <v>#N/A</v>
      </c>
      <c r="I5" s="18" t="e">
        <f>VLOOKUP('CODE A BARRE'!#REF!,'COMPTAGE 2'!B:K,8,FALSE)</f>
        <v>#REF!</v>
      </c>
      <c r="J5" s="9" t="e">
        <f>VLOOKUP('CODE A BARRE'!#REF!,'COMPTAGE 2'!B:K,9,FALSE)</f>
        <v>#REF!</v>
      </c>
      <c r="K5" s="18" t="e">
        <f>VLOOKUP('CODE A BARRE'!#REF!,'COMPTAGE 2'!B:K,10,FALSE)</f>
        <v>#REF!</v>
      </c>
      <c r="L5" s="10" t="e">
        <f>VLOOKUP(B5,#REF!,11,FALSE)</f>
        <v>#REF!</v>
      </c>
      <c r="M5" s="20" t="e">
        <f>VLOOKUP(B5,#REF!,12,FALSE)</f>
        <v>#REF!</v>
      </c>
    </row>
    <row r="6" spans="1:15" ht="20.100000000000001" customHeight="1" x14ac:dyDescent="0.25">
      <c r="B6" s="29" t="s">
        <v>153</v>
      </c>
      <c r="C6" s="16" t="e">
        <f>VLOOKUP(B6,'BASE INCADEA'!A:D,2,FALSE)</f>
        <v>#N/A</v>
      </c>
      <c r="D6" s="16" t="e">
        <f>VLOOKUP(B6,'BASE INCADEA'!A:D,3,FALSE)</f>
        <v>#N/A</v>
      </c>
      <c r="E6" s="30" t="s">
        <v>154</v>
      </c>
      <c r="F6" s="30" t="s">
        <v>81</v>
      </c>
      <c r="G6" s="14" t="e">
        <f t="shared" si="0"/>
        <v>#N/A</v>
      </c>
      <c r="I6" s="18" t="e">
        <f>VLOOKUP('CODE A BARRE'!#REF!,'COMPTAGE 2'!B:K,8,FALSE)</f>
        <v>#REF!</v>
      </c>
      <c r="J6" s="9" t="e">
        <f>VLOOKUP('CODE A BARRE'!#REF!,'COMPTAGE 2'!B:K,9,FALSE)</f>
        <v>#REF!</v>
      </c>
      <c r="K6" s="18" t="e">
        <f>VLOOKUP('CODE A BARRE'!#REF!,'COMPTAGE 2'!B:K,10,FALSE)</f>
        <v>#REF!</v>
      </c>
      <c r="L6" s="10" t="e">
        <f>VLOOKUP(B6,#REF!,11,FALSE)</f>
        <v>#REF!</v>
      </c>
      <c r="M6" s="20" t="e">
        <f>VLOOKUP(B6,#REF!,12,FALSE)</f>
        <v>#REF!</v>
      </c>
    </row>
    <row r="7" spans="1:15" ht="20.100000000000001" customHeight="1" x14ac:dyDescent="0.25">
      <c r="B7" s="29" t="s">
        <v>155</v>
      </c>
      <c r="C7" s="16" t="e">
        <f>VLOOKUP(B7,'BASE INCADEA'!A:D,2,FALSE)</f>
        <v>#N/A</v>
      </c>
      <c r="D7" s="16" t="e">
        <f>VLOOKUP(B7,'BASE INCADEA'!A:D,3,FALSE)</f>
        <v>#N/A</v>
      </c>
      <c r="E7" s="30" t="s">
        <v>130</v>
      </c>
      <c r="F7" s="30" t="s">
        <v>110</v>
      </c>
      <c r="G7" s="14" t="e">
        <f t="shared" si="0"/>
        <v>#N/A</v>
      </c>
      <c r="I7" s="18" t="e">
        <f>VLOOKUP('CODE A BARRE'!#REF!,'COMPTAGE 2'!B:K,8,FALSE)</f>
        <v>#REF!</v>
      </c>
      <c r="J7" s="9" t="e">
        <f>VLOOKUP('CODE A BARRE'!#REF!,'COMPTAGE 2'!B:K,9,FALSE)</f>
        <v>#REF!</v>
      </c>
      <c r="K7" s="18" t="e">
        <f>VLOOKUP('CODE A BARRE'!#REF!,'COMPTAGE 2'!B:K,10,FALSE)</f>
        <v>#REF!</v>
      </c>
      <c r="L7" s="10" t="e">
        <f>VLOOKUP(B7,#REF!,11,FALSE)</f>
        <v>#REF!</v>
      </c>
      <c r="M7" s="20" t="e">
        <f>VLOOKUP(B7,#REF!,12,FALSE)</f>
        <v>#REF!</v>
      </c>
    </row>
    <row r="8" spans="1:15" ht="20.100000000000001" customHeight="1" x14ac:dyDescent="0.25">
      <c r="B8" s="29" t="s">
        <v>60</v>
      </c>
      <c r="C8" s="16" t="str">
        <f>VLOOKUP(B8,'BASE INCADEA'!A:D,2,FALSE)</f>
        <v>034905</v>
      </c>
      <c r="D8" s="16" t="str">
        <f>VLOOKUP(B8,'BASE INCADEA'!A:D,3,FALSE)</f>
        <v>26</v>
      </c>
      <c r="E8" s="30" t="s">
        <v>61</v>
      </c>
      <c r="F8" s="30" t="s">
        <v>62</v>
      </c>
      <c r="G8" s="14" t="str">
        <f t="shared" si="0"/>
        <v xml:space="preserve">Quantité OK </v>
      </c>
      <c r="I8" s="18" t="e">
        <f>VLOOKUP('CODE A BARRE'!#REF!,'COMPTAGE 2'!B:K,8,FALSE)</f>
        <v>#REF!</v>
      </c>
      <c r="J8" s="9" t="e">
        <f>VLOOKUP('CODE A BARRE'!#REF!,'COMPTAGE 2'!B:K,9,FALSE)</f>
        <v>#REF!</v>
      </c>
      <c r="K8" s="18" t="e">
        <f>VLOOKUP('CODE A BARRE'!#REF!,'COMPTAGE 2'!B:K,10,FALSE)</f>
        <v>#REF!</v>
      </c>
      <c r="L8" s="10" t="e">
        <f>VLOOKUP(B8,#REF!,11,FALSE)</f>
        <v>#REF!</v>
      </c>
      <c r="M8" s="20" t="e">
        <f>VLOOKUP(B8,#REF!,12,FALSE)</f>
        <v>#REF!</v>
      </c>
    </row>
    <row r="9" spans="1:15" ht="20.100000000000001" customHeight="1" x14ac:dyDescent="0.25">
      <c r="B9" s="29" t="s">
        <v>64</v>
      </c>
      <c r="C9" s="16" t="str">
        <f>VLOOKUP(B9,'BASE INCADEA'!A:D,2,FALSE)</f>
        <v>034505</v>
      </c>
      <c r="D9" s="16" t="str">
        <f>VLOOKUP(B9,'BASE INCADEA'!A:D,3,FALSE)</f>
        <v>8</v>
      </c>
      <c r="E9" s="30" t="s">
        <v>65</v>
      </c>
      <c r="F9" s="30" t="s">
        <v>66</v>
      </c>
      <c r="G9" s="14" t="str">
        <f t="shared" si="0"/>
        <v xml:space="preserve">Quantité OK </v>
      </c>
      <c r="I9" s="18" t="e">
        <f>VLOOKUP('CODE A BARRE'!#REF!,'COMPTAGE 2'!B:K,8,FALSE)</f>
        <v>#REF!</v>
      </c>
      <c r="J9" s="9" t="e">
        <f>VLOOKUP('CODE A BARRE'!#REF!,'COMPTAGE 2'!B:K,9,FALSE)</f>
        <v>#REF!</v>
      </c>
      <c r="K9" s="18" t="e">
        <f>VLOOKUP('CODE A BARRE'!#REF!,'COMPTAGE 2'!B:K,10,FALSE)</f>
        <v>#REF!</v>
      </c>
      <c r="L9" s="10" t="e">
        <f>VLOOKUP(B9,#REF!,11,FALSE)</f>
        <v>#REF!</v>
      </c>
      <c r="M9" s="20" t="e">
        <f>VLOOKUP(B9,#REF!,12,FALSE)</f>
        <v>#REF!</v>
      </c>
    </row>
    <row r="10" spans="1:15" ht="20.100000000000001" customHeight="1" x14ac:dyDescent="0.25">
      <c r="B10" s="29" t="s">
        <v>1615</v>
      </c>
      <c r="C10" s="16" t="e">
        <f>VLOOKUP(B10,'BASE INCADEA'!A:D,2,FALSE)</f>
        <v>#N/A</v>
      </c>
      <c r="D10" s="16" t="e">
        <f>VLOOKUP(B10,'BASE INCADEA'!A:D,3,FALSE)</f>
        <v>#N/A</v>
      </c>
      <c r="E10" s="30" t="s">
        <v>171</v>
      </c>
      <c r="F10" s="30" t="s">
        <v>20</v>
      </c>
      <c r="G10" s="14" t="e">
        <f t="shared" si="0"/>
        <v>#N/A</v>
      </c>
      <c r="I10" s="18" t="e">
        <f>VLOOKUP('CODE A BARRE'!#REF!,'COMPTAGE 2'!B:K,8,FALSE)</f>
        <v>#REF!</v>
      </c>
      <c r="J10" s="9" t="e">
        <f>VLOOKUP('CODE A BARRE'!#REF!,'COMPTAGE 2'!B:K,9,FALSE)</f>
        <v>#REF!</v>
      </c>
      <c r="K10" s="18" t="e">
        <f>VLOOKUP('CODE A BARRE'!#REF!,'COMPTAGE 2'!B:K,10,FALSE)</f>
        <v>#REF!</v>
      </c>
      <c r="L10" s="10" t="e">
        <f>VLOOKUP(B10,#REF!,11,FALSE)</f>
        <v>#REF!</v>
      </c>
      <c r="M10" s="20" t="e">
        <f>VLOOKUP(B10,#REF!,12,FALSE)</f>
        <v>#REF!</v>
      </c>
    </row>
    <row r="11" spans="1:15" ht="20.100000000000001" customHeight="1" x14ac:dyDescent="0.25">
      <c r="B11" s="29" t="s">
        <v>68</v>
      </c>
      <c r="C11" s="16" t="str">
        <f>VLOOKUP(B11,'BASE INCADEA'!A:D,2,FALSE)</f>
        <v>020204</v>
      </c>
      <c r="D11" s="16" t="str">
        <f>VLOOKUP(B11,'BASE INCADEA'!A:D,3,FALSE)</f>
        <v>2</v>
      </c>
      <c r="E11" s="30" t="s">
        <v>113</v>
      </c>
      <c r="F11" s="30" t="s">
        <v>20</v>
      </c>
      <c r="G11" s="14" t="str">
        <f t="shared" si="0"/>
        <v>Quantité OK - Article déclassé</v>
      </c>
      <c r="I11" s="18" t="e">
        <f>VLOOKUP('CODE A BARRE'!#REF!,'COMPTAGE 2'!B:K,8,FALSE)</f>
        <v>#REF!</v>
      </c>
      <c r="J11" s="9" t="e">
        <f>VLOOKUP('CODE A BARRE'!#REF!,'COMPTAGE 2'!B:K,9,FALSE)</f>
        <v>#REF!</v>
      </c>
      <c r="K11" s="18" t="e">
        <f>VLOOKUP('CODE A BARRE'!#REF!,'COMPTAGE 2'!B:K,10,FALSE)</f>
        <v>#REF!</v>
      </c>
      <c r="L11" s="10" t="e">
        <f>VLOOKUP(B11,#REF!,11,FALSE)</f>
        <v>#REF!</v>
      </c>
      <c r="M11" s="20" t="e">
        <f>VLOOKUP(B11,#REF!,12,FALSE)</f>
        <v>#REF!</v>
      </c>
    </row>
    <row r="12" spans="1:15" ht="20.100000000000001" customHeight="1" x14ac:dyDescent="0.25">
      <c r="B12" s="29" t="s">
        <v>157</v>
      </c>
      <c r="C12" s="16" t="e">
        <f>VLOOKUP(B12,'BASE INCADEA'!A:D,2,FALSE)</f>
        <v>#N/A</v>
      </c>
      <c r="D12" s="16" t="e">
        <f>VLOOKUP(B12,'BASE INCADEA'!A:D,3,FALSE)</f>
        <v>#N/A</v>
      </c>
      <c r="E12" s="30" t="s">
        <v>97</v>
      </c>
      <c r="F12" s="30" t="s">
        <v>66</v>
      </c>
      <c r="G12" s="14" t="e">
        <f t="shared" si="0"/>
        <v>#N/A</v>
      </c>
      <c r="I12" s="18" t="e">
        <f>VLOOKUP('CODE A BARRE'!#REF!,'COMPTAGE 2'!B:K,8,FALSE)</f>
        <v>#REF!</v>
      </c>
      <c r="J12" s="9" t="e">
        <f>VLOOKUP('CODE A BARRE'!#REF!,'COMPTAGE 2'!B:K,9,FALSE)</f>
        <v>#REF!</v>
      </c>
      <c r="K12" s="18" t="e">
        <f>VLOOKUP('CODE A BARRE'!#REF!,'COMPTAGE 2'!B:K,10,FALSE)</f>
        <v>#REF!</v>
      </c>
      <c r="L12" s="10" t="e">
        <f>VLOOKUP(B12,#REF!,11,FALSE)</f>
        <v>#REF!</v>
      </c>
      <c r="M12" s="20" t="e">
        <f>VLOOKUP(B12,#REF!,12,FALSE)</f>
        <v>#REF!</v>
      </c>
    </row>
    <row r="13" spans="1:15" ht="20.100000000000001" customHeight="1" x14ac:dyDescent="0.25">
      <c r="B13" s="29" t="s">
        <v>158</v>
      </c>
      <c r="C13" s="16" t="e">
        <f>VLOOKUP(B13,'BASE INCADEA'!A:D,2,FALSE)</f>
        <v>#N/A</v>
      </c>
      <c r="D13" s="16" t="e">
        <f>VLOOKUP(B13,'BASE INCADEA'!A:D,3,FALSE)</f>
        <v>#N/A</v>
      </c>
      <c r="E13" s="30" t="s">
        <v>83</v>
      </c>
      <c r="F13" s="30" t="s">
        <v>27</v>
      </c>
      <c r="G13" s="14" t="e">
        <f t="shared" si="0"/>
        <v>#N/A</v>
      </c>
      <c r="I13" s="18" t="e">
        <f>VLOOKUP('CODE A BARRE'!#REF!,'COMPTAGE 2'!B:K,8,FALSE)</f>
        <v>#REF!</v>
      </c>
      <c r="J13" s="9" t="e">
        <f>VLOOKUP('CODE A BARRE'!#REF!,'COMPTAGE 2'!B:K,9,FALSE)</f>
        <v>#REF!</v>
      </c>
      <c r="K13" s="18" t="e">
        <f>VLOOKUP('CODE A BARRE'!#REF!,'COMPTAGE 2'!B:K,10,FALSE)</f>
        <v>#REF!</v>
      </c>
      <c r="L13" s="10" t="e">
        <f>VLOOKUP(B13,#REF!,11,FALSE)</f>
        <v>#REF!</v>
      </c>
      <c r="M13" s="20" t="e">
        <f>VLOOKUP(B13,#REF!,12,FALSE)</f>
        <v>#REF!</v>
      </c>
    </row>
    <row r="14" spans="1:15" ht="20.100000000000001" customHeight="1" x14ac:dyDescent="0.25">
      <c r="B14" s="29" t="s">
        <v>159</v>
      </c>
      <c r="C14" s="16" t="e">
        <f>VLOOKUP(B14,'BASE INCADEA'!A:D,2,FALSE)</f>
        <v>#N/A</v>
      </c>
      <c r="D14" s="16" t="e">
        <f>VLOOKUP(B14,'BASE INCADEA'!A:D,3,FALSE)</f>
        <v>#N/A</v>
      </c>
      <c r="E14" s="30" t="s">
        <v>105</v>
      </c>
      <c r="F14" s="30" t="s">
        <v>27</v>
      </c>
      <c r="G14" s="14" t="e">
        <f t="shared" si="0"/>
        <v>#N/A</v>
      </c>
      <c r="I14" s="18" t="e">
        <f>VLOOKUP('CODE A BARRE'!#REF!,'COMPTAGE 2'!B:K,8,FALSE)</f>
        <v>#REF!</v>
      </c>
      <c r="J14" s="9" t="e">
        <f>VLOOKUP('CODE A BARRE'!#REF!,'COMPTAGE 2'!B:K,9,FALSE)</f>
        <v>#REF!</v>
      </c>
      <c r="K14" s="18" t="e">
        <f>VLOOKUP('CODE A BARRE'!#REF!,'COMPTAGE 2'!B:K,10,FALSE)</f>
        <v>#REF!</v>
      </c>
      <c r="L14" s="10" t="e">
        <f>VLOOKUP(B14,#REF!,11,FALSE)</f>
        <v>#REF!</v>
      </c>
      <c r="M14" s="20" t="e">
        <f>VLOOKUP(B14,#REF!,12,FALSE)</f>
        <v>#REF!</v>
      </c>
    </row>
    <row r="15" spans="1:15" ht="20.100000000000001" customHeight="1" x14ac:dyDescent="0.25">
      <c r="B15" s="29" t="s">
        <v>160</v>
      </c>
      <c r="C15" s="16" t="e">
        <f>VLOOKUP(B15,'BASE INCADEA'!A:D,2,FALSE)</f>
        <v>#N/A</v>
      </c>
      <c r="D15" s="16" t="e">
        <f>VLOOKUP(B15,'BASE INCADEA'!A:D,3,FALSE)</f>
        <v>#N/A</v>
      </c>
      <c r="E15" s="30" t="s">
        <v>1617</v>
      </c>
      <c r="F15" s="30" t="s">
        <v>1618</v>
      </c>
      <c r="G15" s="14" t="e">
        <f t="shared" si="0"/>
        <v>#N/A</v>
      </c>
      <c r="I15" s="18" t="e">
        <f>VLOOKUP('CODE A BARRE'!#REF!,'COMPTAGE 2'!B:K,8,FALSE)</f>
        <v>#REF!</v>
      </c>
      <c r="J15" s="9" t="e">
        <f>VLOOKUP('CODE A BARRE'!#REF!,'COMPTAGE 2'!B:K,9,FALSE)</f>
        <v>#REF!</v>
      </c>
      <c r="K15" s="18" t="e">
        <f>VLOOKUP('CODE A BARRE'!#REF!,'COMPTAGE 2'!B:K,10,FALSE)</f>
        <v>#REF!</v>
      </c>
      <c r="L15" s="10" t="e">
        <f>VLOOKUP(B15,#REF!,11,FALSE)</f>
        <v>#REF!</v>
      </c>
      <c r="M15" s="20" t="e">
        <f>VLOOKUP(B15,#REF!,12,FALSE)</f>
        <v>#REF!</v>
      </c>
    </row>
    <row r="16" spans="1:15" ht="20.100000000000001" customHeight="1" x14ac:dyDescent="0.25">
      <c r="B16" s="29" t="s">
        <v>161</v>
      </c>
      <c r="C16" s="16" t="e">
        <f>VLOOKUP(B16,'BASE INCADEA'!A:D,2,FALSE)</f>
        <v>#N/A</v>
      </c>
      <c r="D16" s="16" t="e">
        <f>VLOOKUP(B16,'BASE INCADEA'!A:D,3,FALSE)</f>
        <v>#N/A</v>
      </c>
      <c r="E16" s="30" t="s">
        <v>162</v>
      </c>
      <c r="F16" s="30" t="s">
        <v>27</v>
      </c>
      <c r="G16" s="14" t="e">
        <f t="shared" si="0"/>
        <v>#N/A</v>
      </c>
      <c r="I16" s="18" t="e">
        <f>VLOOKUP('CODE A BARRE'!#REF!,'COMPTAGE 2'!B:K,8,FALSE)</f>
        <v>#REF!</v>
      </c>
      <c r="J16" s="9" t="e">
        <f>VLOOKUP('CODE A BARRE'!#REF!,'COMPTAGE 2'!B:K,9,FALSE)</f>
        <v>#REF!</v>
      </c>
      <c r="K16" s="18" t="e">
        <f>VLOOKUP('CODE A BARRE'!#REF!,'COMPTAGE 2'!B:K,10,FALSE)</f>
        <v>#REF!</v>
      </c>
      <c r="L16" s="10" t="e">
        <f>VLOOKUP(B16,#REF!,11,FALSE)</f>
        <v>#REF!</v>
      </c>
      <c r="M16" s="20" t="e">
        <f>VLOOKUP(B16,#REF!,12,FALSE)</f>
        <v>#REF!</v>
      </c>
    </row>
    <row r="17" spans="2:13" ht="20.100000000000001" customHeight="1" x14ac:dyDescent="0.25">
      <c r="B17" s="29" t="s">
        <v>163</v>
      </c>
      <c r="C17" s="16" t="e">
        <f>VLOOKUP(B17,'BASE INCADEA'!A:D,2,FALSE)</f>
        <v>#N/A</v>
      </c>
      <c r="D17" s="16" t="e">
        <f>VLOOKUP(B17,'BASE INCADEA'!A:D,3,FALSE)</f>
        <v>#N/A</v>
      </c>
      <c r="E17" s="30" t="s">
        <v>162</v>
      </c>
      <c r="F17" s="30" t="s">
        <v>110</v>
      </c>
      <c r="G17" s="14" t="e">
        <f t="shared" si="0"/>
        <v>#N/A</v>
      </c>
      <c r="I17" s="18" t="e">
        <f>VLOOKUP('CODE A BARRE'!#REF!,'COMPTAGE 2'!B:K,8,FALSE)</f>
        <v>#REF!</v>
      </c>
      <c r="J17" s="9" t="e">
        <f>VLOOKUP('CODE A BARRE'!#REF!,'COMPTAGE 2'!B:K,9,FALSE)</f>
        <v>#REF!</v>
      </c>
      <c r="K17" s="18" t="e">
        <f>VLOOKUP('CODE A BARRE'!#REF!,'COMPTAGE 2'!B:K,10,FALSE)</f>
        <v>#REF!</v>
      </c>
      <c r="L17" s="10" t="e">
        <f>VLOOKUP(B17,#REF!,11,FALSE)</f>
        <v>#REF!</v>
      </c>
      <c r="M17" s="20" t="e">
        <f>VLOOKUP(B17,#REF!,12,FALSE)</f>
        <v>#REF!</v>
      </c>
    </row>
    <row r="18" spans="2:13" ht="20.100000000000001" customHeight="1" x14ac:dyDescent="0.25">
      <c r="B18" s="29" t="s">
        <v>164</v>
      </c>
      <c r="C18" s="16" t="e">
        <f>VLOOKUP(B18,'BASE INCADEA'!A:D,2,FALSE)</f>
        <v>#N/A</v>
      </c>
      <c r="D18" s="16" t="e">
        <f>VLOOKUP(B18,'BASE INCADEA'!A:D,3,FALSE)</f>
        <v>#N/A</v>
      </c>
      <c r="E18" s="30" t="s">
        <v>165</v>
      </c>
      <c r="F18" s="30" t="s">
        <v>37</v>
      </c>
      <c r="G18" s="14" t="e">
        <f t="shared" si="0"/>
        <v>#N/A</v>
      </c>
      <c r="I18" s="18" t="e">
        <f>VLOOKUP('CODE A BARRE'!#REF!,'COMPTAGE 2'!B:K,8,FALSE)</f>
        <v>#REF!</v>
      </c>
      <c r="J18" s="9" t="e">
        <f>VLOOKUP('CODE A BARRE'!#REF!,'COMPTAGE 2'!B:K,9,FALSE)</f>
        <v>#REF!</v>
      </c>
      <c r="K18" s="18" t="e">
        <f>VLOOKUP('CODE A BARRE'!#REF!,'COMPTAGE 2'!B:K,10,FALSE)</f>
        <v>#REF!</v>
      </c>
      <c r="L18" s="10" t="e">
        <f>VLOOKUP(B18,#REF!,11,FALSE)</f>
        <v>#REF!</v>
      </c>
      <c r="M18" s="20" t="e">
        <f>VLOOKUP(B18,#REF!,12,FALSE)</f>
        <v>#REF!</v>
      </c>
    </row>
    <row r="19" spans="2:13" ht="20.100000000000001" customHeight="1" x14ac:dyDescent="0.25">
      <c r="B19" s="29" t="s">
        <v>71</v>
      </c>
      <c r="C19" s="16" t="str">
        <f>VLOOKUP(B19,'BASE INCADEA'!A:D,2,FALSE)</f>
        <v>033903</v>
      </c>
      <c r="D19" s="16" t="str">
        <f>VLOOKUP(B19,'BASE INCADEA'!A:D,3,FALSE)</f>
        <v>2</v>
      </c>
      <c r="E19" s="30" t="s">
        <v>72</v>
      </c>
      <c r="F19" s="30" t="s">
        <v>20</v>
      </c>
      <c r="G19" s="14" t="str">
        <f t="shared" si="0"/>
        <v xml:space="preserve">Quantité OK </v>
      </c>
      <c r="I19" s="18" t="e">
        <f>VLOOKUP('CODE A BARRE'!#REF!,'COMPTAGE 2'!B:K,8,FALSE)</f>
        <v>#REF!</v>
      </c>
      <c r="J19" s="9" t="e">
        <f>VLOOKUP('CODE A BARRE'!#REF!,'COMPTAGE 2'!B:K,9,FALSE)</f>
        <v>#REF!</v>
      </c>
      <c r="K19" s="18" t="e">
        <f>VLOOKUP('CODE A BARRE'!#REF!,'COMPTAGE 2'!B:K,10,FALSE)</f>
        <v>#REF!</v>
      </c>
      <c r="L19" s="10" t="e">
        <f>VLOOKUP(B19,#REF!,11,FALSE)</f>
        <v>#REF!</v>
      </c>
      <c r="M19" s="20" t="e">
        <f>VLOOKUP(B19,#REF!,12,FALSE)</f>
        <v>#REF!</v>
      </c>
    </row>
    <row r="20" spans="2:13" ht="20.100000000000001" customHeight="1" x14ac:dyDescent="0.25">
      <c r="B20" s="29" t="s">
        <v>74</v>
      </c>
      <c r="C20" s="16" t="str">
        <f>VLOOKUP(B20,'BASE INCADEA'!A:D,2,FALSE)</f>
        <v>015603</v>
      </c>
      <c r="D20" s="16" t="str">
        <f>VLOOKUP(B20,'BASE INCADEA'!A:D,3,FALSE)</f>
        <v>1</v>
      </c>
      <c r="E20" s="30" t="s">
        <v>75</v>
      </c>
      <c r="F20" s="30" t="s">
        <v>237</v>
      </c>
      <c r="G20" s="14" t="str">
        <f t="shared" si="0"/>
        <v xml:space="preserve">Ecart positif </v>
      </c>
      <c r="I20" s="18" t="e">
        <f>VLOOKUP('CODE A BARRE'!#REF!,'COMPTAGE 2'!B:K,8,FALSE)</f>
        <v>#REF!</v>
      </c>
      <c r="J20" s="9" t="e">
        <f>VLOOKUP('CODE A BARRE'!#REF!,'COMPTAGE 2'!B:K,9,FALSE)</f>
        <v>#REF!</v>
      </c>
      <c r="K20" s="18" t="e">
        <f>VLOOKUP('CODE A BARRE'!#REF!,'COMPTAGE 2'!B:K,10,FALSE)</f>
        <v>#REF!</v>
      </c>
      <c r="L20" s="10" t="e">
        <f>VLOOKUP(B20,#REF!,11,FALSE)</f>
        <v>#REF!</v>
      </c>
      <c r="M20" s="20" t="e">
        <f>VLOOKUP(B20,#REF!,12,FALSE)</f>
        <v>#REF!</v>
      </c>
    </row>
    <row r="21" spans="2:13" ht="20.100000000000001" customHeight="1" x14ac:dyDescent="0.25">
      <c r="B21" s="29" t="s">
        <v>166</v>
      </c>
      <c r="C21" s="16" t="e">
        <f>VLOOKUP(B21,'BASE INCADEA'!A:D,2,FALSE)</f>
        <v>#N/A</v>
      </c>
      <c r="D21" s="16" t="e">
        <f>VLOOKUP(B21,'BASE INCADEA'!A:D,3,FALSE)</f>
        <v>#N/A</v>
      </c>
      <c r="E21" s="30" t="s">
        <v>167</v>
      </c>
      <c r="F21" s="30" t="s">
        <v>27</v>
      </c>
      <c r="G21" s="14" t="e">
        <f t="shared" si="0"/>
        <v>#N/A</v>
      </c>
      <c r="I21" s="18" t="e">
        <f>VLOOKUP('CODE A BARRE'!#REF!,'COMPTAGE 2'!B:K,8,FALSE)</f>
        <v>#REF!</v>
      </c>
      <c r="J21" s="9" t="e">
        <f>VLOOKUP('CODE A BARRE'!#REF!,'COMPTAGE 2'!B:K,9,FALSE)</f>
        <v>#REF!</v>
      </c>
      <c r="K21" s="18" t="e">
        <f>VLOOKUP('CODE A BARRE'!#REF!,'COMPTAGE 2'!B:K,10,FALSE)</f>
        <v>#REF!</v>
      </c>
      <c r="L21" s="10" t="e">
        <f>VLOOKUP(B21,#REF!,11,FALSE)</f>
        <v>#REF!</v>
      </c>
      <c r="M21" s="20" t="e">
        <f>VLOOKUP(B21,#REF!,12,FALSE)</f>
        <v>#REF!</v>
      </c>
    </row>
    <row r="22" spans="2:13" ht="20.100000000000001" customHeight="1" x14ac:dyDescent="0.25">
      <c r="B22" s="29" t="s">
        <v>168</v>
      </c>
      <c r="C22" s="16" t="e">
        <f>VLOOKUP(B22,'BASE INCADEA'!A:D,2,FALSE)</f>
        <v>#N/A</v>
      </c>
      <c r="D22" s="16" t="e">
        <f>VLOOKUP(B22,'BASE INCADEA'!A:D,3,FALSE)</f>
        <v>#N/A</v>
      </c>
      <c r="E22" s="30" t="s">
        <v>78</v>
      </c>
      <c r="F22" s="30" t="s">
        <v>27</v>
      </c>
      <c r="G22" s="14" t="e">
        <f t="shared" si="0"/>
        <v>#N/A</v>
      </c>
      <c r="I22" s="18" t="e">
        <f>VLOOKUP('CODE A BARRE'!#REF!,'COMPTAGE 2'!B:K,8,FALSE)</f>
        <v>#REF!</v>
      </c>
      <c r="J22" s="9" t="e">
        <f>VLOOKUP('CODE A BARRE'!#REF!,'COMPTAGE 2'!B:K,9,FALSE)</f>
        <v>#REF!</v>
      </c>
      <c r="K22" s="18" t="e">
        <f>VLOOKUP('CODE A BARRE'!#REF!,'COMPTAGE 2'!B:K,10,FALSE)</f>
        <v>#REF!</v>
      </c>
      <c r="L22" s="10" t="e">
        <f>VLOOKUP(B22,#REF!,11,FALSE)</f>
        <v>#REF!</v>
      </c>
      <c r="M22" s="20" t="e">
        <f>VLOOKUP(B22,#REF!,12,FALSE)</f>
        <v>#REF!</v>
      </c>
    </row>
    <row r="23" spans="2:13" ht="20.100000000000001" customHeight="1" x14ac:dyDescent="0.25">
      <c r="B23" s="29" t="s">
        <v>77</v>
      </c>
      <c r="C23" s="16" t="e">
        <f>VLOOKUP(B23,'BASE INCADEA'!A:D,2,FALSE)</f>
        <v>#N/A</v>
      </c>
      <c r="D23" s="16" t="e">
        <f>VLOOKUP(B23,'BASE INCADEA'!A:D,3,FALSE)</f>
        <v>#N/A</v>
      </c>
      <c r="E23" s="30" t="s">
        <v>78</v>
      </c>
      <c r="F23" s="30" t="s">
        <v>27</v>
      </c>
      <c r="G23" s="14" t="e">
        <f t="shared" si="0"/>
        <v>#N/A</v>
      </c>
      <c r="I23" s="18" t="e">
        <f>VLOOKUP('CODE A BARRE'!#REF!,'COMPTAGE 2'!B:K,8,FALSE)</f>
        <v>#REF!</v>
      </c>
      <c r="J23" s="9" t="e">
        <f>VLOOKUP('CODE A BARRE'!#REF!,'COMPTAGE 2'!B:K,9,FALSE)</f>
        <v>#REF!</v>
      </c>
      <c r="K23" s="18" t="e">
        <f>VLOOKUP('CODE A BARRE'!#REF!,'COMPTAGE 2'!B:K,10,FALSE)</f>
        <v>#REF!</v>
      </c>
      <c r="L23" s="10" t="e">
        <f>VLOOKUP(B23,#REF!,11,FALSE)</f>
        <v>#REF!</v>
      </c>
      <c r="M23" s="20" t="e">
        <f>VLOOKUP(B23,#REF!,12,FALSE)</f>
        <v>#REF!</v>
      </c>
    </row>
    <row r="24" spans="2:13" ht="20.100000000000001" customHeight="1" x14ac:dyDescent="0.25">
      <c r="B24" s="29" t="s">
        <v>169</v>
      </c>
      <c r="C24" s="16" t="e">
        <f>VLOOKUP(B24,'BASE INCADEA'!A:D,2,FALSE)</f>
        <v>#N/A</v>
      </c>
      <c r="D24" s="16" t="e">
        <f>VLOOKUP(B24,'BASE INCADEA'!A:D,3,FALSE)</f>
        <v>#N/A</v>
      </c>
      <c r="E24" s="30" t="s">
        <v>78</v>
      </c>
      <c r="F24" s="30" t="s">
        <v>27</v>
      </c>
      <c r="G24" s="14" t="e">
        <f t="shared" si="0"/>
        <v>#N/A</v>
      </c>
      <c r="I24" s="18" t="e">
        <f>VLOOKUP('CODE A BARRE'!#REF!,'COMPTAGE 2'!B:K,8,FALSE)</f>
        <v>#REF!</v>
      </c>
      <c r="J24" s="9" t="e">
        <f>VLOOKUP('CODE A BARRE'!#REF!,'COMPTAGE 2'!B:K,9,FALSE)</f>
        <v>#REF!</v>
      </c>
      <c r="K24" s="18" t="e">
        <f>VLOOKUP('CODE A BARRE'!#REF!,'COMPTAGE 2'!B:K,10,FALSE)</f>
        <v>#REF!</v>
      </c>
      <c r="L24" s="10" t="e">
        <f>VLOOKUP(B24,#REF!,11,FALSE)</f>
        <v>#REF!</v>
      </c>
      <c r="M24" s="20" t="e">
        <f>VLOOKUP(B24,#REF!,12,FALSE)</f>
        <v>#REF!</v>
      </c>
    </row>
    <row r="25" spans="2:13" ht="20.100000000000001" customHeight="1" x14ac:dyDescent="0.25">
      <c r="B25" s="29" t="s">
        <v>170</v>
      </c>
      <c r="C25" s="16" t="e">
        <f>VLOOKUP(B25,'BASE INCADEA'!A:D,2,FALSE)</f>
        <v>#N/A</v>
      </c>
      <c r="D25" s="16" t="e">
        <f>VLOOKUP(B25,'BASE INCADEA'!A:D,3,FALSE)</f>
        <v>#N/A</v>
      </c>
      <c r="E25" s="30" t="s">
        <v>171</v>
      </c>
      <c r="F25" s="30" t="s">
        <v>37</v>
      </c>
      <c r="G25" s="14" t="e">
        <f t="shared" si="0"/>
        <v>#N/A</v>
      </c>
      <c r="I25" s="18" t="e">
        <f>VLOOKUP('CODE A BARRE'!#REF!,'COMPTAGE 2'!B:K,8,FALSE)</f>
        <v>#REF!</v>
      </c>
      <c r="J25" s="9" t="e">
        <f>VLOOKUP('CODE A BARRE'!#REF!,'COMPTAGE 2'!B:K,9,FALSE)</f>
        <v>#REF!</v>
      </c>
      <c r="K25" s="18" t="e">
        <f>VLOOKUP('CODE A BARRE'!#REF!,'COMPTAGE 2'!B:K,10,FALSE)</f>
        <v>#REF!</v>
      </c>
      <c r="L25" s="10" t="e">
        <f>VLOOKUP(B25,#REF!,11,FALSE)</f>
        <v>#REF!</v>
      </c>
      <c r="M25" s="20" t="e">
        <f>VLOOKUP(B25,#REF!,12,FALSE)</f>
        <v>#REF!</v>
      </c>
    </row>
    <row r="26" spans="2:13" ht="20.100000000000001" customHeight="1" x14ac:dyDescent="0.25">
      <c r="B26" s="29" t="s">
        <v>172</v>
      </c>
      <c r="C26" s="16" t="e">
        <f>VLOOKUP(B26,'BASE INCADEA'!A:D,2,FALSE)</f>
        <v>#N/A</v>
      </c>
      <c r="D26" s="16" t="e">
        <f>VLOOKUP(B26,'BASE INCADEA'!A:D,3,FALSE)</f>
        <v>#N/A</v>
      </c>
      <c r="E26" s="30" t="s">
        <v>173</v>
      </c>
      <c r="F26" s="30" t="s">
        <v>27</v>
      </c>
      <c r="G26" s="14" t="e">
        <f t="shared" si="0"/>
        <v>#N/A</v>
      </c>
      <c r="I26" s="18" t="e">
        <f>VLOOKUP('CODE A BARRE'!#REF!,'COMPTAGE 2'!B:K,8,FALSE)</f>
        <v>#REF!</v>
      </c>
      <c r="J26" s="9" t="e">
        <f>VLOOKUP('CODE A BARRE'!#REF!,'COMPTAGE 2'!B:K,9,FALSE)</f>
        <v>#REF!</v>
      </c>
      <c r="K26" s="18" t="e">
        <f>VLOOKUP('CODE A BARRE'!#REF!,'COMPTAGE 2'!B:K,10,FALSE)</f>
        <v>#REF!</v>
      </c>
      <c r="L26" s="10" t="e">
        <f>VLOOKUP(B26,#REF!,11,FALSE)</f>
        <v>#REF!</v>
      </c>
      <c r="M26" s="20" t="e">
        <f>VLOOKUP(B26,#REF!,12,FALSE)</f>
        <v>#REF!</v>
      </c>
    </row>
    <row r="27" spans="2:13" ht="20.100000000000001" customHeight="1" x14ac:dyDescent="0.25">
      <c r="B27" s="29" t="s">
        <v>174</v>
      </c>
      <c r="C27" s="16" t="e">
        <f>VLOOKUP(B27,'BASE INCADEA'!A:D,2,FALSE)</f>
        <v>#N/A</v>
      </c>
      <c r="D27" s="16" t="e">
        <f>VLOOKUP(B27,'BASE INCADEA'!A:D,3,FALSE)</f>
        <v>#N/A</v>
      </c>
      <c r="E27" s="30" t="s">
        <v>209</v>
      </c>
      <c r="F27" s="30" t="s">
        <v>20</v>
      </c>
      <c r="G27" s="14" t="e">
        <f t="shared" si="0"/>
        <v>#N/A</v>
      </c>
      <c r="I27" s="18" t="e">
        <f>VLOOKUP('CODE A BARRE'!#REF!,'COMPTAGE 2'!B:K,8,FALSE)</f>
        <v>#REF!</v>
      </c>
      <c r="J27" s="9" t="e">
        <f>VLOOKUP('CODE A BARRE'!#REF!,'COMPTAGE 2'!B:K,9,FALSE)</f>
        <v>#REF!</v>
      </c>
      <c r="K27" s="18" t="e">
        <f>VLOOKUP('CODE A BARRE'!#REF!,'COMPTAGE 2'!B:K,10,FALSE)</f>
        <v>#REF!</v>
      </c>
      <c r="L27" s="10" t="e">
        <f>VLOOKUP(B27,#REF!,11,FALSE)</f>
        <v>#REF!</v>
      </c>
      <c r="M27" s="20" t="e">
        <f>VLOOKUP(B27,#REF!,12,FALSE)</f>
        <v>#REF!</v>
      </c>
    </row>
    <row r="28" spans="2:13" ht="20.100000000000001" customHeight="1" x14ac:dyDescent="0.25">
      <c r="B28" s="29" t="s">
        <v>174</v>
      </c>
      <c r="C28" s="16" t="e">
        <f>VLOOKUP(B28,'BASE INCADEA'!A:D,2,FALSE)</f>
        <v>#N/A</v>
      </c>
      <c r="D28" s="16" t="e">
        <f>VLOOKUP(B28,'BASE INCADEA'!A:D,3,FALSE)</f>
        <v>#N/A</v>
      </c>
      <c r="E28" s="30" t="s">
        <v>175</v>
      </c>
      <c r="F28" s="30" t="s">
        <v>96</v>
      </c>
      <c r="G28" s="14" t="e">
        <f t="shared" si="0"/>
        <v>#N/A</v>
      </c>
      <c r="I28" s="18" t="e">
        <f>VLOOKUP('CODE A BARRE'!#REF!,'COMPTAGE 2'!B:K,8,FALSE)</f>
        <v>#REF!</v>
      </c>
      <c r="J28" s="9" t="e">
        <f>VLOOKUP('CODE A BARRE'!#REF!,'COMPTAGE 2'!B:K,9,FALSE)</f>
        <v>#REF!</v>
      </c>
      <c r="K28" s="18" t="e">
        <f>VLOOKUP('CODE A BARRE'!#REF!,'COMPTAGE 2'!B:K,10,FALSE)</f>
        <v>#REF!</v>
      </c>
      <c r="L28" s="10" t="e">
        <f>VLOOKUP(B28,#REF!,11,FALSE)</f>
        <v>#REF!</v>
      </c>
      <c r="M28" s="20" t="e">
        <f>VLOOKUP(B28,#REF!,12,FALSE)</f>
        <v>#REF!</v>
      </c>
    </row>
    <row r="29" spans="2:13" ht="20.100000000000001" customHeight="1" x14ac:dyDescent="0.25">
      <c r="B29" s="29" t="s">
        <v>176</v>
      </c>
      <c r="C29" s="16" t="e">
        <f>VLOOKUP(B29,'BASE INCADEA'!A:D,2,FALSE)</f>
        <v>#N/A</v>
      </c>
      <c r="D29" s="16" t="e">
        <f>VLOOKUP(B29,'BASE INCADEA'!A:D,3,FALSE)</f>
        <v>#N/A</v>
      </c>
      <c r="E29" s="30" t="s">
        <v>173</v>
      </c>
      <c r="F29" s="30" t="s">
        <v>27</v>
      </c>
      <c r="G29" s="14" t="e">
        <f t="shared" si="0"/>
        <v>#N/A</v>
      </c>
      <c r="I29" s="18" t="e">
        <f>VLOOKUP('CODE A BARRE'!#REF!,'COMPTAGE 2'!B:K,8,FALSE)</f>
        <v>#REF!</v>
      </c>
      <c r="J29" s="9" t="e">
        <f>VLOOKUP('CODE A BARRE'!#REF!,'COMPTAGE 2'!B:K,9,FALSE)</f>
        <v>#REF!</v>
      </c>
      <c r="K29" s="18" t="e">
        <f>VLOOKUP('CODE A BARRE'!#REF!,'COMPTAGE 2'!B:K,10,FALSE)</f>
        <v>#REF!</v>
      </c>
      <c r="L29" s="10" t="e">
        <f>VLOOKUP(B29,#REF!,11,FALSE)</f>
        <v>#REF!</v>
      </c>
      <c r="M29" s="20" t="e">
        <f>VLOOKUP(B29,#REF!,12,FALSE)</f>
        <v>#REF!</v>
      </c>
    </row>
    <row r="30" spans="2:13" ht="20.100000000000001" customHeight="1" x14ac:dyDescent="0.25">
      <c r="B30" s="29" t="s">
        <v>79</v>
      </c>
      <c r="C30" s="16" t="e">
        <f>VLOOKUP(B30,'BASE INCADEA'!A:D,2,FALSE)</f>
        <v>#N/A</v>
      </c>
      <c r="D30" s="16" t="e">
        <f>VLOOKUP(B30,'BASE INCADEA'!A:D,3,FALSE)</f>
        <v>#N/A</v>
      </c>
      <c r="E30" s="30" t="s">
        <v>80</v>
      </c>
      <c r="F30" s="30" t="s">
        <v>20</v>
      </c>
      <c r="G30" s="14" t="e">
        <f t="shared" si="0"/>
        <v>#N/A</v>
      </c>
      <c r="I30" s="18" t="e">
        <f>VLOOKUP('CODE A BARRE'!#REF!,'COMPTAGE 2'!B:K,8,FALSE)</f>
        <v>#REF!</v>
      </c>
      <c r="J30" s="9" t="e">
        <f>VLOOKUP('CODE A BARRE'!#REF!,'COMPTAGE 2'!B:K,9,FALSE)</f>
        <v>#REF!</v>
      </c>
      <c r="K30" s="18" t="e">
        <f>VLOOKUP('CODE A BARRE'!#REF!,'COMPTAGE 2'!B:K,10,FALSE)</f>
        <v>#REF!</v>
      </c>
      <c r="L30" s="10" t="e">
        <f>VLOOKUP(B30,#REF!,11,FALSE)</f>
        <v>#REF!</v>
      </c>
      <c r="M30" s="20" t="e">
        <f>VLOOKUP(B30,#REF!,12,FALSE)</f>
        <v>#REF!</v>
      </c>
    </row>
    <row r="31" spans="2:13" ht="20.100000000000001" customHeight="1" x14ac:dyDescent="0.25">
      <c r="B31" s="29" t="s">
        <v>82</v>
      </c>
      <c r="C31" s="16" t="e">
        <f>VLOOKUP(B31,'BASE INCADEA'!A:D,2,FALSE)</f>
        <v>#N/A</v>
      </c>
      <c r="D31" s="16" t="e">
        <f>VLOOKUP(B31,'BASE INCADEA'!A:D,3,FALSE)</f>
        <v>#N/A</v>
      </c>
      <c r="E31" s="30" t="s">
        <v>83</v>
      </c>
      <c r="F31" s="30" t="s">
        <v>254</v>
      </c>
      <c r="G31" s="14" t="e">
        <f>IF(F31=D31,"Quantité OK",IF(D31&lt;#REF!,"Ecart positif","Ecart négatif"))&amp;" "&amp;IF(C31=E31,"","- Article déclassé")</f>
        <v>#N/A</v>
      </c>
      <c r="I31" s="18" t="e">
        <f>VLOOKUP('CODE A BARRE'!#REF!,'COMPTAGE 2'!B:K,8,FALSE)</f>
        <v>#REF!</v>
      </c>
      <c r="J31" s="9" t="e">
        <f>VLOOKUP('CODE A BARRE'!#REF!,'COMPTAGE 2'!B:K,9,FALSE)</f>
        <v>#REF!</v>
      </c>
      <c r="K31" s="18" t="e">
        <f>VLOOKUP('CODE A BARRE'!#REF!,'COMPTAGE 2'!B:K,10,FALSE)</f>
        <v>#REF!</v>
      </c>
      <c r="L31" s="10" t="e">
        <f>VLOOKUP(B31,#REF!,11,FALSE)</f>
        <v>#REF!</v>
      </c>
      <c r="M31" s="20" t="e">
        <f>VLOOKUP(B31,#REF!,12,FALSE)</f>
        <v>#REF!</v>
      </c>
    </row>
    <row r="32" spans="2:13" ht="20.100000000000001" customHeight="1" x14ac:dyDescent="0.25">
      <c r="B32" s="29" t="s">
        <v>82</v>
      </c>
      <c r="C32" s="16" t="e">
        <f>VLOOKUP(B32,'BASE INCADEA'!A:D,2,FALSE)</f>
        <v>#N/A</v>
      </c>
      <c r="D32" s="16" t="e">
        <f>VLOOKUP(B32,'BASE INCADEA'!A:D,3,FALSE)</f>
        <v>#N/A</v>
      </c>
      <c r="E32" s="30" t="s">
        <v>125</v>
      </c>
      <c r="F32" s="30" t="s">
        <v>27</v>
      </c>
      <c r="G32" s="14" t="e">
        <f>IF(F32=D32,"Quantité OK",IF(D32&lt;#REF!,"Ecart positif","Ecart négatif"))&amp;" "&amp;IF(C32=E32,"","- Article déclassé")</f>
        <v>#N/A</v>
      </c>
      <c r="I32" s="18" t="e">
        <f>VLOOKUP('CODE A BARRE'!#REF!,'COMPTAGE 2'!B:K,8,FALSE)</f>
        <v>#REF!</v>
      </c>
      <c r="J32" s="9" t="e">
        <f>VLOOKUP('CODE A BARRE'!#REF!,'COMPTAGE 2'!B:K,9,FALSE)</f>
        <v>#REF!</v>
      </c>
      <c r="K32" s="18" t="e">
        <f>VLOOKUP('CODE A BARRE'!#REF!,'COMPTAGE 2'!B:K,10,FALSE)</f>
        <v>#REF!</v>
      </c>
      <c r="L32" s="10" t="e">
        <f>VLOOKUP(B32,#REF!,11,FALSE)</f>
        <v>#REF!</v>
      </c>
      <c r="M32" s="20" t="e">
        <f>VLOOKUP(B32,#REF!,12,FALSE)</f>
        <v>#REF!</v>
      </c>
    </row>
    <row r="33" spans="2:13" ht="20.100000000000001" customHeight="1" x14ac:dyDescent="0.25">
      <c r="B33" s="29" t="s">
        <v>177</v>
      </c>
      <c r="C33" s="16" t="e">
        <f>VLOOKUP(B33,'BASE INCADEA'!A:D,2,FALSE)</f>
        <v>#N/A</v>
      </c>
      <c r="D33" s="16" t="e">
        <f>VLOOKUP(B33,'BASE INCADEA'!A:D,3,FALSE)</f>
        <v>#N/A</v>
      </c>
      <c r="E33" s="30" t="s">
        <v>222</v>
      </c>
      <c r="F33" s="30" t="s">
        <v>27</v>
      </c>
      <c r="G33" s="14" t="e">
        <f>IF(F33=D33,"Quantité OK",IF(D33&lt;#REF!,"Ecart positif","Ecart négatif"))&amp;" "&amp;IF(C33=E33,"","- Article déclassé")</f>
        <v>#N/A</v>
      </c>
      <c r="I33" s="18" t="e">
        <f>VLOOKUP('CODE A BARRE'!#REF!,'COMPTAGE 2'!B:K,8,FALSE)</f>
        <v>#REF!</v>
      </c>
      <c r="J33" s="9" t="e">
        <f>VLOOKUP('CODE A BARRE'!#REF!,'COMPTAGE 2'!B:K,9,FALSE)</f>
        <v>#REF!</v>
      </c>
      <c r="K33" s="18" t="e">
        <f>VLOOKUP('CODE A BARRE'!#REF!,'COMPTAGE 2'!B:K,10,FALSE)</f>
        <v>#REF!</v>
      </c>
      <c r="L33" s="10" t="e">
        <f>VLOOKUP(B33,#REF!,11,FALSE)</f>
        <v>#REF!</v>
      </c>
      <c r="M33" s="20" t="e">
        <f>VLOOKUP(B33,#REF!,12,FALSE)</f>
        <v>#REF!</v>
      </c>
    </row>
    <row r="34" spans="2:13" ht="20.100000000000001" customHeight="1" x14ac:dyDescent="0.25">
      <c r="B34" s="29" t="s">
        <v>178</v>
      </c>
      <c r="C34" s="16" t="e">
        <f>VLOOKUP(B34,'BASE INCADEA'!A:D,2,FALSE)</f>
        <v>#N/A</v>
      </c>
      <c r="D34" s="16" t="e">
        <f>VLOOKUP(B34,'BASE INCADEA'!A:D,3,FALSE)</f>
        <v>#N/A</v>
      </c>
      <c r="E34" s="30" t="s">
        <v>179</v>
      </c>
      <c r="F34" s="30" t="s">
        <v>20</v>
      </c>
      <c r="G34" s="14" t="e">
        <f>IF(F34=D34,"Quantité OK",IF(D34&lt;#REF!,"Ecart positif","Ecart négatif"))&amp;" "&amp;IF(C34=E34,"","- Article déclassé")</f>
        <v>#N/A</v>
      </c>
      <c r="I34" s="18" t="e">
        <f>VLOOKUP('CODE A BARRE'!#REF!,'COMPTAGE 2'!B:K,8,FALSE)</f>
        <v>#REF!</v>
      </c>
      <c r="J34" s="9" t="e">
        <f>VLOOKUP('CODE A BARRE'!#REF!,'COMPTAGE 2'!B:K,9,FALSE)</f>
        <v>#REF!</v>
      </c>
      <c r="K34" s="18" t="e">
        <f>VLOOKUP('CODE A BARRE'!#REF!,'COMPTAGE 2'!B:K,10,FALSE)</f>
        <v>#REF!</v>
      </c>
      <c r="L34" s="10" t="e">
        <f>VLOOKUP(B34,#REF!,11,FALSE)</f>
        <v>#REF!</v>
      </c>
      <c r="M34" s="20" t="e">
        <f>VLOOKUP(B34,#REF!,12,FALSE)</f>
        <v>#REF!</v>
      </c>
    </row>
    <row r="35" spans="2:13" ht="20.100000000000001" customHeight="1" x14ac:dyDescent="0.25">
      <c r="B35" s="29" t="s">
        <v>85</v>
      </c>
      <c r="C35" s="16" t="e">
        <f>VLOOKUP(B35,'BASE INCADEA'!A:D,2,FALSE)</f>
        <v>#N/A</v>
      </c>
      <c r="D35" s="16" t="e">
        <f>VLOOKUP(B35,'BASE INCADEA'!A:D,3,FALSE)</f>
        <v>#N/A</v>
      </c>
      <c r="E35" s="30" t="s">
        <v>86</v>
      </c>
      <c r="F35" s="30" t="s">
        <v>98</v>
      </c>
      <c r="G35" s="14" t="e">
        <f>IF(F35=D35,"Quantité OK",IF(D35&lt;#REF!,"Ecart positif","Ecart négatif"))&amp;" "&amp;IF(C35=E35,"","- Article déclassé")</f>
        <v>#N/A</v>
      </c>
      <c r="I35" s="18" t="e">
        <f>VLOOKUP('CODE A BARRE'!B8,'COMPTAGE 2'!B:K,8,FALSE)</f>
        <v>#N/A</v>
      </c>
      <c r="J35" s="9" t="e">
        <f>VLOOKUP('CODE A BARRE'!B8,'COMPTAGE 2'!B:K,9,FALSE)</f>
        <v>#N/A</v>
      </c>
      <c r="K35" s="18" t="e">
        <f>VLOOKUP('CODE A BARRE'!B8,'COMPTAGE 2'!B:K,10,FALSE)</f>
        <v>#N/A</v>
      </c>
      <c r="L35" s="10" t="e">
        <f>VLOOKUP(B35,#REF!,11,FALSE)</f>
        <v>#REF!</v>
      </c>
      <c r="M35" s="20" t="e">
        <f>VLOOKUP(B35,#REF!,12,FALSE)</f>
        <v>#REF!</v>
      </c>
    </row>
    <row r="36" spans="2:13" ht="20.100000000000001" customHeight="1" x14ac:dyDescent="0.25">
      <c r="B36" s="29" t="s">
        <v>88</v>
      </c>
      <c r="C36" s="16" t="e">
        <f>VLOOKUP(B36,'BASE INCADEA'!A:D,2,FALSE)</f>
        <v>#N/A</v>
      </c>
      <c r="D36" s="16" t="e">
        <f>VLOOKUP(B36,'BASE INCADEA'!A:D,3,FALSE)</f>
        <v>#N/A</v>
      </c>
      <c r="E36" s="30" t="s">
        <v>89</v>
      </c>
      <c r="F36" s="30" t="s">
        <v>37</v>
      </c>
      <c r="G36" s="14" t="e">
        <f>IF(F36=D36,"Quantité OK",IF(D36&lt;#REF!,"Ecart positif","Ecart négatif"))&amp;" "&amp;IF(C36=E36,"","- Article déclassé")</f>
        <v>#N/A</v>
      </c>
      <c r="I36" s="18" t="e">
        <f>VLOOKUP('CODE A BARRE'!#REF!,'COMPTAGE 2'!B:K,8,FALSE)</f>
        <v>#REF!</v>
      </c>
      <c r="J36" s="9" t="e">
        <f>VLOOKUP('CODE A BARRE'!#REF!,'COMPTAGE 2'!B:K,9,FALSE)</f>
        <v>#REF!</v>
      </c>
      <c r="K36" s="18" t="e">
        <f>VLOOKUP('CODE A BARRE'!#REF!,'COMPTAGE 2'!B:K,10,FALSE)</f>
        <v>#REF!</v>
      </c>
      <c r="L36" s="10" t="e">
        <f>VLOOKUP(B36,#REF!,11,FALSE)</f>
        <v>#REF!</v>
      </c>
      <c r="M36" s="20" t="e">
        <f>VLOOKUP(B36,#REF!,12,FALSE)</f>
        <v>#REF!</v>
      </c>
    </row>
    <row r="37" spans="2:13" ht="20.100000000000001" customHeight="1" x14ac:dyDescent="0.25">
      <c r="B37" s="29" t="s">
        <v>90</v>
      </c>
      <c r="C37" s="16" t="e">
        <f>VLOOKUP(B37,'BASE INCADEA'!A:D,2,FALSE)</f>
        <v>#N/A</v>
      </c>
      <c r="D37" s="16" t="e">
        <f>VLOOKUP(B37,'BASE INCADEA'!A:D,3,FALSE)</f>
        <v>#N/A</v>
      </c>
      <c r="E37" s="30" t="s">
        <v>91</v>
      </c>
      <c r="F37" s="30" t="s">
        <v>27</v>
      </c>
      <c r="G37" s="14" t="e">
        <f>IF(F37=D37,"Quantité OK",IF(D37&lt;#REF!,"Ecart positif","Ecart négatif"))&amp;" "&amp;IF(C37=E37,"","- Article déclassé")</f>
        <v>#N/A</v>
      </c>
      <c r="I37" s="18" t="e">
        <f>VLOOKUP('CODE A BARRE'!#REF!,'COMPTAGE 2'!B:K,8,FALSE)</f>
        <v>#REF!</v>
      </c>
      <c r="J37" s="9" t="e">
        <f>VLOOKUP('CODE A BARRE'!#REF!,'COMPTAGE 2'!B:K,9,FALSE)</f>
        <v>#REF!</v>
      </c>
      <c r="K37" s="18" t="e">
        <f>VLOOKUP('CODE A BARRE'!#REF!,'COMPTAGE 2'!B:K,10,FALSE)</f>
        <v>#REF!</v>
      </c>
      <c r="L37" s="10" t="e">
        <f>VLOOKUP(B37,#REF!,11,FALSE)</f>
        <v>#REF!</v>
      </c>
      <c r="M37" s="20" t="e">
        <f>VLOOKUP(B37,#REF!,12,FALSE)</f>
        <v>#REF!</v>
      </c>
    </row>
    <row r="38" spans="2:13" ht="20.100000000000001" customHeight="1" x14ac:dyDescent="0.25">
      <c r="B38" s="29" t="s">
        <v>180</v>
      </c>
      <c r="C38" s="16" t="e">
        <f>VLOOKUP(B38,'BASE INCADEA'!A:D,2,FALSE)</f>
        <v>#N/A</v>
      </c>
      <c r="D38" s="16" t="e">
        <f>VLOOKUP(B38,'BASE INCADEA'!A:D,3,FALSE)</f>
        <v>#N/A</v>
      </c>
      <c r="E38" s="30" t="s">
        <v>225</v>
      </c>
      <c r="F38" s="30" t="s">
        <v>20</v>
      </c>
      <c r="G38" s="14" t="e">
        <f>IF(F38=D38,"Quantité OK",IF(D38&lt;#REF!,"Ecart positif","Ecart négatif"))&amp;" "&amp;IF(C38=E38,"","- Article déclassé")</f>
        <v>#N/A</v>
      </c>
      <c r="I38" s="18" t="e">
        <f>VLOOKUP('CODE A BARRE'!#REF!,'COMPTAGE 2'!B:K,8,FALSE)</f>
        <v>#REF!</v>
      </c>
      <c r="J38" s="9" t="e">
        <f>VLOOKUP('CODE A BARRE'!#REF!,'COMPTAGE 2'!B:K,9,FALSE)</f>
        <v>#REF!</v>
      </c>
      <c r="K38" s="18" t="e">
        <f>VLOOKUP('CODE A BARRE'!#REF!,'COMPTAGE 2'!B:K,10,FALSE)</f>
        <v>#REF!</v>
      </c>
      <c r="L38" s="10" t="e">
        <f>VLOOKUP(B38,#REF!,11,FALSE)</f>
        <v>#REF!</v>
      </c>
      <c r="M38" s="20" t="e">
        <f>VLOOKUP(B38,#REF!,12,FALSE)</f>
        <v>#REF!</v>
      </c>
    </row>
    <row r="39" spans="2:13" ht="20.100000000000001" customHeight="1" x14ac:dyDescent="0.25">
      <c r="B39" s="29" t="s">
        <v>181</v>
      </c>
      <c r="C39" s="16" t="e">
        <f>VLOOKUP(B39,'BASE INCADEA'!A:D,2,FALSE)</f>
        <v>#N/A</v>
      </c>
      <c r="D39" s="16" t="e">
        <f>VLOOKUP(B39,'BASE INCADEA'!A:D,3,FALSE)</f>
        <v>#N/A</v>
      </c>
      <c r="E39" s="30" t="s">
        <v>182</v>
      </c>
      <c r="F39" s="30" t="s">
        <v>20</v>
      </c>
      <c r="G39" s="14" t="e">
        <f>IF(F39=D39,"Quantité OK",IF(D39&lt;#REF!,"Ecart positif","Ecart négatif"))&amp;" "&amp;IF(C39=E39,"","- Article déclassé")</f>
        <v>#N/A</v>
      </c>
      <c r="I39" s="18" t="e">
        <f>VLOOKUP('CODE A BARRE'!#REF!,'COMPTAGE 2'!B:K,8,FALSE)</f>
        <v>#REF!</v>
      </c>
      <c r="J39" s="9" t="e">
        <f>VLOOKUP('CODE A BARRE'!#REF!,'COMPTAGE 2'!B:K,9,FALSE)</f>
        <v>#REF!</v>
      </c>
      <c r="K39" s="18" t="e">
        <f>VLOOKUP('CODE A BARRE'!#REF!,'COMPTAGE 2'!B:K,10,FALSE)</f>
        <v>#REF!</v>
      </c>
      <c r="L39" s="10" t="e">
        <f>VLOOKUP(B39,#REF!,11,FALSE)</f>
        <v>#REF!</v>
      </c>
      <c r="M39" s="20" t="e">
        <f>VLOOKUP(B39,#REF!,12,FALSE)</f>
        <v>#REF!</v>
      </c>
    </row>
    <row r="40" spans="2:13" ht="20.100000000000001" customHeight="1" x14ac:dyDescent="0.25">
      <c r="B40" s="29" t="s">
        <v>183</v>
      </c>
      <c r="C40" s="16" t="e">
        <f>VLOOKUP(B40,'BASE INCADEA'!A:D,2,FALSE)</f>
        <v>#N/A</v>
      </c>
      <c r="D40" s="16" t="e">
        <f>VLOOKUP(B40,'BASE INCADEA'!A:D,3,FALSE)</f>
        <v>#N/A</v>
      </c>
      <c r="E40" s="30" t="s">
        <v>184</v>
      </c>
      <c r="F40" s="30" t="s">
        <v>58</v>
      </c>
      <c r="G40" s="14" t="e">
        <f>IF(F40=D40,"Quantité OK",IF(D40&lt;#REF!,"Ecart positif","Ecart négatif"))&amp;" "&amp;IF(C40=E40,"","- Article déclassé")</f>
        <v>#N/A</v>
      </c>
      <c r="I40" s="18" t="e">
        <f>VLOOKUP('CODE A BARRE'!#REF!,'COMPTAGE 2'!B:K,8,FALSE)</f>
        <v>#REF!</v>
      </c>
      <c r="J40" s="9" t="e">
        <f>VLOOKUP('CODE A BARRE'!#REF!,'COMPTAGE 2'!B:K,9,FALSE)</f>
        <v>#REF!</v>
      </c>
      <c r="K40" s="18" t="e">
        <f>VLOOKUP('CODE A BARRE'!#REF!,'COMPTAGE 2'!B:K,10,FALSE)</f>
        <v>#REF!</v>
      </c>
      <c r="L40" s="10" t="e">
        <f>VLOOKUP(B40,#REF!,11,FALSE)</f>
        <v>#REF!</v>
      </c>
      <c r="M40" s="20" t="e">
        <f>VLOOKUP(B40,#REF!,12,FALSE)</f>
        <v>#REF!</v>
      </c>
    </row>
    <row r="41" spans="2:13" ht="20.100000000000001" customHeight="1" x14ac:dyDescent="0.25">
      <c r="B41" s="29" t="s">
        <v>185</v>
      </c>
      <c r="C41" s="16" t="e">
        <f>VLOOKUP(B41,'BASE INCADEA'!A:D,2,FALSE)</f>
        <v>#N/A</v>
      </c>
      <c r="D41" s="16" t="e">
        <f>VLOOKUP(B41,'BASE INCADEA'!A:D,3,FALSE)</f>
        <v>#N/A</v>
      </c>
      <c r="E41" s="30" t="s">
        <v>186</v>
      </c>
      <c r="F41" s="30" t="s">
        <v>87</v>
      </c>
      <c r="G41" s="14" t="e">
        <f>IF(F41=D41,"Quantité OK",IF(D41&lt;#REF!,"Ecart positif","Ecart négatif"))&amp;" "&amp;IF(C41=E41,"","- Article déclassé")</f>
        <v>#N/A</v>
      </c>
      <c r="I41" s="18" t="e">
        <f>VLOOKUP('CODE A BARRE'!#REF!,'COMPTAGE 2'!B:K,8,FALSE)</f>
        <v>#REF!</v>
      </c>
      <c r="J41" s="9" t="e">
        <f>VLOOKUP('CODE A BARRE'!#REF!,'COMPTAGE 2'!B:K,9,FALSE)</f>
        <v>#REF!</v>
      </c>
      <c r="K41" s="18" t="e">
        <f>VLOOKUP('CODE A BARRE'!#REF!,'COMPTAGE 2'!B:K,10,FALSE)</f>
        <v>#REF!</v>
      </c>
      <c r="L41" s="10" t="e">
        <f>VLOOKUP(B41,#REF!,11,FALSE)</f>
        <v>#REF!</v>
      </c>
      <c r="M41" s="20" t="e">
        <f>VLOOKUP(B41,#REF!,12,FALSE)</f>
        <v>#REF!</v>
      </c>
    </row>
    <row r="42" spans="2:13" ht="20.100000000000001" customHeight="1" x14ac:dyDescent="0.25">
      <c r="B42" s="29" t="s">
        <v>187</v>
      </c>
      <c r="C42" s="16" t="e">
        <f>VLOOKUP(B42,'BASE INCADEA'!A:D,2,FALSE)</f>
        <v>#N/A</v>
      </c>
      <c r="D42" s="16" t="e">
        <f>VLOOKUP(B42,'BASE INCADEA'!A:D,3,FALSE)</f>
        <v>#N/A</v>
      </c>
      <c r="E42" s="30" t="s">
        <v>188</v>
      </c>
      <c r="F42" s="30" t="s">
        <v>110</v>
      </c>
      <c r="G42" s="14" t="e">
        <f>IF(F42=D42,"Quantité OK",IF(D42&lt;#REF!,"Ecart positif","Ecart négatif"))&amp;" "&amp;IF(C42=E42,"","- Article déclassé")</f>
        <v>#N/A</v>
      </c>
      <c r="I42" s="18" t="e">
        <f>VLOOKUP('CODE A BARRE'!#REF!,'COMPTAGE 2'!B:K,8,FALSE)</f>
        <v>#REF!</v>
      </c>
      <c r="J42" s="9" t="e">
        <f>VLOOKUP('CODE A BARRE'!#REF!,'COMPTAGE 2'!B:K,9,FALSE)</f>
        <v>#REF!</v>
      </c>
      <c r="K42" s="18" t="e">
        <f>VLOOKUP('CODE A BARRE'!#REF!,'COMPTAGE 2'!B:K,10,FALSE)</f>
        <v>#REF!</v>
      </c>
      <c r="L42" s="10" t="e">
        <f>VLOOKUP(B42,#REF!,11,FALSE)</f>
        <v>#REF!</v>
      </c>
      <c r="M42" s="20" t="e">
        <f>VLOOKUP(B42,#REF!,12,FALSE)</f>
        <v>#REF!</v>
      </c>
    </row>
    <row r="43" spans="2:13" ht="20.100000000000001" customHeight="1" x14ac:dyDescent="0.25">
      <c r="B43" s="29" t="s">
        <v>189</v>
      </c>
      <c r="C43" s="16" t="e">
        <f>VLOOKUP(B43,'BASE INCADEA'!A:D,2,FALSE)</f>
        <v>#N/A</v>
      </c>
      <c r="D43" s="16" t="e">
        <f>VLOOKUP(B43,'BASE INCADEA'!A:D,3,FALSE)</f>
        <v>#N/A</v>
      </c>
      <c r="E43" s="30" t="s">
        <v>190</v>
      </c>
      <c r="F43" s="30" t="s">
        <v>27</v>
      </c>
      <c r="G43" s="14" t="e">
        <f>IF(F43=D43,"Quantité OK",IF(D43&lt;#REF!,"Ecart positif","Ecart négatif"))&amp;" "&amp;IF(C43=E43,"","- Article déclassé")</f>
        <v>#N/A</v>
      </c>
      <c r="I43" s="18" t="e">
        <f>VLOOKUP('CODE A BARRE'!#REF!,'COMPTAGE 2'!B:K,8,FALSE)</f>
        <v>#REF!</v>
      </c>
      <c r="J43" s="9" t="e">
        <f>VLOOKUP('CODE A BARRE'!#REF!,'COMPTAGE 2'!B:K,9,FALSE)</f>
        <v>#REF!</v>
      </c>
      <c r="K43" s="18" t="e">
        <f>VLOOKUP('CODE A BARRE'!#REF!,'COMPTAGE 2'!B:K,10,FALSE)</f>
        <v>#REF!</v>
      </c>
      <c r="L43" s="10" t="e">
        <f>VLOOKUP(B43,#REF!,11,FALSE)</f>
        <v>#REF!</v>
      </c>
      <c r="M43" s="20" t="e">
        <f>VLOOKUP(B43,#REF!,12,FALSE)</f>
        <v>#REF!</v>
      </c>
    </row>
    <row r="44" spans="2:13" ht="20.100000000000001" customHeight="1" x14ac:dyDescent="0.25">
      <c r="B44" s="29" t="s">
        <v>191</v>
      </c>
      <c r="C44" s="16" t="e">
        <f>VLOOKUP(B44,'BASE INCADEA'!A:D,2,FALSE)</f>
        <v>#N/A</v>
      </c>
      <c r="D44" s="16" t="e">
        <f>VLOOKUP(B44,'BASE INCADEA'!A:D,3,FALSE)</f>
        <v>#N/A</v>
      </c>
      <c r="E44" s="30" t="s">
        <v>192</v>
      </c>
      <c r="F44" s="30" t="s">
        <v>20</v>
      </c>
      <c r="G44" s="14" t="e">
        <f>IF(F44=D44,"Quantité OK",IF(D44&lt;#REF!,"Ecart positif","Ecart négatif"))&amp;" "&amp;IF(C44=E44,"","- Article déclassé")</f>
        <v>#N/A</v>
      </c>
      <c r="I44" s="18" t="e">
        <f>VLOOKUP('CODE A BARRE'!#REF!,'COMPTAGE 2'!B:K,8,FALSE)</f>
        <v>#REF!</v>
      </c>
      <c r="J44" s="9" t="e">
        <f>VLOOKUP('CODE A BARRE'!#REF!,'COMPTAGE 2'!B:K,9,FALSE)</f>
        <v>#REF!</v>
      </c>
      <c r="K44" s="18" t="e">
        <f>VLOOKUP('CODE A BARRE'!#REF!,'COMPTAGE 2'!B:K,10,FALSE)</f>
        <v>#REF!</v>
      </c>
      <c r="L44" s="10" t="e">
        <f>VLOOKUP(B44,#REF!,11,FALSE)</f>
        <v>#REF!</v>
      </c>
      <c r="M44" s="20" t="e">
        <f>VLOOKUP(B44,#REF!,12,FALSE)</f>
        <v>#REF!</v>
      </c>
    </row>
    <row r="45" spans="2:13" ht="20.100000000000001" customHeight="1" x14ac:dyDescent="0.25">
      <c r="B45" s="29" t="s">
        <v>193</v>
      </c>
      <c r="C45" s="16" t="e">
        <f>VLOOKUP(B45,'BASE INCADEA'!A:D,2,FALSE)</f>
        <v>#N/A</v>
      </c>
      <c r="D45" s="16" t="e">
        <f>VLOOKUP(B45,'BASE INCADEA'!A:D,3,FALSE)</f>
        <v>#N/A</v>
      </c>
      <c r="E45" s="30" t="s">
        <v>194</v>
      </c>
      <c r="F45" s="30" t="s">
        <v>27</v>
      </c>
      <c r="G45" s="14" t="e">
        <f>IF(F45=D45,"Quantité OK",IF(D45&lt;#REF!,"Ecart positif","Ecart négatif"))&amp;" "&amp;IF(C45=E45,"","- Article déclassé")</f>
        <v>#N/A</v>
      </c>
      <c r="I45" s="18" t="e">
        <f>VLOOKUP('CODE A BARRE'!#REF!,'COMPTAGE 2'!B:K,8,FALSE)</f>
        <v>#REF!</v>
      </c>
      <c r="J45" s="9" t="e">
        <f>VLOOKUP('CODE A BARRE'!#REF!,'COMPTAGE 2'!B:K,9,FALSE)</f>
        <v>#REF!</v>
      </c>
      <c r="K45" s="18" t="e">
        <f>VLOOKUP('CODE A BARRE'!#REF!,'COMPTAGE 2'!B:K,10,FALSE)</f>
        <v>#REF!</v>
      </c>
      <c r="L45" s="10" t="e">
        <f>VLOOKUP(B45,#REF!,11,FALSE)</f>
        <v>#REF!</v>
      </c>
      <c r="M45" s="20" t="e">
        <f>VLOOKUP(B45,#REF!,12,FALSE)</f>
        <v>#REF!</v>
      </c>
    </row>
    <row r="46" spans="2:13" ht="20.100000000000001" customHeight="1" x14ac:dyDescent="0.25">
      <c r="B46" s="29" t="s">
        <v>195</v>
      </c>
      <c r="C46" s="16" t="e">
        <f>VLOOKUP(B46,'BASE INCADEA'!A:D,2,FALSE)</f>
        <v>#N/A</v>
      </c>
      <c r="D46" s="16" t="e">
        <f>VLOOKUP(B46,'BASE INCADEA'!A:D,3,FALSE)</f>
        <v>#N/A</v>
      </c>
      <c r="E46" s="30" t="s">
        <v>196</v>
      </c>
      <c r="F46" s="30" t="s">
        <v>62</v>
      </c>
      <c r="G46" s="14" t="e">
        <f>IF(F46=D46,"Quantité OK",IF(D46&lt;#REF!,"Ecart positif","Ecart négatif"))&amp;" "&amp;IF(C46=E46,"","- Article déclassé")</f>
        <v>#N/A</v>
      </c>
      <c r="I46" s="18" t="e">
        <f>VLOOKUP('CODE A BARRE'!#REF!,'COMPTAGE 2'!B:K,8,FALSE)</f>
        <v>#REF!</v>
      </c>
      <c r="J46" s="9" t="e">
        <f>VLOOKUP('CODE A BARRE'!#REF!,'COMPTAGE 2'!B:K,9,FALSE)</f>
        <v>#REF!</v>
      </c>
      <c r="K46" s="18" t="e">
        <f>VLOOKUP('CODE A BARRE'!#REF!,'COMPTAGE 2'!B:K,10,FALSE)</f>
        <v>#REF!</v>
      </c>
      <c r="L46" s="10" t="e">
        <f>VLOOKUP(B46,#REF!,11,FALSE)</f>
        <v>#REF!</v>
      </c>
      <c r="M46" s="20" t="e">
        <f>VLOOKUP(B46,#REF!,12,FALSE)</f>
        <v>#REF!</v>
      </c>
    </row>
    <row r="47" spans="2:13" ht="20.100000000000001" customHeight="1" x14ac:dyDescent="0.25">
      <c r="B47" s="29" t="s">
        <v>195</v>
      </c>
      <c r="C47" s="16" t="e">
        <f>VLOOKUP(B47,'BASE INCADEA'!A:D,2,FALSE)</f>
        <v>#N/A</v>
      </c>
      <c r="D47" s="16" t="e">
        <f>VLOOKUP(B47,'BASE INCADEA'!A:D,3,FALSE)</f>
        <v>#N/A</v>
      </c>
      <c r="E47" s="30" t="s">
        <v>198</v>
      </c>
      <c r="F47" s="30" t="s">
        <v>27</v>
      </c>
      <c r="G47" s="14" t="e">
        <f>IF(F47=D47,"Quantité OK",IF(D47&lt;#REF!,"Ecart positif","Ecart négatif"))&amp;" "&amp;IF(C47=E47,"","- Article déclassé")</f>
        <v>#N/A</v>
      </c>
      <c r="I47" s="18" t="e">
        <f>VLOOKUP('CODE A BARRE'!#REF!,'COMPTAGE 2'!B:K,8,FALSE)</f>
        <v>#REF!</v>
      </c>
      <c r="J47" s="9" t="e">
        <f>VLOOKUP('CODE A BARRE'!#REF!,'COMPTAGE 2'!B:K,9,FALSE)</f>
        <v>#REF!</v>
      </c>
      <c r="K47" s="18" t="e">
        <f>VLOOKUP('CODE A BARRE'!#REF!,'COMPTAGE 2'!B:K,10,FALSE)</f>
        <v>#REF!</v>
      </c>
      <c r="L47" s="10" t="e">
        <f>VLOOKUP(B47,#REF!,11,FALSE)</f>
        <v>#REF!</v>
      </c>
      <c r="M47" s="20" t="e">
        <f>VLOOKUP(B47,#REF!,12,FALSE)</f>
        <v>#REF!</v>
      </c>
    </row>
    <row r="48" spans="2:13" ht="20.100000000000001" customHeight="1" x14ac:dyDescent="0.25">
      <c r="B48" s="29" t="s">
        <v>197</v>
      </c>
      <c r="C48" s="16" t="e">
        <f>VLOOKUP(B48,'BASE INCADEA'!A:D,2,FALSE)</f>
        <v>#N/A</v>
      </c>
      <c r="D48" s="16" t="e">
        <f>VLOOKUP(B48,'BASE INCADEA'!A:D,3,FALSE)</f>
        <v>#N/A</v>
      </c>
      <c r="E48" s="30" t="s">
        <v>143</v>
      </c>
      <c r="F48" s="30" t="s">
        <v>20</v>
      </c>
      <c r="G48" s="14" t="e">
        <f>IF(F48=D48,"Quantité OK",IF(D48&lt;#REF!,"Ecart positif","Ecart négatif"))&amp;" "&amp;IF(C48=E48,"","- Article déclassé")</f>
        <v>#N/A</v>
      </c>
      <c r="I48" s="18" t="e">
        <f>VLOOKUP('CODE A BARRE'!#REF!,'COMPTAGE 2'!B:K,8,FALSE)</f>
        <v>#REF!</v>
      </c>
      <c r="J48" s="9" t="e">
        <f>VLOOKUP('CODE A BARRE'!#REF!,'COMPTAGE 2'!B:K,9,FALSE)</f>
        <v>#REF!</v>
      </c>
      <c r="K48" s="18" t="e">
        <f>VLOOKUP('CODE A BARRE'!#REF!,'COMPTAGE 2'!B:K,10,FALSE)</f>
        <v>#REF!</v>
      </c>
      <c r="L48" s="10" t="e">
        <f>VLOOKUP(B48,#REF!,11,FALSE)</f>
        <v>#REF!</v>
      </c>
      <c r="M48" s="20" t="e">
        <f>VLOOKUP(B48,#REF!,12,FALSE)</f>
        <v>#REF!</v>
      </c>
    </row>
    <row r="49" spans="2:13" ht="20.100000000000001" customHeight="1" x14ac:dyDescent="0.25">
      <c r="B49" s="29" t="s">
        <v>1613</v>
      </c>
      <c r="C49" s="16" t="e">
        <f>VLOOKUP(B49,'BASE INCADEA'!A:D,2,FALSE)</f>
        <v>#N/A</v>
      </c>
      <c r="D49" s="16" t="e">
        <f>VLOOKUP(B49,'BASE INCADEA'!A:D,3,FALSE)</f>
        <v>#N/A</v>
      </c>
      <c r="E49" s="30" t="s">
        <v>265</v>
      </c>
      <c r="F49" s="30" t="s">
        <v>27</v>
      </c>
      <c r="G49" s="14" t="e">
        <f>IF(F49=D49,"Quantité OK",IF(D49&lt;#REF!,"Ecart positif","Ecart négatif"))&amp;" "&amp;IF(C49=E49,"","- Article déclassé")</f>
        <v>#N/A</v>
      </c>
      <c r="I49" s="18" t="e">
        <f>VLOOKUP('CODE A BARRE'!#REF!,'COMPTAGE 2'!B:K,8,FALSE)</f>
        <v>#REF!</v>
      </c>
      <c r="J49" s="9" t="e">
        <f>VLOOKUP('CODE A BARRE'!#REF!,'COMPTAGE 2'!B:K,9,FALSE)</f>
        <v>#REF!</v>
      </c>
      <c r="K49" s="18" t="e">
        <f>VLOOKUP('CODE A BARRE'!#REF!,'COMPTAGE 2'!B:K,10,FALSE)</f>
        <v>#REF!</v>
      </c>
      <c r="L49" s="10" t="e">
        <f>VLOOKUP(B49,#REF!,11,FALSE)</f>
        <v>#REF!</v>
      </c>
      <c r="M49" s="20" t="e">
        <f>VLOOKUP(B49,#REF!,12,FALSE)</f>
        <v>#REF!</v>
      </c>
    </row>
    <row r="50" spans="2:13" ht="20.100000000000001" customHeight="1" x14ac:dyDescent="0.25">
      <c r="B50" s="29" t="s">
        <v>1614</v>
      </c>
      <c r="C50" s="16" t="e">
        <f>VLOOKUP(B50,'BASE INCADEA'!A:D,2,FALSE)</f>
        <v>#N/A</v>
      </c>
      <c r="D50" s="16" t="e">
        <f>VLOOKUP(B50,'BASE INCADEA'!A:D,3,FALSE)</f>
        <v>#N/A</v>
      </c>
      <c r="E50" s="30" t="s">
        <v>230</v>
      </c>
      <c r="F50" s="30" t="s">
        <v>224</v>
      </c>
      <c r="G50" s="14" t="e">
        <f>IF(F50=D50,"Quantité OK",IF(D50&lt;#REF!,"Ecart positif","Ecart négatif"))&amp;" "&amp;IF(C50=E50,"","- Article déclassé")</f>
        <v>#N/A</v>
      </c>
      <c r="I50" s="18" t="e">
        <f>VLOOKUP('CODE A BARRE'!#REF!,'COMPTAGE 2'!B:K,8,FALSE)</f>
        <v>#REF!</v>
      </c>
      <c r="J50" s="9" t="e">
        <f>VLOOKUP('CODE A BARRE'!#REF!,'COMPTAGE 2'!B:K,9,FALSE)</f>
        <v>#REF!</v>
      </c>
      <c r="K50" s="18" t="e">
        <f>VLOOKUP('CODE A BARRE'!#REF!,'COMPTAGE 2'!B:K,10,FALSE)</f>
        <v>#REF!</v>
      </c>
      <c r="L50" s="10" t="e">
        <f>VLOOKUP(B50,#REF!,11,FALSE)</f>
        <v>#REF!</v>
      </c>
      <c r="M50" s="20" t="e">
        <f>VLOOKUP(B50,#REF!,12,FALSE)</f>
        <v>#REF!</v>
      </c>
    </row>
    <row r="51" spans="2:13" ht="20.100000000000001" customHeight="1" x14ac:dyDescent="0.25">
      <c r="B51" s="29" t="s">
        <v>1612</v>
      </c>
      <c r="C51" s="16" t="e">
        <f>VLOOKUP(B51,'BASE INCADEA'!A:D,2,FALSE)</f>
        <v>#N/A</v>
      </c>
      <c r="D51" s="16" t="e">
        <f>VLOOKUP(B51,'BASE INCADEA'!A:D,3,FALSE)</f>
        <v>#N/A</v>
      </c>
      <c r="E51" s="30" t="s">
        <v>388</v>
      </c>
      <c r="F51" s="30" t="s">
        <v>81</v>
      </c>
      <c r="G51" s="14" t="e">
        <f t="shared" ref="G51:G52" si="1">IF(F51=D51,"Quantité OK",IF(D51&lt;F71,"Ecart positif","Ecart négatif"))&amp;" "&amp;IF(C51=E51,"","- Article déclassé")</f>
        <v>#N/A</v>
      </c>
      <c r="I51" s="18" t="e">
        <f>VLOOKUP('CODE A BARRE'!#REF!,'COMPTAGE 2'!B:K,8,FALSE)</f>
        <v>#REF!</v>
      </c>
      <c r="J51" s="9" t="e">
        <f>VLOOKUP('CODE A BARRE'!#REF!,'COMPTAGE 2'!B:K,9,FALSE)</f>
        <v>#REF!</v>
      </c>
      <c r="K51" s="18" t="e">
        <f>VLOOKUP('CODE A BARRE'!#REF!,'COMPTAGE 2'!B:K,10,FALSE)</f>
        <v>#REF!</v>
      </c>
      <c r="L51" s="10" t="e">
        <f>VLOOKUP(B51,#REF!,11,FALSE)</f>
        <v>#REF!</v>
      </c>
      <c r="M51" s="20" t="e">
        <f>VLOOKUP(B51,#REF!,12,FALSE)</f>
        <v>#REF!</v>
      </c>
    </row>
    <row r="52" spans="2:13" ht="20.100000000000001" customHeight="1" x14ac:dyDescent="0.25">
      <c r="B52" s="29" t="s">
        <v>1581</v>
      </c>
      <c r="C52" s="16" t="str">
        <f>VLOOKUP(B52,'BASE INCADEA'!A:D,2,FALSE)</f>
        <v>031404</v>
      </c>
      <c r="D52" s="16" t="str">
        <f>VLOOKUP(B52,'BASE INCADEA'!A:D,3,FALSE)</f>
        <v>40</v>
      </c>
      <c r="E52" s="30" t="s">
        <v>200</v>
      </c>
      <c r="F52" s="30" t="s">
        <v>346</v>
      </c>
      <c r="G52" s="14" t="str">
        <f t="shared" si="1"/>
        <v xml:space="preserve">Quantité OK </v>
      </c>
      <c r="I52" s="18" t="e">
        <f>VLOOKUP('CODE A BARRE'!#REF!,'COMPTAGE 2'!B:K,8,FALSE)</f>
        <v>#REF!</v>
      </c>
      <c r="J52" s="9" t="e">
        <f>VLOOKUP('CODE A BARRE'!#REF!,'COMPTAGE 2'!B:K,9,FALSE)</f>
        <v>#REF!</v>
      </c>
      <c r="K52" s="18" t="e">
        <f>VLOOKUP('CODE A BARRE'!#REF!,'COMPTAGE 2'!B:K,10,FALSE)</f>
        <v>#REF!</v>
      </c>
      <c r="L52" s="10" t="e">
        <f>VLOOKUP(B52,#REF!,11,FALSE)</f>
        <v>#REF!</v>
      </c>
      <c r="M52" s="20" t="e">
        <f>VLOOKUP(B52,#REF!,12,FALSE)</f>
        <v>#REF!</v>
      </c>
    </row>
    <row r="53" spans="2:13" ht="20.100000000000001" customHeight="1" x14ac:dyDescent="0.25">
      <c r="B53" s="29" t="s">
        <v>1616</v>
      </c>
      <c r="C53" s="16" t="e">
        <f>VLOOKUP(B53,'BASE INCADEA'!A:D,2,FALSE)</f>
        <v>#N/A</v>
      </c>
      <c r="D53" s="16" t="e">
        <f>VLOOKUP(B53,'BASE INCADEA'!A:D,3,FALSE)</f>
        <v>#N/A</v>
      </c>
      <c r="E53" s="30" t="s">
        <v>117</v>
      </c>
      <c r="F53" s="30" t="s">
        <v>223</v>
      </c>
      <c r="G53" s="14" t="e">
        <f t="shared" ref="G53:G116" si="2">IF(F53=D53,"Quantité OK",IF(D53&lt;F73,"Ecart positif","Ecart négatif"))&amp;" "&amp;IF(C53=E53,"","- Article déclassé")</f>
        <v>#N/A</v>
      </c>
      <c r="I53" s="18" t="e">
        <f>VLOOKUP('CODE A BARRE'!#REF!,'COMPTAGE 2'!B:K,8,FALSE)</f>
        <v>#REF!</v>
      </c>
      <c r="J53" s="9" t="e">
        <f>VLOOKUP('CODE A BARRE'!#REF!,'COMPTAGE 2'!B:K,9,FALSE)</f>
        <v>#REF!</v>
      </c>
      <c r="K53" s="18" t="e">
        <f>VLOOKUP('CODE A BARRE'!#REF!,'COMPTAGE 2'!B:K,10,FALSE)</f>
        <v>#REF!</v>
      </c>
      <c r="L53" s="10" t="e">
        <f>VLOOKUP(B53,#REF!,11,FALSE)</f>
        <v>#REF!</v>
      </c>
      <c r="M53" s="20" t="e">
        <f>VLOOKUP(B53,#REF!,12,FALSE)</f>
        <v>#REF!</v>
      </c>
    </row>
    <row r="54" spans="2:13" ht="20.100000000000001" customHeight="1" x14ac:dyDescent="0.25">
      <c r="B54" s="29" t="s">
        <v>1583</v>
      </c>
      <c r="C54" s="16" t="str">
        <f>VLOOKUP(B54,'BASE INCADEA'!A:D,2,FALSE)</f>
        <v>016602</v>
      </c>
      <c r="D54" s="16" t="str">
        <f>VLOOKUP(B54,'BASE INCADEA'!A:D,3,FALSE)</f>
        <v>21</v>
      </c>
      <c r="E54" s="30" t="s">
        <v>51</v>
      </c>
      <c r="F54" s="30" t="s">
        <v>116</v>
      </c>
      <c r="G54" s="14" t="str">
        <f t="shared" si="2"/>
        <v xml:space="preserve">Quantité OK </v>
      </c>
      <c r="I54" s="18" t="e">
        <f>VLOOKUP('CODE A BARRE'!#REF!,'COMPTAGE 2'!B:K,8,FALSE)</f>
        <v>#REF!</v>
      </c>
      <c r="J54" s="9" t="e">
        <f>VLOOKUP('CODE A BARRE'!#REF!,'COMPTAGE 2'!B:K,9,FALSE)</f>
        <v>#REF!</v>
      </c>
      <c r="K54" s="18" t="e">
        <f>VLOOKUP('CODE A BARRE'!#REF!,'COMPTAGE 2'!B:K,10,FALSE)</f>
        <v>#REF!</v>
      </c>
      <c r="L54" s="10" t="e">
        <f>VLOOKUP(B54,#REF!,11,FALSE)</f>
        <v>#REF!</v>
      </c>
      <c r="M54" s="20" t="e">
        <f>VLOOKUP(B54,#REF!,12,FALSE)</f>
        <v>#REF!</v>
      </c>
    </row>
    <row r="55" spans="2:13" ht="20.100000000000001" customHeight="1" x14ac:dyDescent="0.25">
      <c r="B55" s="29" t="s">
        <v>1585</v>
      </c>
      <c r="C55" s="16" t="str">
        <f>VLOOKUP(B55,'BASE INCADEA'!A:D,2,FALSE)</f>
        <v>015804</v>
      </c>
      <c r="D55" s="16" t="str">
        <f>VLOOKUP(B55,'BASE INCADEA'!A:D,3,FALSE)</f>
        <v>2</v>
      </c>
      <c r="E55" s="30" t="s">
        <v>91</v>
      </c>
      <c r="F55" s="30" t="s">
        <v>20</v>
      </c>
      <c r="G55" s="14" t="str">
        <f t="shared" si="2"/>
        <v xml:space="preserve">Quantité OK </v>
      </c>
      <c r="I55" s="18" t="e">
        <f>VLOOKUP('CODE A BARRE'!#REF!,'COMPTAGE 2'!B:K,8,FALSE)</f>
        <v>#REF!</v>
      </c>
      <c r="J55" s="9" t="e">
        <f>VLOOKUP('CODE A BARRE'!#REF!,'COMPTAGE 2'!B:K,9,FALSE)</f>
        <v>#REF!</v>
      </c>
      <c r="K55" s="18" t="e">
        <f>VLOOKUP('CODE A BARRE'!#REF!,'COMPTAGE 2'!B:K,10,FALSE)</f>
        <v>#REF!</v>
      </c>
      <c r="L55" s="10" t="e">
        <f>VLOOKUP(B55,#REF!,11,FALSE)</f>
        <v>#REF!</v>
      </c>
      <c r="M55" s="20" t="e">
        <f>VLOOKUP(B55,#REF!,12,FALSE)</f>
        <v>#REF!</v>
      </c>
    </row>
    <row r="56" spans="2:13" ht="20.100000000000001" customHeight="1" x14ac:dyDescent="0.25">
      <c r="B56" s="29" t="s">
        <v>1587</v>
      </c>
      <c r="C56" s="16" t="str">
        <f>VLOOKUP(B56,'BASE INCADEA'!A:D,2,FALSE)</f>
        <v>016601</v>
      </c>
      <c r="D56" s="16" t="str">
        <f>VLOOKUP(B56,'BASE INCADEA'!A:D,3,FALSE)</f>
        <v>7</v>
      </c>
      <c r="E56" s="30" t="s">
        <v>230</v>
      </c>
      <c r="F56" s="30" t="s">
        <v>112</v>
      </c>
      <c r="G56" s="14" t="str">
        <f t="shared" si="2"/>
        <v xml:space="preserve">Quantité OK </v>
      </c>
      <c r="I56" s="18" t="e">
        <f>VLOOKUP('CODE A BARRE'!#REF!,'COMPTAGE 2'!B:K,8,FALSE)</f>
        <v>#REF!</v>
      </c>
      <c r="J56" s="9" t="e">
        <f>VLOOKUP('CODE A BARRE'!#REF!,'COMPTAGE 2'!B:K,9,FALSE)</f>
        <v>#REF!</v>
      </c>
      <c r="K56" s="18" t="e">
        <f>VLOOKUP('CODE A BARRE'!#REF!,'COMPTAGE 2'!B:K,10,FALSE)</f>
        <v>#REF!</v>
      </c>
      <c r="L56" s="10" t="e">
        <f>VLOOKUP(B56,#REF!,11,FALSE)</f>
        <v>#REF!</v>
      </c>
      <c r="M56" s="20" t="e">
        <f>VLOOKUP(B56,#REF!,12,FALSE)</f>
        <v>#REF!</v>
      </c>
    </row>
    <row r="57" spans="2:13" ht="20.100000000000001" customHeight="1" x14ac:dyDescent="0.25">
      <c r="B57" s="29" t="s">
        <v>1595</v>
      </c>
      <c r="C57" s="16" t="str">
        <f>VLOOKUP(B57,'BASE INCADEA'!A:D,2,FALSE)</f>
        <v>025204</v>
      </c>
      <c r="D57" s="16" t="str">
        <f>VLOOKUP(B57,'BASE INCADEA'!A:D,3,FALSE)</f>
        <v>89</v>
      </c>
      <c r="E57" s="30" t="s">
        <v>205</v>
      </c>
      <c r="F57" s="30" t="s">
        <v>1596</v>
      </c>
      <c r="G57" s="14" t="str">
        <f t="shared" si="2"/>
        <v xml:space="preserve">Quantité OK </v>
      </c>
      <c r="I57" s="18" t="e">
        <f>VLOOKUP('CODE A BARRE'!#REF!,'COMPTAGE 2'!B:K,8,FALSE)</f>
        <v>#REF!</v>
      </c>
      <c r="J57" s="9" t="e">
        <f>VLOOKUP('CODE A BARRE'!#REF!,'COMPTAGE 2'!B:K,9,FALSE)</f>
        <v>#REF!</v>
      </c>
      <c r="K57" s="18" t="e">
        <f>VLOOKUP('CODE A BARRE'!#REF!,'COMPTAGE 2'!B:K,10,FALSE)</f>
        <v>#REF!</v>
      </c>
      <c r="L57" s="10" t="e">
        <f>VLOOKUP(B57,#REF!,11,FALSE)</f>
        <v>#REF!</v>
      </c>
      <c r="M57" s="20" t="e">
        <f>VLOOKUP(B57,#REF!,12,FALSE)</f>
        <v>#REF!</v>
      </c>
    </row>
    <row r="58" spans="2:13" ht="20.100000000000001" customHeight="1" x14ac:dyDescent="0.25">
      <c r="B58" s="29" t="s">
        <v>1598</v>
      </c>
      <c r="C58" s="16" t="str">
        <f>VLOOKUP(B58,'BASE INCADEA'!A:D,2,FALSE)</f>
        <v>016603</v>
      </c>
      <c r="D58" s="16" t="str">
        <f>VLOOKUP(B58,'BASE INCADEA'!A:D,3,FALSE)</f>
        <v>6</v>
      </c>
      <c r="E58" s="30" t="s">
        <v>203</v>
      </c>
      <c r="F58" s="30" t="s">
        <v>87</v>
      </c>
      <c r="G58" s="14" t="str">
        <f t="shared" si="2"/>
        <v xml:space="preserve">Quantité OK </v>
      </c>
      <c r="I58" s="18" t="e">
        <f>VLOOKUP('CODE A BARRE'!#REF!,'COMPTAGE 2'!B:K,8,FALSE)</f>
        <v>#REF!</v>
      </c>
      <c r="J58" s="9" t="e">
        <f>VLOOKUP('CODE A BARRE'!#REF!,'COMPTAGE 2'!B:K,9,FALSE)</f>
        <v>#REF!</v>
      </c>
      <c r="K58" s="18" t="e">
        <f>VLOOKUP('CODE A BARRE'!#REF!,'COMPTAGE 2'!B:K,10,FALSE)</f>
        <v>#REF!</v>
      </c>
      <c r="L58" s="10" t="e">
        <f>VLOOKUP(B58,#REF!,11,FALSE)</f>
        <v>#REF!</v>
      </c>
      <c r="M58" s="20" t="e">
        <f>VLOOKUP(B58,#REF!,12,FALSE)</f>
        <v>#REF!</v>
      </c>
    </row>
    <row r="59" spans="2:13" ht="20.100000000000001" customHeight="1" x14ac:dyDescent="0.25">
      <c r="B59" s="29" t="s">
        <v>1600</v>
      </c>
      <c r="C59" s="16" t="str">
        <f>VLOOKUP(B59,'BASE INCADEA'!A:D,2,FALSE)</f>
        <v>025906</v>
      </c>
      <c r="D59" s="16" t="str">
        <f>VLOOKUP(B59,'BASE INCADEA'!A:D,3,FALSE)</f>
        <v>339</v>
      </c>
      <c r="E59" s="30" t="s">
        <v>1601</v>
      </c>
      <c r="F59" s="30" t="s">
        <v>1602</v>
      </c>
      <c r="G59" s="14" t="str">
        <f t="shared" si="2"/>
        <v xml:space="preserve">Quantité OK </v>
      </c>
      <c r="I59" s="18" t="e">
        <f>VLOOKUP('CODE A BARRE'!#REF!,'COMPTAGE 2'!B:K,8,FALSE)</f>
        <v>#REF!</v>
      </c>
      <c r="J59" s="9" t="e">
        <f>VLOOKUP('CODE A BARRE'!#REF!,'COMPTAGE 2'!B:K,9,FALSE)</f>
        <v>#REF!</v>
      </c>
      <c r="K59" s="18" t="e">
        <f>VLOOKUP('CODE A BARRE'!#REF!,'COMPTAGE 2'!B:K,10,FALSE)</f>
        <v>#REF!</v>
      </c>
      <c r="L59" s="10" t="e">
        <f>VLOOKUP(B59,#REF!,11,FALSE)</f>
        <v>#REF!</v>
      </c>
      <c r="M59" s="20" t="e">
        <f>VLOOKUP(B59,#REF!,12,FALSE)</f>
        <v>#REF!</v>
      </c>
    </row>
    <row r="60" spans="2:13" ht="20.100000000000001" customHeight="1" x14ac:dyDescent="0.25">
      <c r="B60" s="29" t="s">
        <v>1604</v>
      </c>
      <c r="C60" s="16" t="str">
        <f>VLOOKUP(B60,'BASE INCADEA'!A:D,2,FALSE)</f>
        <v>016005</v>
      </c>
      <c r="D60" s="16" t="str">
        <f>VLOOKUP(B60,'BASE INCADEA'!A:D,3,FALSE)</f>
        <v>5</v>
      </c>
      <c r="E60" s="30" t="s">
        <v>229</v>
      </c>
      <c r="F60" s="30" t="s">
        <v>110</v>
      </c>
      <c r="G60" s="14" t="str">
        <f t="shared" si="2"/>
        <v xml:space="preserve">Ecart négatif </v>
      </c>
      <c r="I60" s="18" t="e">
        <f>VLOOKUP('CODE A BARRE'!#REF!,'COMPTAGE 2'!B:K,8,FALSE)</f>
        <v>#REF!</v>
      </c>
      <c r="J60" s="9" t="e">
        <f>VLOOKUP('CODE A BARRE'!#REF!,'COMPTAGE 2'!B:K,9,FALSE)</f>
        <v>#REF!</v>
      </c>
      <c r="K60" s="18" t="e">
        <f>VLOOKUP('CODE A BARRE'!#REF!,'COMPTAGE 2'!B:K,10,FALSE)</f>
        <v>#REF!</v>
      </c>
      <c r="L60" s="10" t="e">
        <f>VLOOKUP(B60,#REF!,11,FALSE)</f>
        <v>#REF!</v>
      </c>
      <c r="M60" s="20" t="e">
        <f>VLOOKUP(B60,#REF!,12,FALSE)</f>
        <v>#REF!</v>
      </c>
    </row>
    <row r="61" spans="2:13" ht="20.100000000000001" customHeight="1" x14ac:dyDescent="0.25">
      <c r="B61" s="29" t="s">
        <v>1605</v>
      </c>
      <c r="C61" s="16" t="str">
        <f>VLOOKUP(B61,'BASE INCADEA'!A:D,2,FALSE)</f>
        <v>025906</v>
      </c>
      <c r="D61" s="16" t="str">
        <f>VLOOKUP(B61,'BASE INCADEA'!A:D,3,FALSE)</f>
        <v>118</v>
      </c>
      <c r="E61" s="30" t="s">
        <v>1601</v>
      </c>
      <c r="F61" s="30" t="s">
        <v>1619</v>
      </c>
      <c r="G61" s="14" t="str">
        <f t="shared" si="2"/>
        <v xml:space="preserve">Ecart négatif </v>
      </c>
      <c r="I61" s="18" t="e">
        <f>VLOOKUP('CODE A BARRE'!#REF!,'COMPTAGE 2'!B:K,8,FALSE)</f>
        <v>#REF!</v>
      </c>
      <c r="J61" s="9" t="e">
        <f>VLOOKUP('CODE A BARRE'!#REF!,'COMPTAGE 2'!B:K,9,FALSE)</f>
        <v>#REF!</v>
      </c>
      <c r="K61" s="18" t="e">
        <f>VLOOKUP('CODE A BARRE'!#REF!,'COMPTAGE 2'!B:K,10,FALSE)</f>
        <v>#REF!</v>
      </c>
      <c r="L61" s="10" t="e">
        <f>VLOOKUP(B61,#REF!,11,FALSE)</f>
        <v>#REF!</v>
      </c>
      <c r="M61" s="20" t="e">
        <f>VLOOKUP(B61,#REF!,12,FALSE)</f>
        <v>#REF!</v>
      </c>
    </row>
    <row r="62" spans="2:13" ht="20.100000000000001" customHeight="1" x14ac:dyDescent="0.25">
      <c r="B62" s="29" t="s">
        <v>1610</v>
      </c>
      <c r="C62" s="16" t="str">
        <f>VLOOKUP(B62,'BASE INCADEA'!A:D,2,FALSE)</f>
        <v>010107</v>
      </c>
      <c r="D62" s="16" t="str">
        <f>VLOOKUP(B62,'BASE INCADEA'!A:D,3,FALSE)</f>
        <v>3</v>
      </c>
      <c r="E62" s="30" t="s">
        <v>1451</v>
      </c>
      <c r="F62" s="30" t="s">
        <v>116</v>
      </c>
      <c r="G62" s="14" t="str">
        <f t="shared" si="2"/>
        <v xml:space="preserve">Ecart négatif </v>
      </c>
      <c r="I62" s="18" t="e">
        <f>VLOOKUP('CODE A BARRE'!B42,'COMPTAGE 2'!B:K,8,FALSE)</f>
        <v>#N/A</v>
      </c>
      <c r="J62" s="9" t="e">
        <f>VLOOKUP('CODE A BARRE'!B42,'COMPTAGE 2'!B:K,9,FALSE)</f>
        <v>#N/A</v>
      </c>
      <c r="K62" s="18" t="e">
        <f>VLOOKUP('CODE A BARRE'!B42,'COMPTAGE 2'!B:K,10,FALSE)</f>
        <v>#N/A</v>
      </c>
      <c r="L62" s="10" t="e">
        <f>VLOOKUP(B62,#REF!,11,FALSE)</f>
        <v>#REF!</v>
      </c>
      <c r="M62" s="20" t="e">
        <f>VLOOKUP(B62,#REF!,12,FALSE)</f>
        <v>#REF!</v>
      </c>
    </row>
    <row r="63" spans="2:13" ht="20.100000000000001" customHeight="1" x14ac:dyDescent="0.25">
      <c r="E63" s="14"/>
      <c r="F63" s="14"/>
    </row>
    <row r="64" spans="2:13" ht="20.100000000000001" customHeight="1" x14ac:dyDescent="0.25">
      <c r="E64" s="14"/>
      <c r="F64" s="14"/>
    </row>
    <row r="65" spans="5:6" ht="20.100000000000001" customHeight="1" x14ac:dyDescent="0.25">
      <c r="E65" s="14"/>
      <c r="F65" s="14"/>
    </row>
    <row r="66" spans="5:6" ht="20.100000000000001" customHeight="1" x14ac:dyDescent="0.25">
      <c r="E66" s="14"/>
      <c r="F66" s="14"/>
    </row>
    <row r="67" spans="5:6" ht="20.100000000000001" customHeight="1" x14ac:dyDescent="0.25">
      <c r="E67" s="14"/>
      <c r="F67" s="14"/>
    </row>
    <row r="68" spans="5:6" ht="20.100000000000001" customHeight="1" x14ac:dyDescent="0.25">
      <c r="E68" s="14"/>
      <c r="F68" s="14"/>
    </row>
    <row r="69" spans="5:6" ht="20.100000000000001" customHeight="1" x14ac:dyDescent="0.25">
      <c r="E69" s="14"/>
      <c r="F69" s="14"/>
    </row>
    <row r="70" spans="5:6" ht="20.100000000000001" customHeight="1" x14ac:dyDescent="0.25">
      <c r="E70" s="14"/>
      <c r="F70" s="14"/>
    </row>
    <row r="71" spans="5:6" ht="20.100000000000001" customHeight="1" x14ac:dyDescent="0.25">
      <c r="E71" s="14"/>
      <c r="F71" s="14"/>
    </row>
    <row r="72" spans="5:6" ht="20.100000000000001" customHeight="1" x14ac:dyDescent="0.25">
      <c r="E72" s="14"/>
      <c r="F72" s="14"/>
    </row>
    <row r="73" spans="5:6" ht="20.100000000000001" customHeight="1" x14ac:dyDescent="0.25">
      <c r="E73" s="14"/>
      <c r="F73" s="14"/>
    </row>
    <row r="74" spans="5:6" ht="20.100000000000001" customHeight="1" x14ac:dyDescent="0.25">
      <c r="E74" s="14"/>
      <c r="F74" s="14"/>
    </row>
    <row r="75" spans="5:6" ht="20.100000000000001" customHeight="1" x14ac:dyDescent="0.25">
      <c r="E75" s="14"/>
      <c r="F75" s="14"/>
    </row>
    <row r="76" spans="5:6" ht="20.100000000000001" customHeight="1" x14ac:dyDescent="0.25">
      <c r="E76" s="14"/>
      <c r="F76" s="14"/>
    </row>
    <row r="77" spans="5:6" ht="20.100000000000001" customHeight="1" x14ac:dyDescent="0.25">
      <c r="E77" s="14"/>
      <c r="F77" s="14"/>
    </row>
    <row r="78" spans="5:6" ht="20.100000000000001" customHeight="1" x14ac:dyDescent="0.25">
      <c r="E78" s="14"/>
      <c r="F78" s="14"/>
    </row>
    <row r="79" spans="5:6" ht="20.100000000000001" customHeight="1" x14ac:dyDescent="0.25">
      <c r="E79" s="14"/>
      <c r="F79" s="14"/>
    </row>
    <row r="80" spans="5:6" ht="20.100000000000001" customHeight="1" x14ac:dyDescent="0.25">
      <c r="E80" s="14"/>
      <c r="F80" s="14"/>
    </row>
    <row r="81" spans="5:6" ht="20.100000000000001" customHeight="1" x14ac:dyDescent="0.25">
      <c r="E81" s="14"/>
      <c r="F81" s="14"/>
    </row>
    <row r="82" spans="5:6" ht="20.100000000000001" customHeight="1" x14ac:dyDescent="0.25">
      <c r="E82" s="14"/>
      <c r="F82" s="14"/>
    </row>
    <row r="83" spans="5:6" ht="20.100000000000001" customHeight="1" x14ac:dyDescent="0.25">
      <c r="E83" s="14"/>
      <c r="F83" s="14"/>
    </row>
    <row r="84" spans="5:6" ht="20.100000000000001" customHeight="1" x14ac:dyDescent="0.25">
      <c r="E84" s="14"/>
      <c r="F84" s="14"/>
    </row>
    <row r="85" spans="5:6" ht="20.100000000000001" customHeight="1" x14ac:dyDescent="0.25">
      <c r="E85" s="14"/>
      <c r="F85" s="14"/>
    </row>
    <row r="86" spans="5:6" ht="20.100000000000001" customHeight="1" x14ac:dyDescent="0.25">
      <c r="E86" s="14"/>
      <c r="F86" s="14"/>
    </row>
    <row r="87" spans="5:6" ht="20.100000000000001" customHeight="1" x14ac:dyDescent="0.25">
      <c r="E87" s="14"/>
      <c r="F87" s="14"/>
    </row>
    <row r="88" spans="5:6" ht="20.100000000000001" customHeight="1" x14ac:dyDescent="0.25">
      <c r="E88" s="14"/>
      <c r="F88" s="14"/>
    </row>
    <row r="89" spans="5:6" ht="20.100000000000001" customHeight="1" x14ac:dyDescent="0.25">
      <c r="E89" s="14"/>
      <c r="F89" s="14"/>
    </row>
    <row r="90" spans="5:6" ht="20.100000000000001" customHeight="1" x14ac:dyDescent="0.25">
      <c r="E90" s="14"/>
      <c r="F90" s="14"/>
    </row>
    <row r="91" spans="5:6" ht="20.100000000000001" customHeight="1" x14ac:dyDescent="0.25">
      <c r="E91" s="14"/>
      <c r="F91" s="14"/>
    </row>
    <row r="92" spans="5:6" ht="20.100000000000001" customHeight="1" x14ac:dyDescent="0.25">
      <c r="E92" s="14"/>
      <c r="F92" s="14"/>
    </row>
    <row r="93" spans="5:6" ht="20.100000000000001" customHeight="1" x14ac:dyDescent="0.25">
      <c r="E93" s="14"/>
      <c r="F93" s="14"/>
    </row>
    <row r="94" spans="5:6" ht="20.100000000000001" customHeight="1" x14ac:dyDescent="0.25">
      <c r="E94" s="14"/>
      <c r="F94" s="14"/>
    </row>
    <row r="95" spans="5:6" ht="20.100000000000001" customHeight="1" x14ac:dyDescent="0.25">
      <c r="E95" s="14"/>
      <c r="F95" s="14"/>
    </row>
    <row r="96" spans="5:6" ht="20.100000000000001" customHeight="1" x14ac:dyDescent="0.25">
      <c r="E96" s="14"/>
      <c r="F96" s="14"/>
    </row>
    <row r="97" spans="5:6" ht="20.100000000000001" customHeight="1" x14ac:dyDescent="0.25">
      <c r="E97" s="14"/>
      <c r="F97" s="14"/>
    </row>
    <row r="98" spans="5:6" ht="20.100000000000001" customHeight="1" x14ac:dyDescent="0.25">
      <c r="E98" s="14"/>
      <c r="F98" s="14"/>
    </row>
    <row r="99" spans="5:6" ht="20.100000000000001" customHeight="1" x14ac:dyDescent="0.25">
      <c r="E99" s="14"/>
      <c r="F99" s="14"/>
    </row>
    <row r="100" spans="5:6" ht="20.100000000000001" customHeight="1" x14ac:dyDescent="0.25">
      <c r="E100" s="14"/>
      <c r="F100" s="14"/>
    </row>
    <row r="101" spans="5:6" ht="20.100000000000001" customHeight="1" x14ac:dyDescent="0.25">
      <c r="E101" s="14"/>
      <c r="F101" s="14"/>
    </row>
    <row r="102" spans="5:6" ht="20.100000000000001" customHeight="1" x14ac:dyDescent="0.25">
      <c r="E102" s="14"/>
      <c r="F102" s="14"/>
    </row>
    <row r="103" spans="5:6" ht="20.100000000000001" customHeight="1" x14ac:dyDescent="0.25">
      <c r="E103" s="14"/>
      <c r="F103" s="14"/>
    </row>
    <row r="104" spans="5:6" ht="20.100000000000001" customHeight="1" x14ac:dyDescent="0.25">
      <c r="E104" s="14"/>
      <c r="F104" s="14"/>
    </row>
    <row r="105" spans="5:6" ht="20.100000000000001" customHeight="1" x14ac:dyDescent="0.25">
      <c r="E105" s="14"/>
      <c r="F105" s="14"/>
    </row>
    <row r="106" spans="5:6" ht="20.100000000000001" customHeight="1" x14ac:dyDescent="0.25">
      <c r="E106" s="14"/>
      <c r="F106" s="14"/>
    </row>
    <row r="107" spans="5:6" ht="20.100000000000001" customHeight="1" x14ac:dyDescent="0.25">
      <c r="E107" s="14"/>
      <c r="F107" s="14"/>
    </row>
    <row r="108" spans="5:6" ht="20.100000000000001" customHeight="1" x14ac:dyDescent="0.25">
      <c r="E108" s="14"/>
      <c r="F108" s="14"/>
    </row>
    <row r="109" spans="5:6" ht="20.100000000000001" customHeight="1" x14ac:dyDescent="0.25">
      <c r="E109" s="14"/>
      <c r="F109" s="14"/>
    </row>
    <row r="110" spans="5:6" ht="20.100000000000001" customHeight="1" x14ac:dyDescent="0.25">
      <c r="E110" s="14"/>
      <c r="F110" s="14"/>
    </row>
    <row r="111" spans="5:6" ht="20.100000000000001" customHeight="1" x14ac:dyDescent="0.25">
      <c r="E111" s="14"/>
      <c r="F111" s="14"/>
    </row>
    <row r="112" spans="5:6" ht="20.100000000000001" customHeight="1" x14ac:dyDescent="0.25">
      <c r="E112" s="14"/>
      <c r="F112" s="14"/>
    </row>
    <row r="113" spans="5:6" ht="20.100000000000001" customHeight="1" x14ac:dyDescent="0.25">
      <c r="E113" s="14"/>
      <c r="F113" s="14"/>
    </row>
    <row r="114" spans="5:6" ht="20.100000000000001" customHeight="1" x14ac:dyDescent="0.25">
      <c r="E114" s="14"/>
      <c r="F114" s="14"/>
    </row>
    <row r="115" spans="5:6" ht="20.100000000000001" customHeight="1" x14ac:dyDescent="0.25">
      <c r="E115" s="14"/>
      <c r="F115" s="14"/>
    </row>
    <row r="116" spans="5:6" ht="20.100000000000001" customHeight="1" x14ac:dyDescent="0.25">
      <c r="E116" s="14"/>
      <c r="F116" s="14"/>
    </row>
    <row r="117" spans="5:6" ht="20.100000000000001" customHeight="1" x14ac:dyDescent="0.25">
      <c r="E117" s="14"/>
      <c r="F117" s="14"/>
    </row>
    <row r="118" spans="5:6" ht="20.100000000000001" customHeight="1" x14ac:dyDescent="0.25">
      <c r="E118" s="14"/>
      <c r="F118" s="14"/>
    </row>
    <row r="119" spans="5:6" ht="20.100000000000001" customHeight="1" x14ac:dyDescent="0.25">
      <c r="E119" s="14"/>
      <c r="F119" s="14"/>
    </row>
    <row r="120" spans="5:6" ht="20.100000000000001" customHeight="1" x14ac:dyDescent="0.25">
      <c r="E120" s="14"/>
      <c r="F120" s="14"/>
    </row>
    <row r="121" spans="5:6" ht="20.100000000000001" customHeight="1" x14ac:dyDescent="0.25">
      <c r="E121" s="14"/>
      <c r="F121" s="14"/>
    </row>
    <row r="122" spans="5:6" ht="20.100000000000001" customHeight="1" x14ac:dyDescent="0.25">
      <c r="E122" s="14"/>
      <c r="F122" s="14"/>
    </row>
    <row r="123" spans="5:6" ht="20.100000000000001" customHeight="1" x14ac:dyDescent="0.25">
      <c r="E123" s="14"/>
      <c r="F123" s="14"/>
    </row>
    <row r="124" spans="5:6" ht="20.100000000000001" customHeight="1" x14ac:dyDescent="0.25">
      <c r="E124" s="14"/>
      <c r="F124" s="14"/>
    </row>
    <row r="125" spans="5:6" ht="20.100000000000001" customHeight="1" x14ac:dyDescent="0.25">
      <c r="E125" s="14"/>
      <c r="F125" s="14"/>
    </row>
    <row r="126" spans="5:6" ht="20.100000000000001" customHeight="1" x14ac:dyDescent="0.25">
      <c r="E126" s="14"/>
      <c r="F126" s="14"/>
    </row>
    <row r="127" spans="5:6" ht="20.100000000000001" customHeight="1" x14ac:dyDescent="0.25">
      <c r="E127" s="14"/>
      <c r="F127" s="14"/>
    </row>
    <row r="128" spans="5:6" ht="20.100000000000001" customHeight="1" x14ac:dyDescent="0.25">
      <c r="E128" s="14"/>
      <c r="F128" s="14"/>
    </row>
    <row r="129" spans="5:6" ht="20.100000000000001" customHeight="1" x14ac:dyDescent="0.25">
      <c r="E129" s="14"/>
      <c r="F129" s="14"/>
    </row>
    <row r="130" spans="5:6" ht="20.100000000000001" customHeight="1" x14ac:dyDescent="0.25">
      <c r="E130" s="14"/>
      <c r="F130" s="14"/>
    </row>
    <row r="131" spans="5:6" ht="20.100000000000001" customHeight="1" x14ac:dyDescent="0.25">
      <c r="E131" s="14"/>
      <c r="F131" s="14"/>
    </row>
    <row r="132" spans="5:6" ht="20.100000000000001" customHeight="1" x14ac:dyDescent="0.25">
      <c r="E132" s="14"/>
      <c r="F132" s="14"/>
    </row>
    <row r="133" spans="5:6" ht="20.100000000000001" customHeight="1" x14ac:dyDescent="0.25">
      <c r="E133" s="14"/>
      <c r="F133" s="14"/>
    </row>
    <row r="134" spans="5:6" ht="20.100000000000001" customHeight="1" x14ac:dyDescent="0.25">
      <c r="E134" s="14"/>
      <c r="F134" s="14"/>
    </row>
    <row r="135" spans="5:6" ht="20.100000000000001" customHeight="1" x14ac:dyDescent="0.25">
      <c r="E135" s="14"/>
      <c r="F135" s="14"/>
    </row>
    <row r="136" spans="5:6" ht="20.100000000000001" customHeight="1" x14ac:dyDescent="0.25">
      <c r="E136" s="14"/>
      <c r="F136" s="14"/>
    </row>
    <row r="137" spans="5:6" ht="20.100000000000001" customHeight="1" x14ac:dyDescent="0.25">
      <c r="E137" s="14"/>
      <c r="F137" s="14"/>
    </row>
    <row r="138" spans="5:6" ht="20.100000000000001" customHeight="1" x14ac:dyDescent="0.25">
      <c r="E138" s="14"/>
      <c r="F138" s="14"/>
    </row>
    <row r="139" spans="5:6" ht="20.100000000000001" customHeight="1" x14ac:dyDescent="0.25">
      <c r="E139" s="14"/>
      <c r="F139" s="14"/>
    </row>
    <row r="140" spans="5:6" ht="20.100000000000001" customHeight="1" x14ac:dyDescent="0.25">
      <c r="E140" s="14"/>
      <c r="F140" s="14"/>
    </row>
    <row r="141" spans="5:6" ht="20.100000000000001" customHeight="1" x14ac:dyDescent="0.25">
      <c r="E141" s="14"/>
      <c r="F141" s="14"/>
    </row>
    <row r="142" spans="5:6" ht="20.100000000000001" customHeight="1" x14ac:dyDescent="0.25">
      <c r="E142" s="14"/>
      <c r="F142" s="14"/>
    </row>
    <row r="143" spans="5:6" ht="20.100000000000001" customHeight="1" x14ac:dyDescent="0.25">
      <c r="E143" s="14"/>
      <c r="F143" s="14"/>
    </row>
    <row r="144" spans="5:6" ht="20.100000000000001" customHeight="1" x14ac:dyDescent="0.25">
      <c r="E144" s="14"/>
      <c r="F144" s="14"/>
    </row>
    <row r="145" spans="5:6" ht="20.100000000000001" customHeight="1" x14ac:dyDescent="0.25">
      <c r="E145" s="14"/>
      <c r="F145" s="14"/>
    </row>
    <row r="146" spans="5:6" ht="20.100000000000001" customHeight="1" x14ac:dyDescent="0.25">
      <c r="E146" s="14"/>
      <c r="F146" s="14"/>
    </row>
    <row r="147" spans="5:6" ht="20.100000000000001" customHeight="1" x14ac:dyDescent="0.25">
      <c r="E147" s="14"/>
      <c r="F147" s="14"/>
    </row>
    <row r="148" spans="5:6" ht="20.100000000000001" customHeight="1" x14ac:dyDescent="0.25">
      <c r="E148" s="14"/>
      <c r="F148" s="14"/>
    </row>
    <row r="149" spans="5:6" ht="20.100000000000001" customHeight="1" x14ac:dyDescent="0.25">
      <c r="E149" s="14"/>
      <c r="F149" s="14"/>
    </row>
    <row r="150" spans="5:6" ht="20.100000000000001" customHeight="1" x14ac:dyDescent="0.25">
      <c r="E150" s="14"/>
      <c r="F150" s="14"/>
    </row>
    <row r="151" spans="5:6" ht="20.100000000000001" customHeight="1" x14ac:dyDescent="0.25">
      <c r="E151" s="14"/>
      <c r="F151" s="14"/>
    </row>
    <row r="152" spans="5:6" ht="20.100000000000001" customHeight="1" x14ac:dyDescent="0.25">
      <c r="E152" s="14"/>
      <c r="F152" s="14"/>
    </row>
    <row r="153" spans="5:6" ht="20.100000000000001" customHeight="1" x14ac:dyDescent="0.25">
      <c r="E153" s="14"/>
      <c r="F153" s="14"/>
    </row>
    <row r="154" spans="5:6" ht="20.100000000000001" customHeight="1" x14ac:dyDescent="0.25">
      <c r="E154" s="14"/>
      <c r="F154" s="14"/>
    </row>
    <row r="155" spans="5:6" ht="20.100000000000001" customHeight="1" x14ac:dyDescent="0.25">
      <c r="E155" s="14"/>
      <c r="F155" s="14"/>
    </row>
    <row r="156" spans="5:6" ht="20.100000000000001" customHeight="1" x14ac:dyDescent="0.25">
      <c r="E156" s="14"/>
      <c r="F156" s="14"/>
    </row>
    <row r="157" spans="5:6" ht="20.100000000000001" customHeight="1" x14ac:dyDescent="0.25">
      <c r="E157" s="14"/>
      <c r="F157" s="14"/>
    </row>
    <row r="158" spans="5:6" ht="20.100000000000001" customHeight="1" x14ac:dyDescent="0.25">
      <c r="E158" s="14"/>
      <c r="F158" s="14"/>
    </row>
    <row r="159" spans="5:6" ht="20.100000000000001" customHeight="1" x14ac:dyDescent="0.25">
      <c r="E159" s="14"/>
      <c r="F159" s="14"/>
    </row>
    <row r="160" spans="5:6" ht="20.100000000000001" customHeight="1" x14ac:dyDescent="0.25">
      <c r="E160" s="14"/>
      <c r="F160" s="14"/>
    </row>
    <row r="161" spans="5:6" ht="20.100000000000001" customHeight="1" x14ac:dyDescent="0.25">
      <c r="E161" s="14"/>
      <c r="F161" s="14"/>
    </row>
    <row r="162" spans="5:6" ht="20.100000000000001" customHeight="1" x14ac:dyDescent="0.25">
      <c r="E162" s="14"/>
      <c r="F162" s="14"/>
    </row>
    <row r="163" spans="5:6" ht="20.100000000000001" customHeight="1" x14ac:dyDescent="0.25">
      <c r="E163" s="14"/>
      <c r="F163" s="14"/>
    </row>
    <row r="164" spans="5:6" ht="20.100000000000001" customHeight="1" x14ac:dyDescent="0.25">
      <c r="E164" s="14"/>
      <c r="F164" s="14"/>
    </row>
    <row r="165" spans="5:6" ht="20.100000000000001" customHeight="1" x14ac:dyDescent="0.25">
      <c r="E165" s="14"/>
      <c r="F165" s="14"/>
    </row>
    <row r="166" spans="5:6" ht="20.100000000000001" customHeight="1" x14ac:dyDescent="0.25">
      <c r="E166" s="14"/>
      <c r="F166" s="14"/>
    </row>
    <row r="167" spans="5:6" ht="20.100000000000001" customHeight="1" x14ac:dyDescent="0.25">
      <c r="E167" s="14"/>
      <c r="F167" s="14"/>
    </row>
    <row r="168" spans="5:6" ht="20.100000000000001" customHeight="1" x14ac:dyDescent="0.25">
      <c r="E168" s="14"/>
      <c r="F168" s="14"/>
    </row>
    <row r="169" spans="5:6" ht="20.100000000000001" customHeight="1" x14ac:dyDescent="0.25">
      <c r="E169" s="14"/>
      <c r="F169" s="14"/>
    </row>
    <row r="170" spans="5:6" ht="20.100000000000001" customHeight="1" x14ac:dyDescent="0.25">
      <c r="E170" s="14"/>
      <c r="F170" s="14"/>
    </row>
    <row r="171" spans="5:6" ht="20.100000000000001" customHeight="1" x14ac:dyDescent="0.25">
      <c r="E171" s="14"/>
      <c r="F171" s="14"/>
    </row>
    <row r="172" spans="5:6" ht="20.100000000000001" customHeight="1" x14ac:dyDescent="0.25">
      <c r="E172" s="14"/>
      <c r="F172" s="14"/>
    </row>
    <row r="173" spans="5:6" ht="20.100000000000001" customHeight="1" x14ac:dyDescent="0.25">
      <c r="E173" s="14"/>
      <c r="F173" s="14"/>
    </row>
    <row r="174" spans="5:6" ht="20.100000000000001" customHeight="1" x14ac:dyDescent="0.25">
      <c r="E174" s="14"/>
      <c r="F174" s="14"/>
    </row>
    <row r="175" spans="5:6" ht="20.100000000000001" customHeight="1" x14ac:dyDescent="0.25">
      <c r="E175" s="14"/>
      <c r="F175" s="14"/>
    </row>
    <row r="176" spans="5:6" ht="20.100000000000001" customHeight="1" x14ac:dyDescent="0.25">
      <c r="E176" s="14"/>
      <c r="F176" s="14"/>
    </row>
    <row r="177" spans="5:6" ht="20.100000000000001" customHeight="1" x14ac:dyDescent="0.25">
      <c r="E177" s="14"/>
      <c r="F177" s="14"/>
    </row>
    <row r="178" spans="5:6" ht="20.100000000000001" customHeight="1" x14ac:dyDescent="0.25">
      <c r="E178" s="14"/>
      <c r="F178" s="14"/>
    </row>
    <row r="179" spans="5:6" ht="20.100000000000001" customHeight="1" x14ac:dyDescent="0.25">
      <c r="E179" s="14"/>
      <c r="F179" s="14"/>
    </row>
    <row r="180" spans="5:6" ht="20.100000000000001" customHeight="1" x14ac:dyDescent="0.25">
      <c r="E180" s="14"/>
      <c r="F180" s="14"/>
    </row>
    <row r="181" spans="5:6" ht="20.100000000000001" customHeight="1" x14ac:dyDescent="0.25">
      <c r="E181" s="14"/>
      <c r="F181" s="14"/>
    </row>
    <row r="182" spans="5:6" ht="20.100000000000001" customHeight="1" x14ac:dyDescent="0.25">
      <c r="E182" s="14"/>
      <c r="F182" s="14"/>
    </row>
    <row r="183" spans="5:6" ht="20.100000000000001" customHeight="1" x14ac:dyDescent="0.25">
      <c r="E183" s="14"/>
      <c r="F183" s="14"/>
    </row>
    <row r="184" spans="5:6" ht="20.100000000000001" customHeight="1" x14ac:dyDescent="0.25">
      <c r="E184" s="14"/>
      <c r="F184" s="14"/>
    </row>
    <row r="185" spans="5:6" ht="20.100000000000001" customHeight="1" x14ac:dyDescent="0.25">
      <c r="E185" s="14"/>
      <c r="F185" s="14"/>
    </row>
    <row r="186" spans="5:6" ht="20.100000000000001" customHeight="1" x14ac:dyDescent="0.25">
      <c r="E186" s="14"/>
      <c r="F186" s="14"/>
    </row>
    <row r="187" spans="5:6" ht="20.100000000000001" customHeight="1" x14ac:dyDescent="0.25">
      <c r="E187" s="14"/>
      <c r="F187" s="14"/>
    </row>
    <row r="188" spans="5:6" ht="20.100000000000001" customHeight="1" x14ac:dyDescent="0.25">
      <c r="E188" s="14"/>
      <c r="F188" s="14"/>
    </row>
    <row r="189" spans="5:6" ht="20.100000000000001" customHeight="1" x14ac:dyDescent="0.25">
      <c r="E189" s="14"/>
      <c r="F189" s="14"/>
    </row>
    <row r="190" spans="5:6" ht="20.100000000000001" customHeight="1" x14ac:dyDescent="0.25">
      <c r="E190" s="14"/>
      <c r="F190" s="14"/>
    </row>
    <row r="191" spans="5:6" ht="20.100000000000001" customHeight="1" x14ac:dyDescent="0.25">
      <c r="E191" s="14"/>
      <c r="F191" s="14"/>
    </row>
    <row r="192" spans="5:6" ht="20.100000000000001" customHeight="1" x14ac:dyDescent="0.25">
      <c r="E192" s="14"/>
      <c r="F192" s="14"/>
    </row>
    <row r="193" spans="5:6" ht="20.100000000000001" customHeight="1" x14ac:dyDescent="0.25">
      <c r="E193" s="14"/>
      <c r="F193" s="14"/>
    </row>
    <row r="194" spans="5:6" ht="20.100000000000001" customHeight="1" x14ac:dyDescent="0.25">
      <c r="E194" s="14"/>
      <c r="F194" s="14"/>
    </row>
    <row r="195" spans="5:6" ht="20.100000000000001" customHeight="1" x14ac:dyDescent="0.25">
      <c r="E195" s="14"/>
      <c r="F195" s="14"/>
    </row>
    <row r="196" spans="5:6" ht="20.100000000000001" customHeight="1" x14ac:dyDescent="0.25">
      <c r="E196" s="14"/>
      <c r="F196" s="14"/>
    </row>
    <row r="197" spans="5:6" ht="20.100000000000001" customHeight="1" x14ac:dyDescent="0.25">
      <c r="E197" s="14"/>
      <c r="F197" s="14"/>
    </row>
    <row r="198" spans="5:6" ht="20.100000000000001" customHeight="1" x14ac:dyDescent="0.25">
      <c r="E198" s="14"/>
      <c r="F198" s="14"/>
    </row>
    <row r="199" spans="5:6" ht="20.100000000000001" customHeight="1" x14ac:dyDescent="0.25">
      <c r="E199" s="14"/>
      <c r="F199" s="14"/>
    </row>
    <row r="200" spans="5:6" ht="20.100000000000001" customHeight="1" x14ac:dyDescent="0.25">
      <c r="E200" s="14"/>
      <c r="F200" s="14"/>
    </row>
    <row r="201" spans="5:6" ht="20.100000000000001" customHeight="1" x14ac:dyDescent="0.25">
      <c r="E201" s="14"/>
      <c r="F201" s="14"/>
    </row>
    <row r="202" spans="5:6" ht="20.100000000000001" customHeight="1" x14ac:dyDescent="0.25">
      <c r="E202" s="14"/>
      <c r="F202" s="14"/>
    </row>
    <row r="203" spans="5:6" ht="20.100000000000001" customHeight="1" x14ac:dyDescent="0.25">
      <c r="E203" s="14"/>
      <c r="F203" s="14"/>
    </row>
    <row r="204" spans="5:6" ht="20.100000000000001" customHeight="1" x14ac:dyDescent="0.25">
      <c r="E204" s="14"/>
      <c r="F204" s="14"/>
    </row>
    <row r="205" spans="5:6" ht="20.100000000000001" customHeight="1" x14ac:dyDescent="0.25">
      <c r="E205" s="14"/>
      <c r="F205" s="14"/>
    </row>
    <row r="206" spans="5:6" ht="20.100000000000001" customHeight="1" x14ac:dyDescent="0.25">
      <c r="E206" s="14"/>
      <c r="F206" s="14"/>
    </row>
    <row r="207" spans="5:6" ht="20.100000000000001" customHeight="1" x14ac:dyDescent="0.25">
      <c r="E207" s="14"/>
      <c r="F207" s="14"/>
    </row>
    <row r="208" spans="5:6" ht="20.100000000000001" customHeight="1" x14ac:dyDescent="0.25">
      <c r="E208" s="14"/>
      <c r="F208" s="14"/>
    </row>
    <row r="209" spans="5:6" ht="20.100000000000001" customHeight="1" x14ac:dyDescent="0.25">
      <c r="E209" s="14"/>
      <c r="F209" s="14"/>
    </row>
    <row r="210" spans="5:6" ht="20.100000000000001" customHeight="1" x14ac:dyDescent="0.25">
      <c r="E210" s="14"/>
      <c r="F210" s="14"/>
    </row>
    <row r="211" spans="5:6" ht="20.100000000000001" customHeight="1" x14ac:dyDescent="0.25">
      <c r="E211" s="14"/>
      <c r="F211" s="14"/>
    </row>
    <row r="212" spans="5:6" ht="20.100000000000001" customHeight="1" x14ac:dyDescent="0.25">
      <c r="E212" s="14"/>
      <c r="F212" s="14"/>
    </row>
    <row r="213" spans="5:6" ht="20.100000000000001" customHeight="1" x14ac:dyDescent="0.25">
      <c r="E213" s="14"/>
      <c r="F213" s="14"/>
    </row>
    <row r="214" spans="5:6" ht="20.100000000000001" customHeight="1" x14ac:dyDescent="0.25">
      <c r="E214" s="14"/>
      <c r="F214" s="14"/>
    </row>
    <row r="215" spans="5:6" ht="20.100000000000001" customHeight="1" x14ac:dyDescent="0.25">
      <c r="E215" s="14"/>
      <c r="F215" s="14"/>
    </row>
    <row r="216" spans="5:6" ht="20.100000000000001" customHeight="1" x14ac:dyDescent="0.25">
      <c r="E216" s="14"/>
      <c r="F216" s="14"/>
    </row>
    <row r="217" spans="5:6" ht="20.100000000000001" customHeight="1" x14ac:dyDescent="0.25">
      <c r="E217" s="14"/>
      <c r="F217" s="14"/>
    </row>
    <row r="218" spans="5:6" ht="20.100000000000001" customHeight="1" x14ac:dyDescent="0.25">
      <c r="E218" s="14"/>
      <c r="F218" s="14"/>
    </row>
    <row r="219" spans="5:6" ht="20.100000000000001" customHeight="1" x14ac:dyDescent="0.25">
      <c r="E219" s="14"/>
      <c r="F219" s="14"/>
    </row>
    <row r="220" spans="5:6" ht="20.100000000000001" customHeight="1" x14ac:dyDescent="0.25">
      <c r="E220" s="14"/>
      <c r="F220" s="14"/>
    </row>
    <row r="221" spans="5:6" ht="20.100000000000001" customHeight="1" x14ac:dyDescent="0.25">
      <c r="E221" s="14"/>
      <c r="F221" s="14"/>
    </row>
    <row r="222" spans="5:6" ht="20.100000000000001" customHeight="1" x14ac:dyDescent="0.25">
      <c r="E222" s="14"/>
      <c r="F222" s="14"/>
    </row>
    <row r="223" spans="5:6" ht="20.100000000000001" customHeight="1" x14ac:dyDescent="0.25">
      <c r="E223" s="14"/>
      <c r="F223" s="14"/>
    </row>
    <row r="224" spans="5:6" ht="20.100000000000001" customHeight="1" x14ac:dyDescent="0.25">
      <c r="E224" s="14"/>
      <c r="F224" s="14"/>
    </row>
    <row r="225" spans="5:6" ht="20.100000000000001" customHeight="1" x14ac:dyDescent="0.25">
      <c r="E225" s="14"/>
      <c r="F225" s="14"/>
    </row>
    <row r="226" spans="5:6" ht="20.100000000000001" customHeight="1" x14ac:dyDescent="0.25">
      <c r="E226" s="14"/>
      <c r="F226" s="14"/>
    </row>
    <row r="227" spans="5:6" ht="20.100000000000001" customHeight="1" x14ac:dyDescent="0.25">
      <c r="E227" s="14"/>
      <c r="F227" s="14"/>
    </row>
    <row r="228" spans="5:6" ht="20.100000000000001" customHeight="1" x14ac:dyDescent="0.25">
      <c r="E228" s="14"/>
      <c r="F228" s="14"/>
    </row>
    <row r="229" spans="5:6" ht="20.100000000000001" customHeight="1" x14ac:dyDescent="0.25">
      <c r="E229" s="14"/>
      <c r="F229" s="14"/>
    </row>
    <row r="230" spans="5:6" ht="20.100000000000001" customHeight="1" x14ac:dyDescent="0.25">
      <c r="E230" s="14"/>
      <c r="F230" s="14"/>
    </row>
    <row r="231" spans="5:6" ht="20.100000000000001" customHeight="1" x14ac:dyDescent="0.25">
      <c r="E231" s="14"/>
      <c r="F231" s="14"/>
    </row>
    <row r="232" spans="5:6" ht="20.100000000000001" customHeight="1" x14ac:dyDescent="0.25">
      <c r="E232" s="14"/>
      <c r="F232" s="14"/>
    </row>
    <row r="233" spans="5:6" ht="20.100000000000001" customHeight="1" x14ac:dyDescent="0.25">
      <c r="E233" s="14"/>
      <c r="F233" s="14"/>
    </row>
    <row r="234" spans="5:6" ht="20.100000000000001" customHeight="1" x14ac:dyDescent="0.25">
      <c r="E234" s="14"/>
      <c r="F234" s="14"/>
    </row>
    <row r="235" spans="5:6" ht="20.100000000000001" customHeight="1" x14ac:dyDescent="0.25">
      <c r="E235" s="14"/>
      <c r="F235" s="14"/>
    </row>
    <row r="236" spans="5:6" ht="20.100000000000001" customHeight="1" x14ac:dyDescent="0.25">
      <c r="E236" s="14"/>
      <c r="F236" s="14"/>
    </row>
    <row r="237" spans="5:6" ht="20.100000000000001" customHeight="1" x14ac:dyDescent="0.25">
      <c r="E237" s="14"/>
      <c r="F237" s="14"/>
    </row>
    <row r="238" spans="5:6" ht="20.100000000000001" customHeight="1" x14ac:dyDescent="0.25">
      <c r="E238" s="14"/>
      <c r="F238" s="14"/>
    </row>
    <row r="239" spans="5:6" ht="20.100000000000001" customHeight="1" x14ac:dyDescent="0.25">
      <c r="E239" s="14"/>
      <c r="F239" s="14"/>
    </row>
    <row r="240" spans="5:6" ht="20.100000000000001" customHeight="1" x14ac:dyDescent="0.25">
      <c r="E240" s="14"/>
      <c r="F240" s="14"/>
    </row>
    <row r="241" spans="5:6" ht="20.100000000000001" customHeight="1" x14ac:dyDescent="0.25">
      <c r="E241" s="14"/>
      <c r="F241" s="14"/>
    </row>
    <row r="242" spans="5:6" ht="20.100000000000001" customHeight="1" x14ac:dyDescent="0.25">
      <c r="E242" s="14"/>
      <c r="F242" s="14"/>
    </row>
    <row r="243" spans="5:6" ht="20.100000000000001" customHeight="1" x14ac:dyDescent="0.25">
      <c r="E243" s="14"/>
      <c r="F243" s="14"/>
    </row>
    <row r="244" spans="5:6" ht="20.100000000000001" customHeight="1" x14ac:dyDescent="0.25">
      <c r="E244" s="14"/>
      <c r="F244" s="14"/>
    </row>
    <row r="245" spans="5:6" ht="20.100000000000001" customHeight="1" x14ac:dyDescent="0.25">
      <c r="E245" s="14"/>
      <c r="F245" s="14"/>
    </row>
    <row r="246" spans="5:6" ht="20.100000000000001" customHeight="1" x14ac:dyDescent="0.25">
      <c r="E246" s="14"/>
      <c r="F246" s="14"/>
    </row>
    <row r="247" spans="5:6" ht="20.100000000000001" customHeight="1" x14ac:dyDescent="0.25">
      <c r="E247" s="14"/>
      <c r="F247" s="14"/>
    </row>
    <row r="248" spans="5:6" ht="20.100000000000001" customHeight="1" x14ac:dyDescent="0.25">
      <c r="E248" s="14"/>
      <c r="F248" s="14"/>
    </row>
    <row r="249" spans="5:6" ht="20.100000000000001" customHeight="1" x14ac:dyDescent="0.25">
      <c r="E249" s="14"/>
      <c r="F249" s="14"/>
    </row>
    <row r="250" spans="5:6" ht="20.100000000000001" customHeight="1" x14ac:dyDescent="0.25">
      <c r="E250" s="14"/>
      <c r="F250" s="14"/>
    </row>
    <row r="251" spans="5:6" ht="20.100000000000001" customHeight="1" x14ac:dyDescent="0.25">
      <c r="E251" s="14"/>
      <c r="F251" s="14"/>
    </row>
    <row r="252" spans="5:6" ht="20.100000000000001" customHeight="1" x14ac:dyDescent="0.25">
      <c r="E252" s="14"/>
      <c r="F252" s="14"/>
    </row>
    <row r="253" spans="5:6" ht="20.100000000000001" customHeight="1" x14ac:dyDescent="0.25">
      <c r="E253" s="14"/>
      <c r="F253" s="14"/>
    </row>
    <row r="254" spans="5:6" ht="20.100000000000001" customHeight="1" x14ac:dyDescent="0.25">
      <c r="E254" s="14"/>
      <c r="F254" s="14"/>
    </row>
    <row r="255" spans="5:6" ht="20.100000000000001" customHeight="1" x14ac:dyDescent="0.25">
      <c r="E255" s="14"/>
      <c r="F255" s="14"/>
    </row>
    <row r="256" spans="5:6" ht="20.100000000000001" customHeight="1" x14ac:dyDescent="0.25">
      <c r="E256" s="14"/>
      <c r="F256" s="14"/>
    </row>
    <row r="257" spans="5:6" ht="20.100000000000001" customHeight="1" x14ac:dyDescent="0.25">
      <c r="E257" s="14"/>
      <c r="F257" s="14"/>
    </row>
    <row r="258" spans="5:6" ht="20.100000000000001" customHeight="1" x14ac:dyDescent="0.25">
      <c r="E258" s="14"/>
      <c r="F258" s="14"/>
    </row>
    <row r="259" spans="5:6" ht="20.100000000000001" customHeight="1" x14ac:dyDescent="0.25">
      <c r="E259" s="14"/>
      <c r="F259" s="14"/>
    </row>
    <row r="260" spans="5:6" ht="20.100000000000001" customHeight="1" x14ac:dyDescent="0.25">
      <c r="E260" s="14"/>
      <c r="F260" s="14"/>
    </row>
    <row r="261" spans="5:6" ht="20.100000000000001" customHeight="1" x14ac:dyDescent="0.25">
      <c r="E261" s="14"/>
      <c r="F261" s="14"/>
    </row>
    <row r="262" spans="5:6" ht="20.100000000000001" customHeight="1" x14ac:dyDescent="0.25">
      <c r="E262" s="14"/>
      <c r="F262" s="14"/>
    </row>
    <row r="263" spans="5:6" ht="20.100000000000001" customHeight="1" x14ac:dyDescent="0.25">
      <c r="E263" s="14"/>
      <c r="F263" s="14"/>
    </row>
    <row r="264" spans="5:6" ht="20.100000000000001" customHeight="1" x14ac:dyDescent="0.25">
      <c r="E264" s="14"/>
      <c r="F264" s="14"/>
    </row>
    <row r="265" spans="5:6" ht="20.100000000000001" customHeight="1" x14ac:dyDescent="0.25">
      <c r="E265" s="14"/>
      <c r="F265" s="14"/>
    </row>
    <row r="266" spans="5:6" ht="20.100000000000001" customHeight="1" x14ac:dyDescent="0.25">
      <c r="E266" s="14"/>
      <c r="F266" s="14"/>
    </row>
    <row r="267" spans="5:6" ht="20.100000000000001" customHeight="1" x14ac:dyDescent="0.25">
      <c r="E267" s="14"/>
      <c r="F267" s="14"/>
    </row>
    <row r="268" spans="5:6" ht="20.100000000000001" customHeight="1" x14ac:dyDescent="0.25">
      <c r="E268" s="14"/>
      <c r="F268" s="14"/>
    </row>
    <row r="269" spans="5:6" ht="20.100000000000001" customHeight="1" x14ac:dyDescent="0.25">
      <c r="E269" s="14"/>
      <c r="F269" s="14"/>
    </row>
    <row r="270" spans="5:6" ht="20.100000000000001" customHeight="1" x14ac:dyDescent="0.25">
      <c r="E270" s="14"/>
      <c r="F270" s="14"/>
    </row>
    <row r="271" spans="5:6" ht="20.100000000000001" customHeight="1" x14ac:dyDescent="0.25">
      <c r="E271" s="14"/>
      <c r="F271" s="14"/>
    </row>
    <row r="272" spans="5:6" ht="20.100000000000001" customHeight="1" x14ac:dyDescent="0.25">
      <c r="E272" s="14"/>
      <c r="F272" s="14"/>
    </row>
    <row r="273" spans="5:6" ht="20.100000000000001" customHeight="1" x14ac:dyDescent="0.25">
      <c r="E273" s="14"/>
      <c r="F273" s="14"/>
    </row>
    <row r="274" spans="5:6" ht="20.100000000000001" customHeight="1" x14ac:dyDescent="0.25">
      <c r="E274" s="14"/>
      <c r="F274" s="14"/>
    </row>
    <row r="275" spans="5:6" ht="20.100000000000001" customHeight="1" x14ac:dyDescent="0.25">
      <c r="E275" s="14"/>
      <c r="F275" s="14"/>
    </row>
    <row r="276" spans="5:6" ht="20.100000000000001" customHeight="1" x14ac:dyDescent="0.25">
      <c r="E276" s="14"/>
      <c r="F276" s="14"/>
    </row>
    <row r="277" spans="5:6" ht="20.100000000000001" customHeight="1" x14ac:dyDescent="0.25">
      <c r="E277" s="14"/>
      <c r="F277" s="14"/>
    </row>
    <row r="278" spans="5:6" ht="20.100000000000001" customHeight="1" x14ac:dyDescent="0.25">
      <c r="E278" s="14"/>
      <c r="F278" s="14"/>
    </row>
    <row r="279" spans="5:6" ht="20.100000000000001" customHeight="1" x14ac:dyDescent="0.25">
      <c r="E279" s="14"/>
      <c r="F279" s="14"/>
    </row>
    <row r="280" spans="5:6" ht="20.100000000000001" customHeight="1" x14ac:dyDescent="0.25">
      <c r="E280" s="14"/>
      <c r="F280" s="14"/>
    </row>
    <row r="281" spans="5:6" ht="20.100000000000001" customHeight="1" x14ac:dyDescent="0.25">
      <c r="E281" s="14"/>
      <c r="F281" s="14"/>
    </row>
    <row r="282" spans="5:6" ht="20.100000000000001" customHeight="1" x14ac:dyDescent="0.25">
      <c r="E282" s="14"/>
      <c r="F282" s="14"/>
    </row>
    <row r="283" spans="5:6" ht="20.100000000000001" customHeight="1" x14ac:dyDescent="0.25">
      <c r="E283" s="14"/>
      <c r="F283" s="14"/>
    </row>
    <row r="284" spans="5:6" ht="20.100000000000001" customHeight="1" x14ac:dyDescent="0.25">
      <c r="E284" s="14"/>
      <c r="F284" s="14"/>
    </row>
    <row r="285" spans="5:6" ht="20.100000000000001" customHeight="1" x14ac:dyDescent="0.25">
      <c r="E285" s="14"/>
      <c r="F285" s="14"/>
    </row>
    <row r="286" spans="5:6" ht="20.100000000000001" customHeight="1" x14ac:dyDescent="0.25">
      <c r="E286" s="14"/>
      <c r="F286" s="14"/>
    </row>
    <row r="287" spans="5:6" ht="20.100000000000001" customHeight="1" x14ac:dyDescent="0.25">
      <c r="E287" s="14"/>
      <c r="F287" s="14"/>
    </row>
    <row r="288" spans="5:6" ht="20.100000000000001" customHeight="1" x14ac:dyDescent="0.25">
      <c r="E288" s="14"/>
      <c r="F288" s="14"/>
    </row>
    <row r="289" spans="5:6" ht="20.100000000000001" customHeight="1" x14ac:dyDescent="0.25">
      <c r="E289" s="14"/>
      <c r="F289" s="14"/>
    </row>
    <row r="290" spans="5:6" ht="20.100000000000001" customHeight="1" x14ac:dyDescent="0.25">
      <c r="E290" s="14"/>
      <c r="F290" s="14"/>
    </row>
    <row r="291" spans="5:6" ht="20.100000000000001" customHeight="1" x14ac:dyDescent="0.25">
      <c r="E291" s="14"/>
      <c r="F291" s="14"/>
    </row>
    <row r="292" spans="5:6" ht="20.100000000000001" customHeight="1" x14ac:dyDescent="0.25">
      <c r="E292" s="14"/>
      <c r="F292" s="14"/>
    </row>
    <row r="293" spans="5:6" ht="20.100000000000001" customHeight="1" x14ac:dyDescent="0.25">
      <c r="E293" s="14"/>
      <c r="F293" s="14"/>
    </row>
    <row r="294" spans="5:6" ht="20.100000000000001" customHeight="1" x14ac:dyDescent="0.25">
      <c r="E294" s="14"/>
      <c r="F294" s="14"/>
    </row>
    <row r="295" spans="5:6" ht="20.100000000000001" customHeight="1" x14ac:dyDescent="0.25">
      <c r="E295" s="14"/>
      <c r="F295" s="14"/>
    </row>
    <row r="296" spans="5:6" ht="20.100000000000001" customHeight="1" x14ac:dyDescent="0.25">
      <c r="E296" s="14"/>
      <c r="F296" s="14"/>
    </row>
    <row r="297" spans="5:6" ht="20.100000000000001" customHeight="1" x14ac:dyDescent="0.25">
      <c r="E297" s="14"/>
      <c r="F297" s="14"/>
    </row>
    <row r="298" spans="5:6" ht="20.100000000000001" customHeight="1" x14ac:dyDescent="0.25">
      <c r="E298" s="14"/>
      <c r="F298" s="14"/>
    </row>
    <row r="299" spans="5:6" ht="20.100000000000001" customHeight="1" x14ac:dyDescent="0.25">
      <c r="E299" s="14"/>
      <c r="F299" s="14"/>
    </row>
    <row r="300" spans="5:6" ht="20.100000000000001" customHeight="1" x14ac:dyDescent="0.25">
      <c r="E300" s="14"/>
      <c r="F300" s="14"/>
    </row>
    <row r="301" spans="5:6" ht="20.100000000000001" customHeight="1" x14ac:dyDescent="0.25">
      <c r="E301" s="14"/>
      <c r="F301" s="14"/>
    </row>
    <row r="302" spans="5:6" ht="20.100000000000001" customHeight="1" x14ac:dyDescent="0.25">
      <c r="E302" s="14"/>
      <c r="F302" s="14"/>
    </row>
    <row r="303" spans="5:6" ht="20.100000000000001" customHeight="1" x14ac:dyDescent="0.25">
      <c r="E303" s="14"/>
      <c r="F303" s="14"/>
    </row>
    <row r="304" spans="5:6" ht="20.100000000000001" customHeight="1" x14ac:dyDescent="0.25">
      <c r="E304" s="14"/>
      <c r="F304" s="14"/>
    </row>
    <row r="305" spans="5:6" ht="20.100000000000001" customHeight="1" x14ac:dyDescent="0.25">
      <c r="E305" s="14"/>
      <c r="F305" s="14"/>
    </row>
    <row r="306" spans="5:6" ht="20.100000000000001" customHeight="1" x14ac:dyDescent="0.25">
      <c r="E306" s="14"/>
      <c r="F306" s="14"/>
    </row>
    <row r="307" spans="5:6" ht="20.100000000000001" customHeight="1" x14ac:dyDescent="0.25">
      <c r="E307" s="14"/>
      <c r="F307" s="14"/>
    </row>
    <row r="308" spans="5:6" ht="20.100000000000001" customHeight="1" x14ac:dyDescent="0.25">
      <c r="E308" s="14"/>
      <c r="F308" s="14"/>
    </row>
    <row r="309" spans="5:6" ht="20.100000000000001" customHeight="1" x14ac:dyDescent="0.25">
      <c r="E309" s="14"/>
      <c r="F309" s="14"/>
    </row>
    <row r="310" spans="5:6" ht="20.100000000000001" customHeight="1" x14ac:dyDescent="0.25">
      <c r="E310" s="14"/>
      <c r="F310" s="14"/>
    </row>
    <row r="311" spans="5:6" ht="20.100000000000001" customHeight="1" x14ac:dyDescent="0.25">
      <c r="E311" s="14"/>
      <c r="F311" s="14"/>
    </row>
    <row r="312" spans="5:6" ht="20.100000000000001" customHeight="1" x14ac:dyDescent="0.25">
      <c r="E312" s="14"/>
      <c r="F312" s="14"/>
    </row>
    <row r="313" spans="5:6" ht="20.100000000000001" customHeight="1" x14ac:dyDescent="0.25">
      <c r="E313" s="14"/>
      <c r="F313" s="14"/>
    </row>
    <row r="314" spans="5:6" ht="20.100000000000001" customHeight="1" x14ac:dyDescent="0.25">
      <c r="E314" s="14"/>
      <c r="F314" s="14"/>
    </row>
    <row r="315" spans="5:6" ht="20.100000000000001" customHeight="1" x14ac:dyDescent="0.25">
      <c r="E315" s="14"/>
      <c r="F315" s="14"/>
    </row>
    <row r="316" spans="5:6" ht="20.100000000000001" customHeight="1" x14ac:dyDescent="0.25">
      <c r="E316" s="14"/>
      <c r="F316" s="14"/>
    </row>
    <row r="317" spans="5:6" ht="20.100000000000001" customHeight="1" x14ac:dyDescent="0.25">
      <c r="E317" s="14"/>
      <c r="F317" s="14"/>
    </row>
    <row r="318" spans="5:6" ht="20.100000000000001" customHeight="1" x14ac:dyDescent="0.25">
      <c r="E318" s="14"/>
      <c r="F318" s="14"/>
    </row>
    <row r="319" spans="5:6" ht="20.100000000000001" customHeight="1" x14ac:dyDescent="0.25">
      <c r="E319" s="14"/>
      <c r="F319" s="14"/>
    </row>
    <row r="320" spans="5:6" ht="20.100000000000001" customHeight="1" x14ac:dyDescent="0.25">
      <c r="E320" s="14"/>
      <c r="F320" s="14"/>
    </row>
    <row r="321" spans="5:6" ht="20.100000000000001" customHeight="1" x14ac:dyDescent="0.25">
      <c r="E321" s="14"/>
      <c r="F321" s="14"/>
    </row>
    <row r="322" spans="5:6" ht="20.100000000000001" customHeight="1" x14ac:dyDescent="0.25">
      <c r="E322" s="14"/>
      <c r="F322" s="14"/>
    </row>
    <row r="323" spans="5:6" ht="20.100000000000001" customHeight="1" x14ac:dyDescent="0.25">
      <c r="E323" s="14"/>
      <c r="F323" s="14"/>
    </row>
    <row r="324" spans="5:6" ht="20.100000000000001" customHeight="1" x14ac:dyDescent="0.25">
      <c r="E324" s="14"/>
      <c r="F324" s="14"/>
    </row>
    <row r="325" spans="5:6" ht="20.100000000000001" customHeight="1" x14ac:dyDescent="0.25">
      <c r="E325" s="14"/>
      <c r="F325" s="14"/>
    </row>
    <row r="326" spans="5:6" ht="20.100000000000001" customHeight="1" x14ac:dyDescent="0.25">
      <c r="E326" s="14"/>
      <c r="F326" s="14"/>
    </row>
    <row r="327" spans="5:6" ht="20.100000000000001" customHeight="1" x14ac:dyDescent="0.25">
      <c r="E327" s="14"/>
      <c r="F327" s="14"/>
    </row>
    <row r="328" spans="5:6" ht="20.100000000000001" customHeight="1" x14ac:dyDescent="0.25">
      <c r="E328" s="14"/>
      <c r="F328" s="14"/>
    </row>
    <row r="329" spans="5:6" ht="20.100000000000001" customHeight="1" x14ac:dyDescent="0.25">
      <c r="E329" s="14"/>
      <c r="F329" s="14"/>
    </row>
    <row r="330" spans="5:6" ht="20.100000000000001" customHeight="1" x14ac:dyDescent="0.25">
      <c r="E330" s="14"/>
      <c r="F330" s="14"/>
    </row>
    <row r="331" spans="5:6" ht="20.100000000000001" customHeight="1" x14ac:dyDescent="0.25">
      <c r="E331" s="14"/>
      <c r="F331" s="14"/>
    </row>
    <row r="332" spans="5:6" ht="20.100000000000001" customHeight="1" x14ac:dyDescent="0.25">
      <c r="E332" s="14"/>
      <c r="F332" s="14"/>
    </row>
    <row r="333" spans="5:6" ht="20.100000000000001" customHeight="1" x14ac:dyDescent="0.25">
      <c r="E333" s="14"/>
      <c r="F333" s="14"/>
    </row>
    <row r="334" spans="5:6" ht="20.100000000000001" customHeight="1" x14ac:dyDescent="0.25">
      <c r="E334" s="14"/>
      <c r="F334" s="14"/>
    </row>
    <row r="335" spans="5:6" ht="20.100000000000001" customHeight="1" x14ac:dyDescent="0.25">
      <c r="E335" s="14"/>
      <c r="F335" s="14"/>
    </row>
    <row r="336" spans="5:6" ht="20.100000000000001" customHeight="1" x14ac:dyDescent="0.25">
      <c r="E336" s="14"/>
      <c r="F336" s="14"/>
    </row>
    <row r="337" spans="5:6" ht="20.100000000000001" customHeight="1" x14ac:dyDescent="0.25">
      <c r="E337" s="14"/>
      <c r="F337" s="14"/>
    </row>
    <row r="338" spans="5:6" ht="20.100000000000001" customHeight="1" x14ac:dyDescent="0.25">
      <c r="E338" s="14"/>
      <c r="F338" s="14"/>
    </row>
    <row r="339" spans="5:6" ht="20.100000000000001" customHeight="1" x14ac:dyDescent="0.25">
      <c r="E339" s="14"/>
      <c r="F339" s="14"/>
    </row>
    <row r="340" spans="5:6" ht="20.100000000000001" customHeight="1" x14ac:dyDescent="0.25">
      <c r="E340" s="14"/>
      <c r="F340" s="14"/>
    </row>
    <row r="341" spans="5:6" ht="20.100000000000001" customHeight="1" x14ac:dyDescent="0.25">
      <c r="E341" s="14"/>
      <c r="F341" s="14"/>
    </row>
    <row r="342" spans="5:6" ht="20.100000000000001" customHeight="1" x14ac:dyDescent="0.25">
      <c r="E342" s="14"/>
      <c r="F342" s="14"/>
    </row>
    <row r="343" spans="5:6" ht="20.100000000000001" customHeight="1" x14ac:dyDescent="0.25">
      <c r="E343" s="14"/>
      <c r="F343" s="14"/>
    </row>
    <row r="344" spans="5:6" ht="20.100000000000001" customHeight="1" x14ac:dyDescent="0.25">
      <c r="E344" s="14"/>
      <c r="F344" s="14"/>
    </row>
    <row r="345" spans="5:6" ht="20.100000000000001" customHeight="1" x14ac:dyDescent="0.25">
      <c r="E345" s="14"/>
      <c r="F345" s="14"/>
    </row>
    <row r="346" spans="5:6" ht="20.100000000000001" customHeight="1" x14ac:dyDescent="0.25">
      <c r="E346" s="14"/>
      <c r="F346" s="14"/>
    </row>
    <row r="347" spans="5:6" ht="20.100000000000001" customHeight="1" x14ac:dyDescent="0.25">
      <c r="E347" s="14"/>
      <c r="F347" s="14"/>
    </row>
    <row r="348" spans="5:6" ht="20.100000000000001" customHeight="1" x14ac:dyDescent="0.25">
      <c r="E348" s="14"/>
      <c r="F348" s="14"/>
    </row>
    <row r="349" spans="5:6" ht="20.100000000000001" customHeight="1" x14ac:dyDescent="0.25">
      <c r="E349" s="14"/>
      <c r="F349" s="14"/>
    </row>
    <row r="350" spans="5:6" ht="20.100000000000001" customHeight="1" x14ac:dyDescent="0.25">
      <c r="E350" s="14"/>
      <c r="F350" s="14"/>
    </row>
    <row r="351" spans="5:6" ht="20.100000000000001" customHeight="1" x14ac:dyDescent="0.25">
      <c r="E351" s="14"/>
      <c r="F351" s="14"/>
    </row>
    <row r="352" spans="5:6" ht="20.100000000000001" customHeight="1" x14ac:dyDescent="0.25">
      <c r="E352" s="14"/>
      <c r="F352" s="14"/>
    </row>
    <row r="353" spans="5:6" ht="20.100000000000001" customHeight="1" x14ac:dyDescent="0.25">
      <c r="E353" s="14"/>
      <c r="F353" s="14"/>
    </row>
    <row r="354" spans="5:6" ht="20.100000000000001" customHeight="1" x14ac:dyDescent="0.25">
      <c r="E354" s="14"/>
      <c r="F354" s="14"/>
    </row>
    <row r="355" spans="5:6" ht="20.100000000000001" customHeight="1" x14ac:dyDescent="0.25">
      <c r="E355" s="14"/>
      <c r="F355" s="14"/>
    </row>
    <row r="356" spans="5:6" ht="20.100000000000001" customHeight="1" x14ac:dyDescent="0.25">
      <c r="E356" s="14"/>
      <c r="F356" s="14"/>
    </row>
    <row r="357" spans="5:6" ht="20.100000000000001" customHeight="1" x14ac:dyDescent="0.25">
      <c r="E357" s="14"/>
      <c r="F357" s="14"/>
    </row>
    <row r="358" spans="5:6" ht="20.100000000000001" customHeight="1" x14ac:dyDescent="0.25">
      <c r="E358" s="14"/>
      <c r="F358" s="14"/>
    </row>
    <row r="359" spans="5:6" ht="20.100000000000001" customHeight="1" x14ac:dyDescent="0.25">
      <c r="E359" s="14"/>
      <c r="F359" s="14"/>
    </row>
    <row r="360" spans="5:6" ht="20.100000000000001" customHeight="1" x14ac:dyDescent="0.25">
      <c r="E360" s="14"/>
      <c r="F360" s="14"/>
    </row>
    <row r="361" spans="5:6" ht="20.100000000000001" customHeight="1" x14ac:dyDescent="0.25">
      <c r="E361" s="14"/>
      <c r="F361" s="14"/>
    </row>
    <row r="362" spans="5:6" ht="20.100000000000001" customHeight="1" x14ac:dyDescent="0.25">
      <c r="E362" s="14"/>
      <c r="F362" s="14"/>
    </row>
    <row r="363" spans="5:6" ht="20.100000000000001" customHeight="1" x14ac:dyDescent="0.25">
      <c r="E363" s="14"/>
      <c r="F363" s="14"/>
    </row>
    <row r="364" spans="5:6" ht="20.100000000000001" customHeight="1" x14ac:dyDescent="0.25">
      <c r="E364" s="14"/>
      <c r="F364" s="14"/>
    </row>
    <row r="365" spans="5:6" ht="20.100000000000001" customHeight="1" x14ac:dyDescent="0.25">
      <c r="E365" s="14"/>
      <c r="F365" s="14"/>
    </row>
    <row r="366" spans="5:6" ht="20.100000000000001" customHeight="1" x14ac:dyDescent="0.25">
      <c r="E366" s="14"/>
      <c r="F366" s="14"/>
    </row>
    <row r="367" spans="5:6" ht="20.100000000000001" customHeight="1" x14ac:dyDescent="0.25">
      <c r="E367" s="14"/>
      <c r="F367" s="14"/>
    </row>
    <row r="368" spans="5:6" ht="20.100000000000001" customHeight="1" x14ac:dyDescent="0.25">
      <c r="E368" s="14"/>
      <c r="F368" s="14"/>
    </row>
    <row r="369" spans="5:6" ht="20.100000000000001" customHeight="1" x14ac:dyDescent="0.25">
      <c r="E369" s="14"/>
      <c r="F369" s="14"/>
    </row>
  </sheetData>
  <sheetProtection formatCells="0" formatColumns="0" formatRows="0" insertColumns="0" insertRows="0" insertHyperlinks="0" deleteColumns="0" deleteRows="0" sort="0" autoFilter="0" pivotTables="0"/>
  <autoFilter ref="A1:O369">
    <sortState ref="A2:O2750">
      <sortCondition ref="B1:B2750"/>
    </sortState>
  </autoFilter>
  <conditionalFormatting sqref="B1:B1048576">
    <cfRule type="duplicateValues" dxfId="6" priority="1"/>
    <cfRule type="duplicateValues" dxfId="5" priority="2"/>
    <cfRule type="duplicateValues" dxfId="4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D604"/>
  <sheetViews>
    <sheetView tabSelected="1" topLeftCell="A100" workbookViewId="0">
      <selection activeCell="F29" sqref="F29"/>
    </sheetView>
  </sheetViews>
  <sheetFormatPr baseColWidth="10" defaultRowHeight="20.100000000000001" customHeight="1" x14ac:dyDescent="0.25"/>
  <cols>
    <col min="1" max="1" width="17.28515625" style="12" bestFit="1" customWidth="1"/>
    <col min="2" max="2" width="12.85546875" style="12" bestFit="1" customWidth="1"/>
    <col min="3" max="3" width="15.28515625" style="12" bestFit="1" customWidth="1"/>
    <col min="4" max="4" width="12.5703125" style="12" bestFit="1" customWidth="1"/>
  </cols>
  <sheetData>
    <row r="1" spans="1:4" ht="20.100000000000001" customHeight="1" x14ac:dyDescent="0.25">
      <c r="A1" s="12" t="s">
        <v>14</v>
      </c>
      <c r="B1" s="12" t="s">
        <v>15</v>
      </c>
      <c r="C1" s="12" t="s">
        <v>16</v>
      </c>
      <c r="D1" s="12" t="s">
        <v>17</v>
      </c>
    </row>
    <row r="2" spans="1:4" ht="20.100000000000001" customHeight="1" x14ac:dyDescent="0.25">
      <c r="A2" s="23" t="s">
        <v>18</v>
      </c>
      <c r="B2" s="12" t="s">
        <v>19</v>
      </c>
      <c r="C2" s="12" t="s">
        <v>20</v>
      </c>
      <c r="D2" s="12" t="s">
        <v>21</v>
      </c>
    </row>
    <row r="3" spans="1:4" ht="20.100000000000001" customHeight="1" x14ac:dyDescent="0.25">
      <c r="A3" s="12" t="s">
        <v>22</v>
      </c>
      <c r="B3" s="12" t="s">
        <v>23</v>
      </c>
      <c r="C3" s="12" t="s">
        <v>20</v>
      </c>
      <c r="D3" s="12" t="s">
        <v>24</v>
      </c>
    </row>
    <row r="4" spans="1:4" ht="20.100000000000001" customHeight="1" x14ac:dyDescent="0.25">
      <c r="A4" s="12" t="s">
        <v>25</v>
      </c>
      <c r="B4" s="12" t="s">
        <v>26</v>
      </c>
      <c r="C4" s="12" t="s">
        <v>27</v>
      </c>
      <c r="D4" s="12" t="s">
        <v>28</v>
      </c>
    </row>
    <row r="5" spans="1:4" ht="20.100000000000001" customHeight="1" x14ac:dyDescent="0.25">
      <c r="A5" s="12" t="s">
        <v>29</v>
      </c>
      <c r="B5" s="12" t="s">
        <v>26</v>
      </c>
      <c r="C5" s="12" t="s">
        <v>27</v>
      </c>
      <c r="D5" s="12" t="s">
        <v>30</v>
      </c>
    </row>
    <row r="6" spans="1:4" ht="20.100000000000001" customHeight="1" x14ac:dyDescent="0.25">
      <c r="A6" s="12" t="s">
        <v>31</v>
      </c>
      <c r="B6" s="12" t="s">
        <v>26</v>
      </c>
      <c r="C6" s="12" t="s">
        <v>27</v>
      </c>
      <c r="D6" s="12" t="s">
        <v>32</v>
      </c>
    </row>
    <row r="7" spans="1:4" ht="20.100000000000001" customHeight="1" x14ac:dyDescent="0.25">
      <c r="A7" s="12" t="s">
        <v>33</v>
      </c>
      <c r="B7" s="12" t="s">
        <v>34</v>
      </c>
      <c r="C7" s="12" t="s">
        <v>27</v>
      </c>
      <c r="D7" s="12" t="s">
        <v>35</v>
      </c>
    </row>
    <row r="8" spans="1:4" ht="20.100000000000001" customHeight="1" x14ac:dyDescent="0.25">
      <c r="A8" s="12" t="s">
        <v>36</v>
      </c>
      <c r="B8" s="12" t="s">
        <v>26</v>
      </c>
      <c r="C8" s="12" t="s">
        <v>37</v>
      </c>
      <c r="D8" s="12" t="s">
        <v>38</v>
      </c>
    </row>
    <row r="9" spans="1:4" ht="20.100000000000001" customHeight="1" x14ac:dyDescent="0.25">
      <c r="A9" s="12" t="s">
        <v>39</v>
      </c>
      <c r="B9" s="12" t="s">
        <v>26</v>
      </c>
      <c r="C9" s="12" t="s">
        <v>27</v>
      </c>
      <c r="D9" s="12" t="s">
        <v>40</v>
      </c>
    </row>
    <row r="10" spans="1:4" ht="20.100000000000001" customHeight="1" x14ac:dyDescent="0.25">
      <c r="A10" s="12" t="s">
        <v>41</v>
      </c>
      <c r="B10" s="12" t="s">
        <v>26</v>
      </c>
      <c r="C10" s="12" t="s">
        <v>27</v>
      </c>
      <c r="D10" s="12" t="s">
        <v>42</v>
      </c>
    </row>
    <row r="11" spans="1:4" ht="20.100000000000001" customHeight="1" x14ac:dyDescent="0.25">
      <c r="A11" s="12" t="s">
        <v>43</v>
      </c>
      <c r="B11" s="12" t="s">
        <v>26</v>
      </c>
      <c r="C11" s="12" t="s">
        <v>27</v>
      </c>
      <c r="D11" s="12" t="s">
        <v>44</v>
      </c>
    </row>
    <row r="12" spans="1:4" ht="20.100000000000001" customHeight="1" x14ac:dyDescent="0.25">
      <c r="A12" s="12" t="s">
        <v>45</v>
      </c>
      <c r="B12" s="12" t="s">
        <v>26</v>
      </c>
      <c r="C12" s="12" t="s">
        <v>27</v>
      </c>
      <c r="D12" s="12" t="s">
        <v>46</v>
      </c>
    </row>
    <row r="13" spans="1:4" ht="20.100000000000001" customHeight="1" x14ac:dyDescent="0.25">
      <c r="A13" s="12" t="s">
        <v>47</v>
      </c>
      <c r="B13" s="12" t="s">
        <v>48</v>
      </c>
      <c r="C13" s="12" t="s">
        <v>27</v>
      </c>
      <c r="D13" s="12" t="s">
        <v>49</v>
      </c>
    </row>
    <row r="14" spans="1:4" ht="20.100000000000001" customHeight="1" x14ac:dyDescent="0.25">
      <c r="A14" s="12" t="s">
        <v>50</v>
      </c>
      <c r="B14" s="12" t="s">
        <v>51</v>
      </c>
      <c r="C14" s="12" t="s">
        <v>37</v>
      </c>
      <c r="D14" s="12" t="s">
        <v>52</v>
      </c>
    </row>
    <row r="15" spans="1:4" ht="20.100000000000001" customHeight="1" x14ac:dyDescent="0.25">
      <c r="A15" s="12" t="s">
        <v>53</v>
      </c>
      <c r="B15" s="12" t="s">
        <v>54</v>
      </c>
      <c r="C15" s="12" t="s">
        <v>55</v>
      </c>
      <c r="D15" s="12" t="s">
        <v>52</v>
      </c>
    </row>
    <row r="16" spans="1:4" ht="20.100000000000001" customHeight="1" x14ac:dyDescent="0.25">
      <c r="A16" s="12" t="s">
        <v>56</v>
      </c>
      <c r="B16" s="12" t="s">
        <v>57</v>
      </c>
      <c r="C16" s="12" t="s">
        <v>58</v>
      </c>
      <c r="D16" s="12" t="s">
        <v>59</v>
      </c>
    </row>
    <row r="17" spans="1:4" ht="20.100000000000001" customHeight="1" x14ac:dyDescent="0.25">
      <c r="A17" s="12" t="s">
        <v>60</v>
      </c>
      <c r="B17" s="12" t="s">
        <v>61</v>
      </c>
      <c r="C17" s="12" t="s">
        <v>62</v>
      </c>
      <c r="D17" s="12" t="s">
        <v>63</v>
      </c>
    </row>
    <row r="18" spans="1:4" ht="20.100000000000001" customHeight="1" x14ac:dyDescent="0.25">
      <c r="A18" s="12" t="s">
        <v>64</v>
      </c>
      <c r="B18" s="12" t="s">
        <v>65</v>
      </c>
      <c r="C18" s="12" t="s">
        <v>66</v>
      </c>
      <c r="D18" s="12" t="s">
        <v>67</v>
      </c>
    </row>
    <row r="19" spans="1:4" ht="20.100000000000001" customHeight="1" x14ac:dyDescent="0.25">
      <c r="A19" s="12" t="s">
        <v>68</v>
      </c>
      <c r="B19" s="12" t="s">
        <v>69</v>
      </c>
      <c r="C19" s="12" t="s">
        <v>20</v>
      </c>
      <c r="D19" s="12" t="s">
        <v>70</v>
      </c>
    </row>
    <row r="20" spans="1:4" ht="20.100000000000001" customHeight="1" x14ac:dyDescent="0.25">
      <c r="A20" s="12" t="s">
        <v>71</v>
      </c>
      <c r="B20" s="12" t="s">
        <v>72</v>
      </c>
      <c r="C20" s="12" t="s">
        <v>20</v>
      </c>
      <c r="D20" s="12" t="s">
        <v>73</v>
      </c>
    </row>
    <row r="21" spans="1:4" ht="20.100000000000001" customHeight="1" x14ac:dyDescent="0.25">
      <c r="A21" s="12" t="s">
        <v>74</v>
      </c>
      <c r="B21" s="12" t="s">
        <v>75</v>
      </c>
      <c r="C21" s="12" t="s">
        <v>27</v>
      </c>
      <c r="D21" s="12" t="s">
        <v>76</v>
      </c>
    </row>
    <row r="22" spans="1:4" ht="20.100000000000001" customHeight="1" x14ac:dyDescent="0.25">
      <c r="A22" s="12" t="s">
        <v>474</v>
      </c>
      <c r="B22" s="12" t="s">
        <v>285</v>
      </c>
      <c r="C22" s="12" t="s">
        <v>20</v>
      </c>
      <c r="D22" s="12" t="s">
        <v>475</v>
      </c>
    </row>
    <row r="23" spans="1:4" ht="20.100000000000001" customHeight="1" x14ac:dyDescent="0.25">
      <c r="A23" s="12" t="s">
        <v>476</v>
      </c>
      <c r="B23" s="12" t="s">
        <v>276</v>
      </c>
      <c r="C23" s="12" t="s">
        <v>27</v>
      </c>
      <c r="D23" s="12" t="s">
        <v>477</v>
      </c>
    </row>
    <row r="24" spans="1:4" ht="20.100000000000001" customHeight="1" x14ac:dyDescent="0.25">
      <c r="A24" s="12" t="s">
        <v>478</v>
      </c>
      <c r="B24" s="12" t="s">
        <v>387</v>
      </c>
      <c r="C24" s="12" t="s">
        <v>27</v>
      </c>
      <c r="D24" s="12" t="s">
        <v>479</v>
      </c>
    </row>
    <row r="25" spans="1:4" ht="20.100000000000001" customHeight="1" x14ac:dyDescent="0.25">
      <c r="A25" s="12" t="s">
        <v>480</v>
      </c>
      <c r="B25" s="12" t="s">
        <v>248</v>
      </c>
      <c r="C25" s="12" t="s">
        <v>27</v>
      </c>
      <c r="D25" s="12" t="s">
        <v>481</v>
      </c>
    </row>
    <row r="26" spans="1:4" ht="20.100000000000001" customHeight="1" x14ac:dyDescent="0.25">
      <c r="A26" s="12" t="s">
        <v>482</v>
      </c>
      <c r="B26" s="12" t="s">
        <v>143</v>
      </c>
      <c r="C26" s="12" t="s">
        <v>27</v>
      </c>
      <c r="D26" s="12" t="s">
        <v>483</v>
      </c>
    </row>
    <row r="27" spans="1:4" ht="20.100000000000001" customHeight="1" x14ac:dyDescent="0.25">
      <c r="A27" s="12" t="s">
        <v>484</v>
      </c>
      <c r="B27" s="12" t="s">
        <v>373</v>
      </c>
      <c r="C27" s="12" t="s">
        <v>20</v>
      </c>
      <c r="D27" s="12" t="s">
        <v>485</v>
      </c>
    </row>
    <row r="28" spans="1:4" ht="20.100000000000001" customHeight="1" x14ac:dyDescent="0.25">
      <c r="A28" s="12" t="s">
        <v>486</v>
      </c>
      <c r="B28" s="12" t="s">
        <v>271</v>
      </c>
      <c r="C28" s="12" t="s">
        <v>27</v>
      </c>
      <c r="D28" s="12" t="s">
        <v>487</v>
      </c>
    </row>
    <row r="29" spans="1:4" ht="20.100000000000001" customHeight="1" x14ac:dyDescent="0.25">
      <c r="A29" s="12" t="s">
        <v>488</v>
      </c>
      <c r="B29" s="12" t="s">
        <v>106</v>
      </c>
      <c r="C29" s="12" t="s">
        <v>20</v>
      </c>
      <c r="D29" s="12" t="s">
        <v>489</v>
      </c>
    </row>
    <row r="30" spans="1:4" ht="20.100000000000001" customHeight="1" x14ac:dyDescent="0.25">
      <c r="A30" s="12" t="s">
        <v>490</v>
      </c>
      <c r="B30" s="12" t="s">
        <v>325</v>
      </c>
      <c r="C30" s="12" t="s">
        <v>92</v>
      </c>
      <c r="D30" s="12" t="s">
        <v>491</v>
      </c>
    </row>
    <row r="31" spans="1:4" ht="20.100000000000001" customHeight="1" x14ac:dyDescent="0.25">
      <c r="A31" s="12" t="s">
        <v>492</v>
      </c>
      <c r="B31" s="12" t="s">
        <v>466</v>
      </c>
      <c r="C31" s="12" t="s">
        <v>98</v>
      </c>
      <c r="D31" s="12" t="s">
        <v>493</v>
      </c>
    </row>
    <row r="32" spans="1:4" ht="20.100000000000001" customHeight="1" x14ac:dyDescent="0.25">
      <c r="A32" s="12" t="s">
        <v>494</v>
      </c>
      <c r="B32" s="12" t="s">
        <v>495</v>
      </c>
      <c r="C32" s="12" t="s">
        <v>20</v>
      </c>
      <c r="D32" s="12" t="s">
        <v>496</v>
      </c>
    </row>
    <row r="33" spans="1:4" ht="20.100000000000001" customHeight="1" x14ac:dyDescent="0.25">
      <c r="A33" s="12" t="s">
        <v>497</v>
      </c>
      <c r="B33" s="12" t="s">
        <v>210</v>
      </c>
      <c r="C33" s="12" t="s">
        <v>27</v>
      </c>
      <c r="D33" s="12" t="s">
        <v>498</v>
      </c>
    </row>
    <row r="34" spans="1:4" ht="20.100000000000001" customHeight="1" x14ac:dyDescent="0.25">
      <c r="A34" s="12" t="s">
        <v>499</v>
      </c>
      <c r="B34" s="12" t="s">
        <v>398</v>
      </c>
      <c r="C34" s="12" t="s">
        <v>20</v>
      </c>
      <c r="D34" s="12" t="s">
        <v>500</v>
      </c>
    </row>
    <row r="35" spans="1:4" ht="20.100000000000001" customHeight="1" x14ac:dyDescent="0.25">
      <c r="A35" s="12" t="s">
        <v>501</v>
      </c>
      <c r="B35" s="12" t="s">
        <v>345</v>
      </c>
      <c r="C35" s="12" t="s">
        <v>84</v>
      </c>
      <c r="D35" s="12" t="s">
        <v>502</v>
      </c>
    </row>
    <row r="36" spans="1:4" ht="20.100000000000001" customHeight="1" x14ac:dyDescent="0.25">
      <c r="A36" s="12" t="s">
        <v>503</v>
      </c>
      <c r="B36" s="12" t="s">
        <v>291</v>
      </c>
      <c r="C36" s="12" t="s">
        <v>55</v>
      </c>
      <c r="D36" s="12" t="s">
        <v>504</v>
      </c>
    </row>
    <row r="37" spans="1:4" ht="20.100000000000001" customHeight="1" x14ac:dyDescent="0.25">
      <c r="A37" s="12" t="s">
        <v>505</v>
      </c>
      <c r="B37" s="12" t="s">
        <v>128</v>
      </c>
      <c r="C37" s="12" t="s">
        <v>110</v>
      </c>
      <c r="D37" s="12" t="s">
        <v>506</v>
      </c>
    </row>
    <row r="38" spans="1:4" ht="20.100000000000001" customHeight="1" x14ac:dyDescent="0.25">
      <c r="A38" s="12" t="s">
        <v>507</v>
      </c>
      <c r="B38" s="12" t="s">
        <v>124</v>
      </c>
      <c r="C38" s="12" t="s">
        <v>55</v>
      </c>
      <c r="D38" s="12" t="s">
        <v>508</v>
      </c>
    </row>
    <row r="39" spans="1:4" ht="20.100000000000001" customHeight="1" x14ac:dyDescent="0.25">
      <c r="A39" s="12" t="s">
        <v>509</v>
      </c>
      <c r="B39" s="12" t="s">
        <v>510</v>
      </c>
      <c r="C39" s="12" t="s">
        <v>27</v>
      </c>
      <c r="D39" s="12" t="s">
        <v>511</v>
      </c>
    </row>
    <row r="40" spans="1:4" ht="20.100000000000001" customHeight="1" x14ac:dyDescent="0.25">
      <c r="A40" s="12" t="s">
        <v>512</v>
      </c>
      <c r="B40" s="12" t="s">
        <v>305</v>
      </c>
      <c r="C40" s="12" t="s">
        <v>20</v>
      </c>
      <c r="D40" s="12" t="s">
        <v>513</v>
      </c>
    </row>
    <row r="41" spans="1:4" ht="20.100000000000001" customHeight="1" x14ac:dyDescent="0.25">
      <c r="A41" s="12" t="s">
        <v>514</v>
      </c>
      <c r="B41" s="12" t="s">
        <v>515</v>
      </c>
      <c r="C41" s="12" t="s">
        <v>27</v>
      </c>
      <c r="D41" s="12" t="s">
        <v>516</v>
      </c>
    </row>
    <row r="42" spans="1:4" ht="20.100000000000001" customHeight="1" x14ac:dyDescent="0.25">
      <c r="A42" s="12" t="s">
        <v>517</v>
      </c>
      <c r="B42" s="12" t="s">
        <v>367</v>
      </c>
      <c r="C42" s="12" t="s">
        <v>254</v>
      </c>
      <c r="D42" s="12" t="s">
        <v>208</v>
      </c>
    </row>
    <row r="43" spans="1:4" ht="20.100000000000001" customHeight="1" x14ac:dyDescent="0.25">
      <c r="A43" s="12" t="s">
        <v>518</v>
      </c>
      <c r="B43" s="12" t="s">
        <v>137</v>
      </c>
      <c r="C43" s="12" t="s">
        <v>27</v>
      </c>
      <c r="D43" s="12" t="s">
        <v>519</v>
      </c>
    </row>
    <row r="44" spans="1:4" ht="20.100000000000001" customHeight="1" x14ac:dyDescent="0.25">
      <c r="A44" s="12" t="s">
        <v>520</v>
      </c>
      <c r="B44" s="12" t="s">
        <v>383</v>
      </c>
      <c r="C44" s="12" t="s">
        <v>27</v>
      </c>
      <c r="D44" s="12" t="s">
        <v>521</v>
      </c>
    </row>
    <row r="45" spans="1:4" ht="20.100000000000001" customHeight="1" x14ac:dyDescent="0.25">
      <c r="A45" s="12" t="s">
        <v>522</v>
      </c>
      <c r="B45" s="12" t="s">
        <v>421</v>
      </c>
      <c r="C45" s="12" t="s">
        <v>20</v>
      </c>
      <c r="D45" s="12" t="s">
        <v>523</v>
      </c>
    </row>
    <row r="46" spans="1:4" ht="20.100000000000001" customHeight="1" x14ac:dyDescent="0.25">
      <c r="A46" s="12" t="s">
        <v>524</v>
      </c>
      <c r="B46" s="12" t="s">
        <v>338</v>
      </c>
      <c r="C46" s="12" t="s">
        <v>27</v>
      </c>
      <c r="D46" s="12" t="s">
        <v>525</v>
      </c>
    </row>
    <row r="47" spans="1:4" ht="20.100000000000001" customHeight="1" x14ac:dyDescent="0.25">
      <c r="A47" s="12" t="s">
        <v>526</v>
      </c>
      <c r="B47" s="12" t="s">
        <v>447</v>
      </c>
      <c r="C47" s="12" t="s">
        <v>37</v>
      </c>
      <c r="D47" s="12" t="s">
        <v>253</v>
      </c>
    </row>
    <row r="48" spans="1:4" ht="20.100000000000001" customHeight="1" x14ac:dyDescent="0.25">
      <c r="A48" s="12" t="s">
        <v>527</v>
      </c>
      <c r="B48" s="12" t="s">
        <v>356</v>
      </c>
      <c r="C48" s="12" t="s">
        <v>27</v>
      </c>
      <c r="D48" s="12" t="s">
        <v>528</v>
      </c>
    </row>
    <row r="49" spans="1:4" ht="20.100000000000001" customHeight="1" x14ac:dyDescent="0.25">
      <c r="A49" s="12" t="s">
        <v>529</v>
      </c>
      <c r="B49" s="12" t="s">
        <v>312</v>
      </c>
      <c r="C49" s="12" t="s">
        <v>37</v>
      </c>
      <c r="D49" s="12" t="s">
        <v>530</v>
      </c>
    </row>
    <row r="50" spans="1:4" ht="20.100000000000001" customHeight="1" x14ac:dyDescent="0.25">
      <c r="A50" s="12" t="s">
        <v>531</v>
      </c>
      <c r="B50" s="12" t="s">
        <v>145</v>
      </c>
      <c r="C50" s="12" t="s">
        <v>110</v>
      </c>
      <c r="D50" s="12" t="s">
        <v>532</v>
      </c>
    </row>
    <row r="51" spans="1:4" ht="20.100000000000001" customHeight="1" x14ac:dyDescent="0.25">
      <c r="A51" s="12" t="s">
        <v>533</v>
      </c>
      <c r="B51" s="12" t="s">
        <v>452</v>
      </c>
      <c r="C51" s="12" t="s">
        <v>98</v>
      </c>
      <c r="D51" s="12" t="s">
        <v>534</v>
      </c>
    </row>
    <row r="52" spans="1:4" ht="20.100000000000001" customHeight="1" x14ac:dyDescent="0.25">
      <c r="A52" s="12" t="s">
        <v>535</v>
      </c>
      <c r="B52" s="12" t="s">
        <v>131</v>
      </c>
      <c r="C52" s="12" t="s">
        <v>20</v>
      </c>
      <c r="D52" s="12" t="s">
        <v>536</v>
      </c>
    </row>
    <row r="53" spans="1:4" ht="20.100000000000001" customHeight="1" x14ac:dyDescent="0.25">
      <c r="A53" s="12" t="s">
        <v>537</v>
      </c>
      <c r="B53" s="12" t="s">
        <v>386</v>
      </c>
      <c r="C53" s="12" t="s">
        <v>27</v>
      </c>
      <c r="D53" s="12" t="s">
        <v>538</v>
      </c>
    </row>
    <row r="54" spans="1:4" ht="20.100000000000001" customHeight="1" x14ac:dyDescent="0.25">
      <c r="A54" s="12" t="s">
        <v>539</v>
      </c>
      <c r="B54" s="12" t="s">
        <v>458</v>
      </c>
      <c r="C54" s="12" t="s">
        <v>27</v>
      </c>
      <c r="D54" s="12" t="s">
        <v>538</v>
      </c>
    </row>
    <row r="55" spans="1:4" ht="20.100000000000001" customHeight="1" x14ac:dyDescent="0.25">
      <c r="A55" s="12" t="s">
        <v>540</v>
      </c>
      <c r="B55" s="12" t="s">
        <v>328</v>
      </c>
      <c r="C55" s="12" t="s">
        <v>27</v>
      </c>
      <c r="D55" s="12" t="s">
        <v>541</v>
      </c>
    </row>
    <row r="56" spans="1:4" ht="20.100000000000001" customHeight="1" x14ac:dyDescent="0.25">
      <c r="A56" s="12" t="s">
        <v>542</v>
      </c>
      <c r="B56" s="12" t="s">
        <v>446</v>
      </c>
      <c r="C56" s="12" t="s">
        <v>27</v>
      </c>
      <c r="D56" s="12" t="s">
        <v>543</v>
      </c>
    </row>
    <row r="57" spans="1:4" ht="20.100000000000001" customHeight="1" x14ac:dyDescent="0.25">
      <c r="A57" s="12" t="s">
        <v>544</v>
      </c>
      <c r="B57" s="12" t="s">
        <v>115</v>
      </c>
      <c r="C57" s="12" t="s">
        <v>37</v>
      </c>
      <c r="D57" s="12" t="s">
        <v>545</v>
      </c>
    </row>
    <row r="58" spans="1:4" ht="20.100000000000001" customHeight="1" x14ac:dyDescent="0.25">
      <c r="A58" s="12" t="s">
        <v>546</v>
      </c>
      <c r="B58" s="12" t="s">
        <v>300</v>
      </c>
      <c r="C58" s="12" t="s">
        <v>27</v>
      </c>
      <c r="D58" s="12" t="s">
        <v>547</v>
      </c>
    </row>
    <row r="59" spans="1:4" ht="20.100000000000001" customHeight="1" x14ac:dyDescent="0.25">
      <c r="A59" s="12" t="s">
        <v>548</v>
      </c>
      <c r="B59" s="12" t="s">
        <v>286</v>
      </c>
      <c r="C59" s="12" t="s">
        <v>20</v>
      </c>
      <c r="D59" s="12" t="s">
        <v>549</v>
      </c>
    </row>
    <row r="60" spans="1:4" ht="20.100000000000001" customHeight="1" x14ac:dyDescent="0.25">
      <c r="A60" s="12" t="s">
        <v>550</v>
      </c>
      <c r="B60" s="12" t="s">
        <v>371</v>
      </c>
      <c r="C60" s="12" t="s">
        <v>27</v>
      </c>
      <c r="D60" s="12" t="s">
        <v>551</v>
      </c>
    </row>
    <row r="61" spans="1:4" ht="20.100000000000001" customHeight="1" x14ac:dyDescent="0.25">
      <c r="A61" s="12" t="s">
        <v>552</v>
      </c>
      <c r="B61" s="12" t="s">
        <v>363</v>
      </c>
      <c r="C61" s="12" t="s">
        <v>27</v>
      </c>
      <c r="D61" s="12" t="s">
        <v>553</v>
      </c>
    </row>
    <row r="62" spans="1:4" ht="20.100000000000001" customHeight="1" x14ac:dyDescent="0.25">
      <c r="A62" s="12" t="s">
        <v>554</v>
      </c>
      <c r="B62" s="12" t="s">
        <v>264</v>
      </c>
      <c r="C62" s="12" t="s">
        <v>27</v>
      </c>
      <c r="D62" s="12" t="s">
        <v>555</v>
      </c>
    </row>
    <row r="63" spans="1:4" ht="20.100000000000001" customHeight="1" x14ac:dyDescent="0.25">
      <c r="A63" s="12" t="s">
        <v>556</v>
      </c>
      <c r="B63" s="12" t="s">
        <v>361</v>
      </c>
      <c r="C63" s="12" t="s">
        <v>20</v>
      </c>
      <c r="D63" s="12" t="s">
        <v>557</v>
      </c>
    </row>
    <row r="64" spans="1:4" ht="20.100000000000001" customHeight="1" x14ac:dyDescent="0.25">
      <c r="A64" s="12" t="s">
        <v>558</v>
      </c>
      <c r="B64" s="12" t="s">
        <v>367</v>
      </c>
      <c r="C64" s="12" t="s">
        <v>20</v>
      </c>
      <c r="D64" s="12" t="s">
        <v>559</v>
      </c>
    </row>
    <row r="65" spans="1:4" ht="20.100000000000001" customHeight="1" x14ac:dyDescent="0.25">
      <c r="A65" s="12" t="s">
        <v>560</v>
      </c>
      <c r="B65" s="12" t="s">
        <v>393</v>
      </c>
      <c r="C65" s="12" t="s">
        <v>37</v>
      </c>
      <c r="D65" s="12" t="s">
        <v>561</v>
      </c>
    </row>
    <row r="66" spans="1:4" ht="20.100000000000001" customHeight="1" x14ac:dyDescent="0.25">
      <c r="A66" s="12" t="s">
        <v>562</v>
      </c>
      <c r="B66" s="12" t="s">
        <v>374</v>
      </c>
      <c r="C66" s="12" t="s">
        <v>37</v>
      </c>
      <c r="D66" s="12" t="s">
        <v>563</v>
      </c>
    </row>
    <row r="67" spans="1:4" ht="20.100000000000001" customHeight="1" x14ac:dyDescent="0.25">
      <c r="A67" s="12" t="s">
        <v>564</v>
      </c>
      <c r="B67" s="12" t="s">
        <v>137</v>
      </c>
      <c r="C67" s="12" t="s">
        <v>27</v>
      </c>
      <c r="D67" s="12" t="s">
        <v>565</v>
      </c>
    </row>
    <row r="68" spans="1:4" ht="20.100000000000001" customHeight="1" x14ac:dyDescent="0.25">
      <c r="A68" s="12" t="s">
        <v>566</v>
      </c>
      <c r="B68" s="12" t="s">
        <v>95</v>
      </c>
      <c r="C68" s="12" t="s">
        <v>58</v>
      </c>
      <c r="D68" s="12" t="s">
        <v>567</v>
      </c>
    </row>
    <row r="69" spans="1:4" ht="20.100000000000001" customHeight="1" x14ac:dyDescent="0.25">
      <c r="A69" s="12" t="s">
        <v>568</v>
      </c>
      <c r="B69" s="12" t="s">
        <v>220</v>
      </c>
      <c r="C69" s="12" t="s">
        <v>110</v>
      </c>
      <c r="D69" s="12" t="s">
        <v>569</v>
      </c>
    </row>
    <row r="70" spans="1:4" ht="20.100000000000001" customHeight="1" x14ac:dyDescent="0.25">
      <c r="A70" s="12" t="s">
        <v>570</v>
      </c>
      <c r="B70" s="12" t="s">
        <v>432</v>
      </c>
      <c r="C70" s="12" t="s">
        <v>27</v>
      </c>
      <c r="D70" s="12" t="s">
        <v>571</v>
      </c>
    </row>
    <row r="71" spans="1:4" ht="20.100000000000001" customHeight="1" x14ac:dyDescent="0.25">
      <c r="A71" s="12" t="s">
        <v>572</v>
      </c>
      <c r="B71" s="12" t="s">
        <v>337</v>
      </c>
      <c r="C71" s="12" t="s">
        <v>27</v>
      </c>
      <c r="D71" s="12" t="s">
        <v>573</v>
      </c>
    </row>
    <row r="72" spans="1:4" ht="20.100000000000001" customHeight="1" x14ac:dyDescent="0.25">
      <c r="A72" s="12" t="s">
        <v>574</v>
      </c>
      <c r="B72" s="12" t="s">
        <v>301</v>
      </c>
      <c r="C72" s="12" t="s">
        <v>20</v>
      </c>
      <c r="D72" s="12" t="s">
        <v>207</v>
      </c>
    </row>
    <row r="73" spans="1:4" ht="20.100000000000001" customHeight="1" x14ac:dyDescent="0.25">
      <c r="A73" s="12" t="s">
        <v>575</v>
      </c>
      <c r="B73" s="12" t="s">
        <v>128</v>
      </c>
      <c r="C73" s="12" t="s">
        <v>20</v>
      </c>
      <c r="D73" s="12" t="s">
        <v>207</v>
      </c>
    </row>
    <row r="74" spans="1:4" ht="20.100000000000001" customHeight="1" x14ac:dyDescent="0.25">
      <c r="A74" s="12" t="s">
        <v>576</v>
      </c>
      <c r="B74" s="12" t="s">
        <v>283</v>
      </c>
      <c r="C74" s="12" t="s">
        <v>27</v>
      </c>
      <c r="D74" s="12" t="s">
        <v>577</v>
      </c>
    </row>
    <row r="75" spans="1:4" ht="20.100000000000001" customHeight="1" x14ac:dyDescent="0.25">
      <c r="A75" s="12" t="s">
        <v>578</v>
      </c>
      <c r="B75" s="12" t="s">
        <v>262</v>
      </c>
      <c r="C75" s="12" t="s">
        <v>27</v>
      </c>
      <c r="D75" s="12" t="s">
        <v>579</v>
      </c>
    </row>
    <row r="76" spans="1:4" ht="20.100000000000001" customHeight="1" x14ac:dyDescent="0.25">
      <c r="A76" s="12" t="s">
        <v>580</v>
      </c>
      <c r="B76" s="12" t="s">
        <v>581</v>
      </c>
      <c r="C76" s="12" t="s">
        <v>110</v>
      </c>
      <c r="D76" s="12" t="s">
        <v>582</v>
      </c>
    </row>
    <row r="77" spans="1:4" ht="20.100000000000001" customHeight="1" x14ac:dyDescent="0.25">
      <c r="A77" s="12" t="s">
        <v>583</v>
      </c>
      <c r="B77" s="12" t="s">
        <v>302</v>
      </c>
      <c r="C77" s="12" t="s">
        <v>27</v>
      </c>
      <c r="D77" s="12" t="s">
        <v>584</v>
      </c>
    </row>
    <row r="78" spans="1:4" ht="20.100000000000001" customHeight="1" x14ac:dyDescent="0.25">
      <c r="A78" s="12" t="s">
        <v>585</v>
      </c>
      <c r="B78" s="12" t="s">
        <v>93</v>
      </c>
      <c r="C78" s="12" t="s">
        <v>20</v>
      </c>
      <c r="D78" s="12" t="s">
        <v>586</v>
      </c>
    </row>
    <row r="79" spans="1:4" ht="20.100000000000001" customHeight="1" x14ac:dyDescent="0.25">
      <c r="A79" s="12" t="s">
        <v>587</v>
      </c>
      <c r="B79" s="12" t="s">
        <v>135</v>
      </c>
      <c r="C79" s="12" t="s">
        <v>27</v>
      </c>
      <c r="D79" s="12" t="s">
        <v>588</v>
      </c>
    </row>
    <row r="80" spans="1:4" ht="20.100000000000001" customHeight="1" x14ac:dyDescent="0.25">
      <c r="A80" s="12" t="s">
        <v>589</v>
      </c>
      <c r="B80" s="12" t="s">
        <v>238</v>
      </c>
      <c r="C80" s="12" t="s">
        <v>27</v>
      </c>
      <c r="D80" s="12" t="s">
        <v>590</v>
      </c>
    </row>
    <row r="81" spans="1:4" ht="20.100000000000001" customHeight="1" x14ac:dyDescent="0.25">
      <c r="A81" s="12" t="s">
        <v>591</v>
      </c>
      <c r="B81" s="12" t="s">
        <v>510</v>
      </c>
      <c r="C81" s="12" t="s">
        <v>20</v>
      </c>
      <c r="D81" s="12" t="s">
        <v>592</v>
      </c>
    </row>
    <row r="82" spans="1:4" ht="20.100000000000001" customHeight="1" x14ac:dyDescent="0.25">
      <c r="A82" s="12" t="s">
        <v>593</v>
      </c>
      <c r="B82" s="12" t="s">
        <v>113</v>
      </c>
      <c r="C82" s="12" t="s">
        <v>20</v>
      </c>
      <c r="D82" s="12" t="s">
        <v>594</v>
      </c>
    </row>
    <row r="83" spans="1:4" ht="20.100000000000001" customHeight="1" x14ac:dyDescent="0.25">
      <c r="A83" s="12" t="s">
        <v>595</v>
      </c>
      <c r="B83" s="12" t="s">
        <v>331</v>
      </c>
      <c r="C83" s="12" t="s">
        <v>27</v>
      </c>
      <c r="D83" s="12" t="s">
        <v>596</v>
      </c>
    </row>
    <row r="84" spans="1:4" ht="20.100000000000001" customHeight="1" x14ac:dyDescent="0.25">
      <c r="A84" s="12" t="s">
        <v>597</v>
      </c>
      <c r="B84" s="12" t="s">
        <v>274</v>
      </c>
      <c r="C84" s="12" t="s">
        <v>27</v>
      </c>
      <c r="D84" s="12" t="s">
        <v>598</v>
      </c>
    </row>
    <row r="85" spans="1:4" ht="20.100000000000001" customHeight="1" x14ac:dyDescent="0.25">
      <c r="A85" s="12" t="s">
        <v>599</v>
      </c>
      <c r="B85" s="12" t="s">
        <v>94</v>
      </c>
      <c r="C85" s="12" t="s">
        <v>202</v>
      </c>
      <c r="D85" s="12" t="s">
        <v>600</v>
      </c>
    </row>
    <row r="86" spans="1:4" ht="20.100000000000001" customHeight="1" x14ac:dyDescent="0.25">
      <c r="A86" s="12" t="s">
        <v>601</v>
      </c>
      <c r="B86" s="12" t="s">
        <v>319</v>
      </c>
      <c r="C86" s="12" t="s">
        <v>27</v>
      </c>
      <c r="D86" s="12" t="s">
        <v>602</v>
      </c>
    </row>
    <row r="87" spans="1:4" ht="20.100000000000001" customHeight="1" x14ac:dyDescent="0.25">
      <c r="A87" s="12" t="s">
        <v>603</v>
      </c>
      <c r="B87" s="12" t="s">
        <v>321</v>
      </c>
      <c r="C87" s="12" t="s">
        <v>27</v>
      </c>
      <c r="D87" s="12" t="s">
        <v>604</v>
      </c>
    </row>
    <row r="88" spans="1:4" ht="20.100000000000001" customHeight="1" x14ac:dyDescent="0.25">
      <c r="A88" s="12" t="s">
        <v>605</v>
      </c>
      <c r="B88" s="12" t="s">
        <v>312</v>
      </c>
      <c r="C88" s="12" t="s">
        <v>221</v>
      </c>
      <c r="D88" s="12" t="s">
        <v>606</v>
      </c>
    </row>
    <row r="89" spans="1:4" ht="20.100000000000001" customHeight="1" x14ac:dyDescent="0.25">
      <c r="A89" s="12" t="s">
        <v>607</v>
      </c>
      <c r="B89" s="12" t="s">
        <v>293</v>
      </c>
      <c r="C89" s="12" t="s">
        <v>237</v>
      </c>
      <c r="D89" s="12" t="s">
        <v>608</v>
      </c>
    </row>
    <row r="90" spans="1:4" ht="20.100000000000001" customHeight="1" x14ac:dyDescent="0.25">
      <c r="A90" s="12" t="s">
        <v>609</v>
      </c>
      <c r="B90" s="12" t="s">
        <v>285</v>
      </c>
      <c r="C90" s="12" t="s">
        <v>27</v>
      </c>
      <c r="D90" s="12" t="s">
        <v>610</v>
      </c>
    </row>
    <row r="91" spans="1:4" ht="20.100000000000001" customHeight="1" x14ac:dyDescent="0.25">
      <c r="A91" s="12" t="s">
        <v>611</v>
      </c>
      <c r="B91" s="12" t="s">
        <v>266</v>
      </c>
      <c r="C91" s="12" t="s">
        <v>87</v>
      </c>
      <c r="D91" s="12" t="s">
        <v>612</v>
      </c>
    </row>
    <row r="92" spans="1:4" ht="20.100000000000001" customHeight="1" x14ac:dyDescent="0.25">
      <c r="A92" s="12" t="s">
        <v>613</v>
      </c>
      <c r="B92" s="12" t="s">
        <v>131</v>
      </c>
      <c r="C92" s="12" t="s">
        <v>27</v>
      </c>
      <c r="D92" s="12" t="s">
        <v>614</v>
      </c>
    </row>
    <row r="93" spans="1:4" ht="20.100000000000001" customHeight="1" x14ac:dyDescent="0.25">
      <c r="A93" s="12" t="s">
        <v>615</v>
      </c>
      <c r="B93" s="12" t="s">
        <v>128</v>
      </c>
      <c r="C93" s="12" t="s">
        <v>27</v>
      </c>
      <c r="D93" s="12" t="s">
        <v>616</v>
      </c>
    </row>
    <row r="94" spans="1:4" ht="20.100000000000001" customHeight="1" x14ac:dyDescent="0.25">
      <c r="A94" s="12" t="s">
        <v>617</v>
      </c>
      <c r="B94" s="12" t="s">
        <v>200</v>
      </c>
      <c r="C94" s="12" t="s">
        <v>110</v>
      </c>
      <c r="D94" s="12" t="s">
        <v>618</v>
      </c>
    </row>
    <row r="95" spans="1:4" ht="20.100000000000001" customHeight="1" x14ac:dyDescent="0.25">
      <c r="A95" s="12" t="s">
        <v>619</v>
      </c>
      <c r="B95" s="12" t="s">
        <v>184</v>
      </c>
      <c r="C95" s="12" t="s">
        <v>27</v>
      </c>
      <c r="D95" s="12" t="s">
        <v>620</v>
      </c>
    </row>
    <row r="96" spans="1:4" ht="20.100000000000001" customHeight="1" x14ac:dyDescent="0.25">
      <c r="A96" s="12" t="s">
        <v>621</v>
      </c>
      <c r="B96" s="12" t="s">
        <v>138</v>
      </c>
      <c r="C96" s="12" t="s">
        <v>20</v>
      </c>
      <c r="D96" s="12" t="s">
        <v>622</v>
      </c>
    </row>
    <row r="97" spans="1:4" ht="20.100000000000001" customHeight="1" x14ac:dyDescent="0.25">
      <c r="A97" s="12" t="s">
        <v>623</v>
      </c>
      <c r="B97" s="12" t="s">
        <v>301</v>
      </c>
      <c r="C97" s="12" t="s">
        <v>27</v>
      </c>
      <c r="D97" s="12" t="s">
        <v>624</v>
      </c>
    </row>
    <row r="98" spans="1:4" ht="20.100000000000001" customHeight="1" x14ac:dyDescent="0.25">
      <c r="A98" s="12" t="s">
        <v>625</v>
      </c>
      <c r="B98" s="12" t="s">
        <v>217</v>
      </c>
      <c r="C98" s="12" t="s">
        <v>27</v>
      </c>
      <c r="D98" s="12" t="s">
        <v>626</v>
      </c>
    </row>
    <row r="99" spans="1:4" ht="20.100000000000001" customHeight="1" x14ac:dyDescent="0.25">
      <c r="A99" s="12" t="s">
        <v>627</v>
      </c>
      <c r="B99" s="12" t="s">
        <v>211</v>
      </c>
      <c r="C99" s="12" t="s">
        <v>20</v>
      </c>
      <c r="D99" s="12" t="s">
        <v>628</v>
      </c>
    </row>
    <row r="100" spans="1:4" ht="20.100000000000001" customHeight="1" x14ac:dyDescent="0.25">
      <c r="A100" s="12" t="s">
        <v>629</v>
      </c>
      <c r="B100" s="12" t="s">
        <v>465</v>
      </c>
      <c r="C100" s="12" t="s">
        <v>20</v>
      </c>
      <c r="D100" s="12" t="s">
        <v>630</v>
      </c>
    </row>
    <row r="101" spans="1:4" ht="20.100000000000001" customHeight="1" x14ac:dyDescent="0.25">
      <c r="A101" s="12" t="s">
        <v>631</v>
      </c>
      <c r="B101" s="12" t="s">
        <v>241</v>
      </c>
      <c r="C101" s="12" t="s">
        <v>20</v>
      </c>
      <c r="D101" s="12" t="s">
        <v>632</v>
      </c>
    </row>
    <row r="102" spans="1:4" ht="20.100000000000001" customHeight="1" x14ac:dyDescent="0.25">
      <c r="A102" s="12" t="s">
        <v>633</v>
      </c>
      <c r="B102" s="12" t="s">
        <v>634</v>
      </c>
      <c r="C102" s="12" t="s">
        <v>27</v>
      </c>
      <c r="D102" s="12" t="s">
        <v>635</v>
      </c>
    </row>
    <row r="103" spans="1:4" ht="20.100000000000001" customHeight="1" x14ac:dyDescent="0.25">
      <c r="A103" s="12" t="s">
        <v>636</v>
      </c>
      <c r="B103" s="12" t="s">
        <v>266</v>
      </c>
      <c r="C103" s="12" t="s">
        <v>27</v>
      </c>
      <c r="D103" s="12" t="s">
        <v>637</v>
      </c>
    </row>
    <row r="104" spans="1:4" ht="20.100000000000001" customHeight="1" x14ac:dyDescent="0.25">
      <c r="A104" s="12" t="s">
        <v>638</v>
      </c>
      <c r="B104" s="12" t="s">
        <v>102</v>
      </c>
      <c r="C104" s="12" t="s">
        <v>27</v>
      </c>
      <c r="D104" s="12" t="s">
        <v>639</v>
      </c>
    </row>
    <row r="105" spans="1:4" ht="20.100000000000001" customHeight="1" x14ac:dyDescent="0.25">
      <c r="A105" s="12" t="s">
        <v>640</v>
      </c>
      <c r="B105" s="12" t="s">
        <v>581</v>
      </c>
      <c r="C105" s="12" t="s">
        <v>27</v>
      </c>
      <c r="D105" s="12" t="s">
        <v>641</v>
      </c>
    </row>
    <row r="106" spans="1:4" ht="20.100000000000001" customHeight="1" x14ac:dyDescent="0.25">
      <c r="A106" s="12" t="s">
        <v>642</v>
      </c>
      <c r="B106" s="12" t="s">
        <v>65</v>
      </c>
      <c r="C106" s="12" t="s">
        <v>27</v>
      </c>
      <c r="D106" s="12" t="s">
        <v>643</v>
      </c>
    </row>
    <row r="107" spans="1:4" ht="20.100000000000001" customHeight="1" x14ac:dyDescent="0.25">
      <c r="A107" s="12" t="s">
        <v>644</v>
      </c>
      <c r="B107" s="12" t="s">
        <v>65</v>
      </c>
      <c r="C107" s="12" t="s">
        <v>27</v>
      </c>
      <c r="D107" s="12" t="s">
        <v>645</v>
      </c>
    </row>
    <row r="108" spans="1:4" ht="20.100000000000001" customHeight="1" x14ac:dyDescent="0.25">
      <c r="A108" s="12" t="s">
        <v>646</v>
      </c>
      <c r="B108" s="12" t="s">
        <v>297</v>
      </c>
      <c r="C108" s="12" t="s">
        <v>27</v>
      </c>
      <c r="D108" s="12" t="s">
        <v>647</v>
      </c>
    </row>
    <row r="109" spans="1:4" ht="20.100000000000001" customHeight="1" x14ac:dyDescent="0.25">
      <c r="A109" s="12" t="s">
        <v>648</v>
      </c>
      <c r="B109" s="12" t="s">
        <v>455</v>
      </c>
      <c r="C109" s="12" t="s">
        <v>114</v>
      </c>
      <c r="D109" s="12" t="s">
        <v>649</v>
      </c>
    </row>
    <row r="110" spans="1:4" ht="20.100000000000001" customHeight="1" x14ac:dyDescent="0.25">
      <c r="A110" s="12" t="s">
        <v>650</v>
      </c>
      <c r="B110" s="12" t="s">
        <v>651</v>
      </c>
      <c r="C110" s="12" t="s">
        <v>27</v>
      </c>
      <c r="D110" s="12" t="s">
        <v>652</v>
      </c>
    </row>
    <row r="111" spans="1:4" ht="20.100000000000001" customHeight="1" x14ac:dyDescent="0.25">
      <c r="A111" s="12" t="s">
        <v>653</v>
      </c>
      <c r="B111" s="12" t="s">
        <v>427</v>
      </c>
      <c r="C111" s="12" t="s">
        <v>37</v>
      </c>
      <c r="D111" s="12" t="s">
        <v>654</v>
      </c>
    </row>
    <row r="112" spans="1:4" ht="20.100000000000001" customHeight="1" x14ac:dyDescent="0.25">
      <c r="A112" s="12" t="s">
        <v>655</v>
      </c>
      <c r="B112" s="12" t="s">
        <v>332</v>
      </c>
      <c r="C112" s="12" t="s">
        <v>37</v>
      </c>
      <c r="D112" s="12" t="s">
        <v>656</v>
      </c>
    </row>
    <row r="113" spans="1:4" ht="20.100000000000001" customHeight="1" x14ac:dyDescent="0.25">
      <c r="A113" s="12" t="s">
        <v>657</v>
      </c>
      <c r="B113" s="12" t="s">
        <v>295</v>
      </c>
      <c r="C113" s="12" t="s">
        <v>92</v>
      </c>
      <c r="D113" s="12" t="s">
        <v>658</v>
      </c>
    </row>
    <row r="114" spans="1:4" ht="20.100000000000001" customHeight="1" x14ac:dyDescent="0.25">
      <c r="A114" s="12" t="s">
        <v>659</v>
      </c>
      <c r="B114" s="12" t="s">
        <v>429</v>
      </c>
      <c r="C114" s="12" t="s">
        <v>37</v>
      </c>
      <c r="D114" s="12" t="s">
        <v>660</v>
      </c>
    </row>
    <row r="115" spans="1:4" ht="20.100000000000001" customHeight="1" x14ac:dyDescent="0.25">
      <c r="A115" s="12" t="s">
        <v>661</v>
      </c>
      <c r="B115" s="12" t="s">
        <v>295</v>
      </c>
      <c r="C115" s="12" t="s">
        <v>37</v>
      </c>
      <c r="D115" s="12" t="s">
        <v>658</v>
      </c>
    </row>
    <row r="116" spans="1:4" ht="20.100000000000001" customHeight="1" x14ac:dyDescent="0.25">
      <c r="A116" s="12" t="s">
        <v>662</v>
      </c>
      <c r="B116" s="12" t="s">
        <v>431</v>
      </c>
      <c r="C116" s="12" t="s">
        <v>37</v>
      </c>
      <c r="D116" s="12" t="s">
        <v>660</v>
      </c>
    </row>
    <row r="117" spans="1:4" ht="20.100000000000001" customHeight="1" x14ac:dyDescent="0.25">
      <c r="A117" s="12" t="s">
        <v>663</v>
      </c>
      <c r="B117" s="12" t="s">
        <v>295</v>
      </c>
      <c r="C117" s="12" t="s">
        <v>98</v>
      </c>
      <c r="D117" s="12" t="s">
        <v>658</v>
      </c>
    </row>
    <row r="118" spans="1:4" ht="20.100000000000001" customHeight="1" x14ac:dyDescent="0.25">
      <c r="A118" s="12" t="s">
        <v>664</v>
      </c>
      <c r="B118" s="12" t="s">
        <v>429</v>
      </c>
      <c r="C118" s="12" t="s">
        <v>37</v>
      </c>
      <c r="D118" s="12" t="s">
        <v>660</v>
      </c>
    </row>
    <row r="119" spans="1:4" ht="20.100000000000001" customHeight="1" x14ac:dyDescent="0.25">
      <c r="A119" s="12" t="s">
        <v>665</v>
      </c>
      <c r="B119" s="12" t="s">
        <v>61</v>
      </c>
      <c r="C119" s="12" t="s">
        <v>27</v>
      </c>
      <c r="D119" s="12" t="s">
        <v>666</v>
      </c>
    </row>
    <row r="120" spans="1:4" ht="20.100000000000001" customHeight="1" x14ac:dyDescent="0.25">
      <c r="A120" s="12" t="s">
        <v>667</v>
      </c>
      <c r="B120" s="12" t="s">
        <v>247</v>
      </c>
      <c r="C120" s="12" t="s">
        <v>20</v>
      </c>
      <c r="D120" s="12" t="s">
        <v>668</v>
      </c>
    </row>
    <row r="121" spans="1:4" ht="20.100000000000001" customHeight="1" x14ac:dyDescent="0.25">
      <c r="A121" s="12" t="s">
        <v>669</v>
      </c>
      <c r="B121" s="12" t="s">
        <v>409</v>
      </c>
      <c r="C121" s="12" t="s">
        <v>37</v>
      </c>
      <c r="D121" s="12" t="s">
        <v>666</v>
      </c>
    </row>
    <row r="122" spans="1:4" ht="20.100000000000001" customHeight="1" x14ac:dyDescent="0.25">
      <c r="A122" s="12" t="s">
        <v>670</v>
      </c>
      <c r="B122" s="12" t="s">
        <v>313</v>
      </c>
      <c r="C122" s="12" t="s">
        <v>20</v>
      </c>
      <c r="D122" s="12" t="s">
        <v>671</v>
      </c>
    </row>
    <row r="123" spans="1:4" ht="20.100000000000001" customHeight="1" x14ac:dyDescent="0.25">
      <c r="A123" s="12" t="s">
        <v>672</v>
      </c>
      <c r="B123" s="12" t="s">
        <v>334</v>
      </c>
      <c r="C123" s="12" t="s">
        <v>27</v>
      </c>
      <c r="D123" s="12" t="s">
        <v>673</v>
      </c>
    </row>
    <row r="124" spans="1:4" ht="20.100000000000001" customHeight="1" x14ac:dyDescent="0.25">
      <c r="A124" s="12" t="s">
        <v>674</v>
      </c>
      <c r="B124" s="12" t="s">
        <v>675</v>
      </c>
      <c r="C124" s="12" t="s">
        <v>20</v>
      </c>
      <c r="D124" s="12" t="s">
        <v>676</v>
      </c>
    </row>
    <row r="125" spans="1:4" ht="20.100000000000001" customHeight="1" x14ac:dyDescent="0.25">
      <c r="A125" s="12" t="s">
        <v>677</v>
      </c>
      <c r="B125" s="12" t="s">
        <v>326</v>
      </c>
      <c r="C125" s="12" t="s">
        <v>27</v>
      </c>
      <c r="D125" s="12" t="s">
        <v>678</v>
      </c>
    </row>
    <row r="126" spans="1:4" ht="20.100000000000001" customHeight="1" x14ac:dyDescent="0.25">
      <c r="A126" s="12" t="s">
        <v>679</v>
      </c>
      <c r="B126" s="12" t="s">
        <v>200</v>
      </c>
      <c r="C126" s="12" t="s">
        <v>27</v>
      </c>
      <c r="D126" s="12" t="s">
        <v>680</v>
      </c>
    </row>
    <row r="127" spans="1:4" ht="20.100000000000001" customHeight="1" x14ac:dyDescent="0.25">
      <c r="A127" s="12" t="s">
        <v>681</v>
      </c>
      <c r="B127" s="12" t="s">
        <v>405</v>
      </c>
      <c r="C127" s="12" t="s">
        <v>98</v>
      </c>
      <c r="D127" s="12" t="s">
        <v>682</v>
      </c>
    </row>
    <row r="128" spans="1:4" ht="20.100000000000001" customHeight="1" x14ac:dyDescent="0.25">
      <c r="A128" s="12" t="s">
        <v>683</v>
      </c>
      <c r="B128" s="12" t="s">
        <v>367</v>
      </c>
      <c r="C128" s="12" t="s">
        <v>20</v>
      </c>
      <c r="D128" s="12" t="s">
        <v>684</v>
      </c>
    </row>
    <row r="129" spans="1:4" ht="20.100000000000001" customHeight="1" x14ac:dyDescent="0.25">
      <c r="A129" s="12" t="s">
        <v>685</v>
      </c>
      <c r="B129" s="12" t="s">
        <v>686</v>
      </c>
      <c r="C129" s="12" t="s">
        <v>87</v>
      </c>
      <c r="D129" s="12" t="s">
        <v>52</v>
      </c>
    </row>
    <row r="130" spans="1:4" ht="20.100000000000001" customHeight="1" x14ac:dyDescent="0.25">
      <c r="A130" s="12" t="s">
        <v>687</v>
      </c>
      <c r="B130" s="12" t="s">
        <v>389</v>
      </c>
      <c r="C130" s="12" t="s">
        <v>20</v>
      </c>
      <c r="D130" s="12" t="s">
        <v>688</v>
      </c>
    </row>
    <row r="131" spans="1:4" ht="20.100000000000001" customHeight="1" x14ac:dyDescent="0.25">
      <c r="A131" s="12" t="s">
        <v>689</v>
      </c>
      <c r="B131" s="12" t="s">
        <v>690</v>
      </c>
      <c r="C131" s="12" t="s">
        <v>20</v>
      </c>
      <c r="D131" s="12" t="s">
        <v>691</v>
      </c>
    </row>
    <row r="132" spans="1:4" ht="20.100000000000001" customHeight="1" x14ac:dyDescent="0.25">
      <c r="A132" s="12" t="s">
        <v>692</v>
      </c>
      <c r="B132" s="12" t="s">
        <v>472</v>
      </c>
      <c r="C132" s="12" t="s">
        <v>27</v>
      </c>
      <c r="D132" s="12" t="s">
        <v>693</v>
      </c>
    </row>
    <row r="133" spans="1:4" ht="20.100000000000001" customHeight="1" x14ac:dyDescent="0.25">
      <c r="A133" s="12" t="s">
        <v>694</v>
      </c>
      <c r="B133" s="12" t="s">
        <v>111</v>
      </c>
      <c r="C133" s="12" t="s">
        <v>20</v>
      </c>
      <c r="D133" s="12" t="s">
        <v>695</v>
      </c>
    </row>
    <row r="134" spans="1:4" ht="20.100000000000001" customHeight="1" x14ac:dyDescent="0.25">
      <c r="A134" s="12" t="s">
        <v>696</v>
      </c>
      <c r="B134" s="12" t="s">
        <v>457</v>
      </c>
      <c r="C134" s="12" t="s">
        <v>27</v>
      </c>
      <c r="D134" s="12" t="s">
        <v>697</v>
      </c>
    </row>
    <row r="135" spans="1:4" ht="20.100000000000001" customHeight="1" x14ac:dyDescent="0.25">
      <c r="A135" s="12" t="s">
        <v>698</v>
      </c>
      <c r="B135" s="12" t="s">
        <v>690</v>
      </c>
      <c r="C135" s="12" t="s">
        <v>20</v>
      </c>
      <c r="D135" s="12" t="s">
        <v>699</v>
      </c>
    </row>
    <row r="136" spans="1:4" ht="20.100000000000001" customHeight="1" x14ac:dyDescent="0.25">
      <c r="A136" s="12" t="s">
        <v>700</v>
      </c>
      <c r="B136" s="12" t="s">
        <v>417</v>
      </c>
      <c r="C136" s="12" t="s">
        <v>20</v>
      </c>
      <c r="D136" s="12" t="s">
        <v>701</v>
      </c>
    </row>
    <row r="137" spans="1:4" ht="20.100000000000001" customHeight="1" x14ac:dyDescent="0.25">
      <c r="A137" s="12" t="s">
        <v>702</v>
      </c>
      <c r="B137" s="12" t="s">
        <v>355</v>
      </c>
      <c r="C137" s="12" t="s">
        <v>20</v>
      </c>
      <c r="D137" s="12" t="s">
        <v>703</v>
      </c>
    </row>
    <row r="138" spans="1:4" ht="20.100000000000001" customHeight="1" x14ac:dyDescent="0.25">
      <c r="A138" s="12" t="s">
        <v>704</v>
      </c>
      <c r="B138" s="12" t="s">
        <v>417</v>
      </c>
      <c r="C138" s="12" t="s">
        <v>98</v>
      </c>
      <c r="D138" s="12" t="s">
        <v>701</v>
      </c>
    </row>
    <row r="139" spans="1:4" ht="20.100000000000001" customHeight="1" x14ac:dyDescent="0.25">
      <c r="A139" s="12" t="s">
        <v>705</v>
      </c>
      <c r="B139" s="12" t="s">
        <v>252</v>
      </c>
      <c r="C139" s="12" t="s">
        <v>27</v>
      </c>
      <c r="D139" s="12" t="s">
        <v>706</v>
      </c>
    </row>
    <row r="140" spans="1:4" ht="20.100000000000001" customHeight="1" x14ac:dyDescent="0.25">
      <c r="A140" s="12" t="s">
        <v>707</v>
      </c>
      <c r="B140" s="12" t="s">
        <v>124</v>
      </c>
      <c r="C140" s="12" t="s">
        <v>27</v>
      </c>
      <c r="D140" s="12" t="s">
        <v>708</v>
      </c>
    </row>
    <row r="141" spans="1:4" ht="20.100000000000001" customHeight="1" x14ac:dyDescent="0.25">
      <c r="A141" s="12" t="s">
        <v>709</v>
      </c>
      <c r="B141" s="12" t="s">
        <v>136</v>
      </c>
      <c r="C141" s="12" t="s">
        <v>110</v>
      </c>
      <c r="D141" s="12" t="s">
        <v>710</v>
      </c>
    </row>
    <row r="142" spans="1:4" ht="20.100000000000001" customHeight="1" x14ac:dyDescent="0.25">
      <c r="A142" s="12" t="s">
        <v>711</v>
      </c>
      <c r="B142" s="12" t="s">
        <v>402</v>
      </c>
      <c r="C142" s="12" t="s">
        <v>27</v>
      </c>
      <c r="D142" s="12" t="s">
        <v>712</v>
      </c>
    </row>
    <row r="143" spans="1:4" ht="20.100000000000001" customHeight="1" x14ac:dyDescent="0.25">
      <c r="A143" s="12" t="s">
        <v>713</v>
      </c>
      <c r="B143" s="12" t="s">
        <v>324</v>
      </c>
      <c r="C143" s="12" t="s">
        <v>20</v>
      </c>
      <c r="D143" s="12" t="s">
        <v>714</v>
      </c>
    </row>
    <row r="144" spans="1:4" ht="20.100000000000001" customHeight="1" x14ac:dyDescent="0.25">
      <c r="A144" s="12" t="s">
        <v>715</v>
      </c>
      <c r="B144" s="12" t="s">
        <v>469</v>
      </c>
      <c r="C144" s="12" t="s">
        <v>27</v>
      </c>
      <c r="D144" s="12" t="s">
        <v>716</v>
      </c>
    </row>
    <row r="145" spans="1:4" ht="20.100000000000001" customHeight="1" x14ac:dyDescent="0.25">
      <c r="A145" s="12" t="s">
        <v>717</v>
      </c>
      <c r="B145" s="12" t="s">
        <v>308</v>
      </c>
      <c r="C145" s="12" t="s">
        <v>27</v>
      </c>
      <c r="D145" s="12" t="s">
        <v>718</v>
      </c>
    </row>
    <row r="146" spans="1:4" ht="20.100000000000001" customHeight="1" x14ac:dyDescent="0.25">
      <c r="A146" s="12" t="s">
        <v>719</v>
      </c>
      <c r="B146" s="12" t="s">
        <v>242</v>
      </c>
      <c r="C146" s="12" t="s">
        <v>27</v>
      </c>
      <c r="D146" s="12" t="s">
        <v>720</v>
      </c>
    </row>
    <row r="147" spans="1:4" ht="20.100000000000001" customHeight="1" x14ac:dyDescent="0.25">
      <c r="A147" s="12" t="s">
        <v>721</v>
      </c>
      <c r="B147" s="12" t="s">
        <v>228</v>
      </c>
      <c r="C147" s="12" t="s">
        <v>27</v>
      </c>
      <c r="D147" s="12" t="s">
        <v>722</v>
      </c>
    </row>
    <row r="148" spans="1:4" ht="20.100000000000001" customHeight="1" x14ac:dyDescent="0.25">
      <c r="A148" s="12" t="s">
        <v>723</v>
      </c>
      <c r="B148" s="12" t="s">
        <v>69</v>
      </c>
      <c r="C148" s="12" t="s">
        <v>27</v>
      </c>
      <c r="D148" s="12" t="s">
        <v>724</v>
      </c>
    </row>
    <row r="149" spans="1:4" ht="20.100000000000001" customHeight="1" x14ac:dyDescent="0.25">
      <c r="A149" s="12" t="s">
        <v>725</v>
      </c>
      <c r="B149" s="12" t="s">
        <v>292</v>
      </c>
      <c r="C149" s="12" t="s">
        <v>27</v>
      </c>
      <c r="D149" s="12" t="s">
        <v>726</v>
      </c>
    </row>
    <row r="150" spans="1:4" ht="20.100000000000001" customHeight="1" x14ac:dyDescent="0.25">
      <c r="A150" s="12" t="s">
        <v>727</v>
      </c>
      <c r="B150" s="12" t="s">
        <v>412</v>
      </c>
      <c r="C150" s="12" t="s">
        <v>349</v>
      </c>
      <c r="D150" s="12" t="s">
        <v>435</v>
      </c>
    </row>
    <row r="151" spans="1:4" ht="20.100000000000001" customHeight="1" x14ac:dyDescent="0.25">
      <c r="A151" s="12" t="s">
        <v>728</v>
      </c>
      <c r="B151" s="12" t="s">
        <v>304</v>
      </c>
      <c r="C151" s="12" t="s">
        <v>87</v>
      </c>
      <c r="D151" s="12" t="s">
        <v>330</v>
      </c>
    </row>
    <row r="152" spans="1:4" ht="20.100000000000001" customHeight="1" x14ac:dyDescent="0.25">
      <c r="A152" s="12" t="s">
        <v>729</v>
      </c>
      <c r="B152" s="12" t="s">
        <v>342</v>
      </c>
      <c r="C152" s="12" t="s">
        <v>27</v>
      </c>
      <c r="D152" s="12" t="s">
        <v>730</v>
      </c>
    </row>
    <row r="153" spans="1:4" ht="20.100000000000001" customHeight="1" x14ac:dyDescent="0.25">
      <c r="A153" s="12" t="s">
        <v>731</v>
      </c>
      <c r="B153" s="12" t="s">
        <v>344</v>
      </c>
      <c r="C153" s="12" t="s">
        <v>87</v>
      </c>
      <c r="D153" s="12" t="s">
        <v>732</v>
      </c>
    </row>
    <row r="154" spans="1:4" ht="20.100000000000001" customHeight="1" x14ac:dyDescent="0.25">
      <c r="A154" s="12" t="s">
        <v>733</v>
      </c>
      <c r="B154" s="12" t="s">
        <v>411</v>
      </c>
      <c r="C154" s="12" t="s">
        <v>20</v>
      </c>
      <c r="D154" s="12" t="s">
        <v>734</v>
      </c>
    </row>
    <row r="155" spans="1:4" ht="20.100000000000001" customHeight="1" x14ac:dyDescent="0.25">
      <c r="A155" s="12" t="s">
        <v>735</v>
      </c>
      <c r="B155" s="12" t="s">
        <v>109</v>
      </c>
      <c r="C155" s="12" t="s">
        <v>112</v>
      </c>
      <c r="D155" s="12" t="s">
        <v>736</v>
      </c>
    </row>
    <row r="156" spans="1:4" ht="20.100000000000001" customHeight="1" x14ac:dyDescent="0.25">
      <c r="A156" s="12" t="s">
        <v>737</v>
      </c>
      <c r="B156" s="12" t="s">
        <v>269</v>
      </c>
      <c r="C156" s="12" t="s">
        <v>277</v>
      </c>
      <c r="D156" s="12" t="s">
        <v>738</v>
      </c>
    </row>
    <row r="157" spans="1:4" ht="20.100000000000001" customHeight="1" x14ac:dyDescent="0.25">
      <c r="A157" s="12" t="s">
        <v>739</v>
      </c>
      <c r="B157" s="12" t="s">
        <v>269</v>
      </c>
      <c r="C157" s="12" t="s">
        <v>100</v>
      </c>
      <c r="D157" s="12" t="s">
        <v>740</v>
      </c>
    </row>
    <row r="158" spans="1:4" ht="20.100000000000001" customHeight="1" x14ac:dyDescent="0.25">
      <c r="A158" s="12" t="s">
        <v>741</v>
      </c>
      <c r="B158" s="12" t="s">
        <v>151</v>
      </c>
      <c r="C158" s="12" t="s">
        <v>27</v>
      </c>
      <c r="D158" s="12" t="s">
        <v>742</v>
      </c>
    </row>
    <row r="159" spans="1:4" ht="20.100000000000001" customHeight="1" x14ac:dyDescent="0.25">
      <c r="A159" s="12" t="s">
        <v>743</v>
      </c>
      <c r="B159" s="12" t="s">
        <v>744</v>
      </c>
      <c r="C159" s="12" t="s">
        <v>27</v>
      </c>
      <c r="D159" s="12" t="s">
        <v>745</v>
      </c>
    </row>
    <row r="160" spans="1:4" ht="20.100000000000001" customHeight="1" x14ac:dyDescent="0.25">
      <c r="A160" s="12" t="s">
        <v>746</v>
      </c>
      <c r="B160" s="12" t="s">
        <v>378</v>
      </c>
      <c r="C160" s="12" t="s">
        <v>27</v>
      </c>
      <c r="D160" s="12" t="s">
        <v>747</v>
      </c>
    </row>
    <row r="161" spans="1:4" ht="20.100000000000001" customHeight="1" x14ac:dyDescent="0.25">
      <c r="A161" s="12" t="s">
        <v>748</v>
      </c>
      <c r="B161" s="12" t="s">
        <v>397</v>
      </c>
      <c r="C161" s="12" t="s">
        <v>27</v>
      </c>
      <c r="D161" s="12" t="s">
        <v>749</v>
      </c>
    </row>
    <row r="162" spans="1:4" ht="20.100000000000001" customHeight="1" x14ac:dyDescent="0.25">
      <c r="A162" s="12" t="s">
        <v>750</v>
      </c>
      <c r="B162" s="12" t="s">
        <v>410</v>
      </c>
      <c r="C162" s="12" t="s">
        <v>20</v>
      </c>
      <c r="D162" s="12" t="s">
        <v>751</v>
      </c>
    </row>
    <row r="163" spans="1:4" ht="20.100000000000001" customHeight="1" x14ac:dyDescent="0.25">
      <c r="A163" s="12" t="s">
        <v>752</v>
      </c>
      <c r="B163" s="12" t="s">
        <v>385</v>
      </c>
      <c r="C163" s="12" t="s">
        <v>20</v>
      </c>
      <c r="D163" s="12" t="s">
        <v>753</v>
      </c>
    </row>
    <row r="164" spans="1:4" ht="20.100000000000001" customHeight="1" x14ac:dyDescent="0.25">
      <c r="A164" s="12" t="s">
        <v>754</v>
      </c>
      <c r="B164" s="12" t="s">
        <v>212</v>
      </c>
      <c r="C164" s="12" t="s">
        <v>37</v>
      </c>
      <c r="D164" s="12" t="s">
        <v>755</v>
      </c>
    </row>
    <row r="165" spans="1:4" ht="20.100000000000001" customHeight="1" x14ac:dyDescent="0.25">
      <c r="A165" s="12" t="s">
        <v>756</v>
      </c>
      <c r="B165" s="12" t="s">
        <v>276</v>
      </c>
      <c r="C165" s="12" t="s">
        <v>81</v>
      </c>
      <c r="D165" s="12" t="s">
        <v>351</v>
      </c>
    </row>
    <row r="166" spans="1:4" ht="20.100000000000001" customHeight="1" x14ac:dyDescent="0.25">
      <c r="A166" s="12" t="s">
        <v>757</v>
      </c>
      <c r="B166" s="12" t="s">
        <v>108</v>
      </c>
      <c r="C166" s="12" t="s">
        <v>20</v>
      </c>
      <c r="D166" s="12" t="s">
        <v>440</v>
      </c>
    </row>
    <row r="167" spans="1:4" ht="20.100000000000001" customHeight="1" x14ac:dyDescent="0.25">
      <c r="A167" s="12" t="s">
        <v>758</v>
      </c>
      <c r="B167" s="12" t="s">
        <v>308</v>
      </c>
      <c r="C167" s="12" t="s">
        <v>27</v>
      </c>
      <c r="D167" s="12" t="s">
        <v>759</v>
      </c>
    </row>
    <row r="168" spans="1:4" ht="20.100000000000001" customHeight="1" x14ac:dyDescent="0.25">
      <c r="A168" s="12" t="s">
        <v>760</v>
      </c>
      <c r="B168" s="12" t="s">
        <v>382</v>
      </c>
      <c r="C168" s="12" t="s">
        <v>20</v>
      </c>
      <c r="D168" s="12" t="s">
        <v>761</v>
      </c>
    </row>
    <row r="169" spans="1:4" ht="20.100000000000001" customHeight="1" x14ac:dyDescent="0.25">
      <c r="A169" s="12" t="s">
        <v>762</v>
      </c>
      <c r="B169" s="12" t="s">
        <v>407</v>
      </c>
      <c r="C169" s="12" t="s">
        <v>27</v>
      </c>
      <c r="D169" s="12" t="s">
        <v>761</v>
      </c>
    </row>
    <row r="170" spans="1:4" ht="20.100000000000001" customHeight="1" x14ac:dyDescent="0.25">
      <c r="A170" s="12" t="s">
        <v>763</v>
      </c>
      <c r="B170" s="12" t="s">
        <v>283</v>
      </c>
      <c r="C170" s="12" t="s">
        <v>87</v>
      </c>
      <c r="D170" s="12" t="s">
        <v>764</v>
      </c>
    </row>
    <row r="171" spans="1:4" ht="20.100000000000001" customHeight="1" x14ac:dyDescent="0.25">
      <c r="A171" s="12" t="s">
        <v>765</v>
      </c>
      <c r="B171" s="12" t="s">
        <v>111</v>
      </c>
      <c r="C171" s="12" t="s">
        <v>27</v>
      </c>
      <c r="D171" s="12" t="s">
        <v>766</v>
      </c>
    </row>
    <row r="172" spans="1:4" ht="20.100000000000001" customHeight="1" x14ac:dyDescent="0.25">
      <c r="A172" s="12" t="s">
        <v>767</v>
      </c>
      <c r="B172" s="12" t="s">
        <v>288</v>
      </c>
      <c r="C172" s="12" t="s">
        <v>92</v>
      </c>
      <c r="D172" s="12" t="s">
        <v>768</v>
      </c>
    </row>
    <row r="173" spans="1:4" ht="20.100000000000001" customHeight="1" x14ac:dyDescent="0.25">
      <c r="A173" s="12" t="s">
        <v>769</v>
      </c>
      <c r="B173" s="12" t="s">
        <v>770</v>
      </c>
      <c r="C173" s="12" t="s">
        <v>20</v>
      </c>
      <c r="D173" s="12" t="s">
        <v>771</v>
      </c>
    </row>
    <row r="174" spans="1:4" ht="20.100000000000001" customHeight="1" x14ac:dyDescent="0.25">
      <c r="A174" s="12" t="s">
        <v>772</v>
      </c>
      <c r="B174" s="12" t="s">
        <v>414</v>
      </c>
      <c r="C174" s="12" t="s">
        <v>20</v>
      </c>
      <c r="D174" s="12" t="s">
        <v>773</v>
      </c>
    </row>
    <row r="175" spans="1:4" ht="20.100000000000001" customHeight="1" x14ac:dyDescent="0.25">
      <c r="A175" s="12" t="s">
        <v>774</v>
      </c>
      <c r="B175" s="12" t="s">
        <v>140</v>
      </c>
      <c r="C175" s="12" t="s">
        <v>27</v>
      </c>
      <c r="D175" s="12" t="s">
        <v>775</v>
      </c>
    </row>
    <row r="176" spans="1:4" ht="20.100000000000001" customHeight="1" x14ac:dyDescent="0.25">
      <c r="A176" s="12" t="s">
        <v>776</v>
      </c>
      <c r="B176" s="12" t="s">
        <v>294</v>
      </c>
      <c r="C176" s="12" t="s">
        <v>27</v>
      </c>
      <c r="D176" s="12" t="s">
        <v>777</v>
      </c>
    </row>
    <row r="177" spans="1:4" ht="20.100000000000001" customHeight="1" x14ac:dyDescent="0.25">
      <c r="A177" s="12" t="s">
        <v>778</v>
      </c>
      <c r="B177" s="12" t="s">
        <v>279</v>
      </c>
      <c r="C177" s="12" t="s">
        <v>27</v>
      </c>
      <c r="D177" s="12" t="s">
        <v>779</v>
      </c>
    </row>
    <row r="178" spans="1:4" ht="20.100000000000001" customHeight="1" x14ac:dyDescent="0.25">
      <c r="A178" s="12" t="s">
        <v>780</v>
      </c>
      <c r="B178" s="12" t="s">
        <v>781</v>
      </c>
      <c r="C178" s="12" t="s">
        <v>27</v>
      </c>
      <c r="D178" s="12" t="s">
        <v>782</v>
      </c>
    </row>
    <row r="179" spans="1:4" ht="20.100000000000001" customHeight="1" x14ac:dyDescent="0.25">
      <c r="A179" s="12" t="s">
        <v>783</v>
      </c>
      <c r="B179" s="12" t="s">
        <v>198</v>
      </c>
      <c r="C179" s="12" t="s">
        <v>27</v>
      </c>
      <c r="D179" s="12" t="s">
        <v>784</v>
      </c>
    </row>
    <row r="180" spans="1:4" ht="20.100000000000001" customHeight="1" x14ac:dyDescent="0.25">
      <c r="A180" s="12" t="s">
        <v>785</v>
      </c>
      <c r="B180" s="12" t="s">
        <v>296</v>
      </c>
      <c r="C180" s="12" t="s">
        <v>20</v>
      </c>
      <c r="D180" s="12" t="s">
        <v>434</v>
      </c>
    </row>
    <row r="181" spans="1:4" ht="20.100000000000001" customHeight="1" x14ac:dyDescent="0.25">
      <c r="A181" s="12" t="s">
        <v>786</v>
      </c>
      <c r="B181" s="12" t="s">
        <v>281</v>
      </c>
      <c r="C181" s="12" t="s">
        <v>20</v>
      </c>
      <c r="D181" s="12" t="s">
        <v>152</v>
      </c>
    </row>
    <row r="182" spans="1:4" ht="20.100000000000001" customHeight="1" x14ac:dyDescent="0.25">
      <c r="A182" s="12" t="s">
        <v>787</v>
      </c>
      <c r="B182" s="12" t="s">
        <v>214</v>
      </c>
      <c r="C182" s="12" t="s">
        <v>20</v>
      </c>
      <c r="D182" s="12" t="s">
        <v>788</v>
      </c>
    </row>
    <row r="183" spans="1:4" ht="20.100000000000001" customHeight="1" x14ac:dyDescent="0.25">
      <c r="A183" s="12" t="s">
        <v>789</v>
      </c>
      <c r="B183" s="12" t="s">
        <v>298</v>
      </c>
      <c r="C183" s="12" t="s">
        <v>66</v>
      </c>
      <c r="D183" s="12" t="s">
        <v>790</v>
      </c>
    </row>
    <row r="184" spans="1:4" ht="20.100000000000001" customHeight="1" x14ac:dyDescent="0.25">
      <c r="A184" s="12" t="s">
        <v>791</v>
      </c>
      <c r="B184" s="12" t="s">
        <v>127</v>
      </c>
      <c r="C184" s="12" t="s">
        <v>473</v>
      </c>
      <c r="D184" s="12" t="s">
        <v>792</v>
      </c>
    </row>
    <row r="185" spans="1:4" ht="20.100000000000001" customHeight="1" x14ac:dyDescent="0.25">
      <c r="A185" s="12" t="s">
        <v>793</v>
      </c>
      <c r="B185" s="12" t="s">
        <v>171</v>
      </c>
      <c r="C185" s="12" t="s">
        <v>99</v>
      </c>
      <c r="D185" s="12" t="s">
        <v>794</v>
      </c>
    </row>
    <row r="186" spans="1:4" ht="20.100000000000001" customHeight="1" x14ac:dyDescent="0.25">
      <c r="A186" s="12" t="s">
        <v>795</v>
      </c>
      <c r="B186" s="12" t="s">
        <v>744</v>
      </c>
      <c r="C186" s="12" t="s">
        <v>20</v>
      </c>
      <c r="D186" s="12" t="s">
        <v>796</v>
      </c>
    </row>
    <row r="187" spans="1:4" ht="20.100000000000001" customHeight="1" x14ac:dyDescent="0.25">
      <c r="A187" s="12" t="s">
        <v>797</v>
      </c>
      <c r="B187" s="12" t="s">
        <v>798</v>
      </c>
      <c r="C187" s="12" t="s">
        <v>20</v>
      </c>
      <c r="D187" s="12" t="s">
        <v>799</v>
      </c>
    </row>
    <row r="188" spans="1:4" ht="20.100000000000001" customHeight="1" x14ac:dyDescent="0.25">
      <c r="A188" s="12" t="s">
        <v>800</v>
      </c>
      <c r="B188" s="12" t="s">
        <v>433</v>
      </c>
      <c r="C188" s="12" t="s">
        <v>20</v>
      </c>
      <c r="D188" s="12" t="s">
        <v>801</v>
      </c>
    </row>
    <row r="189" spans="1:4" ht="20.100000000000001" customHeight="1" x14ac:dyDescent="0.25">
      <c r="A189" s="12" t="s">
        <v>802</v>
      </c>
      <c r="B189" s="12" t="s">
        <v>803</v>
      </c>
      <c r="C189" s="12" t="s">
        <v>27</v>
      </c>
      <c r="D189" s="12" t="s">
        <v>804</v>
      </c>
    </row>
    <row r="190" spans="1:4" ht="20.100000000000001" customHeight="1" x14ac:dyDescent="0.25">
      <c r="A190" s="12" t="s">
        <v>805</v>
      </c>
      <c r="B190" s="12" t="s">
        <v>117</v>
      </c>
      <c r="C190" s="12" t="s">
        <v>81</v>
      </c>
      <c r="D190" s="12" t="s">
        <v>806</v>
      </c>
    </row>
    <row r="191" spans="1:4" ht="20.100000000000001" customHeight="1" x14ac:dyDescent="0.25">
      <c r="A191" s="12" t="s">
        <v>807</v>
      </c>
      <c r="B191" s="12" t="s">
        <v>322</v>
      </c>
      <c r="C191" s="12" t="s">
        <v>92</v>
      </c>
      <c r="D191" s="12" t="s">
        <v>806</v>
      </c>
    </row>
    <row r="192" spans="1:4" ht="20.100000000000001" customHeight="1" x14ac:dyDescent="0.25">
      <c r="A192" s="12" t="s">
        <v>808</v>
      </c>
      <c r="B192" s="12" t="s">
        <v>247</v>
      </c>
      <c r="C192" s="12" t="s">
        <v>92</v>
      </c>
      <c r="D192" s="12" t="s">
        <v>806</v>
      </c>
    </row>
    <row r="193" spans="1:4" ht="20.100000000000001" customHeight="1" x14ac:dyDescent="0.25">
      <c r="A193" s="12" t="s">
        <v>809</v>
      </c>
      <c r="B193" s="12" t="s">
        <v>581</v>
      </c>
      <c r="C193" s="12" t="s">
        <v>254</v>
      </c>
      <c r="D193" s="12" t="s">
        <v>810</v>
      </c>
    </row>
    <row r="194" spans="1:4" ht="20.100000000000001" customHeight="1" x14ac:dyDescent="0.25">
      <c r="A194" s="12" t="s">
        <v>811</v>
      </c>
      <c r="B194" s="12" t="s">
        <v>464</v>
      </c>
      <c r="C194" s="12" t="s">
        <v>37</v>
      </c>
      <c r="D194" s="12" t="s">
        <v>430</v>
      </c>
    </row>
    <row r="195" spans="1:4" ht="20.100000000000001" customHeight="1" x14ac:dyDescent="0.25">
      <c r="A195" s="12" t="s">
        <v>812</v>
      </c>
      <c r="B195" s="12" t="s">
        <v>400</v>
      </c>
      <c r="C195" s="12" t="s">
        <v>27</v>
      </c>
      <c r="D195" s="12" t="s">
        <v>430</v>
      </c>
    </row>
    <row r="196" spans="1:4" ht="20.100000000000001" customHeight="1" x14ac:dyDescent="0.25">
      <c r="A196" s="12" t="s">
        <v>813</v>
      </c>
      <c r="B196" s="12" t="s">
        <v>428</v>
      </c>
      <c r="C196" s="12" t="s">
        <v>110</v>
      </c>
      <c r="D196" s="12" t="s">
        <v>814</v>
      </c>
    </row>
    <row r="197" spans="1:4" ht="20.100000000000001" customHeight="1" x14ac:dyDescent="0.25">
      <c r="A197" s="12" t="s">
        <v>815</v>
      </c>
      <c r="B197" s="12" t="s">
        <v>427</v>
      </c>
      <c r="C197" s="12" t="s">
        <v>20</v>
      </c>
      <c r="D197" s="12" t="s">
        <v>816</v>
      </c>
    </row>
    <row r="198" spans="1:4" ht="20.100000000000001" customHeight="1" x14ac:dyDescent="0.25">
      <c r="A198" s="12" t="s">
        <v>817</v>
      </c>
      <c r="B198" s="12" t="s">
        <v>400</v>
      </c>
      <c r="C198" s="12" t="s">
        <v>98</v>
      </c>
      <c r="D198" s="12" t="s">
        <v>430</v>
      </c>
    </row>
    <row r="199" spans="1:4" ht="20.100000000000001" customHeight="1" x14ac:dyDescent="0.25">
      <c r="A199" s="12" t="s">
        <v>818</v>
      </c>
      <c r="B199" s="12" t="s">
        <v>427</v>
      </c>
      <c r="C199" s="12" t="s">
        <v>278</v>
      </c>
      <c r="D199" s="12" t="s">
        <v>819</v>
      </c>
    </row>
    <row r="200" spans="1:4" ht="20.100000000000001" customHeight="1" x14ac:dyDescent="0.25">
      <c r="A200" s="12" t="s">
        <v>820</v>
      </c>
      <c r="B200" s="12" t="s">
        <v>333</v>
      </c>
      <c r="C200" s="12" t="s">
        <v>20</v>
      </c>
      <c r="D200" s="12" t="s">
        <v>430</v>
      </c>
    </row>
    <row r="201" spans="1:4" ht="20.100000000000001" customHeight="1" x14ac:dyDescent="0.25">
      <c r="A201" s="12" t="s">
        <v>821</v>
      </c>
      <c r="B201" s="12" t="s">
        <v>117</v>
      </c>
      <c r="C201" s="12" t="s">
        <v>37</v>
      </c>
      <c r="D201" s="12" t="s">
        <v>822</v>
      </c>
    </row>
    <row r="202" spans="1:4" ht="20.100000000000001" customHeight="1" x14ac:dyDescent="0.25">
      <c r="A202" s="12" t="s">
        <v>823</v>
      </c>
      <c r="B202" s="12" t="s">
        <v>400</v>
      </c>
      <c r="C202" s="12" t="s">
        <v>20</v>
      </c>
      <c r="D202" s="12" t="s">
        <v>824</v>
      </c>
    </row>
    <row r="203" spans="1:4" ht="20.100000000000001" customHeight="1" x14ac:dyDescent="0.25">
      <c r="A203" s="12" t="s">
        <v>825</v>
      </c>
      <c r="B203" s="12" t="s">
        <v>61</v>
      </c>
      <c r="C203" s="12" t="s">
        <v>27</v>
      </c>
      <c r="D203" s="12" t="s">
        <v>826</v>
      </c>
    </row>
    <row r="204" spans="1:4" ht="20.100000000000001" customHeight="1" x14ac:dyDescent="0.25">
      <c r="A204" s="12" t="s">
        <v>827</v>
      </c>
      <c r="B204" s="12" t="s">
        <v>190</v>
      </c>
      <c r="C204" s="12" t="s">
        <v>27</v>
      </c>
      <c r="D204" s="12" t="s">
        <v>828</v>
      </c>
    </row>
    <row r="205" spans="1:4" ht="20.100000000000001" customHeight="1" x14ac:dyDescent="0.25">
      <c r="A205" s="12" t="s">
        <v>829</v>
      </c>
      <c r="B205" s="12" t="s">
        <v>361</v>
      </c>
      <c r="C205" s="12" t="s">
        <v>37</v>
      </c>
      <c r="D205" s="12" t="s">
        <v>830</v>
      </c>
    </row>
    <row r="206" spans="1:4" ht="20.100000000000001" customHeight="1" x14ac:dyDescent="0.25">
      <c r="A206" s="12" t="s">
        <v>831</v>
      </c>
      <c r="B206" s="12" t="s">
        <v>352</v>
      </c>
      <c r="C206" s="12" t="s">
        <v>27</v>
      </c>
      <c r="D206" s="12" t="s">
        <v>832</v>
      </c>
    </row>
    <row r="207" spans="1:4" ht="20.100000000000001" customHeight="1" x14ac:dyDescent="0.25">
      <c r="A207" s="12" t="s">
        <v>833</v>
      </c>
      <c r="B207" s="12" t="s">
        <v>744</v>
      </c>
      <c r="C207" s="12" t="s">
        <v>27</v>
      </c>
      <c r="D207" s="12" t="s">
        <v>832</v>
      </c>
    </row>
    <row r="208" spans="1:4" ht="20.100000000000001" customHeight="1" x14ac:dyDescent="0.25">
      <c r="A208" s="12" t="s">
        <v>834</v>
      </c>
      <c r="B208" s="12" t="s">
        <v>319</v>
      </c>
      <c r="C208" s="12" t="s">
        <v>27</v>
      </c>
      <c r="D208" s="12" t="s">
        <v>835</v>
      </c>
    </row>
    <row r="209" spans="1:4" ht="20.100000000000001" customHeight="1" x14ac:dyDescent="0.25">
      <c r="A209" s="12" t="s">
        <v>836</v>
      </c>
      <c r="B209" s="12" t="s">
        <v>384</v>
      </c>
      <c r="C209" s="12" t="s">
        <v>20</v>
      </c>
      <c r="D209" s="12" t="s">
        <v>837</v>
      </c>
    </row>
    <row r="210" spans="1:4" ht="20.100000000000001" customHeight="1" x14ac:dyDescent="0.25">
      <c r="A210" s="12" t="s">
        <v>838</v>
      </c>
      <c r="B210" s="12" t="s">
        <v>454</v>
      </c>
      <c r="C210" s="12" t="s">
        <v>20</v>
      </c>
      <c r="D210" s="12" t="s">
        <v>839</v>
      </c>
    </row>
    <row r="211" spans="1:4" ht="20.100000000000001" customHeight="1" x14ac:dyDescent="0.25">
      <c r="A211" s="12" t="s">
        <v>840</v>
      </c>
      <c r="B211" s="12" t="s">
        <v>279</v>
      </c>
      <c r="C211" s="12" t="s">
        <v>27</v>
      </c>
      <c r="D211" s="12" t="s">
        <v>841</v>
      </c>
    </row>
    <row r="212" spans="1:4" ht="20.100000000000001" customHeight="1" x14ac:dyDescent="0.25">
      <c r="A212" s="12" t="s">
        <v>842</v>
      </c>
      <c r="B212" s="12" t="s">
        <v>319</v>
      </c>
      <c r="C212" s="12" t="s">
        <v>27</v>
      </c>
      <c r="D212" s="12" t="s">
        <v>843</v>
      </c>
    </row>
    <row r="213" spans="1:4" ht="20.100000000000001" customHeight="1" x14ac:dyDescent="0.25">
      <c r="A213" s="12" t="s">
        <v>844</v>
      </c>
      <c r="B213" s="12" t="s">
        <v>845</v>
      </c>
      <c r="C213" s="12" t="s">
        <v>98</v>
      </c>
      <c r="D213" s="12" t="s">
        <v>846</v>
      </c>
    </row>
    <row r="214" spans="1:4" ht="20.100000000000001" customHeight="1" x14ac:dyDescent="0.25">
      <c r="A214" s="12" t="s">
        <v>847</v>
      </c>
      <c r="B214" s="12" t="s">
        <v>407</v>
      </c>
      <c r="C214" s="12" t="s">
        <v>98</v>
      </c>
      <c r="D214" s="12" t="s">
        <v>846</v>
      </c>
    </row>
    <row r="215" spans="1:4" ht="20.100000000000001" customHeight="1" x14ac:dyDescent="0.25">
      <c r="A215" s="12" t="s">
        <v>848</v>
      </c>
      <c r="B215" s="12" t="s">
        <v>376</v>
      </c>
      <c r="C215" s="12" t="s">
        <v>110</v>
      </c>
      <c r="D215" s="12" t="s">
        <v>849</v>
      </c>
    </row>
    <row r="216" spans="1:4" ht="20.100000000000001" customHeight="1" x14ac:dyDescent="0.25">
      <c r="A216" s="12" t="s">
        <v>850</v>
      </c>
      <c r="B216" s="12" t="s">
        <v>380</v>
      </c>
      <c r="C216" s="12" t="s">
        <v>55</v>
      </c>
      <c r="D216" s="12" t="s">
        <v>846</v>
      </c>
    </row>
    <row r="217" spans="1:4" ht="20.100000000000001" customHeight="1" x14ac:dyDescent="0.25">
      <c r="A217" s="12" t="s">
        <v>851</v>
      </c>
      <c r="B217" s="12" t="s">
        <v>329</v>
      </c>
      <c r="C217" s="12" t="s">
        <v>81</v>
      </c>
      <c r="D217" s="12" t="s">
        <v>852</v>
      </c>
    </row>
    <row r="218" spans="1:4" ht="20.100000000000001" customHeight="1" x14ac:dyDescent="0.25">
      <c r="A218" s="12" t="s">
        <v>853</v>
      </c>
      <c r="B218" s="12" t="s">
        <v>459</v>
      </c>
      <c r="C218" s="12" t="s">
        <v>98</v>
      </c>
      <c r="D218" s="12" t="s">
        <v>854</v>
      </c>
    </row>
    <row r="219" spans="1:4" ht="20.100000000000001" customHeight="1" x14ac:dyDescent="0.25">
      <c r="A219" s="12" t="s">
        <v>855</v>
      </c>
      <c r="B219" s="12" t="s">
        <v>366</v>
      </c>
      <c r="C219" s="12" t="s">
        <v>27</v>
      </c>
      <c r="D219" s="12" t="s">
        <v>854</v>
      </c>
    </row>
    <row r="220" spans="1:4" ht="20.100000000000001" customHeight="1" x14ac:dyDescent="0.25">
      <c r="A220" s="12" t="s">
        <v>856</v>
      </c>
      <c r="B220" s="12" t="s">
        <v>306</v>
      </c>
      <c r="C220" s="12" t="s">
        <v>27</v>
      </c>
      <c r="D220" s="12" t="s">
        <v>857</v>
      </c>
    </row>
    <row r="221" spans="1:4" ht="20.100000000000001" customHeight="1" x14ac:dyDescent="0.25">
      <c r="A221" s="12" t="s">
        <v>858</v>
      </c>
      <c r="B221" s="12" t="s">
        <v>272</v>
      </c>
      <c r="C221" s="12" t="s">
        <v>37</v>
      </c>
      <c r="D221" s="12" t="s">
        <v>859</v>
      </c>
    </row>
    <row r="222" spans="1:4" ht="20.100000000000001" customHeight="1" x14ac:dyDescent="0.25">
      <c r="A222" s="12" t="s">
        <v>860</v>
      </c>
      <c r="B222" s="12" t="s">
        <v>309</v>
      </c>
      <c r="C222" s="12" t="s">
        <v>37</v>
      </c>
      <c r="D222" s="12" t="s">
        <v>861</v>
      </c>
    </row>
    <row r="223" spans="1:4" ht="20.100000000000001" customHeight="1" x14ac:dyDescent="0.25">
      <c r="A223" s="12" t="s">
        <v>862</v>
      </c>
      <c r="B223" s="12" t="s">
        <v>350</v>
      </c>
      <c r="C223" s="12" t="s">
        <v>27</v>
      </c>
      <c r="D223" s="12" t="s">
        <v>863</v>
      </c>
    </row>
    <row r="224" spans="1:4" ht="20.100000000000001" customHeight="1" x14ac:dyDescent="0.25">
      <c r="A224" s="12" t="s">
        <v>864</v>
      </c>
      <c r="B224" s="12" t="s">
        <v>133</v>
      </c>
      <c r="C224" s="12" t="s">
        <v>27</v>
      </c>
      <c r="D224" s="12" t="s">
        <v>865</v>
      </c>
    </row>
    <row r="225" spans="1:4" ht="20.100000000000001" customHeight="1" x14ac:dyDescent="0.25">
      <c r="A225" s="12" t="s">
        <v>866</v>
      </c>
      <c r="B225" s="12" t="s">
        <v>226</v>
      </c>
      <c r="C225" s="12" t="s">
        <v>20</v>
      </c>
      <c r="D225" s="12" t="s">
        <v>867</v>
      </c>
    </row>
    <row r="226" spans="1:4" ht="20.100000000000001" customHeight="1" x14ac:dyDescent="0.25">
      <c r="A226" s="12" t="s">
        <v>868</v>
      </c>
      <c r="B226" s="12" t="s">
        <v>232</v>
      </c>
      <c r="C226" s="12" t="s">
        <v>27</v>
      </c>
      <c r="D226" s="12" t="s">
        <v>327</v>
      </c>
    </row>
    <row r="227" spans="1:4" ht="20.100000000000001" customHeight="1" x14ac:dyDescent="0.25">
      <c r="A227" s="12" t="s">
        <v>869</v>
      </c>
      <c r="B227" s="12" t="s">
        <v>118</v>
      </c>
      <c r="C227" s="12" t="s">
        <v>20</v>
      </c>
      <c r="D227" s="12" t="s">
        <v>870</v>
      </c>
    </row>
    <row r="228" spans="1:4" ht="20.100000000000001" customHeight="1" x14ac:dyDescent="0.25">
      <c r="A228" s="12" t="s">
        <v>871</v>
      </c>
      <c r="B228" s="12" t="s">
        <v>141</v>
      </c>
      <c r="C228" s="12" t="s">
        <v>268</v>
      </c>
      <c r="D228" s="12" t="s">
        <v>872</v>
      </c>
    </row>
    <row r="229" spans="1:4" ht="20.100000000000001" customHeight="1" x14ac:dyDescent="0.25">
      <c r="A229" s="12" t="s">
        <v>873</v>
      </c>
      <c r="B229" s="12" t="s">
        <v>120</v>
      </c>
      <c r="C229" s="12" t="s">
        <v>27</v>
      </c>
      <c r="D229" s="12" t="s">
        <v>874</v>
      </c>
    </row>
    <row r="230" spans="1:4" ht="20.100000000000001" customHeight="1" x14ac:dyDescent="0.25">
      <c r="A230" s="12" t="s">
        <v>875</v>
      </c>
      <c r="B230" s="12" t="s">
        <v>290</v>
      </c>
      <c r="C230" s="12" t="s">
        <v>27</v>
      </c>
      <c r="D230" s="12" t="s">
        <v>876</v>
      </c>
    </row>
    <row r="231" spans="1:4" ht="20.100000000000001" customHeight="1" x14ac:dyDescent="0.25">
      <c r="A231" s="12" t="s">
        <v>877</v>
      </c>
      <c r="B231" s="12" t="s">
        <v>347</v>
      </c>
      <c r="C231" s="12" t="s">
        <v>27</v>
      </c>
      <c r="D231" s="12" t="s">
        <v>878</v>
      </c>
    </row>
    <row r="232" spans="1:4" ht="20.100000000000001" customHeight="1" x14ac:dyDescent="0.25">
      <c r="A232" s="12" t="s">
        <v>879</v>
      </c>
      <c r="B232" s="12" t="s">
        <v>270</v>
      </c>
      <c r="C232" s="12" t="s">
        <v>142</v>
      </c>
      <c r="D232" s="12" t="s">
        <v>880</v>
      </c>
    </row>
    <row r="233" spans="1:4" ht="20.100000000000001" customHeight="1" x14ac:dyDescent="0.25">
      <c r="A233" s="12" t="s">
        <v>881</v>
      </c>
      <c r="B233" s="12" t="s">
        <v>246</v>
      </c>
      <c r="C233" s="12" t="s">
        <v>20</v>
      </c>
      <c r="D233" s="12" t="s">
        <v>882</v>
      </c>
    </row>
    <row r="234" spans="1:4" ht="20.100000000000001" customHeight="1" x14ac:dyDescent="0.25">
      <c r="A234" s="12" t="s">
        <v>883</v>
      </c>
      <c r="B234" s="12" t="s">
        <v>249</v>
      </c>
      <c r="C234" s="12" t="s">
        <v>27</v>
      </c>
      <c r="D234" s="12" t="s">
        <v>884</v>
      </c>
    </row>
    <row r="235" spans="1:4" ht="20.100000000000001" customHeight="1" x14ac:dyDescent="0.25">
      <c r="A235" s="12" t="s">
        <v>885</v>
      </c>
      <c r="B235" s="12" t="s">
        <v>104</v>
      </c>
      <c r="C235" s="12" t="s">
        <v>27</v>
      </c>
      <c r="D235" s="12" t="s">
        <v>886</v>
      </c>
    </row>
    <row r="236" spans="1:4" ht="20.100000000000001" customHeight="1" x14ac:dyDescent="0.25">
      <c r="A236" s="12" t="s">
        <v>887</v>
      </c>
      <c r="B236" s="12" t="s">
        <v>323</v>
      </c>
      <c r="C236" s="12" t="s">
        <v>20</v>
      </c>
      <c r="D236" s="12" t="s">
        <v>888</v>
      </c>
    </row>
    <row r="237" spans="1:4" ht="20.100000000000001" customHeight="1" x14ac:dyDescent="0.25">
      <c r="A237" s="12" t="s">
        <v>889</v>
      </c>
      <c r="B237" s="12" t="s">
        <v>129</v>
      </c>
      <c r="C237" s="12" t="s">
        <v>20</v>
      </c>
      <c r="D237" s="12" t="s">
        <v>890</v>
      </c>
    </row>
    <row r="238" spans="1:4" ht="20.100000000000001" customHeight="1" x14ac:dyDescent="0.25">
      <c r="A238" s="12" t="s">
        <v>891</v>
      </c>
      <c r="B238" s="12" t="s">
        <v>396</v>
      </c>
      <c r="C238" s="12" t="s">
        <v>110</v>
      </c>
      <c r="D238" s="12" t="s">
        <v>892</v>
      </c>
    </row>
    <row r="239" spans="1:4" ht="20.100000000000001" customHeight="1" x14ac:dyDescent="0.25">
      <c r="A239" s="12" t="s">
        <v>893</v>
      </c>
      <c r="B239" s="12" t="s">
        <v>270</v>
      </c>
      <c r="C239" s="12" t="s">
        <v>112</v>
      </c>
      <c r="D239" s="12" t="s">
        <v>894</v>
      </c>
    </row>
    <row r="240" spans="1:4" ht="20.100000000000001" customHeight="1" x14ac:dyDescent="0.25">
      <c r="A240" s="12" t="s">
        <v>895</v>
      </c>
      <c r="B240" s="12" t="s">
        <v>51</v>
      </c>
      <c r="C240" s="12" t="s">
        <v>27</v>
      </c>
      <c r="D240" s="12" t="s">
        <v>896</v>
      </c>
    </row>
    <row r="241" spans="1:4" ht="20.100000000000001" customHeight="1" x14ac:dyDescent="0.25">
      <c r="A241" s="12" t="s">
        <v>897</v>
      </c>
      <c r="B241" s="12" t="s">
        <v>204</v>
      </c>
      <c r="C241" s="12" t="s">
        <v>27</v>
      </c>
      <c r="D241" s="12" t="s">
        <v>898</v>
      </c>
    </row>
    <row r="242" spans="1:4" ht="20.100000000000001" customHeight="1" x14ac:dyDescent="0.25">
      <c r="A242" s="12" t="s">
        <v>899</v>
      </c>
      <c r="B242" s="12" t="s">
        <v>231</v>
      </c>
      <c r="C242" s="12" t="s">
        <v>110</v>
      </c>
      <c r="D242" s="12" t="s">
        <v>900</v>
      </c>
    </row>
    <row r="243" spans="1:4" ht="20.100000000000001" customHeight="1" x14ac:dyDescent="0.25">
      <c r="A243" s="12" t="s">
        <v>901</v>
      </c>
      <c r="B243" s="12" t="s">
        <v>239</v>
      </c>
      <c r="C243" s="12" t="s">
        <v>99</v>
      </c>
      <c r="D243" s="12" t="s">
        <v>902</v>
      </c>
    </row>
    <row r="244" spans="1:4" ht="20.100000000000001" customHeight="1" x14ac:dyDescent="0.25">
      <c r="A244" s="12" t="s">
        <v>903</v>
      </c>
      <c r="B244" s="12" t="s">
        <v>162</v>
      </c>
      <c r="C244" s="12" t="s">
        <v>27</v>
      </c>
      <c r="D244" s="12" t="s">
        <v>904</v>
      </c>
    </row>
    <row r="245" spans="1:4" ht="20.100000000000001" customHeight="1" x14ac:dyDescent="0.25">
      <c r="A245" s="12" t="s">
        <v>905</v>
      </c>
      <c r="B245" s="12" t="s">
        <v>287</v>
      </c>
      <c r="C245" s="12" t="s">
        <v>27</v>
      </c>
      <c r="D245" s="12" t="s">
        <v>906</v>
      </c>
    </row>
    <row r="246" spans="1:4" ht="20.100000000000001" customHeight="1" x14ac:dyDescent="0.25">
      <c r="A246" s="12" t="s">
        <v>907</v>
      </c>
      <c r="B246" s="12" t="s">
        <v>908</v>
      </c>
      <c r="C246" s="12" t="s">
        <v>27</v>
      </c>
      <c r="D246" s="12" t="s">
        <v>909</v>
      </c>
    </row>
    <row r="247" spans="1:4" ht="20.100000000000001" customHeight="1" x14ac:dyDescent="0.25">
      <c r="A247" s="12" t="s">
        <v>910</v>
      </c>
      <c r="B247" s="12" t="s">
        <v>911</v>
      </c>
      <c r="C247" s="12" t="s">
        <v>20</v>
      </c>
      <c r="D247" s="12" t="s">
        <v>912</v>
      </c>
    </row>
    <row r="248" spans="1:4" ht="20.100000000000001" customHeight="1" x14ac:dyDescent="0.25">
      <c r="A248" s="12" t="s">
        <v>913</v>
      </c>
      <c r="B248" s="12" t="s">
        <v>304</v>
      </c>
      <c r="C248" s="12" t="s">
        <v>20</v>
      </c>
      <c r="D248" s="12" t="s">
        <v>914</v>
      </c>
    </row>
    <row r="249" spans="1:4" ht="20.100000000000001" customHeight="1" x14ac:dyDescent="0.25">
      <c r="A249" s="12" t="s">
        <v>915</v>
      </c>
      <c r="B249" s="12" t="s">
        <v>271</v>
      </c>
      <c r="C249" s="12" t="s">
        <v>20</v>
      </c>
      <c r="D249" s="12" t="s">
        <v>916</v>
      </c>
    </row>
    <row r="250" spans="1:4" ht="20.100000000000001" customHeight="1" x14ac:dyDescent="0.25">
      <c r="A250" s="12" t="s">
        <v>917</v>
      </c>
      <c r="B250" s="12" t="s">
        <v>240</v>
      </c>
      <c r="C250" s="12" t="s">
        <v>87</v>
      </c>
      <c r="D250" s="12" t="s">
        <v>918</v>
      </c>
    </row>
    <row r="251" spans="1:4" ht="20.100000000000001" customHeight="1" x14ac:dyDescent="0.25">
      <c r="A251" s="12" t="s">
        <v>919</v>
      </c>
      <c r="B251" s="12" t="s">
        <v>408</v>
      </c>
      <c r="C251" s="12" t="s">
        <v>27</v>
      </c>
      <c r="D251" s="12" t="s">
        <v>920</v>
      </c>
    </row>
    <row r="252" spans="1:4" ht="20.100000000000001" customHeight="1" x14ac:dyDescent="0.25">
      <c r="A252" s="12" t="s">
        <v>921</v>
      </c>
      <c r="B252" s="12" t="s">
        <v>260</v>
      </c>
      <c r="C252" s="12" t="s">
        <v>37</v>
      </c>
      <c r="D252" s="12" t="s">
        <v>922</v>
      </c>
    </row>
    <row r="253" spans="1:4" ht="20.100000000000001" customHeight="1" x14ac:dyDescent="0.25">
      <c r="A253" s="12" t="s">
        <v>923</v>
      </c>
      <c r="B253" s="12" t="s">
        <v>467</v>
      </c>
      <c r="C253" s="12" t="s">
        <v>99</v>
      </c>
      <c r="D253" s="12" t="s">
        <v>924</v>
      </c>
    </row>
    <row r="254" spans="1:4" ht="20.100000000000001" customHeight="1" x14ac:dyDescent="0.25">
      <c r="A254" s="12" t="s">
        <v>925</v>
      </c>
      <c r="B254" s="12" t="s">
        <v>364</v>
      </c>
      <c r="C254" s="12" t="s">
        <v>20</v>
      </c>
      <c r="D254" s="12" t="s">
        <v>926</v>
      </c>
    </row>
    <row r="255" spans="1:4" ht="20.100000000000001" customHeight="1" x14ac:dyDescent="0.25">
      <c r="A255" s="12" t="s">
        <v>927</v>
      </c>
      <c r="B255" s="12" t="s">
        <v>127</v>
      </c>
      <c r="C255" s="12" t="s">
        <v>20</v>
      </c>
      <c r="D255" s="12" t="s">
        <v>928</v>
      </c>
    </row>
    <row r="256" spans="1:4" ht="20.100000000000001" customHeight="1" x14ac:dyDescent="0.25">
      <c r="A256" s="12" t="s">
        <v>929</v>
      </c>
      <c r="B256" s="12" t="s">
        <v>121</v>
      </c>
      <c r="C256" s="12" t="s">
        <v>100</v>
      </c>
      <c r="D256" s="12" t="s">
        <v>930</v>
      </c>
    </row>
    <row r="257" spans="1:4" ht="20.100000000000001" customHeight="1" x14ac:dyDescent="0.25">
      <c r="A257" s="12" t="s">
        <v>931</v>
      </c>
      <c r="B257" s="12" t="s">
        <v>287</v>
      </c>
      <c r="C257" s="12" t="s">
        <v>66</v>
      </c>
      <c r="D257" s="12" t="s">
        <v>932</v>
      </c>
    </row>
    <row r="258" spans="1:4" ht="20.100000000000001" customHeight="1" x14ac:dyDescent="0.25">
      <c r="A258" s="12" t="s">
        <v>933</v>
      </c>
      <c r="B258" s="12" t="s">
        <v>244</v>
      </c>
      <c r="C258" s="12" t="s">
        <v>27</v>
      </c>
      <c r="D258" s="12" t="s">
        <v>934</v>
      </c>
    </row>
    <row r="259" spans="1:4" ht="20.100000000000001" customHeight="1" x14ac:dyDescent="0.25">
      <c r="A259" s="12" t="s">
        <v>935</v>
      </c>
      <c r="B259" s="12" t="s">
        <v>457</v>
      </c>
      <c r="C259" s="12" t="s">
        <v>27</v>
      </c>
      <c r="D259" s="12" t="s">
        <v>936</v>
      </c>
    </row>
    <row r="260" spans="1:4" ht="20.100000000000001" customHeight="1" x14ac:dyDescent="0.25">
      <c r="A260" s="12" t="s">
        <v>937</v>
      </c>
      <c r="B260" s="12" t="s">
        <v>261</v>
      </c>
      <c r="C260" s="12" t="s">
        <v>20</v>
      </c>
      <c r="D260" s="12" t="s">
        <v>938</v>
      </c>
    </row>
    <row r="261" spans="1:4" ht="20.100000000000001" customHeight="1" x14ac:dyDescent="0.25">
      <c r="A261" s="12" t="s">
        <v>939</v>
      </c>
      <c r="B261" s="12" t="s">
        <v>415</v>
      </c>
      <c r="C261" s="12" t="s">
        <v>27</v>
      </c>
      <c r="D261" s="12" t="s">
        <v>940</v>
      </c>
    </row>
    <row r="262" spans="1:4" ht="20.100000000000001" customHeight="1" x14ac:dyDescent="0.25">
      <c r="A262" s="12" t="s">
        <v>941</v>
      </c>
      <c r="B262" s="12" t="s">
        <v>264</v>
      </c>
      <c r="C262" s="12" t="s">
        <v>110</v>
      </c>
      <c r="D262" s="12" t="s">
        <v>940</v>
      </c>
    </row>
    <row r="263" spans="1:4" ht="20.100000000000001" customHeight="1" x14ac:dyDescent="0.25">
      <c r="A263" s="12" t="s">
        <v>942</v>
      </c>
      <c r="B263" s="12" t="s">
        <v>461</v>
      </c>
      <c r="C263" s="12" t="s">
        <v>27</v>
      </c>
      <c r="D263" s="12" t="s">
        <v>425</v>
      </c>
    </row>
    <row r="264" spans="1:4" ht="20.100000000000001" customHeight="1" x14ac:dyDescent="0.25">
      <c r="A264" s="12" t="s">
        <v>943</v>
      </c>
      <c r="B264" s="12" t="s">
        <v>353</v>
      </c>
      <c r="C264" s="12" t="s">
        <v>27</v>
      </c>
      <c r="D264" s="12" t="s">
        <v>846</v>
      </c>
    </row>
    <row r="265" spans="1:4" ht="20.100000000000001" customHeight="1" x14ac:dyDescent="0.25">
      <c r="A265" s="12" t="s">
        <v>944</v>
      </c>
      <c r="B265" s="12" t="s">
        <v>381</v>
      </c>
      <c r="C265" s="12" t="s">
        <v>27</v>
      </c>
      <c r="D265" s="12" t="s">
        <v>835</v>
      </c>
    </row>
    <row r="266" spans="1:4" ht="20.100000000000001" customHeight="1" x14ac:dyDescent="0.25">
      <c r="A266" s="12" t="s">
        <v>945</v>
      </c>
      <c r="B266" s="12" t="s">
        <v>354</v>
      </c>
      <c r="C266" s="12" t="s">
        <v>20</v>
      </c>
      <c r="D266" s="12" t="s">
        <v>946</v>
      </c>
    </row>
    <row r="267" spans="1:4" ht="20.100000000000001" customHeight="1" x14ac:dyDescent="0.25">
      <c r="A267" s="12" t="s">
        <v>947</v>
      </c>
      <c r="B267" s="12" t="s">
        <v>456</v>
      </c>
      <c r="C267" s="12" t="s">
        <v>27</v>
      </c>
      <c r="D267" s="12" t="s">
        <v>948</v>
      </c>
    </row>
    <row r="268" spans="1:4" ht="20.100000000000001" customHeight="1" x14ac:dyDescent="0.25">
      <c r="A268" s="12" t="s">
        <v>949</v>
      </c>
      <c r="B268" s="12" t="s">
        <v>456</v>
      </c>
      <c r="C268" s="12" t="s">
        <v>87</v>
      </c>
      <c r="D268" s="12" t="s">
        <v>950</v>
      </c>
    </row>
    <row r="269" spans="1:4" ht="20.100000000000001" customHeight="1" x14ac:dyDescent="0.25">
      <c r="A269" s="12" t="s">
        <v>951</v>
      </c>
      <c r="B269" s="12" t="s">
        <v>456</v>
      </c>
      <c r="C269" s="12" t="s">
        <v>87</v>
      </c>
      <c r="D269" s="12" t="s">
        <v>950</v>
      </c>
    </row>
    <row r="270" spans="1:4" ht="20.100000000000001" customHeight="1" x14ac:dyDescent="0.25">
      <c r="A270" s="12" t="s">
        <v>952</v>
      </c>
      <c r="B270" s="12" t="s">
        <v>458</v>
      </c>
      <c r="C270" s="12" t="s">
        <v>27</v>
      </c>
      <c r="D270" s="12" t="s">
        <v>953</v>
      </c>
    </row>
    <row r="271" spans="1:4" ht="20.100000000000001" customHeight="1" x14ac:dyDescent="0.25">
      <c r="A271" s="12" t="s">
        <v>954</v>
      </c>
      <c r="B271" s="12" t="s">
        <v>386</v>
      </c>
      <c r="C271" s="12" t="s">
        <v>110</v>
      </c>
      <c r="D271" s="12" t="s">
        <v>955</v>
      </c>
    </row>
    <row r="272" spans="1:4" ht="20.100000000000001" customHeight="1" x14ac:dyDescent="0.25">
      <c r="A272" s="12" t="s">
        <v>956</v>
      </c>
      <c r="B272" s="12" t="s">
        <v>391</v>
      </c>
      <c r="C272" s="12" t="s">
        <v>278</v>
      </c>
      <c r="D272" s="12" t="s">
        <v>957</v>
      </c>
    </row>
    <row r="273" spans="1:4" ht="20.100000000000001" customHeight="1" x14ac:dyDescent="0.25">
      <c r="A273" s="12" t="s">
        <v>958</v>
      </c>
      <c r="B273" s="12" t="s">
        <v>256</v>
      </c>
      <c r="C273" s="12" t="s">
        <v>27</v>
      </c>
      <c r="D273" s="12" t="s">
        <v>959</v>
      </c>
    </row>
    <row r="274" spans="1:4" ht="20.100000000000001" customHeight="1" x14ac:dyDescent="0.25">
      <c r="A274" s="12" t="s">
        <v>960</v>
      </c>
      <c r="B274" s="12" t="s">
        <v>961</v>
      </c>
      <c r="C274" s="12" t="s">
        <v>20</v>
      </c>
      <c r="D274" s="12" t="s">
        <v>962</v>
      </c>
    </row>
    <row r="275" spans="1:4" ht="20.100000000000001" customHeight="1" x14ac:dyDescent="0.25">
      <c r="A275" s="12" t="s">
        <v>963</v>
      </c>
      <c r="B275" s="12" t="s">
        <v>190</v>
      </c>
      <c r="C275" s="12" t="s">
        <v>84</v>
      </c>
      <c r="D275" s="12" t="s">
        <v>964</v>
      </c>
    </row>
    <row r="276" spans="1:4" ht="20.100000000000001" customHeight="1" x14ac:dyDescent="0.25">
      <c r="A276" s="12" t="s">
        <v>965</v>
      </c>
      <c r="B276" s="12" t="s">
        <v>145</v>
      </c>
      <c r="C276" s="12" t="s">
        <v>27</v>
      </c>
      <c r="D276" s="12" t="s">
        <v>966</v>
      </c>
    </row>
    <row r="277" spans="1:4" ht="20.100000000000001" customHeight="1" x14ac:dyDescent="0.25">
      <c r="A277" s="12" t="s">
        <v>967</v>
      </c>
      <c r="B277" s="12" t="s">
        <v>101</v>
      </c>
      <c r="C277" s="12" t="s">
        <v>27</v>
      </c>
      <c r="D277" s="12" t="s">
        <v>968</v>
      </c>
    </row>
    <row r="278" spans="1:4" ht="20.100000000000001" customHeight="1" x14ac:dyDescent="0.25">
      <c r="A278" s="12" t="s">
        <v>969</v>
      </c>
      <c r="B278" s="12" t="s">
        <v>320</v>
      </c>
      <c r="C278" s="12" t="s">
        <v>27</v>
      </c>
      <c r="D278" s="12" t="s">
        <v>970</v>
      </c>
    </row>
    <row r="279" spans="1:4" ht="20.100000000000001" customHeight="1" x14ac:dyDescent="0.25">
      <c r="A279" s="12" t="s">
        <v>971</v>
      </c>
      <c r="B279" s="12" t="s">
        <v>141</v>
      </c>
      <c r="C279" s="12" t="s">
        <v>27</v>
      </c>
      <c r="D279" s="12" t="s">
        <v>972</v>
      </c>
    </row>
    <row r="280" spans="1:4" ht="20.100000000000001" customHeight="1" x14ac:dyDescent="0.25">
      <c r="A280" s="12" t="s">
        <v>973</v>
      </c>
      <c r="B280" s="12" t="s">
        <v>219</v>
      </c>
      <c r="C280" s="12" t="s">
        <v>98</v>
      </c>
      <c r="D280" s="12" t="s">
        <v>974</v>
      </c>
    </row>
    <row r="281" spans="1:4" ht="20.100000000000001" customHeight="1" x14ac:dyDescent="0.25">
      <c r="A281" s="12" t="s">
        <v>975</v>
      </c>
      <c r="B281" s="12" t="s">
        <v>250</v>
      </c>
      <c r="C281" s="12" t="s">
        <v>27</v>
      </c>
      <c r="D281" s="12" t="s">
        <v>976</v>
      </c>
    </row>
    <row r="282" spans="1:4" ht="20.100000000000001" customHeight="1" x14ac:dyDescent="0.25">
      <c r="A282" s="12" t="s">
        <v>977</v>
      </c>
      <c r="B282" s="12" t="s">
        <v>978</v>
      </c>
      <c r="C282" s="12" t="s">
        <v>20</v>
      </c>
      <c r="D282" s="12" t="s">
        <v>979</v>
      </c>
    </row>
    <row r="283" spans="1:4" ht="20.100000000000001" customHeight="1" x14ac:dyDescent="0.25">
      <c r="A283" s="12" t="s">
        <v>980</v>
      </c>
      <c r="B283" s="12" t="s">
        <v>232</v>
      </c>
      <c r="C283" s="12" t="s">
        <v>110</v>
      </c>
      <c r="D283" s="12" t="s">
        <v>981</v>
      </c>
    </row>
    <row r="284" spans="1:4" ht="20.100000000000001" customHeight="1" x14ac:dyDescent="0.25">
      <c r="A284" s="12" t="s">
        <v>982</v>
      </c>
      <c r="B284" s="12" t="s">
        <v>451</v>
      </c>
      <c r="C284" s="12" t="s">
        <v>20</v>
      </c>
      <c r="D284" s="12" t="s">
        <v>983</v>
      </c>
    </row>
    <row r="285" spans="1:4" ht="20.100000000000001" customHeight="1" x14ac:dyDescent="0.25">
      <c r="A285" s="12" t="s">
        <v>984</v>
      </c>
      <c r="B285" s="12" t="s">
        <v>319</v>
      </c>
      <c r="C285" s="12" t="s">
        <v>27</v>
      </c>
      <c r="D285" s="12" t="s">
        <v>983</v>
      </c>
    </row>
    <row r="286" spans="1:4" ht="20.100000000000001" customHeight="1" x14ac:dyDescent="0.25">
      <c r="A286" s="12" t="s">
        <v>985</v>
      </c>
      <c r="B286" s="12" t="s">
        <v>382</v>
      </c>
      <c r="C286" s="12" t="s">
        <v>37</v>
      </c>
      <c r="D286" s="12" t="s">
        <v>986</v>
      </c>
    </row>
    <row r="287" spans="1:4" ht="20.100000000000001" customHeight="1" x14ac:dyDescent="0.25">
      <c r="A287" s="12" t="s">
        <v>987</v>
      </c>
      <c r="B287" s="12" t="s">
        <v>357</v>
      </c>
      <c r="C287" s="12" t="s">
        <v>110</v>
      </c>
      <c r="D287" s="12" t="s">
        <v>986</v>
      </c>
    </row>
    <row r="288" spans="1:4" ht="20.100000000000001" customHeight="1" x14ac:dyDescent="0.25">
      <c r="A288" s="12" t="s">
        <v>988</v>
      </c>
      <c r="B288" s="12" t="s">
        <v>376</v>
      </c>
      <c r="C288" s="12" t="s">
        <v>20</v>
      </c>
      <c r="D288" s="12" t="s">
        <v>989</v>
      </c>
    </row>
    <row r="289" spans="1:4" ht="20.100000000000001" customHeight="1" x14ac:dyDescent="0.25">
      <c r="A289" s="12" t="s">
        <v>990</v>
      </c>
      <c r="B289" s="12" t="s">
        <v>102</v>
      </c>
      <c r="C289" s="12" t="s">
        <v>20</v>
      </c>
      <c r="D289" s="12" t="s">
        <v>991</v>
      </c>
    </row>
    <row r="290" spans="1:4" ht="20.100000000000001" customHeight="1" x14ac:dyDescent="0.25">
      <c r="A290" s="12" t="s">
        <v>992</v>
      </c>
      <c r="B290" s="12" t="s">
        <v>354</v>
      </c>
      <c r="C290" s="12" t="s">
        <v>27</v>
      </c>
      <c r="D290" s="12" t="s">
        <v>359</v>
      </c>
    </row>
    <row r="291" spans="1:4" ht="20.100000000000001" customHeight="1" x14ac:dyDescent="0.25">
      <c r="A291" s="12" t="s">
        <v>993</v>
      </c>
      <c r="B291" s="12" t="s">
        <v>275</v>
      </c>
      <c r="C291" s="12" t="s">
        <v>20</v>
      </c>
      <c r="D291" s="12" t="s">
        <v>994</v>
      </c>
    </row>
    <row r="292" spans="1:4" ht="20.100000000000001" customHeight="1" x14ac:dyDescent="0.25">
      <c r="A292" s="12" t="s">
        <v>995</v>
      </c>
      <c r="B292" s="12" t="s">
        <v>297</v>
      </c>
      <c r="C292" s="12" t="s">
        <v>27</v>
      </c>
      <c r="D292" s="12" t="s">
        <v>996</v>
      </c>
    </row>
    <row r="293" spans="1:4" ht="20.100000000000001" customHeight="1" x14ac:dyDescent="0.25">
      <c r="A293" s="12" t="s">
        <v>997</v>
      </c>
      <c r="B293" s="12" t="s">
        <v>315</v>
      </c>
      <c r="C293" s="12" t="s">
        <v>20</v>
      </c>
      <c r="D293" s="12" t="s">
        <v>998</v>
      </c>
    </row>
    <row r="294" spans="1:4" ht="20.100000000000001" customHeight="1" x14ac:dyDescent="0.25">
      <c r="A294" s="12" t="s">
        <v>999</v>
      </c>
      <c r="B294" s="12" t="s">
        <v>1000</v>
      </c>
      <c r="C294" s="12" t="s">
        <v>27</v>
      </c>
      <c r="D294" s="12" t="s">
        <v>1001</v>
      </c>
    </row>
    <row r="295" spans="1:4" ht="20.100000000000001" customHeight="1" x14ac:dyDescent="0.25">
      <c r="A295" s="12" t="s">
        <v>1002</v>
      </c>
      <c r="B295" s="12" t="s">
        <v>107</v>
      </c>
      <c r="C295" s="12" t="s">
        <v>20</v>
      </c>
      <c r="D295" s="12" t="s">
        <v>1003</v>
      </c>
    </row>
    <row r="296" spans="1:4" ht="20.100000000000001" customHeight="1" x14ac:dyDescent="0.25">
      <c r="A296" s="12" t="s">
        <v>1004</v>
      </c>
      <c r="B296" s="12" t="s">
        <v>443</v>
      </c>
      <c r="C296" s="12" t="s">
        <v>110</v>
      </c>
      <c r="D296" s="12" t="s">
        <v>1005</v>
      </c>
    </row>
    <row r="297" spans="1:4" ht="20.100000000000001" customHeight="1" x14ac:dyDescent="0.25">
      <c r="A297" s="12" t="s">
        <v>1006</v>
      </c>
      <c r="B297" s="12" t="s">
        <v>201</v>
      </c>
      <c r="C297" s="12" t="s">
        <v>98</v>
      </c>
      <c r="D297" s="12" t="s">
        <v>1007</v>
      </c>
    </row>
    <row r="298" spans="1:4" ht="20.100000000000001" customHeight="1" x14ac:dyDescent="0.25">
      <c r="A298" s="12" t="s">
        <v>1008</v>
      </c>
      <c r="B298" s="12" t="s">
        <v>365</v>
      </c>
      <c r="C298" s="12" t="s">
        <v>20</v>
      </c>
      <c r="D298" s="12" t="s">
        <v>1009</v>
      </c>
    </row>
    <row r="299" spans="1:4" ht="20.100000000000001" customHeight="1" x14ac:dyDescent="0.25">
      <c r="A299" s="12" t="s">
        <v>1010</v>
      </c>
      <c r="B299" s="12" t="s">
        <v>1011</v>
      </c>
      <c r="C299" s="12" t="s">
        <v>87</v>
      </c>
      <c r="D299" s="12" t="s">
        <v>1012</v>
      </c>
    </row>
    <row r="300" spans="1:4" ht="20.100000000000001" customHeight="1" x14ac:dyDescent="0.25">
      <c r="A300" s="12" t="s">
        <v>1013</v>
      </c>
      <c r="B300" s="12" t="s">
        <v>1014</v>
      </c>
      <c r="C300" s="12" t="s">
        <v>27</v>
      </c>
      <c r="D300" s="12" t="s">
        <v>1015</v>
      </c>
    </row>
    <row r="301" spans="1:4" ht="20.100000000000001" customHeight="1" x14ac:dyDescent="0.25">
      <c r="A301" s="12" t="s">
        <v>1016</v>
      </c>
      <c r="B301" s="12" t="s">
        <v>134</v>
      </c>
      <c r="C301" s="12" t="s">
        <v>27</v>
      </c>
      <c r="D301" s="12" t="s">
        <v>1017</v>
      </c>
    </row>
    <row r="302" spans="1:4" ht="20.100000000000001" customHeight="1" x14ac:dyDescent="0.25">
      <c r="A302" s="12" t="s">
        <v>1018</v>
      </c>
      <c r="B302" s="12" t="s">
        <v>460</v>
      </c>
      <c r="C302" s="12" t="s">
        <v>20</v>
      </c>
      <c r="D302" s="12" t="s">
        <v>1019</v>
      </c>
    </row>
    <row r="303" spans="1:4" ht="20.100000000000001" customHeight="1" x14ac:dyDescent="0.25">
      <c r="A303" s="12" t="s">
        <v>1020</v>
      </c>
      <c r="B303" s="12" t="s">
        <v>432</v>
      </c>
      <c r="C303" s="12" t="s">
        <v>37</v>
      </c>
      <c r="D303" s="12" t="s">
        <v>1021</v>
      </c>
    </row>
    <row r="304" spans="1:4" ht="20.100000000000001" customHeight="1" x14ac:dyDescent="0.25">
      <c r="A304" s="12" t="s">
        <v>1022</v>
      </c>
      <c r="B304" s="12" t="s">
        <v>103</v>
      </c>
      <c r="C304" s="12" t="s">
        <v>27</v>
      </c>
      <c r="D304" s="12" t="s">
        <v>1023</v>
      </c>
    </row>
    <row r="305" spans="1:4" ht="20.100000000000001" customHeight="1" x14ac:dyDescent="0.25">
      <c r="A305" s="12" t="s">
        <v>1024</v>
      </c>
      <c r="B305" s="12" t="s">
        <v>376</v>
      </c>
      <c r="C305" s="12" t="s">
        <v>37</v>
      </c>
      <c r="D305" s="12" t="s">
        <v>1025</v>
      </c>
    </row>
    <row r="306" spans="1:4" ht="20.100000000000001" customHeight="1" x14ac:dyDescent="0.25">
      <c r="A306" s="12" t="s">
        <v>1026</v>
      </c>
      <c r="B306" s="12" t="s">
        <v>390</v>
      </c>
      <c r="C306" s="12" t="s">
        <v>37</v>
      </c>
      <c r="D306" s="12" t="s">
        <v>1025</v>
      </c>
    </row>
    <row r="307" spans="1:4" ht="20.100000000000001" customHeight="1" x14ac:dyDescent="0.25">
      <c r="A307" s="12" t="s">
        <v>1027</v>
      </c>
      <c r="B307" s="12" t="s">
        <v>240</v>
      </c>
      <c r="C307" s="12" t="s">
        <v>37</v>
      </c>
      <c r="D307" s="12" t="s">
        <v>1028</v>
      </c>
    </row>
    <row r="308" spans="1:4" ht="20.100000000000001" customHeight="1" x14ac:dyDescent="0.25">
      <c r="A308" s="12" t="s">
        <v>1029</v>
      </c>
      <c r="B308" s="12" t="s">
        <v>445</v>
      </c>
      <c r="C308" s="12" t="s">
        <v>27</v>
      </c>
      <c r="D308" s="12" t="s">
        <v>1030</v>
      </c>
    </row>
    <row r="309" spans="1:4" ht="20.100000000000001" customHeight="1" x14ac:dyDescent="0.25">
      <c r="A309" s="12" t="s">
        <v>1031</v>
      </c>
      <c r="B309" s="12" t="s">
        <v>206</v>
      </c>
      <c r="C309" s="12" t="s">
        <v>27</v>
      </c>
      <c r="D309" s="12" t="s">
        <v>1032</v>
      </c>
    </row>
    <row r="310" spans="1:4" ht="20.100000000000001" customHeight="1" x14ac:dyDescent="0.25">
      <c r="A310" s="12" t="s">
        <v>1033</v>
      </c>
      <c r="B310" s="12" t="s">
        <v>445</v>
      </c>
      <c r="C310" s="12" t="s">
        <v>27</v>
      </c>
      <c r="D310" s="12" t="s">
        <v>1032</v>
      </c>
    </row>
    <row r="311" spans="1:4" ht="20.100000000000001" customHeight="1" x14ac:dyDescent="0.25">
      <c r="A311" s="12" t="s">
        <v>1034</v>
      </c>
      <c r="B311" s="12" t="s">
        <v>213</v>
      </c>
      <c r="C311" s="12" t="s">
        <v>37</v>
      </c>
      <c r="D311" s="12" t="s">
        <v>453</v>
      </c>
    </row>
    <row r="312" spans="1:4" ht="20.100000000000001" customHeight="1" x14ac:dyDescent="0.25">
      <c r="A312" s="12" t="s">
        <v>1035</v>
      </c>
      <c r="B312" s="12" t="s">
        <v>216</v>
      </c>
      <c r="C312" s="12" t="s">
        <v>81</v>
      </c>
      <c r="D312" s="12" t="s">
        <v>1036</v>
      </c>
    </row>
    <row r="313" spans="1:4" ht="20.100000000000001" customHeight="1" x14ac:dyDescent="0.25">
      <c r="A313" s="12" t="s">
        <v>1037</v>
      </c>
      <c r="B313" s="12" t="s">
        <v>406</v>
      </c>
      <c r="C313" s="12" t="s">
        <v>37</v>
      </c>
      <c r="D313" s="12" t="s">
        <v>1038</v>
      </c>
    </row>
    <row r="314" spans="1:4" ht="20.100000000000001" customHeight="1" x14ac:dyDescent="0.25">
      <c r="A314" s="12" t="s">
        <v>1039</v>
      </c>
      <c r="B314" s="12" t="s">
        <v>199</v>
      </c>
      <c r="C314" s="12" t="s">
        <v>27</v>
      </c>
      <c r="D314" s="12" t="s">
        <v>1040</v>
      </c>
    </row>
    <row r="315" spans="1:4" ht="20.100000000000001" customHeight="1" x14ac:dyDescent="0.25">
      <c r="A315" s="12" t="s">
        <v>1041</v>
      </c>
      <c r="B315" s="12" t="s">
        <v>186</v>
      </c>
      <c r="C315" s="12" t="s">
        <v>20</v>
      </c>
      <c r="D315" s="12" t="s">
        <v>1042</v>
      </c>
    </row>
    <row r="316" spans="1:4" ht="20.100000000000001" customHeight="1" x14ac:dyDescent="0.25">
      <c r="A316" s="12" t="s">
        <v>1043</v>
      </c>
      <c r="B316" s="12" t="s">
        <v>410</v>
      </c>
      <c r="C316" s="12" t="s">
        <v>66</v>
      </c>
      <c r="D316" s="12" t="s">
        <v>1044</v>
      </c>
    </row>
    <row r="317" spans="1:4" ht="20.100000000000001" customHeight="1" x14ac:dyDescent="0.25">
      <c r="A317" s="12" t="s">
        <v>1045</v>
      </c>
      <c r="B317" s="12" t="s">
        <v>276</v>
      </c>
      <c r="C317" s="12" t="s">
        <v>20</v>
      </c>
      <c r="D317" s="12" t="s">
        <v>1046</v>
      </c>
    </row>
    <row r="318" spans="1:4" ht="20.100000000000001" customHeight="1" x14ac:dyDescent="0.25">
      <c r="A318" s="12" t="s">
        <v>1047</v>
      </c>
      <c r="B318" s="12" t="s">
        <v>281</v>
      </c>
      <c r="C318" s="12" t="s">
        <v>20</v>
      </c>
      <c r="D318" s="12" t="s">
        <v>1048</v>
      </c>
    </row>
    <row r="319" spans="1:4" ht="20.100000000000001" customHeight="1" x14ac:dyDescent="0.25">
      <c r="A319" s="12" t="s">
        <v>1049</v>
      </c>
      <c r="B319" s="12" t="s">
        <v>143</v>
      </c>
      <c r="C319" s="12" t="s">
        <v>37</v>
      </c>
      <c r="D319" s="12" t="s">
        <v>1050</v>
      </c>
    </row>
    <row r="320" spans="1:4" ht="20.100000000000001" customHeight="1" x14ac:dyDescent="0.25">
      <c r="A320" s="12" t="s">
        <v>1051</v>
      </c>
      <c r="B320" s="12" t="s">
        <v>301</v>
      </c>
      <c r="C320" s="12" t="s">
        <v>27</v>
      </c>
      <c r="D320" s="12" t="s">
        <v>1052</v>
      </c>
    </row>
    <row r="321" spans="1:4" ht="20.100000000000001" customHeight="1" x14ac:dyDescent="0.25">
      <c r="A321" s="12" t="s">
        <v>1053</v>
      </c>
      <c r="B321" s="12" t="s">
        <v>308</v>
      </c>
      <c r="C321" s="12" t="s">
        <v>20</v>
      </c>
      <c r="D321" s="12" t="s">
        <v>1054</v>
      </c>
    </row>
    <row r="322" spans="1:4" ht="20.100000000000001" customHeight="1" x14ac:dyDescent="0.25">
      <c r="A322" s="12" t="s">
        <v>1055</v>
      </c>
      <c r="B322" s="12" t="s">
        <v>308</v>
      </c>
      <c r="C322" s="12" t="s">
        <v>20</v>
      </c>
      <c r="D322" s="12" t="s">
        <v>1056</v>
      </c>
    </row>
    <row r="323" spans="1:4" ht="20.100000000000001" customHeight="1" x14ac:dyDescent="0.25">
      <c r="A323" s="12" t="s">
        <v>1057</v>
      </c>
      <c r="B323" s="12" t="s">
        <v>258</v>
      </c>
      <c r="C323" s="12" t="s">
        <v>27</v>
      </c>
      <c r="D323" s="12" t="s">
        <v>1058</v>
      </c>
    </row>
    <row r="324" spans="1:4" ht="20.100000000000001" customHeight="1" x14ac:dyDescent="0.25">
      <c r="A324" s="12" t="s">
        <v>1059</v>
      </c>
      <c r="B324" s="12" t="s">
        <v>365</v>
      </c>
      <c r="C324" s="12" t="s">
        <v>20</v>
      </c>
      <c r="D324" s="12" t="s">
        <v>1060</v>
      </c>
    </row>
    <row r="325" spans="1:4" ht="20.100000000000001" customHeight="1" x14ac:dyDescent="0.25">
      <c r="A325" s="12" t="s">
        <v>1061</v>
      </c>
      <c r="B325" s="12" t="s">
        <v>395</v>
      </c>
      <c r="C325" s="12" t="s">
        <v>20</v>
      </c>
      <c r="D325" s="12" t="s">
        <v>1062</v>
      </c>
    </row>
    <row r="326" spans="1:4" ht="20.100000000000001" customHeight="1" x14ac:dyDescent="0.25">
      <c r="A326" s="12" t="s">
        <v>1063</v>
      </c>
      <c r="B326" s="12" t="s">
        <v>200</v>
      </c>
      <c r="C326" s="12" t="s">
        <v>20</v>
      </c>
      <c r="D326" s="12" t="s">
        <v>1064</v>
      </c>
    </row>
    <row r="327" spans="1:4" ht="20.100000000000001" customHeight="1" x14ac:dyDescent="0.25">
      <c r="A327" s="12" t="s">
        <v>1065</v>
      </c>
      <c r="B327" s="12" t="s">
        <v>471</v>
      </c>
      <c r="C327" s="12" t="s">
        <v>27</v>
      </c>
      <c r="D327" s="12" t="s">
        <v>282</v>
      </c>
    </row>
    <row r="328" spans="1:4" ht="20.100000000000001" customHeight="1" x14ac:dyDescent="0.25">
      <c r="A328" s="12" t="s">
        <v>1066</v>
      </c>
      <c r="B328" s="12" t="s">
        <v>212</v>
      </c>
      <c r="C328" s="12" t="s">
        <v>27</v>
      </c>
      <c r="D328" s="12" t="s">
        <v>1067</v>
      </c>
    </row>
    <row r="329" spans="1:4" ht="20.100000000000001" customHeight="1" x14ac:dyDescent="0.25">
      <c r="A329" s="12" t="s">
        <v>1068</v>
      </c>
      <c r="B329" s="12" t="s">
        <v>285</v>
      </c>
      <c r="C329" s="12" t="s">
        <v>87</v>
      </c>
      <c r="D329" s="12" t="s">
        <v>1069</v>
      </c>
    </row>
    <row r="330" spans="1:4" ht="20.100000000000001" customHeight="1" x14ac:dyDescent="0.25">
      <c r="A330" s="12" t="s">
        <v>1070</v>
      </c>
      <c r="B330" s="12" t="s">
        <v>449</v>
      </c>
      <c r="C330" s="12" t="s">
        <v>20</v>
      </c>
      <c r="D330" s="12" t="s">
        <v>1025</v>
      </c>
    </row>
    <row r="331" spans="1:4" ht="20.100000000000001" customHeight="1" x14ac:dyDescent="0.25">
      <c r="A331" s="12" t="s">
        <v>1071</v>
      </c>
      <c r="B331" s="12" t="s">
        <v>379</v>
      </c>
      <c r="C331" s="12" t="s">
        <v>20</v>
      </c>
      <c r="D331" s="12" t="s">
        <v>1072</v>
      </c>
    </row>
    <row r="332" spans="1:4" ht="20.100000000000001" customHeight="1" x14ac:dyDescent="0.25">
      <c r="A332" s="12" t="s">
        <v>1073</v>
      </c>
      <c r="B332" s="12" t="s">
        <v>257</v>
      </c>
      <c r="C332" s="12" t="s">
        <v>20</v>
      </c>
      <c r="D332" s="12" t="s">
        <v>1074</v>
      </c>
    </row>
    <row r="333" spans="1:4" ht="20.100000000000001" customHeight="1" x14ac:dyDescent="0.25">
      <c r="A333" s="12" t="s">
        <v>1075</v>
      </c>
      <c r="B333" s="12" t="s">
        <v>227</v>
      </c>
      <c r="C333" s="12" t="s">
        <v>99</v>
      </c>
      <c r="D333" s="12" t="s">
        <v>1076</v>
      </c>
    </row>
    <row r="334" spans="1:4" ht="20.100000000000001" customHeight="1" x14ac:dyDescent="0.25">
      <c r="A334" s="12" t="s">
        <v>1077</v>
      </c>
      <c r="B334" s="12" t="s">
        <v>1078</v>
      </c>
      <c r="C334" s="12" t="s">
        <v>20</v>
      </c>
      <c r="D334" s="12" t="s">
        <v>1079</v>
      </c>
    </row>
    <row r="335" spans="1:4" ht="20.100000000000001" customHeight="1" x14ac:dyDescent="0.25">
      <c r="A335" s="12" t="s">
        <v>1080</v>
      </c>
      <c r="B335" s="12" t="s">
        <v>143</v>
      </c>
      <c r="C335" s="12" t="s">
        <v>20</v>
      </c>
      <c r="D335" s="12" t="s">
        <v>1081</v>
      </c>
    </row>
    <row r="336" spans="1:4" ht="20.100000000000001" customHeight="1" x14ac:dyDescent="0.25">
      <c r="A336" s="12" t="s">
        <v>1082</v>
      </c>
      <c r="B336" s="12" t="s">
        <v>319</v>
      </c>
      <c r="C336" s="12" t="s">
        <v>20</v>
      </c>
      <c r="D336" s="12" t="s">
        <v>1083</v>
      </c>
    </row>
    <row r="337" spans="1:4" ht="20.100000000000001" customHeight="1" x14ac:dyDescent="0.25">
      <c r="A337" s="12" t="s">
        <v>1084</v>
      </c>
      <c r="B337" s="12" t="s">
        <v>436</v>
      </c>
      <c r="C337" s="12" t="s">
        <v>27</v>
      </c>
      <c r="D337" s="12" t="s">
        <v>912</v>
      </c>
    </row>
    <row r="338" spans="1:4" ht="20.100000000000001" customHeight="1" x14ac:dyDescent="0.25">
      <c r="A338" s="12" t="s">
        <v>1085</v>
      </c>
      <c r="B338" s="12" t="s">
        <v>384</v>
      </c>
      <c r="C338" s="12" t="s">
        <v>37</v>
      </c>
      <c r="D338" s="12" t="s">
        <v>846</v>
      </c>
    </row>
    <row r="339" spans="1:4" ht="20.100000000000001" customHeight="1" x14ac:dyDescent="0.25">
      <c r="A339" s="12" t="s">
        <v>1086</v>
      </c>
      <c r="B339" s="12" t="s">
        <v>403</v>
      </c>
      <c r="C339" s="12" t="s">
        <v>27</v>
      </c>
      <c r="D339" s="12" t="s">
        <v>846</v>
      </c>
    </row>
    <row r="340" spans="1:4" ht="20.100000000000001" customHeight="1" x14ac:dyDescent="0.25">
      <c r="A340" s="12" t="s">
        <v>1087</v>
      </c>
      <c r="B340" s="12" t="s">
        <v>422</v>
      </c>
      <c r="C340" s="12" t="s">
        <v>27</v>
      </c>
      <c r="D340" s="12" t="s">
        <v>1088</v>
      </c>
    </row>
    <row r="341" spans="1:4" ht="20.100000000000001" customHeight="1" x14ac:dyDescent="0.25">
      <c r="A341" s="12" t="s">
        <v>1089</v>
      </c>
      <c r="B341" s="12" t="s">
        <v>206</v>
      </c>
      <c r="C341" s="12" t="s">
        <v>27</v>
      </c>
      <c r="D341" s="12" t="s">
        <v>1088</v>
      </c>
    </row>
    <row r="342" spans="1:4" ht="20.100000000000001" customHeight="1" x14ac:dyDescent="0.25">
      <c r="A342" s="12" t="s">
        <v>1090</v>
      </c>
      <c r="B342" s="12" t="s">
        <v>340</v>
      </c>
      <c r="C342" s="12" t="s">
        <v>81</v>
      </c>
      <c r="D342" s="12" t="s">
        <v>1091</v>
      </c>
    </row>
    <row r="343" spans="1:4" ht="20.100000000000001" customHeight="1" x14ac:dyDescent="0.25">
      <c r="A343" s="12" t="s">
        <v>1092</v>
      </c>
      <c r="B343" s="12" t="s">
        <v>209</v>
      </c>
      <c r="C343" s="12" t="s">
        <v>110</v>
      </c>
      <c r="D343" s="12" t="s">
        <v>1093</v>
      </c>
    </row>
    <row r="344" spans="1:4" ht="20.100000000000001" customHeight="1" x14ac:dyDescent="0.25">
      <c r="A344" s="12" t="s">
        <v>1094</v>
      </c>
      <c r="B344" s="12" t="s">
        <v>233</v>
      </c>
      <c r="C344" s="12" t="s">
        <v>37</v>
      </c>
      <c r="D344" s="12" t="s">
        <v>1095</v>
      </c>
    </row>
    <row r="345" spans="1:4" ht="20.100000000000001" customHeight="1" x14ac:dyDescent="0.25">
      <c r="A345" s="12" t="s">
        <v>1096</v>
      </c>
      <c r="B345" s="12" t="s">
        <v>417</v>
      </c>
      <c r="C345" s="12" t="s">
        <v>27</v>
      </c>
      <c r="D345" s="12" t="s">
        <v>1097</v>
      </c>
    </row>
    <row r="346" spans="1:4" ht="20.100000000000001" customHeight="1" x14ac:dyDescent="0.25">
      <c r="A346" s="12" t="s">
        <v>1098</v>
      </c>
      <c r="B346" s="12" t="s">
        <v>129</v>
      </c>
      <c r="C346" s="12" t="s">
        <v>27</v>
      </c>
      <c r="D346" s="12" t="s">
        <v>1099</v>
      </c>
    </row>
    <row r="347" spans="1:4" ht="20.100000000000001" customHeight="1" x14ac:dyDescent="0.25">
      <c r="A347" s="12" t="s">
        <v>1100</v>
      </c>
      <c r="B347" s="12" t="s">
        <v>314</v>
      </c>
      <c r="C347" s="12" t="s">
        <v>20</v>
      </c>
      <c r="D347" s="12" t="s">
        <v>1101</v>
      </c>
    </row>
    <row r="348" spans="1:4" ht="20.100000000000001" customHeight="1" x14ac:dyDescent="0.25">
      <c r="A348" s="12" t="s">
        <v>1102</v>
      </c>
      <c r="B348" s="12" t="s">
        <v>123</v>
      </c>
      <c r="C348" s="12" t="s">
        <v>27</v>
      </c>
      <c r="D348" s="12" t="s">
        <v>1103</v>
      </c>
    </row>
    <row r="349" spans="1:4" ht="20.100000000000001" customHeight="1" x14ac:dyDescent="0.25">
      <c r="A349" s="12" t="s">
        <v>1104</v>
      </c>
      <c r="B349" s="12" t="s">
        <v>97</v>
      </c>
      <c r="C349" s="12" t="s">
        <v>20</v>
      </c>
      <c r="D349" s="12" t="s">
        <v>1105</v>
      </c>
    </row>
    <row r="350" spans="1:4" ht="20.100000000000001" customHeight="1" x14ac:dyDescent="0.25">
      <c r="A350" s="12" t="s">
        <v>1106</v>
      </c>
      <c r="B350" s="12" t="s">
        <v>91</v>
      </c>
      <c r="C350" s="12" t="s">
        <v>20</v>
      </c>
      <c r="D350" s="12" t="s">
        <v>1107</v>
      </c>
    </row>
    <row r="351" spans="1:4" ht="20.100000000000001" customHeight="1" x14ac:dyDescent="0.25">
      <c r="A351" s="12" t="s">
        <v>1108</v>
      </c>
      <c r="B351" s="12" t="s">
        <v>270</v>
      </c>
      <c r="C351" s="12" t="s">
        <v>27</v>
      </c>
      <c r="D351" s="12" t="s">
        <v>1109</v>
      </c>
    </row>
    <row r="352" spans="1:4" ht="20.100000000000001" customHeight="1" x14ac:dyDescent="0.25">
      <c r="A352" s="12" t="s">
        <v>1110</v>
      </c>
      <c r="B352" s="12" t="s">
        <v>285</v>
      </c>
      <c r="C352" s="12" t="s">
        <v>27</v>
      </c>
      <c r="D352" s="12" t="s">
        <v>1111</v>
      </c>
    </row>
    <row r="353" spans="1:4" ht="20.100000000000001" customHeight="1" x14ac:dyDescent="0.25">
      <c r="A353" s="12" t="s">
        <v>1112</v>
      </c>
      <c r="B353" s="12" t="s">
        <v>57</v>
      </c>
      <c r="C353" s="12" t="s">
        <v>27</v>
      </c>
      <c r="D353" s="12" t="s">
        <v>1113</v>
      </c>
    </row>
    <row r="354" spans="1:4" ht="20.100000000000001" customHeight="1" x14ac:dyDescent="0.25">
      <c r="A354" s="12" t="s">
        <v>1114</v>
      </c>
      <c r="B354" s="12" t="s">
        <v>350</v>
      </c>
      <c r="C354" s="12" t="s">
        <v>20</v>
      </c>
      <c r="D354" s="12" t="s">
        <v>1115</v>
      </c>
    </row>
    <row r="355" spans="1:4" ht="20.100000000000001" customHeight="1" x14ac:dyDescent="0.25">
      <c r="A355" s="12" t="s">
        <v>1116</v>
      </c>
      <c r="B355" s="12" t="s">
        <v>348</v>
      </c>
      <c r="C355" s="12" t="s">
        <v>37</v>
      </c>
      <c r="D355" s="12" t="s">
        <v>450</v>
      </c>
    </row>
    <row r="356" spans="1:4" ht="20.100000000000001" customHeight="1" x14ac:dyDescent="0.25">
      <c r="A356" s="12" t="s">
        <v>1117</v>
      </c>
      <c r="B356" s="12" t="s">
        <v>368</v>
      </c>
      <c r="C356" s="12" t="s">
        <v>27</v>
      </c>
      <c r="D356" s="12" t="s">
        <v>946</v>
      </c>
    </row>
    <row r="357" spans="1:4" ht="20.100000000000001" customHeight="1" x14ac:dyDescent="0.25">
      <c r="A357" s="12" t="s">
        <v>1118</v>
      </c>
      <c r="B357" s="12" t="s">
        <v>448</v>
      </c>
      <c r="C357" s="12" t="s">
        <v>37</v>
      </c>
      <c r="D357" s="12" t="s">
        <v>1119</v>
      </c>
    </row>
    <row r="358" spans="1:4" ht="20.100000000000001" customHeight="1" x14ac:dyDescent="0.25">
      <c r="A358" s="12" t="s">
        <v>1120</v>
      </c>
      <c r="B358" s="12" t="s">
        <v>384</v>
      </c>
      <c r="C358" s="12" t="s">
        <v>20</v>
      </c>
      <c r="D358" s="12" t="s">
        <v>1121</v>
      </c>
    </row>
    <row r="359" spans="1:4" ht="20.100000000000001" customHeight="1" x14ac:dyDescent="0.25">
      <c r="A359" s="12" t="s">
        <v>1122</v>
      </c>
      <c r="B359" s="12" t="s">
        <v>424</v>
      </c>
      <c r="C359" s="12" t="s">
        <v>110</v>
      </c>
      <c r="D359" s="12" t="s">
        <v>1123</v>
      </c>
    </row>
    <row r="360" spans="1:4" ht="20.100000000000001" customHeight="1" x14ac:dyDescent="0.25">
      <c r="A360" s="12" t="s">
        <v>1124</v>
      </c>
      <c r="B360" s="12" t="s">
        <v>358</v>
      </c>
      <c r="C360" s="12" t="s">
        <v>20</v>
      </c>
      <c r="D360" s="12" t="s">
        <v>1125</v>
      </c>
    </row>
    <row r="361" spans="1:4" ht="20.100000000000001" customHeight="1" x14ac:dyDescent="0.25">
      <c r="A361" s="12" t="s">
        <v>1126</v>
      </c>
      <c r="B361" s="12" t="s">
        <v>459</v>
      </c>
      <c r="C361" s="12" t="s">
        <v>98</v>
      </c>
      <c r="D361" s="12" t="s">
        <v>1127</v>
      </c>
    </row>
    <row r="362" spans="1:4" ht="20.100000000000001" customHeight="1" x14ac:dyDescent="0.25">
      <c r="A362" s="12" t="s">
        <v>1128</v>
      </c>
      <c r="B362" s="12" t="s">
        <v>413</v>
      </c>
      <c r="C362" s="12" t="s">
        <v>20</v>
      </c>
      <c r="D362" s="12" t="s">
        <v>1129</v>
      </c>
    </row>
    <row r="363" spans="1:4" ht="20.100000000000001" customHeight="1" x14ac:dyDescent="0.25">
      <c r="A363" s="12" t="s">
        <v>1130</v>
      </c>
      <c r="B363" s="12" t="s">
        <v>131</v>
      </c>
      <c r="C363" s="12" t="s">
        <v>81</v>
      </c>
      <c r="D363" s="12" t="s">
        <v>1131</v>
      </c>
    </row>
    <row r="364" spans="1:4" ht="20.100000000000001" customHeight="1" x14ac:dyDescent="0.25">
      <c r="A364" s="12" t="s">
        <v>1132</v>
      </c>
      <c r="B364" s="12" t="s">
        <v>397</v>
      </c>
      <c r="C364" s="12" t="s">
        <v>27</v>
      </c>
      <c r="D364" s="12" t="s">
        <v>1133</v>
      </c>
    </row>
    <row r="365" spans="1:4" ht="20.100000000000001" customHeight="1" x14ac:dyDescent="0.25">
      <c r="A365" s="12" t="s">
        <v>1134</v>
      </c>
      <c r="B365" s="12" t="s">
        <v>343</v>
      </c>
      <c r="C365" s="12" t="s">
        <v>27</v>
      </c>
      <c r="D365" s="12" t="s">
        <v>1135</v>
      </c>
    </row>
    <row r="366" spans="1:4" ht="20.100000000000001" customHeight="1" x14ac:dyDescent="0.25">
      <c r="A366" s="12" t="s">
        <v>1136</v>
      </c>
      <c r="B366" s="12" t="s">
        <v>426</v>
      </c>
      <c r="C366" s="12" t="s">
        <v>27</v>
      </c>
      <c r="D366" s="12" t="s">
        <v>1137</v>
      </c>
    </row>
    <row r="367" spans="1:4" ht="20.100000000000001" customHeight="1" x14ac:dyDescent="0.25">
      <c r="A367" s="12" t="s">
        <v>1138</v>
      </c>
      <c r="B367" s="12" t="s">
        <v>314</v>
      </c>
      <c r="C367" s="12" t="s">
        <v>110</v>
      </c>
      <c r="D367" s="12" t="s">
        <v>1139</v>
      </c>
    </row>
    <row r="368" spans="1:4" ht="20.100000000000001" customHeight="1" x14ac:dyDescent="0.25">
      <c r="A368" s="12" t="s">
        <v>1140</v>
      </c>
      <c r="B368" s="12" t="s">
        <v>118</v>
      </c>
      <c r="C368" s="12" t="s">
        <v>98</v>
      </c>
      <c r="D368" s="12" t="s">
        <v>1141</v>
      </c>
    </row>
    <row r="369" spans="1:4" ht="20.100000000000001" customHeight="1" x14ac:dyDescent="0.25">
      <c r="A369" s="12" t="s">
        <v>1142</v>
      </c>
      <c r="B369" s="12" t="s">
        <v>343</v>
      </c>
      <c r="C369" s="12" t="s">
        <v>110</v>
      </c>
      <c r="D369" s="12" t="s">
        <v>1143</v>
      </c>
    </row>
    <row r="370" spans="1:4" ht="20.100000000000001" customHeight="1" x14ac:dyDescent="0.25">
      <c r="A370" s="12" t="s">
        <v>1144</v>
      </c>
      <c r="B370" s="12" t="s">
        <v>233</v>
      </c>
      <c r="C370" s="12" t="s">
        <v>20</v>
      </c>
      <c r="D370" s="12" t="s">
        <v>441</v>
      </c>
    </row>
    <row r="371" spans="1:4" ht="20.100000000000001" customHeight="1" x14ac:dyDescent="0.25">
      <c r="A371" s="12" t="s">
        <v>1145</v>
      </c>
      <c r="B371" s="12" t="s">
        <v>218</v>
      </c>
      <c r="C371" s="12" t="s">
        <v>27</v>
      </c>
      <c r="D371" s="12" t="s">
        <v>1146</v>
      </c>
    </row>
    <row r="372" spans="1:4" ht="20.100000000000001" customHeight="1" x14ac:dyDescent="0.25">
      <c r="A372" s="12" t="s">
        <v>1147</v>
      </c>
      <c r="B372" s="12" t="s">
        <v>392</v>
      </c>
      <c r="C372" s="12" t="s">
        <v>110</v>
      </c>
      <c r="D372" s="12" t="s">
        <v>470</v>
      </c>
    </row>
    <row r="373" spans="1:4" ht="20.100000000000001" customHeight="1" x14ac:dyDescent="0.25">
      <c r="A373" s="12" t="s">
        <v>1148</v>
      </c>
      <c r="B373" s="12" t="s">
        <v>236</v>
      </c>
      <c r="C373" s="12" t="s">
        <v>27</v>
      </c>
      <c r="D373" s="12" t="s">
        <v>1149</v>
      </c>
    </row>
    <row r="374" spans="1:4" ht="20.100000000000001" customHeight="1" x14ac:dyDescent="0.25">
      <c r="A374" s="12" t="s">
        <v>1150</v>
      </c>
      <c r="B374" s="12" t="s">
        <v>263</v>
      </c>
      <c r="C374" s="12" t="s">
        <v>20</v>
      </c>
      <c r="D374" s="12" t="s">
        <v>1151</v>
      </c>
    </row>
    <row r="375" spans="1:4" ht="20.100000000000001" customHeight="1" x14ac:dyDescent="0.25">
      <c r="A375" s="12" t="s">
        <v>1152</v>
      </c>
      <c r="B375" s="12" t="s">
        <v>215</v>
      </c>
      <c r="C375" s="12" t="s">
        <v>37</v>
      </c>
      <c r="D375" s="12" t="s">
        <v>1153</v>
      </c>
    </row>
    <row r="376" spans="1:4" ht="20.100000000000001" customHeight="1" x14ac:dyDescent="0.25">
      <c r="A376" s="12" t="s">
        <v>1154</v>
      </c>
      <c r="B376" s="12" t="s">
        <v>285</v>
      </c>
      <c r="C376" s="12" t="s">
        <v>37</v>
      </c>
      <c r="D376" s="12" t="s">
        <v>1153</v>
      </c>
    </row>
    <row r="377" spans="1:4" ht="20.100000000000001" customHeight="1" x14ac:dyDescent="0.25">
      <c r="A377" s="12" t="s">
        <v>1155</v>
      </c>
      <c r="B377" s="12" t="s">
        <v>1156</v>
      </c>
      <c r="C377" s="12" t="s">
        <v>114</v>
      </c>
      <c r="D377" s="12" t="s">
        <v>1157</v>
      </c>
    </row>
    <row r="378" spans="1:4" ht="20.100000000000001" customHeight="1" x14ac:dyDescent="0.25">
      <c r="A378" s="12" t="s">
        <v>1158</v>
      </c>
      <c r="B378" s="12" t="s">
        <v>303</v>
      </c>
      <c r="C378" s="12" t="s">
        <v>20</v>
      </c>
      <c r="D378" s="12" t="s">
        <v>1159</v>
      </c>
    </row>
    <row r="379" spans="1:4" ht="20.100000000000001" customHeight="1" x14ac:dyDescent="0.25">
      <c r="A379" s="12" t="s">
        <v>1160</v>
      </c>
      <c r="B379" s="12" t="s">
        <v>341</v>
      </c>
      <c r="C379" s="12" t="s">
        <v>27</v>
      </c>
      <c r="D379" s="12" t="s">
        <v>1161</v>
      </c>
    </row>
    <row r="380" spans="1:4" ht="20.100000000000001" customHeight="1" x14ac:dyDescent="0.25">
      <c r="A380" s="12" t="s">
        <v>1162</v>
      </c>
      <c r="B380" s="12" t="s">
        <v>338</v>
      </c>
      <c r="C380" s="12" t="s">
        <v>98</v>
      </c>
      <c r="D380" s="12" t="s">
        <v>1163</v>
      </c>
    </row>
    <row r="381" spans="1:4" ht="20.100000000000001" customHeight="1" x14ac:dyDescent="0.25">
      <c r="A381" s="12" t="s">
        <v>1164</v>
      </c>
      <c r="B381" s="12" t="s">
        <v>770</v>
      </c>
      <c r="C381" s="12" t="s">
        <v>20</v>
      </c>
      <c r="D381" s="12" t="s">
        <v>1163</v>
      </c>
    </row>
    <row r="382" spans="1:4" ht="20.100000000000001" customHeight="1" x14ac:dyDescent="0.25">
      <c r="A382" s="12" t="s">
        <v>1165</v>
      </c>
      <c r="B382" s="12" t="s">
        <v>390</v>
      </c>
      <c r="C382" s="12" t="s">
        <v>27</v>
      </c>
      <c r="D382" s="12" t="s">
        <v>1166</v>
      </c>
    </row>
    <row r="383" spans="1:4" ht="20.100000000000001" customHeight="1" x14ac:dyDescent="0.25">
      <c r="A383" s="12" t="s">
        <v>1167</v>
      </c>
      <c r="B383" s="12" t="s">
        <v>382</v>
      </c>
      <c r="C383" s="12" t="s">
        <v>37</v>
      </c>
      <c r="D383" s="12" t="s">
        <v>1168</v>
      </c>
    </row>
    <row r="384" spans="1:4" ht="20.100000000000001" customHeight="1" x14ac:dyDescent="0.25">
      <c r="A384" s="12" t="s">
        <v>1169</v>
      </c>
      <c r="B384" s="12" t="s">
        <v>339</v>
      </c>
      <c r="C384" s="12" t="s">
        <v>27</v>
      </c>
      <c r="D384" s="12" t="s">
        <v>1170</v>
      </c>
    </row>
    <row r="385" spans="1:4" ht="20.100000000000001" customHeight="1" x14ac:dyDescent="0.25">
      <c r="A385" s="12" t="s">
        <v>1171</v>
      </c>
      <c r="B385" s="12" t="s">
        <v>439</v>
      </c>
      <c r="C385" s="12" t="s">
        <v>20</v>
      </c>
      <c r="D385" s="12" t="s">
        <v>1121</v>
      </c>
    </row>
    <row r="386" spans="1:4" ht="20.100000000000001" customHeight="1" x14ac:dyDescent="0.25">
      <c r="A386" s="12" t="s">
        <v>1172</v>
      </c>
      <c r="B386" s="12" t="s">
        <v>770</v>
      </c>
      <c r="C386" s="12" t="s">
        <v>20</v>
      </c>
      <c r="D386" s="12" t="s">
        <v>1173</v>
      </c>
    </row>
    <row r="387" spans="1:4" ht="20.100000000000001" customHeight="1" x14ac:dyDescent="0.25">
      <c r="A387" s="12" t="s">
        <v>1174</v>
      </c>
      <c r="B387" s="12" t="s">
        <v>381</v>
      </c>
      <c r="C387" s="12" t="s">
        <v>110</v>
      </c>
      <c r="D387" s="12" t="s">
        <v>1170</v>
      </c>
    </row>
    <row r="388" spans="1:4" ht="20.100000000000001" customHeight="1" x14ac:dyDescent="0.25">
      <c r="A388" s="12" t="s">
        <v>1175</v>
      </c>
      <c r="B388" s="12" t="s">
        <v>225</v>
      </c>
      <c r="C388" s="12" t="s">
        <v>27</v>
      </c>
      <c r="D388" s="12" t="s">
        <v>1176</v>
      </c>
    </row>
    <row r="389" spans="1:4" ht="20.100000000000001" customHeight="1" x14ac:dyDescent="0.25">
      <c r="A389" s="12" t="s">
        <v>1177</v>
      </c>
      <c r="B389" s="12" t="s">
        <v>362</v>
      </c>
      <c r="C389" s="12" t="s">
        <v>27</v>
      </c>
      <c r="D389" s="12" t="s">
        <v>1178</v>
      </c>
    </row>
    <row r="390" spans="1:4" ht="20.100000000000001" customHeight="1" x14ac:dyDescent="0.25">
      <c r="A390" s="12" t="s">
        <v>1179</v>
      </c>
      <c r="B390" s="12" t="s">
        <v>310</v>
      </c>
      <c r="C390" s="12" t="s">
        <v>20</v>
      </c>
      <c r="D390" s="12" t="s">
        <v>1180</v>
      </c>
    </row>
    <row r="391" spans="1:4" ht="20.100000000000001" customHeight="1" x14ac:dyDescent="0.25">
      <c r="A391" s="12" t="s">
        <v>1181</v>
      </c>
      <c r="B391" s="12" t="s">
        <v>415</v>
      </c>
      <c r="C391" s="12" t="s">
        <v>110</v>
      </c>
      <c r="D391" s="12" t="s">
        <v>1182</v>
      </c>
    </row>
    <row r="392" spans="1:4" ht="20.100000000000001" customHeight="1" x14ac:dyDescent="0.25">
      <c r="A392" s="12" t="s">
        <v>1183</v>
      </c>
      <c r="B392" s="12" t="s">
        <v>420</v>
      </c>
      <c r="C392" s="12" t="s">
        <v>99</v>
      </c>
      <c r="D392" s="12" t="s">
        <v>416</v>
      </c>
    </row>
    <row r="393" spans="1:4" ht="20.100000000000001" customHeight="1" x14ac:dyDescent="0.25">
      <c r="A393" s="12" t="s">
        <v>1184</v>
      </c>
      <c r="B393" s="12" t="s">
        <v>156</v>
      </c>
      <c r="C393" s="12" t="s">
        <v>1185</v>
      </c>
      <c r="D393" s="12" t="s">
        <v>438</v>
      </c>
    </row>
    <row r="394" spans="1:4" ht="20.100000000000001" customHeight="1" x14ac:dyDescent="0.25">
      <c r="A394" s="12" t="s">
        <v>1186</v>
      </c>
      <c r="B394" s="12" t="s">
        <v>407</v>
      </c>
      <c r="C394" s="12" t="s">
        <v>87</v>
      </c>
      <c r="D394" s="12" t="s">
        <v>846</v>
      </c>
    </row>
    <row r="395" spans="1:4" ht="20.100000000000001" customHeight="1" x14ac:dyDescent="0.25">
      <c r="A395" s="12" t="s">
        <v>1187</v>
      </c>
      <c r="B395" s="12" t="s">
        <v>375</v>
      </c>
      <c r="C395" s="12" t="s">
        <v>27</v>
      </c>
      <c r="D395" s="12" t="s">
        <v>1188</v>
      </c>
    </row>
    <row r="396" spans="1:4" ht="20.100000000000001" customHeight="1" x14ac:dyDescent="0.25">
      <c r="A396" s="12" t="s">
        <v>1189</v>
      </c>
      <c r="B396" s="12" t="s">
        <v>417</v>
      </c>
      <c r="C396" s="12" t="s">
        <v>37</v>
      </c>
      <c r="D396" s="12" t="s">
        <v>1163</v>
      </c>
    </row>
    <row r="397" spans="1:4" ht="20.100000000000001" customHeight="1" x14ac:dyDescent="0.25">
      <c r="A397" s="12" t="s">
        <v>1190</v>
      </c>
      <c r="B397" s="12" t="s">
        <v>344</v>
      </c>
      <c r="C397" s="12" t="s">
        <v>20</v>
      </c>
      <c r="D397" s="12" t="s">
        <v>1191</v>
      </c>
    </row>
    <row r="398" spans="1:4" ht="20.100000000000001" customHeight="1" x14ac:dyDescent="0.25">
      <c r="A398" s="12" t="s">
        <v>1192</v>
      </c>
      <c r="B398" s="12" t="s">
        <v>311</v>
      </c>
      <c r="C398" s="12" t="s">
        <v>110</v>
      </c>
      <c r="D398" s="12" t="s">
        <v>1193</v>
      </c>
    </row>
    <row r="399" spans="1:4" ht="20.100000000000001" customHeight="1" x14ac:dyDescent="0.25">
      <c r="A399" s="12" t="s">
        <v>1194</v>
      </c>
      <c r="B399" s="12" t="s">
        <v>131</v>
      </c>
      <c r="C399" s="12" t="s">
        <v>110</v>
      </c>
      <c r="D399" s="12" t="s">
        <v>1195</v>
      </c>
    </row>
    <row r="400" spans="1:4" ht="20.100000000000001" customHeight="1" x14ac:dyDescent="0.25">
      <c r="A400" s="12" t="s">
        <v>1196</v>
      </c>
      <c r="B400" s="12" t="s">
        <v>301</v>
      </c>
      <c r="C400" s="12" t="s">
        <v>110</v>
      </c>
      <c r="D400" s="12" t="s">
        <v>1195</v>
      </c>
    </row>
    <row r="401" spans="1:4" ht="20.100000000000001" customHeight="1" x14ac:dyDescent="0.25">
      <c r="A401" s="12" t="s">
        <v>1197</v>
      </c>
      <c r="B401" s="12" t="s">
        <v>422</v>
      </c>
      <c r="C401" s="12" t="s">
        <v>99</v>
      </c>
      <c r="D401" s="12" t="s">
        <v>1198</v>
      </c>
    </row>
    <row r="402" spans="1:4" ht="20.100000000000001" customHeight="1" x14ac:dyDescent="0.25">
      <c r="A402" s="12" t="s">
        <v>1199</v>
      </c>
      <c r="B402" s="12" t="s">
        <v>151</v>
      </c>
      <c r="C402" s="12" t="s">
        <v>27</v>
      </c>
      <c r="D402" s="12" t="s">
        <v>1200</v>
      </c>
    </row>
    <row r="403" spans="1:4" ht="20.100000000000001" customHeight="1" x14ac:dyDescent="0.25">
      <c r="A403" s="12" t="s">
        <v>1201</v>
      </c>
      <c r="B403" s="12" t="s">
        <v>276</v>
      </c>
      <c r="C403" s="12" t="s">
        <v>20</v>
      </c>
      <c r="D403" s="12" t="s">
        <v>1202</v>
      </c>
    </row>
    <row r="404" spans="1:4" ht="20.100000000000001" customHeight="1" x14ac:dyDescent="0.25">
      <c r="A404" s="12" t="s">
        <v>1203</v>
      </c>
      <c r="B404" s="12" t="s">
        <v>276</v>
      </c>
      <c r="C404" s="12" t="s">
        <v>20</v>
      </c>
      <c r="D404" s="12" t="s">
        <v>1202</v>
      </c>
    </row>
    <row r="405" spans="1:4" ht="20.100000000000001" customHeight="1" x14ac:dyDescent="0.25">
      <c r="A405" s="12" t="s">
        <v>1204</v>
      </c>
      <c r="B405" s="12" t="s">
        <v>141</v>
      </c>
      <c r="C405" s="12" t="s">
        <v>27</v>
      </c>
      <c r="D405" s="12" t="s">
        <v>1202</v>
      </c>
    </row>
    <row r="406" spans="1:4" ht="20.100000000000001" customHeight="1" x14ac:dyDescent="0.25">
      <c r="A406" s="12" t="s">
        <v>1205</v>
      </c>
      <c r="B406" s="12" t="s">
        <v>1206</v>
      </c>
      <c r="C406" s="12" t="s">
        <v>110</v>
      </c>
      <c r="D406" s="12" t="s">
        <v>1207</v>
      </c>
    </row>
    <row r="407" spans="1:4" ht="20.100000000000001" customHeight="1" x14ac:dyDescent="0.25">
      <c r="A407" s="12" t="s">
        <v>1208</v>
      </c>
      <c r="B407" s="12" t="s">
        <v>257</v>
      </c>
      <c r="C407" s="12" t="s">
        <v>87</v>
      </c>
      <c r="D407" s="12" t="s">
        <v>1209</v>
      </c>
    </row>
    <row r="408" spans="1:4" ht="20.100000000000001" customHeight="1" x14ac:dyDescent="0.25">
      <c r="A408" s="12" t="s">
        <v>1210</v>
      </c>
      <c r="B408" s="12" t="s">
        <v>363</v>
      </c>
      <c r="C408" s="12" t="s">
        <v>87</v>
      </c>
      <c r="D408" s="12" t="s">
        <v>1211</v>
      </c>
    </row>
    <row r="409" spans="1:4" ht="20.100000000000001" customHeight="1" x14ac:dyDescent="0.25">
      <c r="A409" s="12" t="s">
        <v>1212</v>
      </c>
      <c r="B409" s="12" t="s">
        <v>443</v>
      </c>
      <c r="C409" s="12" t="s">
        <v>37</v>
      </c>
      <c r="D409" s="12" t="s">
        <v>1213</v>
      </c>
    </row>
    <row r="410" spans="1:4" ht="20.100000000000001" customHeight="1" x14ac:dyDescent="0.25">
      <c r="A410" s="12" t="s">
        <v>1214</v>
      </c>
      <c r="B410" s="12" t="s">
        <v>287</v>
      </c>
      <c r="C410" s="12" t="s">
        <v>98</v>
      </c>
      <c r="D410" s="12" t="s">
        <v>1213</v>
      </c>
    </row>
    <row r="411" spans="1:4" ht="20.100000000000001" customHeight="1" x14ac:dyDescent="0.25">
      <c r="A411" s="12" t="s">
        <v>1215</v>
      </c>
      <c r="B411" s="12" t="s">
        <v>273</v>
      </c>
      <c r="C411" s="12" t="s">
        <v>92</v>
      </c>
      <c r="D411" s="12" t="s">
        <v>1213</v>
      </c>
    </row>
    <row r="412" spans="1:4" ht="20.100000000000001" customHeight="1" x14ac:dyDescent="0.25">
      <c r="A412" s="12" t="s">
        <v>1216</v>
      </c>
      <c r="B412" s="12" t="s">
        <v>269</v>
      </c>
      <c r="C412" s="12" t="s">
        <v>110</v>
      </c>
      <c r="D412" s="12" t="s">
        <v>1217</v>
      </c>
    </row>
    <row r="413" spans="1:4" ht="20.100000000000001" customHeight="1" x14ac:dyDescent="0.25">
      <c r="A413" s="12" t="s">
        <v>1218</v>
      </c>
      <c r="B413" s="12" t="s">
        <v>394</v>
      </c>
      <c r="C413" s="12" t="s">
        <v>20</v>
      </c>
      <c r="D413" s="12" t="s">
        <v>1219</v>
      </c>
    </row>
    <row r="414" spans="1:4" ht="20.100000000000001" customHeight="1" x14ac:dyDescent="0.25">
      <c r="A414" s="12" t="s">
        <v>1220</v>
      </c>
      <c r="B414" s="12" t="s">
        <v>423</v>
      </c>
      <c r="C414" s="12" t="s">
        <v>20</v>
      </c>
      <c r="D414" s="12" t="s">
        <v>1219</v>
      </c>
    </row>
    <row r="415" spans="1:4" ht="20.100000000000001" customHeight="1" x14ac:dyDescent="0.25">
      <c r="A415" s="12" t="s">
        <v>1221</v>
      </c>
      <c r="B415" s="12" t="s">
        <v>232</v>
      </c>
      <c r="C415" s="12" t="s">
        <v>20</v>
      </c>
      <c r="D415" s="12" t="s">
        <v>1222</v>
      </c>
    </row>
    <row r="416" spans="1:4" ht="20.100000000000001" customHeight="1" x14ac:dyDescent="0.25">
      <c r="A416" s="12" t="s">
        <v>1223</v>
      </c>
      <c r="B416" s="12" t="s">
        <v>255</v>
      </c>
      <c r="C416" s="12" t="s">
        <v>20</v>
      </c>
      <c r="D416" s="12" t="s">
        <v>1224</v>
      </c>
    </row>
    <row r="417" spans="1:4" ht="20.100000000000001" customHeight="1" x14ac:dyDescent="0.25">
      <c r="A417" s="12" t="s">
        <v>1225</v>
      </c>
      <c r="B417" s="12" t="s">
        <v>255</v>
      </c>
      <c r="C417" s="12" t="s">
        <v>110</v>
      </c>
      <c r="D417" s="12" t="s">
        <v>1226</v>
      </c>
    </row>
    <row r="418" spans="1:4" ht="20.100000000000001" customHeight="1" x14ac:dyDescent="0.25">
      <c r="A418" s="12" t="s">
        <v>1227</v>
      </c>
      <c r="B418" s="12" t="s">
        <v>418</v>
      </c>
      <c r="C418" s="12" t="s">
        <v>55</v>
      </c>
      <c r="D418" s="12" t="s">
        <v>1228</v>
      </c>
    </row>
    <row r="419" spans="1:4" ht="20.100000000000001" customHeight="1" x14ac:dyDescent="0.25">
      <c r="A419" s="12" t="s">
        <v>1229</v>
      </c>
      <c r="B419" s="12" t="s">
        <v>463</v>
      </c>
      <c r="C419" s="12" t="s">
        <v>20</v>
      </c>
      <c r="D419" s="12" t="s">
        <v>1230</v>
      </c>
    </row>
    <row r="420" spans="1:4" ht="20.100000000000001" customHeight="1" x14ac:dyDescent="0.25">
      <c r="A420" s="12" t="s">
        <v>1231</v>
      </c>
      <c r="B420" s="12" t="s">
        <v>289</v>
      </c>
      <c r="C420" s="12" t="s">
        <v>20</v>
      </c>
      <c r="D420" s="12" t="s">
        <v>1232</v>
      </c>
    </row>
    <row r="421" spans="1:4" ht="20.100000000000001" customHeight="1" x14ac:dyDescent="0.25">
      <c r="A421" s="12" t="s">
        <v>1233</v>
      </c>
      <c r="B421" s="12" t="s">
        <v>143</v>
      </c>
      <c r="C421" s="12" t="s">
        <v>20</v>
      </c>
      <c r="D421" s="12" t="s">
        <v>1234</v>
      </c>
    </row>
    <row r="422" spans="1:4" ht="20.100000000000001" customHeight="1" x14ac:dyDescent="0.25">
      <c r="A422" s="12" t="s">
        <v>1235</v>
      </c>
      <c r="B422" s="12" t="s">
        <v>234</v>
      </c>
      <c r="C422" s="12" t="s">
        <v>27</v>
      </c>
      <c r="D422" s="12" t="s">
        <v>1236</v>
      </c>
    </row>
    <row r="423" spans="1:4" ht="20.100000000000001" customHeight="1" x14ac:dyDescent="0.25">
      <c r="A423" s="12" t="s">
        <v>1237</v>
      </c>
      <c r="B423" s="12" t="s">
        <v>283</v>
      </c>
      <c r="C423" s="12" t="s">
        <v>37</v>
      </c>
      <c r="D423" s="12" t="s">
        <v>1238</v>
      </c>
    </row>
    <row r="424" spans="1:4" ht="20.100000000000001" customHeight="1" x14ac:dyDescent="0.25">
      <c r="A424" s="12" t="s">
        <v>1239</v>
      </c>
      <c r="B424" s="12" t="s">
        <v>335</v>
      </c>
      <c r="C424" s="12" t="s">
        <v>98</v>
      </c>
      <c r="D424" s="12" t="s">
        <v>1240</v>
      </c>
    </row>
    <row r="425" spans="1:4" ht="20.100000000000001" customHeight="1" x14ac:dyDescent="0.25">
      <c r="A425" s="12" t="s">
        <v>1241</v>
      </c>
      <c r="B425" s="12" t="s">
        <v>377</v>
      </c>
      <c r="C425" s="12" t="s">
        <v>20</v>
      </c>
      <c r="D425" s="12" t="s">
        <v>1242</v>
      </c>
    </row>
    <row r="426" spans="1:4" ht="20.100000000000001" customHeight="1" x14ac:dyDescent="0.25">
      <c r="A426" s="12" t="s">
        <v>1243</v>
      </c>
      <c r="B426" s="12" t="s">
        <v>206</v>
      </c>
      <c r="C426" s="12" t="s">
        <v>20</v>
      </c>
      <c r="D426" s="12" t="s">
        <v>1242</v>
      </c>
    </row>
    <row r="427" spans="1:4" ht="20.100000000000001" customHeight="1" x14ac:dyDescent="0.25">
      <c r="A427" s="12" t="s">
        <v>1244</v>
      </c>
      <c r="B427" s="12" t="s">
        <v>354</v>
      </c>
      <c r="C427" s="12" t="s">
        <v>37</v>
      </c>
      <c r="D427" s="12" t="s">
        <v>442</v>
      </c>
    </row>
    <row r="428" spans="1:4" ht="20.100000000000001" customHeight="1" x14ac:dyDescent="0.25">
      <c r="A428" s="12" t="s">
        <v>1245</v>
      </c>
      <c r="B428" s="12" t="s">
        <v>369</v>
      </c>
      <c r="C428" s="12" t="s">
        <v>37</v>
      </c>
      <c r="D428" s="12" t="s">
        <v>1246</v>
      </c>
    </row>
    <row r="429" spans="1:4" ht="20.100000000000001" customHeight="1" x14ac:dyDescent="0.25">
      <c r="A429" s="12" t="s">
        <v>1247</v>
      </c>
      <c r="B429" s="12" t="s">
        <v>460</v>
      </c>
      <c r="C429" s="12" t="s">
        <v>110</v>
      </c>
      <c r="D429" s="12" t="s">
        <v>1248</v>
      </c>
    </row>
    <row r="430" spans="1:4" ht="20.100000000000001" customHeight="1" x14ac:dyDescent="0.25">
      <c r="A430" s="12" t="s">
        <v>1249</v>
      </c>
      <c r="B430" s="12" t="s">
        <v>403</v>
      </c>
      <c r="C430" s="12" t="s">
        <v>20</v>
      </c>
      <c r="D430" s="12" t="s">
        <v>1097</v>
      </c>
    </row>
    <row r="431" spans="1:4" ht="20.100000000000001" customHeight="1" x14ac:dyDescent="0.25">
      <c r="A431" s="12" t="s">
        <v>1250</v>
      </c>
      <c r="B431" s="12" t="s">
        <v>354</v>
      </c>
      <c r="C431" s="12" t="s">
        <v>20</v>
      </c>
      <c r="D431" s="12" t="s">
        <v>1097</v>
      </c>
    </row>
    <row r="432" spans="1:4" ht="20.100000000000001" customHeight="1" x14ac:dyDescent="0.25">
      <c r="A432" s="12" t="s">
        <v>1251</v>
      </c>
      <c r="B432" s="12" t="s">
        <v>126</v>
      </c>
      <c r="C432" s="12" t="s">
        <v>27</v>
      </c>
      <c r="D432" s="12" t="s">
        <v>1252</v>
      </c>
    </row>
    <row r="433" spans="1:4" ht="20.100000000000001" customHeight="1" x14ac:dyDescent="0.25">
      <c r="A433" s="12" t="s">
        <v>1253</v>
      </c>
      <c r="B433" s="12" t="s">
        <v>383</v>
      </c>
      <c r="C433" s="12" t="s">
        <v>20</v>
      </c>
      <c r="D433" s="12" t="s">
        <v>52</v>
      </c>
    </row>
    <row r="434" spans="1:4" ht="20.100000000000001" customHeight="1" x14ac:dyDescent="0.25">
      <c r="A434" s="12" t="s">
        <v>1254</v>
      </c>
      <c r="B434" s="12" t="s">
        <v>376</v>
      </c>
      <c r="C434" s="12" t="s">
        <v>27</v>
      </c>
      <c r="D434" s="12" t="s">
        <v>1255</v>
      </c>
    </row>
    <row r="435" spans="1:4" ht="20.100000000000001" customHeight="1" x14ac:dyDescent="0.25">
      <c r="A435" s="12" t="s">
        <v>1256</v>
      </c>
      <c r="B435" s="12" t="s">
        <v>413</v>
      </c>
      <c r="C435" s="12" t="s">
        <v>37</v>
      </c>
      <c r="D435" s="12" t="s">
        <v>1257</v>
      </c>
    </row>
    <row r="436" spans="1:4" ht="20.100000000000001" customHeight="1" x14ac:dyDescent="0.25">
      <c r="A436" s="12" t="s">
        <v>1258</v>
      </c>
      <c r="B436" s="12" t="s">
        <v>196</v>
      </c>
      <c r="C436" s="12" t="s">
        <v>27</v>
      </c>
      <c r="D436" s="12" t="s">
        <v>1259</v>
      </c>
    </row>
    <row r="437" spans="1:4" ht="20.100000000000001" customHeight="1" x14ac:dyDescent="0.25">
      <c r="A437" s="12" t="s">
        <v>1260</v>
      </c>
      <c r="B437" s="12" t="s">
        <v>127</v>
      </c>
      <c r="C437" s="12" t="s">
        <v>66</v>
      </c>
      <c r="D437" s="12" t="s">
        <v>1261</v>
      </c>
    </row>
    <row r="438" spans="1:4" ht="20.100000000000001" customHeight="1" x14ac:dyDescent="0.25">
      <c r="A438" s="12" t="s">
        <v>1262</v>
      </c>
      <c r="B438" s="12" t="s">
        <v>402</v>
      </c>
      <c r="C438" s="12" t="s">
        <v>37</v>
      </c>
      <c r="D438" s="12" t="s">
        <v>1263</v>
      </c>
    </row>
    <row r="439" spans="1:4" ht="20.100000000000001" customHeight="1" x14ac:dyDescent="0.25">
      <c r="A439" s="12" t="s">
        <v>1264</v>
      </c>
      <c r="B439" s="12" t="s">
        <v>443</v>
      </c>
      <c r="C439" s="12" t="s">
        <v>20</v>
      </c>
      <c r="D439" s="12" t="s">
        <v>1265</v>
      </c>
    </row>
    <row r="440" spans="1:4" ht="20.100000000000001" customHeight="1" x14ac:dyDescent="0.25">
      <c r="A440" s="12" t="s">
        <v>1266</v>
      </c>
      <c r="B440" s="12" t="s">
        <v>385</v>
      </c>
      <c r="C440" s="12" t="s">
        <v>27</v>
      </c>
      <c r="D440" s="12" t="s">
        <v>1267</v>
      </c>
    </row>
    <row r="441" spans="1:4" ht="20.100000000000001" customHeight="1" x14ac:dyDescent="0.25">
      <c r="A441" s="12" t="s">
        <v>1268</v>
      </c>
      <c r="B441" s="12" t="s">
        <v>360</v>
      </c>
      <c r="C441" s="12" t="s">
        <v>27</v>
      </c>
      <c r="D441" s="12" t="s">
        <v>1269</v>
      </c>
    </row>
    <row r="442" spans="1:4" ht="20.100000000000001" customHeight="1" x14ac:dyDescent="0.25">
      <c r="A442" s="12" t="s">
        <v>1270</v>
      </c>
      <c r="B442" s="12" t="s">
        <v>188</v>
      </c>
      <c r="C442" s="12" t="s">
        <v>81</v>
      </c>
      <c r="D442" s="12" t="s">
        <v>1271</v>
      </c>
    </row>
    <row r="443" spans="1:4" ht="20.100000000000001" customHeight="1" x14ac:dyDescent="0.25">
      <c r="A443" s="12" t="s">
        <v>1272</v>
      </c>
      <c r="B443" s="12" t="s">
        <v>271</v>
      </c>
      <c r="C443" s="12" t="s">
        <v>27</v>
      </c>
      <c r="D443" s="12" t="s">
        <v>1273</v>
      </c>
    </row>
    <row r="444" spans="1:4" ht="20.100000000000001" customHeight="1" x14ac:dyDescent="0.25">
      <c r="A444" s="12" t="s">
        <v>1274</v>
      </c>
      <c r="B444" s="12" t="s">
        <v>449</v>
      </c>
      <c r="C444" s="12" t="s">
        <v>20</v>
      </c>
      <c r="D444" s="12" t="s">
        <v>1166</v>
      </c>
    </row>
    <row r="445" spans="1:4" ht="20.100000000000001" customHeight="1" x14ac:dyDescent="0.25">
      <c r="A445" s="12" t="s">
        <v>1275</v>
      </c>
      <c r="B445" s="12" t="s">
        <v>380</v>
      </c>
      <c r="C445" s="12" t="s">
        <v>20</v>
      </c>
      <c r="D445" s="12" t="s">
        <v>1121</v>
      </c>
    </row>
    <row r="446" spans="1:4" ht="20.100000000000001" customHeight="1" x14ac:dyDescent="0.25">
      <c r="A446" s="12" t="s">
        <v>1276</v>
      </c>
      <c r="B446" s="12" t="s">
        <v>423</v>
      </c>
      <c r="C446" s="12" t="s">
        <v>110</v>
      </c>
      <c r="D446" s="12" t="s">
        <v>1277</v>
      </c>
    </row>
    <row r="447" spans="1:4" ht="20.100000000000001" customHeight="1" x14ac:dyDescent="0.25">
      <c r="A447" s="12" t="s">
        <v>1278</v>
      </c>
      <c r="B447" s="12" t="s">
        <v>257</v>
      </c>
      <c r="C447" s="12" t="s">
        <v>20</v>
      </c>
      <c r="D447" s="12" t="s">
        <v>1279</v>
      </c>
    </row>
    <row r="448" spans="1:4" ht="20.100000000000001" customHeight="1" x14ac:dyDescent="0.25">
      <c r="A448" s="12" t="s">
        <v>1280</v>
      </c>
      <c r="B448" s="12" t="s">
        <v>387</v>
      </c>
      <c r="C448" s="12" t="s">
        <v>20</v>
      </c>
      <c r="D448" s="12" t="s">
        <v>1281</v>
      </c>
    </row>
    <row r="449" spans="1:4" ht="20.100000000000001" customHeight="1" x14ac:dyDescent="0.25">
      <c r="A449" s="12" t="s">
        <v>1282</v>
      </c>
      <c r="B449" s="12" t="s">
        <v>129</v>
      </c>
      <c r="C449" s="12" t="s">
        <v>98</v>
      </c>
      <c r="D449" s="12" t="s">
        <v>1283</v>
      </c>
    </row>
    <row r="450" spans="1:4" ht="20.100000000000001" customHeight="1" x14ac:dyDescent="0.25">
      <c r="A450" s="12" t="s">
        <v>1284</v>
      </c>
      <c r="B450" s="12" t="s">
        <v>395</v>
      </c>
      <c r="C450" s="12" t="s">
        <v>27</v>
      </c>
      <c r="D450" s="12" t="s">
        <v>1285</v>
      </c>
    </row>
    <row r="451" spans="1:4" ht="20.100000000000001" customHeight="1" x14ac:dyDescent="0.25">
      <c r="A451" s="12" t="s">
        <v>1286</v>
      </c>
      <c r="B451" s="12" t="s">
        <v>1287</v>
      </c>
      <c r="C451" s="12" t="s">
        <v>237</v>
      </c>
      <c r="D451" s="12" t="s">
        <v>401</v>
      </c>
    </row>
    <row r="452" spans="1:4" ht="20.100000000000001" customHeight="1" x14ac:dyDescent="0.25">
      <c r="A452" s="12" t="s">
        <v>1288</v>
      </c>
      <c r="B452" s="12" t="s">
        <v>318</v>
      </c>
      <c r="C452" s="12" t="s">
        <v>27</v>
      </c>
      <c r="D452" s="12" t="s">
        <v>1289</v>
      </c>
    </row>
    <row r="453" spans="1:4" ht="20.100000000000001" customHeight="1" x14ac:dyDescent="0.25">
      <c r="A453" s="12" t="s">
        <v>1290</v>
      </c>
      <c r="B453" s="12" t="s">
        <v>34</v>
      </c>
      <c r="C453" s="12" t="s">
        <v>27</v>
      </c>
      <c r="D453" s="12" t="s">
        <v>1291</v>
      </c>
    </row>
    <row r="454" spans="1:4" ht="20.100000000000001" customHeight="1" x14ac:dyDescent="0.25">
      <c r="A454" s="12" t="s">
        <v>1292</v>
      </c>
      <c r="B454" s="12" t="s">
        <v>48</v>
      </c>
      <c r="C454" s="12" t="s">
        <v>27</v>
      </c>
      <c r="D454" s="12" t="s">
        <v>1293</v>
      </c>
    </row>
    <row r="455" spans="1:4" ht="20.100000000000001" customHeight="1" x14ac:dyDescent="0.25">
      <c r="A455" s="12" t="s">
        <v>1294</v>
      </c>
      <c r="B455" s="12" t="s">
        <v>1295</v>
      </c>
      <c r="C455" s="12" t="s">
        <v>37</v>
      </c>
      <c r="D455" s="12" t="s">
        <v>1296</v>
      </c>
    </row>
    <row r="456" spans="1:4" ht="20.100000000000001" customHeight="1" x14ac:dyDescent="0.25">
      <c r="A456" s="12" t="s">
        <v>1297</v>
      </c>
      <c r="B456" s="12" t="s">
        <v>251</v>
      </c>
      <c r="C456" s="12" t="s">
        <v>27</v>
      </c>
      <c r="D456" s="12" t="s">
        <v>1298</v>
      </c>
    </row>
    <row r="457" spans="1:4" ht="20.100000000000001" customHeight="1" x14ac:dyDescent="0.25">
      <c r="A457" s="12" t="s">
        <v>1299</v>
      </c>
      <c r="B457" s="12" t="s">
        <v>251</v>
      </c>
      <c r="C457" s="12" t="s">
        <v>27</v>
      </c>
      <c r="D457" s="12" t="s">
        <v>1300</v>
      </c>
    </row>
    <row r="458" spans="1:4" ht="20.100000000000001" customHeight="1" x14ac:dyDescent="0.25">
      <c r="A458" s="12" t="s">
        <v>1301</v>
      </c>
      <c r="B458" s="12" t="s">
        <v>26</v>
      </c>
      <c r="C458" s="12" t="s">
        <v>27</v>
      </c>
      <c r="D458" s="12" t="s">
        <v>1302</v>
      </c>
    </row>
    <row r="459" spans="1:4" ht="20.100000000000001" customHeight="1" x14ac:dyDescent="0.25">
      <c r="A459" s="12" t="s">
        <v>1303</v>
      </c>
      <c r="B459" s="12" t="s">
        <v>1304</v>
      </c>
      <c r="C459" s="12" t="s">
        <v>27</v>
      </c>
      <c r="D459" s="12" t="s">
        <v>1305</v>
      </c>
    </row>
    <row r="460" spans="1:4" ht="20.100000000000001" customHeight="1" x14ac:dyDescent="0.25">
      <c r="A460" s="12" t="s">
        <v>1306</v>
      </c>
      <c r="B460" s="12" t="s">
        <v>1295</v>
      </c>
      <c r="C460" s="12" t="s">
        <v>20</v>
      </c>
      <c r="D460" s="12" t="s">
        <v>1307</v>
      </c>
    </row>
    <row r="461" spans="1:4" ht="20.100000000000001" customHeight="1" x14ac:dyDescent="0.25">
      <c r="A461" s="12" t="s">
        <v>1308</v>
      </c>
      <c r="B461" s="12" t="s">
        <v>1309</v>
      </c>
      <c r="C461" s="12" t="s">
        <v>27</v>
      </c>
      <c r="D461" s="12" t="s">
        <v>1310</v>
      </c>
    </row>
    <row r="462" spans="1:4" ht="20.100000000000001" customHeight="1" x14ac:dyDescent="0.25">
      <c r="A462" s="12" t="s">
        <v>1311</v>
      </c>
      <c r="B462" s="12" t="s">
        <v>1309</v>
      </c>
      <c r="C462" s="12" t="s">
        <v>27</v>
      </c>
      <c r="D462" s="12" t="s">
        <v>1312</v>
      </c>
    </row>
    <row r="463" spans="1:4" ht="20.100000000000001" customHeight="1" x14ac:dyDescent="0.25">
      <c r="A463" s="12" t="s">
        <v>1313</v>
      </c>
      <c r="B463" s="12" t="s">
        <v>251</v>
      </c>
      <c r="C463" s="12" t="s">
        <v>37</v>
      </c>
      <c r="D463" s="12" t="s">
        <v>1314</v>
      </c>
    </row>
    <row r="464" spans="1:4" ht="20.100000000000001" customHeight="1" x14ac:dyDescent="0.25">
      <c r="A464" s="12" t="s">
        <v>1315</v>
      </c>
      <c r="B464" s="12" t="s">
        <v>1316</v>
      </c>
      <c r="C464" s="12" t="s">
        <v>110</v>
      </c>
      <c r="D464" s="12" t="s">
        <v>1317</v>
      </c>
    </row>
    <row r="465" spans="1:4" ht="20.100000000000001" customHeight="1" x14ac:dyDescent="0.25">
      <c r="A465" s="12" t="s">
        <v>1318</v>
      </c>
      <c r="B465" s="12" t="s">
        <v>251</v>
      </c>
      <c r="C465" s="12" t="s">
        <v>27</v>
      </c>
      <c r="D465" s="12" t="s">
        <v>1319</v>
      </c>
    </row>
    <row r="466" spans="1:4" ht="20.100000000000001" customHeight="1" x14ac:dyDescent="0.25">
      <c r="A466" s="12" t="s">
        <v>1320</v>
      </c>
      <c r="B466" s="12" t="s">
        <v>1295</v>
      </c>
      <c r="C466" s="12" t="s">
        <v>27</v>
      </c>
      <c r="D466" s="12" t="s">
        <v>1321</v>
      </c>
    </row>
    <row r="467" spans="1:4" ht="20.100000000000001" customHeight="1" x14ac:dyDescent="0.25">
      <c r="A467" s="12" t="s">
        <v>1322</v>
      </c>
      <c r="B467" s="12" t="s">
        <v>302</v>
      </c>
      <c r="C467" s="12" t="s">
        <v>37</v>
      </c>
      <c r="D467" s="12" t="s">
        <v>1323</v>
      </c>
    </row>
    <row r="468" spans="1:4" ht="20.100000000000001" customHeight="1" x14ac:dyDescent="0.25">
      <c r="A468" s="12" t="s">
        <v>1324</v>
      </c>
      <c r="B468" s="12" t="s">
        <v>26</v>
      </c>
      <c r="C468" s="12" t="s">
        <v>20</v>
      </c>
      <c r="D468" s="12" t="s">
        <v>1325</v>
      </c>
    </row>
    <row r="469" spans="1:4" ht="20.100000000000001" customHeight="1" x14ac:dyDescent="0.25">
      <c r="A469" s="12" t="s">
        <v>1326</v>
      </c>
      <c r="B469" s="12" t="s">
        <v>251</v>
      </c>
      <c r="C469" s="12" t="s">
        <v>27</v>
      </c>
      <c r="D469" s="12" t="s">
        <v>1327</v>
      </c>
    </row>
    <row r="470" spans="1:4" ht="20.100000000000001" customHeight="1" x14ac:dyDescent="0.25">
      <c r="A470" s="12" t="s">
        <v>1328</v>
      </c>
      <c r="B470" s="12" t="s">
        <v>1295</v>
      </c>
      <c r="C470" s="12" t="s">
        <v>20</v>
      </c>
      <c r="D470" s="12" t="s">
        <v>1329</v>
      </c>
    </row>
    <row r="471" spans="1:4" ht="20.100000000000001" customHeight="1" x14ac:dyDescent="0.25">
      <c r="A471" s="12" t="s">
        <v>1330</v>
      </c>
      <c r="B471" s="12" t="s">
        <v>251</v>
      </c>
      <c r="C471" s="12" t="s">
        <v>20</v>
      </c>
      <c r="D471" s="12" t="s">
        <v>1331</v>
      </c>
    </row>
    <row r="472" spans="1:4" ht="20.100000000000001" customHeight="1" x14ac:dyDescent="0.25">
      <c r="A472" s="12" t="s">
        <v>1332</v>
      </c>
      <c r="B472" s="12" t="s">
        <v>1295</v>
      </c>
      <c r="C472" s="12" t="s">
        <v>27</v>
      </c>
      <c r="D472" s="12" t="s">
        <v>1329</v>
      </c>
    </row>
    <row r="473" spans="1:4" ht="20.100000000000001" customHeight="1" x14ac:dyDescent="0.25">
      <c r="A473" s="12" t="s">
        <v>1333</v>
      </c>
      <c r="B473" s="12" t="s">
        <v>1295</v>
      </c>
      <c r="C473" s="12" t="s">
        <v>27</v>
      </c>
      <c r="D473" s="12" t="s">
        <v>1334</v>
      </c>
    </row>
    <row r="474" spans="1:4" ht="20.100000000000001" customHeight="1" x14ac:dyDescent="0.25">
      <c r="A474" s="12" t="s">
        <v>1335</v>
      </c>
      <c r="B474" s="12" t="s">
        <v>251</v>
      </c>
      <c r="C474" s="12" t="s">
        <v>27</v>
      </c>
      <c r="D474" s="12" t="s">
        <v>1336</v>
      </c>
    </row>
    <row r="475" spans="1:4" ht="20.100000000000001" customHeight="1" x14ac:dyDescent="0.25">
      <c r="A475" s="12" t="s">
        <v>1337</v>
      </c>
      <c r="B475" s="12" t="s">
        <v>1338</v>
      </c>
      <c r="C475" s="12" t="s">
        <v>27</v>
      </c>
      <c r="D475" s="12" t="s">
        <v>1339</v>
      </c>
    </row>
    <row r="476" spans="1:4" ht="20.100000000000001" customHeight="1" x14ac:dyDescent="0.25">
      <c r="A476" s="12" t="s">
        <v>1340</v>
      </c>
      <c r="B476" s="12" t="s">
        <v>1341</v>
      </c>
      <c r="C476" s="12" t="s">
        <v>27</v>
      </c>
      <c r="D476" s="12" t="s">
        <v>1342</v>
      </c>
    </row>
    <row r="477" spans="1:4" ht="20.100000000000001" customHeight="1" x14ac:dyDescent="0.25">
      <c r="A477" s="12" t="s">
        <v>1343</v>
      </c>
      <c r="B477" s="12" t="s">
        <v>1344</v>
      </c>
      <c r="C477" s="12" t="s">
        <v>27</v>
      </c>
      <c r="D477" s="12" t="s">
        <v>1345</v>
      </c>
    </row>
    <row r="478" spans="1:4" ht="20.100000000000001" customHeight="1" x14ac:dyDescent="0.25">
      <c r="A478" s="12" t="s">
        <v>1346</v>
      </c>
      <c r="B478" s="12" t="s">
        <v>1347</v>
      </c>
      <c r="C478" s="12" t="s">
        <v>27</v>
      </c>
      <c r="D478" s="12" t="s">
        <v>52</v>
      </c>
    </row>
    <row r="479" spans="1:4" ht="20.100000000000001" customHeight="1" x14ac:dyDescent="0.25">
      <c r="A479" s="12" t="s">
        <v>1348</v>
      </c>
      <c r="B479" s="12" t="s">
        <v>1295</v>
      </c>
      <c r="C479" s="12" t="s">
        <v>27</v>
      </c>
      <c r="D479" s="12" t="s">
        <v>1349</v>
      </c>
    </row>
    <row r="480" spans="1:4" ht="20.100000000000001" customHeight="1" x14ac:dyDescent="0.25">
      <c r="A480" s="12" t="s">
        <v>1350</v>
      </c>
      <c r="B480" s="12" t="s">
        <v>48</v>
      </c>
      <c r="C480" s="12" t="s">
        <v>27</v>
      </c>
      <c r="D480" s="12" t="s">
        <v>1351</v>
      </c>
    </row>
    <row r="481" spans="1:4" ht="20.100000000000001" customHeight="1" x14ac:dyDescent="0.25">
      <c r="A481" s="12" t="s">
        <v>1352</v>
      </c>
      <c r="B481" s="12" t="s">
        <v>1295</v>
      </c>
      <c r="C481" s="12" t="s">
        <v>27</v>
      </c>
      <c r="D481" s="12" t="s">
        <v>1353</v>
      </c>
    </row>
    <row r="482" spans="1:4" ht="20.100000000000001" customHeight="1" x14ac:dyDescent="0.25">
      <c r="A482" s="12" t="s">
        <v>1354</v>
      </c>
      <c r="B482" s="12" t="s">
        <v>1316</v>
      </c>
      <c r="C482" s="12" t="s">
        <v>27</v>
      </c>
      <c r="D482" s="12" t="s">
        <v>1355</v>
      </c>
    </row>
    <row r="483" spans="1:4" ht="20.100000000000001" customHeight="1" x14ac:dyDescent="0.25">
      <c r="A483" s="12" t="s">
        <v>1356</v>
      </c>
      <c r="B483" s="12" t="s">
        <v>251</v>
      </c>
      <c r="C483" s="12" t="s">
        <v>27</v>
      </c>
      <c r="D483" s="12" t="s">
        <v>1357</v>
      </c>
    </row>
    <row r="484" spans="1:4" ht="20.100000000000001" customHeight="1" x14ac:dyDescent="0.25">
      <c r="A484" s="12" t="s">
        <v>1358</v>
      </c>
      <c r="B484" s="12" t="s">
        <v>251</v>
      </c>
      <c r="C484" s="12" t="s">
        <v>27</v>
      </c>
      <c r="D484" s="12" t="s">
        <v>1359</v>
      </c>
    </row>
    <row r="485" spans="1:4" ht="20.100000000000001" customHeight="1" x14ac:dyDescent="0.25">
      <c r="A485" s="12" t="s">
        <v>1360</v>
      </c>
      <c r="B485" s="12" t="s">
        <v>251</v>
      </c>
      <c r="C485" s="12" t="s">
        <v>27</v>
      </c>
      <c r="D485" s="12" t="s">
        <v>1361</v>
      </c>
    </row>
    <row r="486" spans="1:4" ht="20.100000000000001" customHeight="1" x14ac:dyDescent="0.25">
      <c r="A486" s="12" t="s">
        <v>1362</v>
      </c>
      <c r="B486" s="12" t="s">
        <v>251</v>
      </c>
      <c r="C486" s="12" t="s">
        <v>27</v>
      </c>
      <c r="D486" s="12" t="s">
        <v>1363</v>
      </c>
    </row>
    <row r="487" spans="1:4" ht="20.100000000000001" customHeight="1" x14ac:dyDescent="0.25">
      <c r="A487" s="12" t="s">
        <v>1364</v>
      </c>
      <c r="B487" s="12" t="s">
        <v>251</v>
      </c>
      <c r="C487" s="12" t="s">
        <v>27</v>
      </c>
      <c r="D487" s="12" t="s">
        <v>1365</v>
      </c>
    </row>
    <row r="488" spans="1:4" ht="20.100000000000001" customHeight="1" x14ac:dyDescent="0.25">
      <c r="A488" s="12" t="s">
        <v>1366</v>
      </c>
      <c r="B488" s="12" t="s">
        <v>1367</v>
      </c>
      <c r="C488" s="12" t="s">
        <v>27</v>
      </c>
      <c r="D488" s="12" t="s">
        <v>1368</v>
      </c>
    </row>
    <row r="489" spans="1:4" ht="20.100000000000001" customHeight="1" x14ac:dyDescent="0.25">
      <c r="A489" s="12" t="s">
        <v>1369</v>
      </c>
      <c r="B489" s="12" t="s">
        <v>1367</v>
      </c>
      <c r="C489" s="12" t="s">
        <v>27</v>
      </c>
      <c r="D489" s="12" t="s">
        <v>1370</v>
      </c>
    </row>
    <row r="490" spans="1:4" ht="20.100000000000001" customHeight="1" x14ac:dyDescent="0.25">
      <c r="A490" s="12" t="s">
        <v>1371</v>
      </c>
      <c r="B490" s="12" t="s">
        <v>1367</v>
      </c>
      <c r="C490" s="12" t="s">
        <v>27</v>
      </c>
      <c r="D490" s="12" t="s">
        <v>1372</v>
      </c>
    </row>
    <row r="491" spans="1:4" ht="20.100000000000001" customHeight="1" x14ac:dyDescent="0.25">
      <c r="A491" s="12" t="s">
        <v>1373</v>
      </c>
      <c r="B491" s="12" t="s">
        <v>1367</v>
      </c>
      <c r="C491" s="12" t="s">
        <v>27</v>
      </c>
      <c r="D491" s="12" t="s">
        <v>1374</v>
      </c>
    </row>
    <row r="492" spans="1:4" ht="20.100000000000001" customHeight="1" x14ac:dyDescent="0.25">
      <c r="A492" s="12" t="s">
        <v>1375</v>
      </c>
      <c r="B492" s="12" t="s">
        <v>251</v>
      </c>
      <c r="C492" s="12" t="s">
        <v>27</v>
      </c>
      <c r="D492" s="12" t="s">
        <v>1376</v>
      </c>
    </row>
    <row r="493" spans="1:4" ht="20.100000000000001" customHeight="1" x14ac:dyDescent="0.25">
      <c r="A493" s="12" t="s">
        <v>1377</v>
      </c>
      <c r="B493" s="12" t="s">
        <v>251</v>
      </c>
      <c r="C493" s="12" t="s">
        <v>20</v>
      </c>
      <c r="D493" s="12" t="s">
        <v>1378</v>
      </c>
    </row>
    <row r="494" spans="1:4" ht="20.100000000000001" customHeight="1" x14ac:dyDescent="0.25">
      <c r="A494" s="12" t="s">
        <v>1379</v>
      </c>
      <c r="B494" s="12" t="s">
        <v>251</v>
      </c>
      <c r="C494" s="12" t="s">
        <v>27</v>
      </c>
      <c r="D494" s="12" t="s">
        <v>1380</v>
      </c>
    </row>
    <row r="495" spans="1:4" ht="20.100000000000001" customHeight="1" x14ac:dyDescent="0.25">
      <c r="A495" s="12" t="s">
        <v>1381</v>
      </c>
      <c r="B495" s="12" t="s">
        <v>1316</v>
      </c>
      <c r="C495" s="12" t="s">
        <v>27</v>
      </c>
      <c r="D495" s="12" t="s">
        <v>1382</v>
      </c>
    </row>
    <row r="496" spans="1:4" ht="20.100000000000001" customHeight="1" x14ac:dyDescent="0.25">
      <c r="A496" s="12" t="s">
        <v>1383</v>
      </c>
      <c r="B496" s="12" t="s">
        <v>251</v>
      </c>
      <c r="C496" s="12" t="s">
        <v>27</v>
      </c>
      <c r="D496" s="12" t="s">
        <v>1384</v>
      </c>
    </row>
    <row r="497" spans="1:4" ht="20.100000000000001" customHeight="1" x14ac:dyDescent="0.25">
      <c r="A497" s="12" t="s">
        <v>1385</v>
      </c>
      <c r="B497" s="12" t="s">
        <v>1386</v>
      </c>
      <c r="C497" s="12" t="s">
        <v>27</v>
      </c>
      <c r="D497" s="12" t="s">
        <v>52</v>
      </c>
    </row>
    <row r="498" spans="1:4" ht="20.100000000000001" customHeight="1" x14ac:dyDescent="0.25">
      <c r="A498" s="12" t="s">
        <v>1387</v>
      </c>
      <c r="B498" s="12" t="s">
        <v>1295</v>
      </c>
      <c r="C498" s="12" t="s">
        <v>27</v>
      </c>
      <c r="D498" s="12" t="s">
        <v>1388</v>
      </c>
    </row>
    <row r="499" spans="1:4" ht="20.100000000000001" customHeight="1" x14ac:dyDescent="0.25">
      <c r="A499" s="12" t="s">
        <v>1389</v>
      </c>
      <c r="B499" s="12" t="s">
        <v>1295</v>
      </c>
      <c r="C499" s="12" t="s">
        <v>110</v>
      </c>
      <c r="D499" s="12" t="s">
        <v>1390</v>
      </c>
    </row>
    <row r="500" spans="1:4" ht="20.100000000000001" customHeight="1" x14ac:dyDescent="0.25">
      <c r="A500" s="12" t="s">
        <v>1391</v>
      </c>
      <c r="B500" s="12" t="s">
        <v>132</v>
      </c>
      <c r="C500" s="12" t="s">
        <v>27</v>
      </c>
      <c r="D500" s="12" t="s">
        <v>52</v>
      </c>
    </row>
    <row r="501" spans="1:4" ht="20.100000000000001" customHeight="1" x14ac:dyDescent="0.25">
      <c r="A501" s="12" t="s">
        <v>1392</v>
      </c>
      <c r="B501" s="12" t="s">
        <v>1287</v>
      </c>
      <c r="C501" s="12" t="s">
        <v>27</v>
      </c>
      <c r="D501" s="12" t="s">
        <v>1393</v>
      </c>
    </row>
    <row r="502" spans="1:4" ht="20.100000000000001" customHeight="1" x14ac:dyDescent="0.25">
      <c r="A502" s="12" t="s">
        <v>1394</v>
      </c>
      <c r="B502" s="12" t="s">
        <v>1395</v>
      </c>
      <c r="C502" s="12" t="s">
        <v>267</v>
      </c>
      <c r="D502" s="12" t="s">
        <v>1396</v>
      </c>
    </row>
    <row r="503" spans="1:4" ht="20.100000000000001" customHeight="1" x14ac:dyDescent="0.25">
      <c r="A503" s="12" t="s">
        <v>1397</v>
      </c>
      <c r="B503" s="12" t="s">
        <v>147</v>
      </c>
      <c r="C503" s="12" t="s">
        <v>99</v>
      </c>
      <c r="D503" s="12" t="s">
        <v>1398</v>
      </c>
    </row>
    <row r="504" spans="1:4" ht="20.100000000000001" customHeight="1" x14ac:dyDescent="0.25">
      <c r="A504" s="12" t="s">
        <v>1399</v>
      </c>
      <c r="B504" s="12" t="s">
        <v>235</v>
      </c>
      <c r="C504" s="12" t="s">
        <v>114</v>
      </c>
      <c r="D504" s="12" t="s">
        <v>1400</v>
      </c>
    </row>
    <row r="505" spans="1:4" ht="20.100000000000001" customHeight="1" x14ac:dyDescent="0.25">
      <c r="A505" s="12" t="s">
        <v>1401</v>
      </c>
      <c r="B505" s="12" t="s">
        <v>1402</v>
      </c>
      <c r="C505" s="12" t="s">
        <v>1403</v>
      </c>
      <c r="D505" s="12" t="s">
        <v>1404</v>
      </c>
    </row>
    <row r="506" spans="1:4" ht="20.100000000000001" customHeight="1" x14ac:dyDescent="0.25">
      <c r="A506" s="12" t="s">
        <v>1405</v>
      </c>
      <c r="B506" s="12" t="s">
        <v>1406</v>
      </c>
      <c r="C506" s="12" t="s">
        <v>87</v>
      </c>
      <c r="D506" s="12" t="s">
        <v>1407</v>
      </c>
    </row>
    <row r="507" spans="1:4" ht="20.100000000000001" customHeight="1" x14ac:dyDescent="0.25">
      <c r="A507" s="12" t="s">
        <v>1408</v>
      </c>
      <c r="B507" s="12" t="s">
        <v>1409</v>
      </c>
      <c r="C507" s="12" t="s">
        <v>81</v>
      </c>
      <c r="D507" s="12" t="s">
        <v>1410</v>
      </c>
    </row>
    <row r="508" spans="1:4" ht="20.100000000000001" customHeight="1" x14ac:dyDescent="0.25">
      <c r="A508" s="12" t="s">
        <v>1411</v>
      </c>
      <c r="B508" s="12" t="s">
        <v>86</v>
      </c>
      <c r="C508" s="12" t="s">
        <v>58</v>
      </c>
      <c r="D508" s="12" t="s">
        <v>1412</v>
      </c>
    </row>
    <row r="509" spans="1:4" ht="20.100000000000001" customHeight="1" x14ac:dyDescent="0.25">
      <c r="A509" s="12" t="s">
        <v>1413</v>
      </c>
      <c r="B509" s="12" t="s">
        <v>86</v>
      </c>
      <c r="C509" s="12" t="s">
        <v>277</v>
      </c>
      <c r="D509" s="12" t="s">
        <v>1412</v>
      </c>
    </row>
    <row r="510" spans="1:4" ht="20.100000000000001" customHeight="1" x14ac:dyDescent="0.25">
      <c r="A510" s="12" t="s">
        <v>1414</v>
      </c>
      <c r="B510" s="12" t="s">
        <v>242</v>
      </c>
      <c r="C510" s="12" t="s">
        <v>20</v>
      </c>
      <c r="D510" s="12" t="s">
        <v>1415</v>
      </c>
    </row>
    <row r="511" spans="1:4" ht="20.100000000000001" customHeight="1" x14ac:dyDescent="0.25">
      <c r="A511" s="12" t="s">
        <v>1416</v>
      </c>
      <c r="B511" s="12" t="s">
        <v>1417</v>
      </c>
      <c r="C511" s="12" t="s">
        <v>58</v>
      </c>
      <c r="D511" s="12" t="s">
        <v>1418</v>
      </c>
    </row>
    <row r="512" spans="1:4" ht="20.100000000000001" customHeight="1" x14ac:dyDescent="0.25">
      <c r="A512" s="12" t="s">
        <v>1419</v>
      </c>
      <c r="B512" s="12" t="s">
        <v>243</v>
      </c>
      <c r="C512" s="12" t="s">
        <v>98</v>
      </c>
      <c r="D512" s="12" t="s">
        <v>1420</v>
      </c>
    </row>
    <row r="513" spans="1:4" ht="20.100000000000001" customHeight="1" x14ac:dyDescent="0.25">
      <c r="A513" s="12" t="s">
        <v>1421</v>
      </c>
      <c r="B513" s="12" t="s">
        <v>316</v>
      </c>
      <c r="C513" s="12" t="s">
        <v>81</v>
      </c>
      <c r="D513" s="12" t="s">
        <v>1422</v>
      </c>
    </row>
    <row r="514" spans="1:4" ht="20.100000000000001" customHeight="1" x14ac:dyDescent="0.25">
      <c r="A514" s="12" t="s">
        <v>1423</v>
      </c>
      <c r="B514" s="12" t="s">
        <v>1424</v>
      </c>
      <c r="C514" s="12" t="s">
        <v>20</v>
      </c>
      <c r="D514" s="12" t="s">
        <v>1425</v>
      </c>
    </row>
    <row r="515" spans="1:4" ht="20.100000000000001" customHeight="1" x14ac:dyDescent="0.25">
      <c r="A515" s="12" t="s">
        <v>1426</v>
      </c>
      <c r="B515" s="12" t="s">
        <v>280</v>
      </c>
      <c r="C515" s="12" t="s">
        <v>1427</v>
      </c>
      <c r="D515" s="12" t="s">
        <v>307</v>
      </c>
    </row>
    <row r="516" spans="1:4" ht="20.100000000000001" customHeight="1" x14ac:dyDescent="0.25">
      <c r="A516" s="12" t="s">
        <v>1428</v>
      </c>
      <c r="B516" s="12" t="s">
        <v>317</v>
      </c>
      <c r="C516" s="12" t="s">
        <v>20</v>
      </c>
      <c r="D516" s="12" t="s">
        <v>1429</v>
      </c>
    </row>
    <row r="517" spans="1:4" ht="20.100000000000001" customHeight="1" x14ac:dyDescent="0.25">
      <c r="A517" s="12" t="s">
        <v>1430</v>
      </c>
      <c r="B517" s="12" t="s">
        <v>1287</v>
      </c>
      <c r="C517" s="12" t="s">
        <v>20</v>
      </c>
      <c r="D517" s="12" t="s">
        <v>1431</v>
      </c>
    </row>
    <row r="518" spans="1:4" ht="20.100000000000001" customHeight="1" x14ac:dyDescent="0.25">
      <c r="A518" s="12" t="s">
        <v>1432</v>
      </c>
      <c r="B518" s="12" t="s">
        <v>1406</v>
      </c>
      <c r="C518" s="12" t="s">
        <v>98</v>
      </c>
      <c r="D518" s="12" t="s">
        <v>1433</v>
      </c>
    </row>
    <row r="519" spans="1:4" ht="20.100000000000001" customHeight="1" x14ac:dyDescent="0.25">
      <c r="A519" s="12" t="s">
        <v>1434</v>
      </c>
      <c r="B519" s="12" t="s">
        <v>280</v>
      </c>
      <c r="C519" s="12" t="s">
        <v>110</v>
      </c>
      <c r="D519" s="12" t="s">
        <v>1435</v>
      </c>
    </row>
    <row r="520" spans="1:4" ht="20.100000000000001" customHeight="1" x14ac:dyDescent="0.25">
      <c r="A520" s="12" t="s">
        <v>1436</v>
      </c>
      <c r="B520" s="12" t="s">
        <v>238</v>
      </c>
      <c r="C520" s="12" t="s">
        <v>27</v>
      </c>
      <c r="D520" s="12" t="s">
        <v>1437</v>
      </c>
    </row>
    <row r="521" spans="1:4" ht="20.100000000000001" customHeight="1" x14ac:dyDescent="0.25">
      <c r="A521" s="12" t="s">
        <v>1438</v>
      </c>
      <c r="B521" s="12" t="s">
        <v>132</v>
      </c>
      <c r="C521" s="12" t="s">
        <v>27</v>
      </c>
      <c r="D521" s="12" t="s">
        <v>1439</v>
      </c>
    </row>
    <row r="522" spans="1:4" ht="20.100000000000001" customHeight="1" x14ac:dyDescent="0.25">
      <c r="A522" s="12" t="s">
        <v>1440</v>
      </c>
      <c r="B522" s="12" t="s">
        <v>444</v>
      </c>
      <c r="C522" s="12" t="s">
        <v>20</v>
      </c>
      <c r="D522" s="12" t="s">
        <v>299</v>
      </c>
    </row>
    <row r="523" spans="1:4" ht="20.100000000000001" customHeight="1" x14ac:dyDescent="0.25">
      <c r="A523" s="12" t="s">
        <v>1441</v>
      </c>
      <c r="B523" s="12" t="s">
        <v>259</v>
      </c>
      <c r="C523" s="12" t="s">
        <v>81</v>
      </c>
      <c r="D523" s="12" t="s">
        <v>1442</v>
      </c>
    </row>
    <row r="524" spans="1:4" ht="20.100000000000001" customHeight="1" x14ac:dyDescent="0.25">
      <c r="A524" s="12" t="s">
        <v>1443</v>
      </c>
      <c r="B524" s="12" t="s">
        <v>1444</v>
      </c>
      <c r="C524" s="12" t="s">
        <v>81</v>
      </c>
      <c r="D524" s="12" t="s">
        <v>1445</v>
      </c>
    </row>
    <row r="525" spans="1:4" ht="20.100000000000001" customHeight="1" x14ac:dyDescent="0.25">
      <c r="A525" s="12" t="s">
        <v>1446</v>
      </c>
      <c r="B525" s="12" t="s">
        <v>341</v>
      </c>
      <c r="C525" s="12" t="s">
        <v>110</v>
      </c>
      <c r="D525" s="12" t="s">
        <v>1447</v>
      </c>
    </row>
    <row r="526" spans="1:4" ht="20.100000000000001" customHeight="1" x14ac:dyDescent="0.25">
      <c r="A526" s="12" t="s">
        <v>1448</v>
      </c>
      <c r="B526" s="12" t="s">
        <v>216</v>
      </c>
      <c r="C526" s="12" t="s">
        <v>223</v>
      </c>
      <c r="D526" s="12" t="s">
        <v>1449</v>
      </c>
    </row>
    <row r="527" spans="1:4" ht="20.100000000000001" customHeight="1" x14ac:dyDescent="0.25">
      <c r="A527" s="12" t="s">
        <v>1450</v>
      </c>
      <c r="B527" s="12" t="s">
        <v>1451</v>
      </c>
      <c r="C527" s="12" t="s">
        <v>437</v>
      </c>
      <c r="D527" s="12" t="s">
        <v>1452</v>
      </c>
    </row>
    <row r="528" spans="1:4" ht="20.100000000000001" customHeight="1" x14ac:dyDescent="0.25">
      <c r="A528" s="12" t="s">
        <v>1453</v>
      </c>
      <c r="B528" s="12" t="s">
        <v>1454</v>
      </c>
      <c r="C528" s="12" t="s">
        <v>55</v>
      </c>
      <c r="D528" s="12" t="s">
        <v>1455</v>
      </c>
    </row>
    <row r="529" spans="1:4" ht="20.100000000000001" customHeight="1" x14ac:dyDescent="0.25">
      <c r="A529" s="12" t="s">
        <v>1456</v>
      </c>
      <c r="B529" s="12" t="s">
        <v>341</v>
      </c>
      <c r="C529" s="12" t="s">
        <v>98</v>
      </c>
      <c r="D529" s="12" t="s">
        <v>1457</v>
      </c>
    </row>
    <row r="530" spans="1:4" ht="20.100000000000001" customHeight="1" x14ac:dyDescent="0.25">
      <c r="A530" s="12" t="s">
        <v>1458</v>
      </c>
      <c r="B530" s="12" t="s">
        <v>139</v>
      </c>
      <c r="C530" s="12" t="s">
        <v>1459</v>
      </c>
      <c r="D530" s="12" t="s">
        <v>1460</v>
      </c>
    </row>
    <row r="531" spans="1:4" ht="20.100000000000001" customHeight="1" x14ac:dyDescent="0.25">
      <c r="A531" s="12" t="s">
        <v>1461</v>
      </c>
      <c r="B531" s="12" t="s">
        <v>86</v>
      </c>
      <c r="C531" s="12" t="s">
        <v>346</v>
      </c>
      <c r="D531" s="12" t="s">
        <v>52</v>
      </c>
    </row>
    <row r="532" spans="1:4" ht="20.100000000000001" customHeight="1" x14ac:dyDescent="0.25">
      <c r="A532" s="12" t="s">
        <v>1462</v>
      </c>
      <c r="B532" s="12" t="s">
        <v>65</v>
      </c>
      <c r="C532" s="12" t="s">
        <v>399</v>
      </c>
      <c r="D532" s="12" t="s">
        <v>1463</v>
      </c>
    </row>
    <row r="533" spans="1:4" ht="20.100000000000001" customHeight="1" x14ac:dyDescent="0.25">
      <c r="A533" s="12" t="s">
        <v>1464</v>
      </c>
      <c r="B533" s="12" t="s">
        <v>139</v>
      </c>
      <c r="C533" s="12" t="s">
        <v>462</v>
      </c>
      <c r="D533" s="12" t="s">
        <v>1465</v>
      </c>
    </row>
    <row r="534" spans="1:4" ht="20.100000000000001" customHeight="1" x14ac:dyDescent="0.25">
      <c r="A534" s="12" t="s">
        <v>1466</v>
      </c>
      <c r="B534" s="12" t="s">
        <v>259</v>
      </c>
      <c r="C534" s="12" t="s">
        <v>336</v>
      </c>
      <c r="D534" s="12" t="s">
        <v>1467</v>
      </c>
    </row>
    <row r="535" spans="1:4" ht="20.100000000000001" customHeight="1" x14ac:dyDescent="0.25">
      <c r="A535" s="12" t="s">
        <v>1468</v>
      </c>
      <c r="B535" s="12" t="s">
        <v>298</v>
      </c>
      <c r="C535" s="12" t="s">
        <v>237</v>
      </c>
      <c r="D535" s="12" t="s">
        <v>370</v>
      </c>
    </row>
    <row r="536" spans="1:4" ht="20.100000000000001" customHeight="1" x14ac:dyDescent="0.25">
      <c r="A536" s="12" t="s">
        <v>1469</v>
      </c>
      <c r="B536" s="12" t="s">
        <v>51</v>
      </c>
      <c r="C536" s="12" t="s">
        <v>237</v>
      </c>
      <c r="D536" s="12" t="s">
        <v>1470</v>
      </c>
    </row>
    <row r="537" spans="1:4" ht="20.100000000000001" customHeight="1" x14ac:dyDescent="0.25">
      <c r="A537" s="12" t="s">
        <v>1471</v>
      </c>
      <c r="B537" s="12" t="s">
        <v>1078</v>
      </c>
      <c r="C537" s="12" t="s">
        <v>20</v>
      </c>
      <c r="D537" s="12" t="s">
        <v>1472</v>
      </c>
    </row>
    <row r="538" spans="1:4" ht="20.100000000000001" customHeight="1" x14ac:dyDescent="0.25">
      <c r="A538" s="12" t="s">
        <v>1473</v>
      </c>
      <c r="B538" s="12" t="s">
        <v>216</v>
      </c>
      <c r="C538" s="12" t="s">
        <v>268</v>
      </c>
      <c r="D538" s="12" t="s">
        <v>1474</v>
      </c>
    </row>
    <row r="539" spans="1:4" ht="20.100000000000001" customHeight="1" x14ac:dyDescent="0.25">
      <c r="A539" s="12" t="s">
        <v>1475</v>
      </c>
      <c r="B539" s="12" t="s">
        <v>279</v>
      </c>
      <c r="C539" s="12" t="s">
        <v>66</v>
      </c>
      <c r="D539" s="12" t="s">
        <v>1476</v>
      </c>
    </row>
    <row r="540" spans="1:4" ht="20.100000000000001" customHeight="1" x14ac:dyDescent="0.25">
      <c r="A540" s="12" t="s">
        <v>1477</v>
      </c>
      <c r="B540" s="12" t="s">
        <v>216</v>
      </c>
      <c r="C540" s="12" t="s">
        <v>223</v>
      </c>
      <c r="D540" s="12" t="s">
        <v>1478</v>
      </c>
    </row>
    <row r="541" spans="1:4" ht="20.100000000000001" customHeight="1" x14ac:dyDescent="0.25">
      <c r="A541" s="12" t="s">
        <v>1479</v>
      </c>
      <c r="B541" s="12" t="s">
        <v>147</v>
      </c>
      <c r="C541" s="12" t="s">
        <v>1480</v>
      </c>
      <c r="D541" s="12" t="s">
        <v>1481</v>
      </c>
    </row>
    <row r="542" spans="1:4" ht="20.100000000000001" customHeight="1" x14ac:dyDescent="0.25">
      <c r="A542" s="12" t="s">
        <v>1482</v>
      </c>
      <c r="B542" s="12" t="s">
        <v>86</v>
      </c>
      <c r="C542" s="12" t="s">
        <v>1483</v>
      </c>
      <c r="D542" s="12" t="s">
        <v>1484</v>
      </c>
    </row>
    <row r="543" spans="1:4" ht="20.100000000000001" customHeight="1" x14ac:dyDescent="0.25">
      <c r="A543" s="12" t="s">
        <v>1485</v>
      </c>
      <c r="B543" s="12" t="s">
        <v>249</v>
      </c>
      <c r="C543" s="12" t="s">
        <v>20</v>
      </c>
      <c r="D543" s="12" t="s">
        <v>1486</v>
      </c>
    </row>
    <row r="544" spans="1:4" ht="20.100000000000001" customHeight="1" x14ac:dyDescent="0.25">
      <c r="A544" s="12" t="s">
        <v>1487</v>
      </c>
      <c r="B544" s="12" t="s">
        <v>391</v>
      </c>
      <c r="C544" s="12" t="s">
        <v>27</v>
      </c>
      <c r="D544" s="12" t="s">
        <v>1488</v>
      </c>
    </row>
    <row r="545" spans="1:4" ht="20.100000000000001" customHeight="1" x14ac:dyDescent="0.25">
      <c r="A545" s="12" t="s">
        <v>1489</v>
      </c>
      <c r="B545" s="12" t="s">
        <v>229</v>
      </c>
      <c r="C545" s="12" t="s">
        <v>87</v>
      </c>
      <c r="D545" s="12" t="s">
        <v>1490</v>
      </c>
    </row>
    <row r="546" spans="1:4" ht="20.100000000000001" customHeight="1" x14ac:dyDescent="0.25">
      <c r="A546" s="12" t="s">
        <v>1491</v>
      </c>
      <c r="B546" s="12" t="s">
        <v>86</v>
      </c>
      <c r="C546" s="12" t="s">
        <v>1492</v>
      </c>
      <c r="D546" s="12" t="s">
        <v>52</v>
      </c>
    </row>
    <row r="547" spans="1:4" ht="20.100000000000001" customHeight="1" x14ac:dyDescent="0.25">
      <c r="A547" s="12" t="s">
        <v>1493</v>
      </c>
      <c r="B547" s="12" t="s">
        <v>86</v>
      </c>
      <c r="C547" s="12" t="s">
        <v>122</v>
      </c>
      <c r="D547" s="12" t="s">
        <v>52</v>
      </c>
    </row>
    <row r="548" spans="1:4" ht="20.100000000000001" customHeight="1" x14ac:dyDescent="0.25">
      <c r="A548" s="12" t="s">
        <v>1494</v>
      </c>
      <c r="B548" s="12" t="s">
        <v>230</v>
      </c>
      <c r="C548" s="12" t="s">
        <v>223</v>
      </c>
      <c r="D548" s="12" t="s">
        <v>1495</v>
      </c>
    </row>
    <row r="549" spans="1:4" ht="20.100000000000001" customHeight="1" x14ac:dyDescent="0.25">
      <c r="A549" s="12" t="s">
        <v>1496</v>
      </c>
      <c r="B549" s="12" t="s">
        <v>86</v>
      </c>
      <c r="C549" s="12" t="s">
        <v>419</v>
      </c>
      <c r="D549" s="12" t="s">
        <v>52</v>
      </c>
    </row>
    <row r="550" spans="1:4" ht="20.100000000000001" customHeight="1" x14ac:dyDescent="0.25">
      <c r="A550" s="12" t="s">
        <v>1497</v>
      </c>
      <c r="B550" s="12" t="s">
        <v>273</v>
      </c>
      <c r="C550" s="12" t="s">
        <v>1498</v>
      </c>
      <c r="D550" s="12" t="s">
        <v>1499</v>
      </c>
    </row>
    <row r="551" spans="1:4" ht="20.100000000000001" customHeight="1" x14ac:dyDescent="0.25">
      <c r="A551" s="12" t="s">
        <v>1500</v>
      </c>
      <c r="B551" s="12" t="s">
        <v>289</v>
      </c>
      <c r="C551" s="12" t="s">
        <v>27</v>
      </c>
      <c r="D551" s="12" t="s">
        <v>1501</v>
      </c>
    </row>
    <row r="552" spans="1:4" ht="20.100000000000001" customHeight="1" x14ac:dyDescent="0.25">
      <c r="A552" s="12" t="s">
        <v>1502</v>
      </c>
      <c r="B552" s="12" t="s">
        <v>106</v>
      </c>
      <c r="C552" s="12" t="s">
        <v>96</v>
      </c>
      <c r="D552" s="12" t="s">
        <v>1503</v>
      </c>
    </row>
    <row r="553" spans="1:4" ht="20.100000000000001" customHeight="1" x14ac:dyDescent="0.25">
      <c r="A553" s="12" t="s">
        <v>1504</v>
      </c>
      <c r="B553" s="12" t="s">
        <v>105</v>
      </c>
      <c r="C553" s="12" t="s">
        <v>116</v>
      </c>
      <c r="D553" s="12" t="s">
        <v>1505</v>
      </c>
    </row>
    <row r="554" spans="1:4" ht="20.100000000000001" customHeight="1" x14ac:dyDescent="0.25">
      <c r="A554" s="12" t="s">
        <v>1506</v>
      </c>
      <c r="B554" s="12" t="s">
        <v>216</v>
      </c>
      <c r="C554" s="12" t="s">
        <v>1507</v>
      </c>
      <c r="D554" s="12" t="s">
        <v>1508</v>
      </c>
    </row>
    <row r="555" spans="1:4" ht="20.100000000000001" customHeight="1" x14ac:dyDescent="0.25">
      <c r="A555" s="12" t="s">
        <v>1509</v>
      </c>
      <c r="B555" s="12" t="s">
        <v>86</v>
      </c>
      <c r="C555" s="12" t="s">
        <v>224</v>
      </c>
      <c r="D555" s="12" t="s">
        <v>52</v>
      </c>
    </row>
    <row r="556" spans="1:4" ht="20.100000000000001" customHeight="1" x14ac:dyDescent="0.25">
      <c r="A556" s="12" t="s">
        <v>1510</v>
      </c>
      <c r="B556" s="12" t="s">
        <v>94</v>
      </c>
      <c r="C556" s="12" t="s">
        <v>112</v>
      </c>
      <c r="D556" s="12" t="s">
        <v>1511</v>
      </c>
    </row>
    <row r="557" spans="1:4" ht="20.100000000000001" customHeight="1" x14ac:dyDescent="0.25">
      <c r="A557" s="12" t="s">
        <v>1512</v>
      </c>
      <c r="B557" s="12" t="s">
        <v>109</v>
      </c>
      <c r="C557" s="12" t="s">
        <v>349</v>
      </c>
      <c r="D557" s="12" t="s">
        <v>245</v>
      </c>
    </row>
    <row r="558" spans="1:4" ht="20.100000000000001" customHeight="1" x14ac:dyDescent="0.25">
      <c r="A558" s="12" t="s">
        <v>1513</v>
      </c>
      <c r="B558" s="12" t="s">
        <v>301</v>
      </c>
      <c r="C558" s="12" t="s">
        <v>112</v>
      </c>
      <c r="D558" s="12" t="s">
        <v>1514</v>
      </c>
    </row>
    <row r="559" spans="1:4" ht="20.100000000000001" customHeight="1" x14ac:dyDescent="0.25">
      <c r="A559" s="12" t="s">
        <v>1515</v>
      </c>
      <c r="B559" s="12" t="s">
        <v>404</v>
      </c>
      <c r="C559" s="12" t="s">
        <v>284</v>
      </c>
      <c r="D559" s="12" t="s">
        <v>1516</v>
      </c>
    </row>
    <row r="560" spans="1:4" ht="20.100000000000001" customHeight="1" x14ac:dyDescent="0.25">
      <c r="A560" s="12" t="s">
        <v>1517</v>
      </c>
      <c r="B560" s="12" t="s">
        <v>119</v>
      </c>
      <c r="C560" s="12" t="s">
        <v>144</v>
      </c>
      <c r="D560" s="12" t="s">
        <v>1518</v>
      </c>
    </row>
    <row r="561" spans="1:4" ht="20.100000000000001" customHeight="1" x14ac:dyDescent="0.25">
      <c r="A561" s="12" t="s">
        <v>1519</v>
      </c>
      <c r="B561" s="12" t="s">
        <v>75</v>
      </c>
      <c r="C561" s="12" t="s">
        <v>66</v>
      </c>
      <c r="D561" s="12" t="s">
        <v>1520</v>
      </c>
    </row>
    <row r="562" spans="1:4" ht="20.100000000000001" customHeight="1" x14ac:dyDescent="0.25">
      <c r="A562" s="12" t="s">
        <v>1521</v>
      </c>
      <c r="B562" s="12" t="s">
        <v>26</v>
      </c>
      <c r="C562" s="12" t="s">
        <v>27</v>
      </c>
      <c r="D562" s="12" t="s">
        <v>1522</v>
      </c>
    </row>
    <row r="563" spans="1:4" ht="20.100000000000001" customHeight="1" x14ac:dyDescent="0.25">
      <c r="A563" s="12" t="s">
        <v>1523</v>
      </c>
      <c r="B563" s="12" t="s">
        <v>1367</v>
      </c>
      <c r="C563" s="12" t="s">
        <v>27</v>
      </c>
      <c r="D563" s="12" t="s">
        <v>1524</v>
      </c>
    </row>
    <row r="564" spans="1:4" ht="20.100000000000001" customHeight="1" x14ac:dyDescent="0.25">
      <c r="A564" s="12" t="s">
        <v>1525</v>
      </c>
      <c r="B564" s="12" t="s">
        <v>1526</v>
      </c>
      <c r="C564" s="12" t="s">
        <v>27</v>
      </c>
      <c r="D564" s="12" t="s">
        <v>1527</v>
      </c>
    </row>
    <row r="565" spans="1:4" ht="20.100000000000001" customHeight="1" x14ac:dyDescent="0.25">
      <c r="A565" s="12" t="s">
        <v>1528</v>
      </c>
      <c r="B565" s="12" t="s">
        <v>1367</v>
      </c>
      <c r="C565" s="12" t="s">
        <v>27</v>
      </c>
      <c r="D565" s="12" t="s">
        <v>1529</v>
      </c>
    </row>
    <row r="566" spans="1:4" ht="20.100000000000001" customHeight="1" x14ac:dyDescent="0.25">
      <c r="A566" s="12" t="s">
        <v>1530</v>
      </c>
      <c r="B566" s="12" t="s">
        <v>1367</v>
      </c>
      <c r="C566" s="12" t="s">
        <v>27</v>
      </c>
      <c r="D566" s="12" t="s">
        <v>1531</v>
      </c>
    </row>
    <row r="567" spans="1:4" ht="20.100000000000001" customHeight="1" x14ac:dyDescent="0.25">
      <c r="A567" s="12" t="s">
        <v>1532</v>
      </c>
      <c r="B567" s="12" t="s">
        <v>1309</v>
      </c>
      <c r="C567" s="12" t="s">
        <v>37</v>
      </c>
      <c r="D567" s="12" t="s">
        <v>1533</v>
      </c>
    </row>
    <row r="568" spans="1:4" ht="20.100000000000001" customHeight="1" x14ac:dyDescent="0.25">
      <c r="A568" s="12" t="s">
        <v>1534</v>
      </c>
      <c r="B568" s="12" t="s">
        <v>1367</v>
      </c>
      <c r="C568" s="12" t="s">
        <v>27</v>
      </c>
      <c r="D568" s="12" t="s">
        <v>1535</v>
      </c>
    </row>
    <row r="569" spans="1:4" ht="20.100000000000001" customHeight="1" x14ac:dyDescent="0.25">
      <c r="A569" s="12" t="s">
        <v>1536</v>
      </c>
      <c r="B569" s="12" t="s">
        <v>48</v>
      </c>
      <c r="C569" s="12" t="s">
        <v>37</v>
      </c>
      <c r="D569" s="12" t="s">
        <v>1537</v>
      </c>
    </row>
    <row r="570" spans="1:4" ht="20.100000000000001" customHeight="1" x14ac:dyDescent="0.25">
      <c r="A570" s="12" t="s">
        <v>1538</v>
      </c>
      <c r="B570" s="12" t="s">
        <v>1309</v>
      </c>
      <c r="C570" s="12" t="s">
        <v>27</v>
      </c>
      <c r="D570" s="12" t="s">
        <v>1539</v>
      </c>
    </row>
    <row r="571" spans="1:4" ht="20.100000000000001" customHeight="1" x14ac:dyDescent="0.25">
      <c r="A571" s="12" t="s">
        <v>1540</v>
      </c>
      <c r="B571" s="12" t="s">
        <v>23</v>
      </c>
      <c r="C571" s="12" t="s">
        <v>96</v>
      </c>
      <c r="D571" s="12" t="s">
        <v>1541</v>
      </c>
    </row>
    <row r="572" spans="1:4" ht="20.100000000000001" customHeight="1" x14ac:dyDescent="0.25">
      <c r="A572" s="12" t="s">
        <v>1542</v>
      </c>
      <c r="B572" s="12" t="s">
        <v>26</v>
      </c>
      <c r="C572" s="12" t="s">
        <v>20</v>
      </c>
      <c r="D572" s="12" t="s">
        <v>1543</v>
      </c>
    </row>
    <row r="573" spans="1:4" ht="20.100000000000001" customHeight="1" x14ac:dyDescent="0.25">
      <c r="A573" s="12" t="s">
        <v>1544</v>
      </c>
      <c r="B573" s="12" t="s">
        <v>1367</v>
      </c>
      <c r="C573" s="12" t="s">
        <v>20</v>
      </c>
      <c r="D573" s="12" t="s">
        <v>1545</v>
      </c>
    </row>
    <row r="574" spans="1:4" ht="20.100000000000001" customHeight="1" x14ac:dyDescent="0.25">
      <c r="A574" s="12" t="s">
        <v>1546</v>
      </c>
      <c r="B574" s="12" t="s">
        <v>1367</v>
      </c>
      <c r="C574" s="12" t="s">
        <v>27</v>
      </c>
      <c r="D574" s="12" t="s">
        <v>1547</v>
      </c>
    </row>
    <row r="575" spans="1:4" ht="20.100000000000001" customHeight="1" x14ac:dyDescent="0.25">
      <c r="A575" s="12" t="s">
        <v>1548</v>
      </c>
      <c r="B575" s="12" t="s">
        <v>1367</v>
      </c>
      <c r="C575" s="12" t="s">
        <v>27</v>
      </c>
      <c r="D575" s="12" t="s">
        <v>1549</v>
      </c>
    </row>
    <row r="576" spans="1:4" ht="20.100000000000001" customHeight="1" x14ac:dyDescent="0.25">
      <c r="A576" s="12" t="s">
        <v>1550</v>
      </c>
      <c r="B576" s="12" t="s">
        <v>318</v>
      </c>
      <c r="C576" s="12" t="s">
        <v>20</v>
      </c>
      <c r="D576" s="12" t="s">
        <v>468</v>
      </c>
    </row>
    <row r="577" spans="1:4" ht="20.100000000000001" customHeight="1" x14ac:dyDescent="0.25">
      <c r="A577" s="12" t="s">
        <v>1551</v>
      </c>
      <c r="B577" s="12" t="s">
        <v>1552</v>
      </c>
      <c r="C577" s="12" t="s">
        <v>27</v>
      </c>
      <c r="D577" s="12" t="s">
        <v>1553</v>
      </c>
    </row>
    <row r="578" spans="1:4" ht="20.100000000000001" customHeight="1" x14ac:dyDescent="0.25">
      <c r="A578" s="12" t="s">
        <v>1554</v>
      </c>
      <c r="B578" s="12" t="s">
        <v>1309</v>
      </c>
      <c r="C578" s="12" t="s">
        <v>37</v>
      </c>
      <c r="D578" s="12" t="s">
        <v>372</v>
      </c>
    </row>
    <row r="579" spans="1:4" ht="20.100000000000001" customHeight="1" x14ac:dyDescent="0.25">
      <c r="A579" s="12" t="s">
        <v>1555</v>
      </c>
      <c r="B579" s="12" t="s">
        <v>1556</v>
      </c>
      <c r="C579" s="12" t="s">
        <v>20</v>
      </c>
      <c r="D579" s="12" t="s">
        <v>1557</v>
      </c>
    </row>
    <row r="580" spans="1:4" ht="20.100000000000001" customHeight="1" x14ac:dyDescent="0.25">
      <c r="A580" s="12" t="s">
        <v>1558</v>
      </c>
      <c r="B580" s="12" t="s">
        <v>1367</v>
      </c>
      <c r="C580" s="12" t="s">
        <v>20</v>
      </c>
      <c r="D580" s="12" t="s">
        <v>1559</v>
      </c>
    </row>
    <row r="581" spans="1:4" ht="20.100000000000001" customHeight="1" x14ac:dyDescent="0.25">
      <c r="A581" s="12" t="s">
        <v>1560</v>
      </c>
      <c r="B581" s="12" t="s">
        <v>1556</v>
      </c>
      <c r="C581" s="12" t="s">
        <v>27</v>
      </c>
      <c r="D581" s="12" t="s">
        <v>1561</v>
      </c>
    </row>
    <row r="582" spans="1:4" ht="20.100000000000001" customHeight="1" x14ac:dyDescent="0.25">
      <c r="A582" s="12" t="s">
        <v>1562</v>
      </c>
      <c r="B582" s="12" t="s">
        <v>1556</v>
      </c>
      <c r="C582" s="12" t="s">
        <v>87</v>
      </c>
      <c r="D582" s="12" t="s">
        <v>1563</v>
      </c>
    </row>
    <row r="583" spans="1:4" ht="20.100000000000001" customHeight="1" x14ac:dyDescent="0.25">
      <c r="A583" s="12" t="s">
        <v>1564</v>
      </c>
      <c r="B583" s="12" t="s">
        <v>318</v>
      </c>
      <c r="C583" s="12" t="s">
        <v>27</v>
      </c>
      <c r="D583" s="12" t="s">
        <v>1565</v>
      </c>
    </row>
    <row r="584" spans="1:4" ht="20.100000000000001" customHeight="1" x14ac:dyDescent="0.25">
      <c r="A584" s="12" t="s">
        <v>1566</v>
      </c>
      <c r="B584" s="12" t="s">
        <v>1367</v>
      </c>
      <c r="C584" s="12" t="s">
        <v>27</v>
      </c>
      <c r="D584" s="12" t="s">
        <v>1567</v>
      </c>
    </row>
    <row r="585" spans="1:4" ht="20.100000000000001" customHeight="1" x14ac:dyDescent="0.25">
      <c r="A585" s="12" t="s">
        <v>1568</v>
      </c>
      <c r="B585" s="12" t="s">
        <v>1556</v>
      </c>
      <c r="C585" s="12" t="s">
        <v>98</v>
      </c>
      <c r="D585" s="12" t="s">
        <v>1569</v>
      </c>
    </row>
    <row r="586" spans="1:4" ht="20.100000000000001" customHeight="1" x14ac:dyDescent="0.25">
      <c r="A586" s="12" t="s">
        <v>1570</v>
      </c>
      <c r="B586" s="12" t="s">
        <v>48</v>
      </c>
      <c r="C586" s="12" t="s">
        <v>27</v>
      </c>
      <c r="D586" s="12" t="s">
        <v>1571</v>
      </c>
    </row>
    <row r="587" spans="1:4" ht="20.100000000000001" customHeight="1" x14ac:dyDescent="0.25">
      <c r="A587" s="12" t="s">
        <v>1572</v>
      </c>
      <c r="B587" s="12" t="s">
        <v>48</v>
      </c>
      <c r="C587" s="12" t="s">
        <v>27</v>
      </c>
      <c r="D587" s="12" t="s">
        <v>52</v>
      </c>
    </row>
    <row r="588" spans="1:4" ht="20.100000000000001" customHeight="1" x14ac:dyDescent="0.25">
      <c r="A588" s="12" t="s">
        <v>1573</v>
      </c>
      <c r="B588" s="12" t="s">
        <v>1316</v>
      </c>
      <c r="C588" s="12" t="s">
        <v>27</v>
      </c>
      <c r="D588" s="12" t="s">
        <v>1574</v>
      </c>
    </row>
    <row r="589" spans="1:4" ht="20.100000000000001" customHeight="1" x14ac:dyDescent="0.25">
      <c r="A589" s="12" t="s">
        <v>1575</v>
      </c>
      <c r="B589" s="12" t="s">
        <v>1316</v>
      </c>
      <c r="C589" s="12" t="s">
        <v>27</v>
      </c>
      <c r="D589" s="12" t="s">
        <v>1576</v>
      </c>
    </row>
    <row r="590" spans="1:4" ht="20.100000000000001" customHeight="1" x14ac:dyDescent="0.25">
      <c r="A590" s="12" t="s">
        <v>1577</v>
      </c>
      <c r="B590" s="12" t="s">
        <v>34</v>
      </c>
      <c r="C590" s="12" t="s">
        <v>20</v>
      </c>
      <c r="D590" s="12" t="s">
        <v>1578</v>
      </c>
    </row>
    <row r="591" spans="1:4" ht="20.100000000000001" customHeight="1" x14ac:dyDescent="0.25">
      <c r="A591" s="12" t="s">
        <v>1579</v>
      </c>
      <c r="B591" s="12" t="s">
        <v>1309</v>
      </c>
      <c r="C591" s="12" t="s">
        <v>20</v>
      </c>
      <c r="D591" s="12" t="s">
        <v>1580</v>
      </c>
    </row>
    <row r="592" spans="1:4" ht="20.100000000000001" customHeight="1" x14ac:dyDescent="0.25">
      <c r="A592" s="12" t="s">
        <v>1581</v>
      </c>
      <c r="B592" s="12" t="s">
        <v>200</v>
      </c>
      <c r="C592" s="12" t="s">
        <v>346</v>
      </c>
      <c r="D592" s="12" t="s">
        <v>1582</v>
      </c>
    </row>
    <row r="593" spans="1:4" ht="20.100000000000001" customHeight="1" x14ac:dyDescent="0.25">
      <c r="A593" s="12" t="s">
        <v>1583</v>
      </c>
      <c r="B593" s="12" t="s">
        <v>51</v>
      </c>
      <c r="C593" s="12" t="s">
        <v>116</v>
      </c>
      <c r="D593" s="12" t="s">
        <v>1584</v>
      </c>
    </row>
    <row r="594" spans="1:4" ht="20.100000000000001" customHeight="1" x14ac:dyDescent="0.25">
      <c r="A594" s="12" t="s">
        <v>1585</v>
      </c>
      <c r="B594" s="12" t="s">
        <v>91</v>
      </c>
      <c r="C594" s="12" t="s">
        <v>20</v>
      </c>
      <c r="D594" s="12" t="s">
        <v>1586</v>
      </c>
    </row>
    <row r="595" spans="1:4" ht="20.100000000000001" customHeight="1" x14ac:dyDescent="0.25">
      <c r="A595" s="12" t="s">
        <v>1587</v>
      </c>
      <c r="B595" s="12" t="s">
        <v>230</v>
      </c>
      <c r="C595" s="12" t="s">
        <v>112</v>
      </c>
      <c r="D595" s="12" t="s">
        <v>1588</v>
      </c>
    </row>
    <row r="596" spans="1:4" ht="20.100000000000001" customHeight="1" x14ac:dyDescent="0.25">
      <c r="A596" s="12" t="s">
        <v>1589</v>
      </c>
      <c r="B596" s="12" t="s">
        <v>1590</v>
      </c>
      <c r="C596" s="12" t="s">
        <v>81</v>
      </c>
      <c r="D596" s="12" t="s">
        <v>1591</v>
      </c>
    </row>
    <row r="597" spans="1:4" ht="20.100000000000001" customHeight="1" x14ac:dyDescent="0.25">
      <c r="A597" s="12" t="s">
        <v>1592</v>
      </c>
      <c r="B597" s="12" t="s">
        <v>1593</v>
      </c>
      <c r="C597" s="12" t="s">
        <v>27</v>
      </c>
      <c r="D597" s="12" t="s">
        <v>1594</v>
      </c>
    </row>
    <row r="598" spans="1:4" ht="20.100000000000001" customHeight="1" x14ac:dyDescent="0.25">
      <c r="A598" s="12" t="s">
        <v>1595</v>
      </c>
      <c r="B598" s="12" t="s">
        <v>205</v>
      </c>
      <c r="C598" s="12" t="s">
        <v>1596</v>
      </c>
      <c r="D598" s="12" t="s">
        <v>1597</v>
      </c>
    </row>
    <row r="599" spans="1:4" ht="20.100000000000001" customHeight="1" x14ac:dyDescent="0.25">
      <c r="A599" s="12" t="s">
        <v>1598</v>
      </c>
      <c r="B599" s="12" t="s">
        <v>203</v>
      </c>
      <c r="C599" s="12" t="s">
        <v>87</v>
      </c>
      <c r="D599" s="12" t="s">
        <v>1599</v>
      </c>
    </row>
    <row r="600" spans="1:4" ht="20.100000000000001" customHeight="1" x14ac:dyDescent="0.25">
      <c r="A600" s="12" t="s">
        <v>1600</v>
      </c>
      <c r="B600" s="12" t="s">
        <v>1601</v>
      </c>
      <c r="C600" s="12" t="s">
        <v>1602</v>
      </c>
      <c r="D600" s="12" t="s">
        <v>1603</v>
      </c>
    </row>
    <row r="601" spans="1:4" ht="20.100000000000001" customHeight="1" x14ac:dyDescent="0.25">
      <c r="A601" s="12" t="s">
        <v>1604</v>
      </c>
      <c r="B601" s="12" t="s">
        <v>229</v>
      </c>
      <c r="C601" s="12" t="s">
        <v>98</v>
      </c>
      <c r="D601" s="12" t="s">
        <v>508</v>
      </c>
    </row>
    <row r="602" spans="1:4" ht="20.100000000000001" customHeight="1" x14ac:dyDescent="0.25">
      <c r="A602" s="12" t="s">
        <v>1605</v>
      </c>
      <c r="B602" s="12" t="s">
        <v>1601</v>
      </c>
      <c r="C602" s="12" t="s">
        <v>1606</v>
      </c>
      <c r="D602" s="12" t="s">
        <v>1607</v>
      </c>
    </row>
    <row r="603" spans="1:4" ht="20.100000000000001" customHeight="1" x14ac:dyDescent="0.25">
      <c r="A603" s="12" t="s">
        <v>1608</v>
      </c>
      <c r="B603" s="12" t="s">
        <v>362</v>
      </c>
      <c r="C603" s="12" t="s">
        <v>81</v>
      </c>
      <c r="D603" s="12" t="s">
        <v>1609</v>
      </c>
    </row>
    <row r="604" spans="1:4" ht="20.100000000000001" customHeight="1" x14ac:dyDescent="0.25">
      <c r="A604" s="12" t="s">
        <v>1610</v>
      </c>
      <c r="B604" s="12" t="s">
        <v>1451</v>
      </c>
      <c r="C604" s="12" t="s">
        <v>37</v>
      </c>
      <c r="D604" s="12" t="s">
        <v>1611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K652"/>
  <sheetViews>
    <sheetView workbookViewId="0">
      <selection activeCell="G20" sqref="G20"/>
    </sheetView>
  </sheetViews>
  <sheetFormatPr baseColWidth="10" defaultRowHeight="20.100000000000001" customHeight="1" x14ac:dyDescent="0.25"/>
  <cols>
    <col min="1" max="1" width="11.42578125" style="28"/>
    <col min="2" max="2" width="16.7109375" style="28" bestFit="1" customWidth="1"/>
    <col min="3" max="5" width="11.42578125" style="28"/>
    <col min="6" max="6" width="9.85546875" style="28" customWidth="1"/>
    <col min="7" max="7" width="27.85546875" style="28" bestFit="1" customWidth="1"/>
    <col min="8" max="8" width="5" style="28" customWidth="1"/>
    <col min="9" max="10" width="11.42578125" style="28"/>
    <col min="11" max="11" width="27.85546875" style="28" bestFit="1" customWidth="1"/>
    <col min="12" max="16384" width="11.42578125" style="28"/>
  </cols>
  <sheetData>
    <row r="1" spans="1:11" ht="60" x14ac:dyDescent="0.25">
      <c r="A1" s="2" t="s">
        <v>0</v>
      </c>
      <c r="B1" s="2" t="s">
        <v>2</v>
      </c>
      <c r="C1" s="15" t="s">
        <v>4</v>
      </c>
      <c r="D1" s="15" t="s">
        <v>5</v>
      </c>
      <c r="E1" s="3" t="s">
        <v>1</v>
      </c>
      <c r="F1" s="3" t="s">
        <v>3</v>
      </c>
      <c r="G1" s="13" t="s">
        <v>6</v>
      </c>
      <c r="H1" s="17"/>
      <c r="I1" s="17" t="s">
        <v>13</v>
      </c>
      <c r="J1" s="4" t="s">
        <v>7</v>
      </c>
      <c r="K1" s="17" t="s">
        <v>8</v>
      </c>
    </row>
    <row r="2" spans="1:11" ht="20.100000000000001" customHeight="1" x14ac:dyDescent="0.25">
      <c r="A2" s="24"/>
      <c r="B2" s="24"/>
      <c r="C2" s="25"/>
      <c r="D2" s="25"/>
      <c r="E2" s="26"/>
      <c r="F2" s="26"/>
      <c r="G2" s="26" t="str">
        <f>IF(F2=D2,"Quantité OK",IF(D2&lt;F22,"Ecart positif","Ecart négatif"))&amp;" "&amp;IF(C2=E2,"","- Article déclassé")</f>
        <v xml:space="preserve">Quantité OK </v>
      </c>
      <c r="H2" s="27"/>
      <c r="I2" s="27" t="str">
        <f t="shared" ref="I2:I14" si="0">IF(H2="OK",C2,"")</f>
        <v/>
      </c>
      <c r="J2" s="27"/>
      <c r="K2" s="27" t="str">
        <f t="shared" ref="K2:K14" si="1">IF(D2=J2,"Quantité OK",IF(D2&lt;J2,"Ecart positif","Ecart négatif"))&amp;" "&amp;IF(I2=C2,"","- Article déclassé")</f>
        <v xml:space="preserve">Quantité OK </v>
      </c>
    </row>
    <row r="3" spans="1:11" customFormat="1" ht="20.100000000000001" customHeight="1" x14ac:dyDescent="0.25">
      <c r="A3" s="7"/>
      <c r="B3" s="7"/>
      <c r="C3" s="16"/>
      <c r="D3" s="16"/>
      <c r="E3" s="14"/>
      <c r="F3" s="14"/>
      <c r="G3" s="14" t="str">
        <f t="shared" ref="G3:G66" si="2">IF(F3=D3,"Quantité OK",IF(D3&lt;F23,"Ecart positif","Ecart négatif"))&amp;" "&amp;IF(C3=E3,"","- Article déclassé")</f>
        <v xml:space="preserve">Quantité OK </v>
      </c>
      <c r="H3" s="9"/>
      <c r="I3" s="9" t="str">
        <f t="shared" si="0"/>
        <v/>
      </c>
      <c r="J3" s="9"/>
      <c r="K3" s="9" t="str">
        <f t="shared" si="1"/>
        <v xml:space="preserve">Quantité OK </v>
      </c>
    </row>
    <row r="4" spans="1:11" customFormat="1" ht="20.100000000000001" customHeight="1" x14ac:dyDescent="0.25">
      <c r="A4" s="7"/>
      <c r="B4" s="7"/>
      <c r="C4" s="16"/>
      <c r="D4" s="16"/>
      <c r="E4" s="14"/>
      <c r="F4" s="14"/>
      <c r="G4" s="14" t="str">
        <f t="shared" si="2"/>
        <v xml:space="preserve">Quantité OK </v>
      </c>
      <c r="H4" s="9"/>
      <c r="I4" s="9" t="str">
        <f t="shared" si="0"/>
        <v/>
      </c>
      <c r="J4" s="9"/>
      <c r="K4" s="9" t="str">
        <f t="shared" si="1"/>
        <v xml:space="preserve">Quantité OK </v>
      </c>
    </row>
    <row r="5" spans="1:11" customFormat="1" ht="20.100000000000001" customHeight="1" x14ac:dyDescent="0.25">
      <c r="A5" s="7"/>
      <c r="B5" s="7"/>
      <c r="C5" s="16"/>
      <c r="D5" s="16"/>
      <c r="E5" s="14"/>
      <c r="F5" s="14"/>
      <c r="G5" s="14" t="str">
        <f t="shared" si="2"/>
        <v xml:space="preserve">Quantité OK </v>
      </c>
      <c r="H5" s="9"/>
      <c r="I5" s="9" t="str">
        <f t="shared" si="0"/>
        <v/>
      </c>
      <c r="J5" s="9"/>
      <c r="K5" s="9" t="str">
        <f t="shared" si="1"/>
        <v xml:space="preserve">Quantité OK </v>
      </c>
    </row>
    <row r="6" spans="1:11" customFormat="1" ht="20.100000000000001" customHeight="1" x14ac:dyDescent="0.25">
      <c r="A6" s="7"/>
      <c r="B6" s="7"/>
      <c r="C6" s="16"/>
      <c r="D6" s="16"/>
      <c r="E6" s="14"/>
      <c r="F6" s="14"/>
      <c r="G6" s="14" t="str">
        <f t="shared" si="2"/>
        <v xml:space="preserve">Quantité OK </v>
      </c>
      <c r="H6" s="9"/>
      <c r="I6" s="9" t="str">
        <f t="shared" si="0"/>
        <v/>
      </c>
      <c r="J6" s="9"/>
      <c r="K6" s="9" t="str">
        <f t="shared" si="1"/>
        <v xml:space="preserve">Quantité OK </v>
      </c>
    </row>
    <row r="7" spans="1:11" customFormat="1" ht="20.100000000000001" customHeight="1" x14ac:dyDescent="0.25">
      <c r="A7" s="7"/>
      <c r="B7" s="7"/>
      <c r="C7" s="16"/>
      <c r="D7" s="16"/>
      <c r="E7" s="14"/>
      <c r="F7" s="14"/>
      <c r="G7" s="14" t="str">
        <f t="shared" si="2"/>
        <v xml:space="preserve">Quantité OK </v>
      </c>
      <c r="H7" s="9"/>
      <c r="I7" s="9" t="str">
        <f t="shared" si="0"/>
        <v/>
      </c>
      <c r="J7" s="9"/>
      <c r="K7" s="9" t="str">
        <f t="shared" si="1"/>
        <v xml:space="preserve">Quantité OK </v>
      </c>
    </row>
    <row r="8" spans="1:11" ht="20.100000000000001" customHeight="1" x14ac:dyDescent="0.25">
      <c r="A8" s="24"/>
      <c r="B8" s="24"/>
      <c r="C8" s="25"/>
      <c r="D8" s="25"/>
      <c r="E8" s="26"/>
      <c r="F8" s="26"/>
      <c r="G8" s="26" t="str">
        <f t="shared" si="2"/>
        <v xml:space="preserve">Quantité OK </v>
      </c>
      <c r="H8" s="27"/>
      <c r="I8" s="27" t="str">
        <f t="shared" si="0"/>
        <v/>
      </c>
      <c r="J8" s="27"/>
      <c r="K8" s="27" t="str">
        <f t="shared" si="1"/>
        <v xml:space="preserve">Quantité OK </v>
      </c>
    </row>
    <row r="9" spans="1:11" customFormat="1" ht="20.100000000000001" customHeight="1" x14ac:dyDescent="0.25">
      <c r="A9" s="7"/>
      <c r="B9" s="7"/>
      <c r="C9" s="16"/>
      <c r="D9" s="16"/>
      <c r="E9" s="14"/>
      <c r="F9" s="14"/>
      <c r="G9" s="14" t="str">
        <f t="shared" si="2"/>
        <v xml:space="preserve">Quantité OK </v>
      </c>
      <c r="H9" s="9"/>
      <c r="I9" s="9" t="str">
        <f t="shared" si="0"/>
        <v/>
      </c>
      <c r="J9" s="9"/>
      <c r="K9" s="9" t="str">
        <f t="shared" si="1"/>
        <v xml:space="preserve">Quantité OK </v>
      </c>
    </row>
    <row r="10" spans="1:11" ht="20.100000000000001" customHeight="1" x14ac:dyDescent="0.25">
      <c r="A10" s="24"/>
      <c r="B10" s="24"/>
      <c r="C10" s="25"/>
      <c r="D10" s="25"/>
      <c r="E10" s="26"/>
      <c r="F10" s="26"/>
      <c r="G10" s="26" t="str">
        <f t="shared" si="2"/>
        <v xml:space="preserve">Quantité OK </v>
      </c>
      <c r="H10" s="27"/>
      <c r="I10" s="27" t="str">
        <f t="shared" si="0"/>
        <v/>
      </c>
      <c r="J10" s="27"/>
      <c r="K10" s="27" t="str">
        <f t="shared" si="1"/>
        <v xml:space="preserve">Quantité OK </v>
      </c>
    </row>
    <row r="11" spans="1:11" ht="20.100000000000001" customHeight="1" x14ac:dyDescent="0.25">
      <c r="A11" s="24"/>
      <c r="B11" s="24"/>
      <c r="C11" s="25"/>
      <c r="D11" s="25"/>
      <c r="E11" s="26"/>
      <c r="F11" s="26"/>
      <c r="G11" s="26" t="str">
        <f t="shared" si="2"/>
        <v xml:space="preserve">Quantité OK </v>
      </c>
      <c r="H11" s="27"/>
      <c r="I11" s="27" t="str">
        <f t="shared" si="0"/>
        <v/>
      </c>
      <c r="J11" s="27"/>
      <c r="K11" s="27" t="str">
        <f t="shared" si="1"/>
        <v xml:space="preserve">Quantité OK </v>
      </c>
    </row>
    <row r="12" spans="1:11" customFormat="1" ht="20.100000000000001" customHeight="1" x14ac:dyDescent="0.25">
      <c r="A12" s="7"/>
      <c r="B12" s="7"/>
      <c r="C12" s="16"/>
      <c r="D12" s="16"/>
      <c r="E12" s="14"/>
      <c r="F12" s="14"/>
      <c r="G12" s="14" t="str">
        <f t="shared" si="2"/>
        <v xml:space="preserve">Quantité OK </v>
      </c>
      <c r="H12" s="9"/>
      <c r="I12" s="9" t="str">
        <f t="shared" si="0"/>
        <v/>
      </c>
      <c r="J12" s="9"/>
      <c r="K12" s="9" t="str">
        <f t="shared" si="1"/>
        <v xml:space="preserve">Quantité OK </v>
      </c>
    </row>
    <row r="13" spans="1:11" ht="20.100000000000001" customHeight="1" x14ac:dyDescent="0.25">
      <c r="A13" s="24"/>
      <c r="B13" s="24"/>
      <c r="C13" s="25"/>
      <c r="D13" s="25"/>
      <c r="E13" s="26"/>
      <c r="F13" s="26"/>
      <c r="G13" s="26" t="str">
        <f t="shared" si="2"/>
        <v xml:space="preserve">Quantité OK </v>
      </c>
      <c r="H13" s="27"/>
      <c r="I13" s="27" t="str">
        <f t="shared" si="0"/>
        <v/>
      </c>
      <c r="J13" s="27"/>
      <c r="K13" s="27" t="str">
        <f t="shared" si="1"/>
        <v xml:space="preserve">Quantité OK </v>
      </c>
    </row>
    <row r="14" spans="1:11" ht="20.100000000000001" customHeight="1" x14ac:dyDescent="0.25">
      <c r="A14" s="24"/>
      <c r="B14" s="24"/>
      <c r="C14" s="25"/>
      <c r="D14" s="25"/>
      <c r="E14" s="26"/>
      <c r="F14" s="26"/>
      <c r="G14" s="26" t="str">
        <f t="shared" si="2"/>
        <v xml:space="preserve">Quantité OK </v>
      </c>
      <c r="H14" s="27"/>
      <c r="I14" s="27" t="str">
        <f t="shared" si="0"/>
        <v/>
      </c>
      <c r="J14" s="27"/>
      <c r="K14" s="27" t="str">
        <f t="shared" si="1"/>
        <v xml:space="preserve">Quantité OK </v>
      </c>
    </row>
    <row r="15" spans="1:11" ht="20.100000000000001" customHeight="1" x14ac:dyDescent="0.25">
      <c r="A15" s="24"/>
      <c r="B15" s="24"/>
      <c r="C15" s="25"/>
      <c r="D15" s="25"/>
      <c r="E15" s="26"/>
      <c r="F15" s="26"/>
      <c r="G15" s="26" t="str">
        <f t="shared" si="2"/>
        <v xml:space="preserve">Quantité OK </v>
      </c>
      <c r="H15" s="27"/>
      <c r="I15" s="27" t="str">
        <f>IF(H15="OK",C15,"")</f>
        <v/>
      </c>
      <c r="J15" s="27"/>
      <c r="K15" s="27" t="str">
        <f>IF(D15=J15,"Quantité OK",IF(D15&lt;J15,"Ecart positif","Ecart négatif"))&amp;" "&amp;IF(I15=C15,"","- Article déclassé")</f>
        <v xml:space="preserve">Quantité OK </v>
      </c>
    </row>
    <row r="16" spans="1:11" customFormat="1" ht="20.100000000000001" customHeight="1" x14ac:dyDescent="0.25">
      <c r="A16" s="7"/>
      <c r="B16" s="7"/>
      <c r="C16" s="16"/>
      <c r="D16" s="16"/>
      <c r="E16" s="14"/>
      <c r="F16" s="14"/>
      <c r="G16" s="14" t="str">
        <f t="shared" si="2"/>
        <v xml:space="preserve">Quantité OK </v>
      </c>
      <c r="H16" s="9"/>
      <c r="I16" s="9" t="str">
        <f t="shared" ref="I16:I73" si="3">IF(H16="OK",C16,"")</f>
        <v/>
      </c>
      <c r="J16" s="9"/>
      <c r="K16" s="9" t="str">
        <f t="shared" ref="K16:K73" si="4">IF(D16=J16,"Quantité OK",IF(D16&lt;J16,"Ecart positif","Ecart négatif"))&amp;" "&amp;IF(I16=C16,"","- Article déclassé")</f>
        <v xml:space="preserve">Quantité OK </v>
      </c>
    </row>
    <row r="17" spans="1:11" ht="20.100000000000001" customHeight="1" x14ac:dyDescent="0.25">
      <c r="A17" s="24"/>
      <c r="B17" s="24"/>
      <c r="C17" s="25"/>
      <c r="D17" s="25"/>
      <c r="E17" s="26"/>
      <c r="F17" s="26"/>
      <c r="G17" s="26" t="str">
        <f t="shared" si="2"/>
        <v xml:space="preserve">Quantité OK </v>
      </c>
      <c r="H17" s="27"/>
      <c r="I17" s="27" t="str">
        <f t="shared" si="3"/>
        <v/>
      </c>
      <c r="J17" s="27"/>
      <c r="K17" s="27" t="str">
        <f t="shared" si="4"/>
        <v xml:space="preserve">Quantité OK </v>
      </c>
    </row>
    <row r="18" spans="1:11" ht="20.100000000000001" customHeight="1" x14ac:dyDescent="0.25">
      <c r="A18" s="24"/>
      <c r="B18" s="24"/>
      <c r="C18" s="25"/>
      <c r="D18" s="25"/>
      <c r="E18" s="26"/>
      <c r="F18" s="26"/>
      <c r="G18" s="26" t="str">
        <f t="shared" si="2"/>
        <v xml:space="preserve">Quantité OK </v>
      </c>
      <c r="H18" s="27"/>
      <c r="I18" s="27" t="str">
        <f t="shared" si="3"/>
        <v/>
      </c>
      <c r="J18" s="27"/>
      <c r="K18" s="27" t="str">
        <f t="shared" si="4"/>
        <v xml:space="preserve">Quantité OK </v>
      </c>
    </row>
    <row r="19" spans="1:11" ht="20.100000000000001" customHeight="1" x14ac:dyDescent="0.25">
      <c r="A19" s="24"/>
      <c r="B19" s="24"/>
      <c r="C19" s="25"/>
      <c r="D19" s="25"/>
      <c r="E19" s="26"/>
      <c r="F19" s="26"/>
      <c r="G19" s="26" t="str">
        <f t="shared" si="2"/>
        <v xml:space="preserve">Quantité OK </v>
      </c>
      <c r="H19" s="27"/>
      <c r="I19" s="27" t="str">
        <f t="shared" si="3"/>
        <v/>
      </c>
      <c r="J19" s="27"/>
      <c r="K19" s="27" t="str">
        <f t="shared" si="4"/>
        <v xml:space="preserve">Quantité OK </v>
      </c>
    </row>
    <row r="20" spans="1:11" customFormat="1" ht="20.100000000000001" customHeight="1" x14ac:dyDescent="0.25">
      <c r="A20" s="7"/>
      <c r="B20" s="7"/>
      <c r="C20" s="16"/>
      <c r="D20" s="16"/>
      <c r="E20" s="14"/>
      <c r="F20" s="14"/>
      <c r="G20" s="14" t="str">
        <f t="shared" si="2"/>
        <v xml:space="preserve">Quantité OK </v>
      </c>
      <c r="H20" s="9"/>
      <c r="I20" s="9" t="str">
        <f t="shared" si="3"/>
        <v/>
      </c>
      <c r="J20" s="9"/>
      <c r="K20" s="9" t="str">
        <f t="shared" si="4"/>
        <v xml:space="preserve">Quantité OK </v>
      </c>
    </row>
    <row r="21" spans="1:11" customFormat="1" ht="20.100000000000001" customHeight="1" x14ac:dyDescent="0.25">
      <c r="A21" s="7"/>
      <c r="B21" s="7"/>
      <c r="C21" s="16"/>
      <c r="D21" s="16"/>
      <c r="E21" s="14"/>
      <c r="F21" s="14"/>
      <c r="G21" s="14" t="str">
        <f t="shared" si="2"/>
        <v xml:space="preserve">Quantité OK </v>
      </c>
      <c r="H21" s="9"/>
      <c r="I21" s="9" t="str">
        <f t="shared" si="3"/>
        <v/>
      </c>
      <c r="J21" s="9"/>
      <c r="K21" s="9" t="str">
        <f t="shared" si="4"/>
        <v xml:space="preserve">Quantité OK </v>
      </c>
    </row>
    <row r="22" spans="1:11" ht="20.100000000000001" customHeight="1" x14ac:dyDescent="0.25">
      <c r="A22" s="24"/>
      <c r="B22" s="24"/>
      <c r="C22" s="25"/>
      <c r="D22" s="25"/>
      <c r="E22" s="26"/>
      <c r="F22" s="26"/>
      <c r="G22" s="26" t="str">
        <f t="shared" si="2"/>
        <v xml:space="preserve">Quantité OK </v>
      </c>
      <c r="H22" s="27"/>
      <c r="I22" s="27" t="str">
        <f t="shared" si="3"/>
        <v/>
      </c>
      <c r="J22" s="27"/>
      <c r="K22" s="27" t="str">
        <f t="shared" si="4"/>
        <v xml:space="preserve">Quantité OK </v>
      </c>
    </row>
    <row r="23" spans="1:11" ht="20.100000000000001" customHeight="1" x14ac:dyDescent="0.25">
      <c r="A23" s="24"/>
      <c r="B23" s="24"/>
      <c r="C23" s="25"/>
      <c r="D23" s="25"/>
      <c r="E23" s="26"/>
      <c r="F23" s="26"/>
      <c r="G23" s="26" t="str">
        <f t="shared" si="2"/>
        <v xml:space="preserve">Quantité OK </v>
      </c>
      <c r="H23" s="27"/>
      <c r="I23" s="27" t="str">
        <f t="shared" si="3"/>
        <v/>
      </c>
      <c r="J23" s="27"/>
      <c r="K23" s="27" t="str">
        <f t="shared" si="4"/>
        <v xml:space="preserve">Quantité OK </v>
      </c>
    </row>
    <row r="24" spans="1:11" ht="20.100000000000001" customHeight="1" x14ac:dyDescent="0.25">
      <c r="A24" s="24"/>
      <c r="B24" s="24"/>
      <c r="C24" s="25"/>
      <c r="D24" s="25"/>
      <c r="E24" s="26"/>
      <c r="F24" s="26"/>
      <c r="G24" s="26" t="str">
        <f t="shared" si="2"/>
        <v xml:space="preserve">Quantité OK </v>
      </c>
      <c r="H24" s="27"/>
      <c r="I24" s="27" t="str">
        <f t="shared" si="3"/>
        <v/>
      </c>
      <c r="J24" s="27"/>
      <c r="K24" s="27" t="str">
        <f t="shared" si="4"/>
        <v xml:space="preserve">Quantité OK </v>
      </c>
    </row>
    <row r="25" spans="1:11" ht="20.100000000000001" customHeight="1" x14ac:dyDescent="0.25">
      <c r="A25" s="24"/>
      <c r="B25" s="24"/>
      <c r="C25" s="25"/>
      <c r="D25" s="25"/>
      <c r="E25" s="26"/>
      <c r="F25" s="26"/>
      <c r="G25" s="26" t="str">
        <f t="shared" si="2"/>
        <v xml:space="preserve">Quantité OK </v>
      </c>
      <c r="H25" s="27"/>
      <c r="I25" s="27" t="str">
        <f t="shared" si="3"/>
        <v/>
      </c>
      <c r="J25" s="27"/>
      <c r="K25" s="27" t="str">
        <f t="shared" si="4"/>
        <v xml:space="preserve">Quantité OK </v>
      </c>
    </row>
    <row r="26" spans="1:11" customFormat="1" ht="20.100000000000001" customHeight="1" x14ac:dyDescent="0.25">
      <c r="A26" s="7"/>
      <c r="B26" s="7"/>
      <c r="C26" s="16"/>
      <c r="D26" s="16"/>
      <c r="E26" s="14"/>
      <c r="F26" s="14"/>
      <c r="G26" s="14" t="str">
        <f t="shared" si="2"/>
        <v xml:space="preserve">Quantité OK </v>
      </c>
      <c r="H26" s="9"/>
      <c r="I26" s="9" t="str">
        <f t="shared" si="3"/>
        <v/>
      </c>
      <c r="J26" s="9"/>
      <c r="K26" s="9" t="str">
        <f t="shared" si="4"/>
        <v xml:space="preserve">Quantité OK </v>
      </c>
    </row>
    <row r="27" spans="1:11" ht="20.100000000000001" customHeight="1" x14ac:dyDescent="0.25">
      <c r="A27" s="24"/>
      <c r="B27" s="24"/>
      <c r="C27" s="25"/>
      <c r="D27" s="25"/>
      <c r="E27" s="26"/>
      <c r="F27" s="26"/>
      <c r="G27" s="26" t="str">
        <f t="shared" si="2"/>
        <v xml:space="preserve">Quantité OK </v>
      </c>
      <c r="H27" s="27"/>
      <c r="I27" s="27" t="str">
        <f t="shared" si="3"/>
        <v/>
      </c>
      <c r="J27" s="27"/>
      <c r="K27" s="27" t="str">
        <f t="shared" si="4"/>
        <v xml:space="preserve">Quantité OK </v>
      </c>
    </row>
    <row r="28" spans="1:11" ht="20.100000000000001" customHeight="1" x14ac:dyDescent="0.25">
      <c r="A28" s="24"/>
      <c r="B28" s="24"/>
      <c r="C28" s="25"/>
      <c r="D28" s="25"/>
      <c r="E28" s="26"/>
      <c r="F28" s="26"/>
      <c r="G28" s="26" t="str">
        <f t="shared" si="2"/>
        <v xml:space="preserve">Quantité OK </v>
      </c>
      <c r="H28" s="27"/>
      <c r="I28" s="27" t="str">
        <f t="shared" si="3"/>
        <v/>
      </c>
      <c r="J28" s="27"/>
      <c r="K28" s="27" t="str">
        <f t="shared" si="4"/>
        <v xml:space="preserve">Quantité OK </v>
      </c>
    </row>
    <row r="29" spans="1:11" ht="20.100000000000001" customHeight="1" x14ac:dyDescent="0.25">
      <c r="A29" s="24"/>
      <c r="B29" s="24"/>
      <c r="C29" s="25"/>
      <c r="D29" s="25"/>
      <c r="E29" s="26"/>
      <c r="F29" s="26"/>
      <c r="G29" s="26" t="str">
        <f t="shared" si="2"/>
        <v xml:space="preserve">Quantité OK </v>
      </c>
      <c r="H29" s="27"/>
      <c r="I29" s="27" t="str">
        <f t="shared" si="3"/>
        <v/>
      </c>
      <c r="J29" s="27"/>
      <c r="K29" s="27" t="str">
        <f t="shared" si="4"/>
        <v xml:space="preserve">Quantité OK </v>
      </c>
    </row>
    <row r="30" spans="1:11" ht="20.100000000000001" customHeight="1" x14ac:dyDescent="0.25">
      <c r="A30" s="24"/>
      <c r="B30" s="24"/>
      <c r="C30" s="25"/>
      <c r="D30" s="25"/>
      <c r="E30" s="26"/>
      <c r="F30" s="26"/>
      <c r="G30" s="26" t="str">
        <f t="shared" si="2"/>
        <v xml:space="preserve">Quantité OK </v>
      </c>
      <c r="H30" s="27"/>
      <c r="I30" s="27" t="str">
        <f t="shared" si="3"/>
        <v/>
      </c>
      <c r="J30" s="27"/>
      <c r="K30" s="27" t="str">
        <f t="shared" si="4"/>
        <v xml:space="preserve">Quantité OK </v>
      </c>
    </row>
    <row r="31" spans="1:11" ht="20.100000000000001" customHeight="1" x14ac:dyDescent="0.25">
      <c r="A31" s="24"/>
      <c r="B31" s="24"/>
      <c r="C31" s="25"/>
      <c r="D31" s="25"/>
      <c r="E31" s="26"/>
      <c r="F31" s="26"/>
      <c r="G31" s="26" t="str">
        <f t="shared" si="2"/>
        <v xml:space="preserve">Quantité OK </v>
      </c>
      <c r="H31" s="27"/>
      <c r="I31" s="27" t="str">
        <f t="shared" si="3"/>
        <v/>
      </c>
      <c r="J31" s="27"/>
      <c r="K31" s="27" t="str">
        <f t="shared" si="4"/>
        <v xml:space="preserve">Quantité OK </v>
      </c>
    </row>
    <row r="32" spans="1:11" ht="20.100000000000001" customHeight="1" x14ac:dyDescent="0.25">
      <c r="A32" s="24"/>
      <c r="B32" s="24"/>
      <c r="C32" s="25"/>
      <c r="D32" s="25"/>
      <c r="E32" s="26"/>
      <c r="F32" s="26"/>
      <c r="G32" s="26" t="str">
        <f t="shared" si="2"/>
        <v xml:space="preserve">Quantité OK </v>
      </c>
      <c r="H32" s="27"/>
      <c r="I32" s="27" t="str">
        <f t="shared" si="3"/>
        <v/>
      </c>
      <c r="J32" s="27"/>
      <c r="K32" s="27" t="str">
        <f t="shared" si="4"/>
        <v xml:space="preserve">Quantité OK </v>
      </c>
    </row>
    <row r="33" spans="1:11" ht="20.100000000000001" customHeight="1" x14ac:dyDescent="0.25">
      <c r="A33" s="24"/>
      <c r="B33" s="24"/>
      <c r="C33" s="25"/>
      <c r="D33" s="25"/>
      <c r="E33" s="26"/>
      <c r="F33" s="26"/>
      <c r="G33" s="26" t="str">
        <f t="shared" si="2"/>
        <v xml:space="preserve">Quantité OK </v>
      </c>
      <c r="H33" s="27"/>
      <c r="I33" s="27" t="str">
        <f t="shared" si="3"/>
        <v/>
      </c>
      <c r="J33" s="27"/>
      <c r="K33" s="27" t="str">
        <f t="shared" si="4"/>
        <v xml:space="preserve">Quantité OK </v>
      </c>
    </row>
    <row r="34" spans="1:11" ht="20.100000000000001" customHeight="1" x14ac:dyDescent="0.25">
      <c r="A34" s="24"/>
      <c r="B34" s="24"/>
      <c r="C34" s="25"/>
      <c r="D34" s="25"/>
      <c r="E34" s="26"/>
      <c r="F34" s="26"/>
      <c r="G34" s="26" t="str">
        <f t="shared" si="2"/>
        <v xml:space="preserve">Quantité OK </v>
      </c>
      <c r="H34" s="27"/>
      <c r="I34" s="27" t="str">
        <f t="shared" si="3"/>
        <v/>
      </c>
      <c r="J34" s="27"/>
      <c r="K34" s="27" t="str">
        <f t="shared" si="4"/>
        <v xml:space="preserve">Quantité OK </v>
      </c>
    </row>
    <row r="35" spans="1:11" customFormat="1" ht="20.100000000000001" customHeight="1" x14ac:dyDescent="0.25">
      <c r="A35" s="7"/>
      <c r="B35" s="7"/>
      <c r="C35" s="16"/>
      <c r="D35" s="16"/>
      <c r="E35" s="14"/>
      <c r="F35" s="14"/>
      <c r="G35" s="14" t="str">
        <f t="shared" si="2"/>
        <v xml:space="preserve">Quantité OK </v>
      </c>
      <c r="H35" s="9"/>
      <c r="I35" s="9" t="str">
        <f t="shared" si="3"/>
        <v/>
      </c>
      <c r="J35" s="9"/>
      <c r="K35" s="9" t="str">
        <f t="shared" si="4"/>
        <v xml:space="preserve">Quantité OK </v>
      </c>
    </row>
    <row r="36" spans="1:11" customFormat="1" ht="20.100000000000001" customHeight="1" x14ac:dyDescent="0.25">
      <c r="A36" s="7"/>
      <c r="B36" s="7"/>
      <c r="C36" s="16"/>
      <c r="D36" s="16"/>
      <c r="E36" s="14"/>
      <c r="F36" s="14"/>
      <c r="G36" s="14" t="str">
        <f t="shared" si="2"/>
        <v xml:space="preserve">Quantité OK </v>
      </c>
      <c r="H36" s="9"/>
      <c r="I36" s="9" t="str">
        <f t="shared" si="3"/>
        <v/>
      </c>
      <c r="J36" s="9"/>
      <c r="K36" s="9" t="str">
        <f t="shared" si="4"/>
        <v xml:space="preserve">Quantité OK </v>
      </c>
    </row>
    <row r="37" spans="1:11" ht="20.100000000000001" customHeight="1" x14ac:dyDescent="0.25">
      <c r="A37" s="24"/>
      <c r="B37" s="24"/>
      <c r="C37" s="25"/>
      <c r="D37" s="25"/>
      <c r="E37" s="26"/>
      <c r="F37" s="26"/>
      <c r="G37" s="26" t="str">
        <f t="shared" si="2"/>
        <v xml:space="preserve">Quantité OK </v>
      </c>
      <c r="H37" s="27"/>
      <c r="I37" s="27" t="str">
        <f t="shared" si="3"/>
        <v/>
      </c>
      <c r="J37" s="27"/>
      <c r="K37" s="27" t="str">
        <f t="shared" si="4"/>
        <v xml:space="preserve">Quantité OK </v>
      </c>
    </row>
    <row r="38" spans="1:11" customFormat="1" ht="20.100000000000001" customHeight="1" x14ac:dyDescent="0.25">
      <c r="A38" s="7"/>
      <c r="B38" s="7"/>
      <c r="C38" s="16"/>
      <c r="D38" s="16"/>
      <c r="E38" s="14"/>
      <c r="F38" s="14"/>
      <c r="G38" s="14" t="str">
        <f t="shared" si="2"/>
        <v xml:space="preserve">Quantité OK </v>
      </c>
      <c r="H38" s="9"/>
      <c r="I38" s="9" t="str">
        <f t="shared" si="3"/>
        <v/>
      </c>
      <c r="J38" s="9"/>
      <c r="K38" s="9" t="str">
        <f t="shared" si="4"/>
        <v xml:space="preserve">Quantité OK </v>
      </c>
    </row>
    <row r="39" spans="1:11" ht="20.100000000000001" customHeight="1" x14ac:dyDescent="0.25">
      <c r="A39" s="24"/>
      <c r="B39" s="24"/>
      <c r="C39" s="25"/>
      <c r="D39" s="25"/>
      <c r="E39" s="26"/>
      <c r="F39" s="26"/>
      <c r="G39" s="26" t="str">
        <f t="shared" si="2"/>
        <v xml:space="preserve">Quantité OK </v>
      </c>
      <c r="H39" s="27"/>
      <c r="I39" s="27" t="str">
        <f t="shared" si="3"/>
        <v/>
      </c>
      <c r="J39" s="27"/>
      <c r="K39" s="27" t="str">
        <f t="shared" si="4"/>
        <v xml:space="preserve">Quantité OK </v>
      </c>
    </row>
    <row r="40" spans="1:11" customFormat="1" ht="20.100000000000001" customHeight="1" x14ac:dyDescent="0.25">
      <c r="A40" s="7"/>
      <c r="B40" s="7"/>
      <c r="C40" s="16"/>
      <c r="D40" s="16"/>
      <c r="E40" s="14"/>
      <c r="F40" s="14"/>
      <c r="G40" s="14" t="str">
        <f t="shared" si="2"/>
        <v xml:space="preserve">Quantité OK </v>
      </c>
      <c r="H40" s="9"/>
      <c r="I40" s="9" t="str">
        <f t="shared" si="3"/>
        <v/>
      </c>
      <c r="J40" s="9"/>
      <c r="K40" s="9" t="str">
        <f t="shared" si="4"/>
        <v xml:space="preserve">Quantité OK </v>
      </c>
    </row>
    <row r="41" spans="1:11" ht="20.100000000000001" customHeight="1" x14ac:dyDescent="0.25">
      <c r="A41" s="24"/>
      <c r="B41" s="24"/>
      <c r="C41" s="25"/>
      <c r="D41" s="25"/>
      <c r="E41" s="26"/>
      <c r="F41" s="26"/>
      <c r="G41" s="26" t="str">
        <f t="shared" si="2"/>
        <v xml:space="preserve">Quantité OK </v>
      </c>
      <c r="H41" s="27"/>
      <c r="I41" s="27" t="str">
        <f t="shared" si="3"/>
        <v/>
      </c>
      <c r="J41" s="27"/>
      <c r="K41" s="27" t="str">
        <f t="shared" si="4"/>
        <v xml:space="preserve">Quantité OK </v>
      </c>
    </row>
    <row r="42" spans="1:11" customFormat="1" ht="20.100000000000001" customHeight="1" x14ac:dyDescent="0.25">
      <c r="A42" s="7"/>
      <c r="B42" s="7"/>
      <c r="C42" s="16"/>
      <c r="D42" s="16"/>
      <c r="E42" s="14"/>
      <c r="F42" s="14"/>
      <c r="G42" s="14" t="str">
        <f t="shared" si="2"/>
        <v xml:space="preserve">Quantité OK </v>
      </c>
      <c r="H42" s="9"/>
      <c r="I42" s="9" t="str">
        <f t="shared" si="3"/>
        <v/>
      </c>
      <c r="J42" s="9"/>
      <c r="K42" s="9" t="str">
        <f t="shared" si="4"/>
        <v xml:space="preserve">Quantité OK </v>
      </c>
    </row>
    <row r="43" spans="1:11" ht="20.100000000000001" customHeight="1" x14ac:dyDescent="0.25">
      <c r="A43" s="24"/>
      <c r="B43" s="24"/>
      <c r="C43" s="25"/>
      <c r="D43" s="25"/>
      <c r="E43" s="26"/>
      <c r="F43" s="26"/>
      <c r="G43" s="26" t="str">
        <f t="shared" si="2"/>
        <v xml:space="preserve">Quantité OK </v>
      </c>
      <c r="H43" s="27"/>
      <c r="I43" s="27" t="str">
        <f t="shared" si="3"/>
        <v/>
      </c>
      <c r="J43" s="27"/>
      <c r="K43" s="27" t="str">
        <f t="shared" si="4"/>
        <v xml:space="preserve">Quantité OK </v>
      </c>
    </row>
    <row r="44" spans="1:11" ht="20.100000000000001" customHeight="1" x14ac:dyDescent="0.25">
      <c r="A44" s="24"/>
      <c r="B44" s="24"/>
      <c r="C44" s="25"/>
      <c r="D44" s="25"/>
      <c r="E44" s="26"/>
      <c r="F44" s="26"/>
      <c r="G44" s="26" t="str">
        <f t="shared" si="2"/>
        <v xml:space="preserve">Quantité OK </v>
      </c>
      <c r="H44" s="27"/>
      <c r="I44" s="27" t="str">
        <f t="shared" si="3"/>
        <v/>
      </c>
      <c r="J44" s="27"/>
      <c r="K44" s="27" t="str">
        <f t="shared" si="4"/>
        <v xml:space="preserve">Quantité OK </v>
      </c>
    </row>
    <row r="45" spans="1:11" ht="20.100000000000001" customHeight="1" x14ac:dyDescent="0.25">
      <c r="A45" s="24"/>
      <c r="B45" s="24"/>
      <c r="C45" s="25"/>
      <c r="D45" s="25"/>
      <c r="E45" s="26"/>
      <c r="F45" s="26"/>
      <c r="G45" s="26" t="str">
        <f t="shared" si="2"/>
        <v xml:space="preserve">Quantité OK </v>
      </c>
      <c r="H45" s="27"/>
      <c r="I45" s="27" t="str">
        <f t="shared" si="3"/>
        <v/>
      </c>
      <c r="J45" s="27"/>
      <c r="K45" s="27" t="str">
        <f t="shared" si="4"/>
        <v xml:space="preserve">Quantité OK </v>
      </c>
    </row>
    <row r="46" spans="1:11" ht="20.100000000000001" customHeight="1" x14ac:dyDescent="0.25">
      <c r="A46" s="24"/>
      <c r="B46" s="24"/>
      <c r="C46" s="25"/>
      <c r="D46" s="25"/>
      <c r="E46" s="26"/>
      <c r="F46" s="26"/>
      <c r="G46" s="26" t="str">
        <f t="shared" si="2"/>
        <v xml:space="preserve">Quantité OK </v>
      </c>
      <c r="H46" s="27"/>
      <c r="I46" s="27" t="str">
        <f t="shared" si="3"/>
        <v/>
      </c>
      <c r="J46" s="27"/>
      <c r="K46" s="27" t="str">
        <f t="shared" si="4"/>
        <v xml:space="preserve">Quantité OK </v>
      </c>
    </row>
    <row r="47" spans="1:11" ht="20.100000000000001" customHeight="1" x14ac:dyDescent="0.25">
      <c r="A47" s="24"/>
      <c r="B47" s="24"/>
      <c r="C47" s="25"/>
      <c r="D47" s="25"/>
      <c r="E47" s="26"/>
      <c r="F47" s="26"/>
      <c r="G47" s="26" t="str">
        <f t="shared" si="2"/>
        <v xml:space="preserve">Quantité OK </v>
      </c>
      <c r="H47" s="27"/>
      <c r="I47" s="27" t="str">
        <f t="shared" si="3"/>
        <v/>
      </c>
      <c r="J47" s="27"/>
      <c r="K47" s="27" t="str">
        <f t="shared" si="4"/>
        <v xml:space="preserve">Quantité OK </v>
      </c>
    </row>
    <row r="48" spans="1:11" customFormat="1" ht="20.100000000000001" customHeight="1" x14ac:dyDescent="0.25">
      <c r="A48" s="7"/>
      <c r="B48" s="7"/>
      <c r="C48" s="16"/>
      <c r="D48" s="16"/>
      <c r="E48" s="14"/>
      <c r="F48" s="14"/>
      <c r="G48" s="14" t="str">
        <f t="shared" si="2"/>
        <v xml:space="preserve">Quantité OK </v>
      </c>
      <c r="H48" s="9"/>
      <c r="I48" s="9" t="str">
        <f t="shared" si="3"/>
        <v/>
      </c>
      <c r="J48" s="9"/>
      <c r="K48" s="9" t="str">
        <f t="shared" si="4"/>
        <v xml:space="preserve">Quantité OK </v>
      </c>
    </row>
    <row r="49" spans="1:11" ht="20.100000000000001" customHeight="1" x14ac:dyDescent="0.25">
      <c r="A49" s="24"/>
      <c r="B49" s="24"/>
      <c r="C49" s="25"/>
      <c r="D49" s="25"/>
      <c r="E49" s="26"/>
      <c r="F49" s="26"/>
      <c r="G49" s="26" t="str">
        <f t="shared" si="2"/>
        <v xml:space="preserve">Quantité OK </v>
      </c>
      <c r="H49" s="27"/>
      <c r="I49" s="27" t="str">
        <f t="shared" si="3"/>
        <v/>
      </c>
      <c r="J49" s="27"/>
      <c r="K49" s="27" t="str">
        <f t="shared" si="4"/>
        <v xml:space="preserve">Quantité OK </v>
      </c>
    </row>
    <row r="50" spans="1:11" ht="20.100000000000001" customHeight="1" x14ac:dyDescent="0.25">
      <c r="A50" s="24"/>
      <c r="B50" s="24"/>
      <c r="C50" s="25"/>
      <c r="D50" s="25"/>
      <c r="E50" s="26"/>
      <c r="F50" s="26"/>
      <c r="G50" s="26" t="str">
        <f t="shared" si="2"/>
        <v xml:space="preserve">Quantité OK </v>
      </c>
      <c r="H50" s="27"/>
      <c r="I50" s="27" t="str">
        <f t="shared" si="3"/>
        <v/>
      </c>
      <c r="J50" s="27"/>
      <c r="K50" s="27" t="str">
        <f t="shared" si="4"/>
        <v xml:space="preserve">Quantité OK </v>
      </c>
    </row>
    <row r="51" spans="1:11" customFormat="1" ht="20.100000000000001" customHeight="1" x14ac:dyDescent="0.25">
      <c r="A51" s="7"/>
      <c r="B51" s="7"/>
      <c r="C51" s="16"/>
      <c r="D51" s="16"/>
      <c r="E51" s="14"/>
      <c r="F51" s="14"/>
      <c r="G51" s="14" t="str">
        <f t="shared" si="2"/>
        <v xml:space="preserve">Quantité OK </v>
      </c>
      <c r="H51" s="9"/>
      <c r="I51" s="9" t="str">
        <f t="shared" si="3"/>
        <v/>
      </c>
      <c r="J51" s="9"/>
      <c r="K51" s="9" t="str">
        <f t="shared" si="4"/>
        <v xml:space="preserve">Quantité OK </v>
      </c>
    </row>
    <row r="52" spans="1:11" customFormat="1" ht="20.100000000000001" customHeight="1" x14ac:dyDescent="0.25">
      <c r="A52" s="7"/>
      <c r="B52" s="7"/>
      <c r="C52" s="16"/>
      <c r="D52" s="16"/>
      <c r="E52" s="14"/>
      <c r="F52" s="14"/>
      <c r="G52" s="14" t="str">
        <f t="shared" si="2"/>
        <v xml:space="preserve">Quantité OK </v>
      </c>
      <c r="H52" s="9"/>
      <c r="I52" s="9" t="str">
        <f t="shared" si="3"/>
        <v/>
      </c>
      <c r="J52" s="9"/>
      <c r="K52" s="9" t="str">
        <f t="shared" si="4"/>
        <v xml:space="preserve">Quantité OK </v>
      </c>
    </row>
    <row r="53" spans="1:11" customFormat="1" ht="20.100000000000001" customHeight="1" x14ac:dyDescent="0.25">
      <c r="A53" s="7"/>
      <c r="B53" s="7"/>
      <c r="C53" s="16"/>
      <c r="D53" s="16"/>
      <c r="E53" s="14"/>
      <c r="F53" s="14"/>
      <c r="G53" s="14" t="str">
        <f t="shared" si="2"/>
        <v xml:space="preserve">Quantité OK </v>
      </c>
      <c r="H53" s="9"/>
      <c r="I53" s="9" t="str">
        <f t="shared" si="3"/>
        <v/>
      </c>
      <c r="J53" s="9"/>
      <c r="K53" s="9" t="str">
        <f t="shared" si="4"/>
        <v xml:space="preserve">Quantité OK </v>
      </c>
    </row>
    <row r="54" spans="1:11" customFormat="1" ht="20.100000000000001" customHeight="1" x14ac:dyDescent="0.25">
      <c r="A54" s="7"/>
      <c r="B54" s="7"/>
      <c r="C54" s="16"/>
      <c r="D54" s="16"/>
      <c r="E54" s="14"/>
      <c r="F54" s="14"/>
      <c r="G54" s="14" t="str">
        <f t="shared" si="2"/>
        <v xml:space="preserve">Quantité OK </v>
      </c>
      <c r="H54" s="9"/>
      <c r="I54" s="9" t="str">
        <f t="shared" si="3"/>
        <v/>
      </c>
      <c r="J54" s="9"/>
      <c r="K54" s="9" t="str">
        <f t="shared" si="4"/>
        <v xml:space="preserve">Quantité OK </v>
      </c>
    </row>
    <row r="55" spans="1:11" customFormat="1" ht="20.100000000000001" customHeight="1" x14ac:dyDescent="0.25">
      <c r="A55" s="7"/>
      <c r="B55" s="7"/>
      <c r="C55" s="16"/>
      <c r="D55" s="16"/>
      <c r="E55" s="14"/>
      <c r="F55" s="14"/>
      <c r="G55" s="14" t="str">
        <f t="shared" si="2"/>
        <v xml:space="preserve">Quantité OK </v>
      </c>
      <c r="H55" s="9"/>
      <c r="I55" s="9" t="str">
        <f t="shared" si="3"/>
        <v/>
      </c>
      <c r="J55" s="9"/>
      <c r="K55" s="9" t="str">
        <f t="shared" si="4"/>
        <v xml:space="preserve">Quantité OK </v>
      </c>
    </row>
    <row r="56" spans="1:11" customFormat="1" ht="20.100000000000001" customHeight="1" x14ac:dyDescent="0.25">
      <c r="A56" s="7"/>
      <c r="B56" s="7"/>
      <c r="C56" s="16"/>
      <c r="D56" s="16"/>
      <c r="E56" s="14"/>
      <c r="F56" s="14"/>
      <c r="G56" s="14" t="str">
        <f t="shared" si="2"/>
        <v xml:space="preserve">Quantité OK </v>
      </c>
      <c r="H56" s="9"/>
      <c r="I56" s="9" t="str">
        <f t="shared" si="3"/>
        <v/>
      </c>
      <c r="J56" s="9"/>
      <c r="K56" s="9" t="str">
        <f t="shared" si="4"/>
        <v xml:space="preserve">Quantité OK </v>
      </c>
    </row>
    <row r="57" spans="1:11" ht="20.100000000000001" customHeight="1" x14ac:dyDescent="0.25">
      <c r="A57" s="24"/>
      <c r="B57" s="24"/>
      <c r="C57" s="25"/>
      <c r="D57" s="25"/>
      <c r="E57" s="26"/>
      <c r="F57" s="26"/>
      <c r="G57" s="26" t="str">
        <f t="shared" si="2"/>
        <v xml:space="preserve">Quantité OK </v>
      </c>
      <c r="H57" s="27"/>
      <c r="I57" s="27" t="str">
        <f t="shared" si="3"/>
        <v/>
      </c>
      <c r="J57" s="27"/>
      <c r="K57" s="27" t="str">
        <f t="shared" si="4"/>
        <v xml:space="preserve">Quantité OK </v>
      </c>
    </row>
    <row r="58" spans="1:11" customFormat="1" ht="20.100000000000001" customHeight="1" x14ac:dyDescent="0.25">
      <c r="A58" s="7"/>
      <c r="B58" s="7"/>
      <c r="C58" s="16"/>
      <c r="D58" s="16"/>
      <c r="E58" s="14"/>
      <c r="F58" s="14"/>
      <c r="G58" s="14" t="str">
        <f t="shared" si="2"/>
        <v xml:space="preserve">Quantité OK </v>
      </c>
      <c r="H58" s="9"/>
      <c r="I58" s="9" t="str">
        <f t="shared" si="3"/>
        <v/>
      </c>
      <c r="J58" s="9"/>
      <c r="K58" s="9" t="str">
        <f t="shared" si="4"/>
        <v xml:space="preserve">Quantité OK </v>
      </c>
    </row>
    <row r="59" spans="1:11" ht="20.100000000000001" customHeight="1" x14ac:dyDescent="0.25">
      <c r="A59" s="24"/>
      <c r="B59" s="24"/>
      <c r="C59" s="25"/>
      <c r="D59" s="25"/>
      <c r="E59" s="26"/>
      <c r="F59" s="26"/>
      <c r="G59" s="26" t="str">
        <f t="shared" si="2"/>
        <v xml:space="preserve">Quantité OK </v>
      </c>
      <c r="H59" s="27"/>
      <c r="I59" s="27" t="str">
        <f t="shared" si="3"/>
        <v/>
      </c>
      <c r="J59" s="27"/>
      <c r="K59" s="27" t="str">
        <f t="shared" si="4"/>
        <v xml:space="preserve">Quantité OK </v>
      </c>
    </row>
    <row r="60" spans="1:11" customFormat="1" ht="20.100000000000001" customHeight="1" x14ac:dyDescent="0.25">
      <c r="A60" s="7"/>
      <c r="B60" s="7"/>
      <c r="C60" s="16"/>
      <c r="D60" s="16"/>
      <c r="E60" s="14"/>
      <c r="F60" s="14"/>
      <c r="G60" s="14" t="str">
        <f t="shared" si="2"/>
        <v xml:space="preserve">Quantité OK </v>
      </c>
      <c r="H60" s="9"/>
      <c r="I60" s="9" t="str">
        <f t="shared" si="3"/>
        <v/>
      </c>
      <c r="J60" s="9"/>
      <c r="K60" s="9" t="str">
        <f t="shared" si="4"/>
        <v xml:space="preserve">Quantité OK </v>
      </c>
    </row>
    <row r="61" spans="1:11" ht="20.100000000000001" customHeight="1" x14ac:dyDescent="0.25">
      <c r="A61" s="24"/>
      <c r="B61" s="24"/>
      <c r="C61" s="25"/>
      <c r="D61" s="25"/>
      <c r="E61" s="26"/>
      <c r="F61" s="26"/>
      <c r="G61" s="26" t="str">
        <f t="shared" si="2"/>
        <v xml:space="preserve">Quantité OK </v>
      </c>
      <c r="H61" s="27"/>
      <c r="I61" s="27" t="str">
        <f t="shared" si="3"/>
        <v/>
      </c>
      <c r="J61" s="27"/>
      <c r="K61" s="27" t="str">
        <f t="shared" si="4"/>
        <v xml:space="preserve">Quantité OK </v>
      </c>
    </row>
    <row r="62" spans="1:11" customFormat="1" ht="20.100000000000001" customHeight="1" x14ac:dyDescent="0.25">
      <c r="A62" s="7"/>
      <c r="B62" s="7"/>
      <c r="C62" s="16"/>
      <c r="D62" s="16"/>
      <c r="E62" s="14"/>
      <c r="F62" s="14"/>
      <c r="G62" s="14" t="str">
        <f t="shared" si="2"/>
        <v xml:space="preserve">Quantité OK </v>
      </c>
      <c r="H62" s="9"/>
      <c r="I62" s="9" t="str">
        <f t="shared" si="3"/>
        <v/>
      </c>
      <c r="J62" s="9"/>
      <c r="K62" s="9" t="str">
        <f t="shared" si="4"/>
        <v xml:space="preserve">Quantité OK </v>
      </c>
    </row>
    <row r="63" spans="1:11" customFormat="1" ht="20.100000000000001" customHeight="1" x14ac:dyDescent="0.25">
      <c r="A63" s="7"/>
      <c r="B63" s="7"/>
      <c r="C63" s="16"/>
      <c r="D63" s="16"/>
      <c r="E63" s="14"/>
      <c r="F63" s="14"/>
      <c r="G63" s="14" t="str">
        <f t="shared" si="2"/>
        <v xml:space="preserve">Quantité OK </v>
      </c>
      <c r="H63" s="9"/>
      <c r="I63" s="9" t="str">
        <f t="shared" si="3"/>
        <v/>
      </c>
      <c r="J63" s="9"/>
      <c r="K63" s="9" t="str">
        <f t="shared" si="4"/>
        <v xml:space="preserve">Quantité OK </v>
      </c>
    </row>
    <row r="64" spans="1:11" customFormat="1" ht="20.100000000000001" customHeight="1" x14ac:dyDescent="0.25">
      <c r="A64" s="7"/>
      <c r="B64" s="7"/>
      <c r="C64" s="16"/>
      <c r="D64" s="16"/>
      <c r="E64" s="14"/>
      <c r="F64" s="14"/>
      <c r="G64" s="14" t="str">
        <f t="shared" si="2"/>
        <v xml:space="preserve">Quantité OK </v>
      </c>
      <c r="H64" s="9"/>
      <c r="I64" s="9" t="str">
        <f t="shared" si="3"/>
        <v/>
      </c>
      <c r="J64" s="9"/>
      <c r="K64" s="9" t="str">
        <f t="shared" si="4"/>
        <v xml:space="preserve">Quantité OK </v>
      </c>
    </row>
    <row r="65" spans="1:11" ht="20.100000000000001" customHeight="1" x14ac:dyDescent="0.25">
      <c r="A65" s="24"/>
      <c r="B65" s="24"/>
      <c r="C65" s="25"/>
      <c r="D65" s="25"/>
      <c r="E65" s="26"/>
      <c r="F65" s="26"/>
      <c r="G65" s="26" t="str">
        <f t="shared" si="2"/>
        <v xml:space="preserve">Quantité OK </v>
      </c>
      <c r="H65" s="27"/>
      <c r="I65" s="27" t="str">
        <f t="shared" si="3"/>
        <v/>
      </c>
      <c r="J65" s="27"/>
      <c r="K65" s="27" t="str">
        <f t="shared" si="4"/>
        <v xml:space="preserve">Quantité OK </v>
      </c>
    </row>
    <row r="66" spans="1:11" ht="20.100000000000001" customHeight="1" x14ac:dyDescent="0.25">
      <c r="A66" s="24"/>
      <c r="B66" s="24"/>
      <c r="C66" s="25"/>
      <c r="D66" s="25"/>
      <c r="E66" s="26"/>
      <c r="F66" s="26"/>
      <c r="G66" s="26" t="str">
        <f t="shared" si="2"/>
        <v xml:space="preserve">Quantité OK </v>
      </c>
      <c r="H66" s="27"/>
      <c r="I66" s="27" t="str">
        <f t="shared" si="3"/>
        <v/>
      </c>
      <c r="J66" s="27"/>
      <c r="K66" s="27" t="str">
        <f t="shared" si="4"/>
        <v xml:space="preserve">Quantité OK </v>
      </c>
    </row>
    <row r="67" spans="1:11" ht="20.100000000000001" customHeight="1" x14ac:dyDescent="0.25">
      <c r="A67" s="24"/>
      <c r="B67" s="24"/>
      <c r="C67" s="25"/>
      <c r="D67" s="25"/>
      <c r="E67" s="26"/>
      <c r="F67" s="26"/>
      <c r="G67" s="26" t="str">
        <f t="shared" ref="G67:G130" si="5">IF(F67=D67,"Quantité OK",IF(D67&lt;F87,"Ecart positif","Ecart négatif"))&amp;" "&amp;IF(C67=E67,"","- Article déclassé")</f>
        <v xml:space="preserve">Quantité OK </v>
      </c>
      <c r="H67" s="27"/>
      <c r="I67" s="27" t="str">
        <f t="shared" si="3"/>
        <v/>
      </c>
      <c r="J67" s="27"/>
      <c r="K67" s="27" t="str">
        <f t="shared" si="4"/>
        <v xml:space="preserve">Quantité OK </v>
      </c>
    </row>
    <row r="68" spans="1:11" customFormat="1" ht="20.100000000000001" customHeight="1" x14ac:dyDescent="0.25">
      <c r="A68" s="7"/>
      <c r="B68" s="7"/>
      <c r="C68" s="16"/>
      <c r="D68" s="16"/>
      <c r="E68" s="14"/>
      <c r="F68" s="14"/>
      <c r="G68" s="14" t="str">
        <f t="shared" si="5"/>
        <v xml:space="preserve">Quantité OK </v>
      </c>
      <c r="H68" s="9"/>
      <c r="I68" s="9" t="str">
        <f t="shared" si="3"/>
        <v/>
      </c>
      <c r="J68" s="9"/>
      <c r="K68" s="9" t="str">
        <f t="shared" si="4"/>
        <v xml:space="preserve">Quantité OK </v>
      </c>
    </row>
    <row r="69" spans="1:11" customFormat="1" ht="20.100000000000001" customHeight="1" x14ac:dyDescent="0.25">
      <c r="A69" s="7"/>
      <c r="B69" s="7"/>
      <c r="C69" s="16"/>
      <c r="D69" s="16"/>
      <c r="E69" s="14"/>
      <c r="F69" s="14"/>
      <c r="G69" s="14" t="str">
        <f t="shared" si="5"/>
        <v xml:space="preserve">Quantité OK </v>
      </c>
      <c r="H69" s="9"/>
      <c r="I69" s="9" t="str">
        <f t="shared" si="3"/>
        <v/>
      </c>
      <c r="J69" s="9"/>
      <c r="K69" s="9" t="str">
        <f t="shared" si="4"/>
        <v xml:space="preserve">Quantité OK </v>
      </c>
    </row>
    <row r="70" spans="1:11" customFormat="1" ht="20.100000000000001" customHeight="1" x14ac:dyDescent="0.25">
      <c r="A70" s="7"/>
      <c r="B70" s="7"/>
      <c r="C70" s="16"/>
      <c r="D70" s="16"/>
      <c r="E70" s="14"/>
      <c r="F70" s="14"/>
      <c r="G70" s="14" t="str">
        <f t="shared" si="5"/>
        <v xml:space="preserve">Quantité OK </v>
      </c>
      <c r="H70" s="9"/>
      <c r="I70" s="9" t="str">
        <f t="shared" si="3"/>
        <v/>
      </c>
      <c r="J70" s="9"/>
      <c r="K70" s="9" t="str">
        <f t="shared" si="4"/>
        <v xml:space="preserve">Quantité OK </v>
      </c>
    </row>
    <row r="71" spans="1:11" customFormat="1" ht="20.100000000000001" customHeight="1" x14ac:dyDescent="0.25">
      <c r="A71" s="7"/>
      <c r="B71" s="7"/>
      <c r="C71" s="16"/>
      <c r="D71" s="16"/>
      <c r="E71" s="14"/>
      <c r="F71" s="14"/>
      <c r="G71" s="14" t="str">
        <f t="shared" si="5"/>
        <v xml:space="preserve">Quantité OK </v>
      </c>
      <c r="H71" s="9"/>
      <c r="I71" s="9" t="str">
        <f t="shared" si="3"/>
        <v/>
      </c>
      <c r="J71" s="9"/>
      <c r="K71" s="9" t="str">
        <f t="shared" si="4"/>
        <v xml:space="preserve">Quantité OK </v>
      </c>
    </row>
    <row r="72" spans="1:11" ht="20.100000000000001" customHeight="1" x14ac:dyDescent="0.25">
      <c r="A72" s="24"/>
      <c r="B72" s="24"/>
      <c r="C72" s="25"/>
      <c r="D72" s="25"/>
      <c r="E72" s="26"/>
      <c r="F72" s="26"/>
      <c r="G72" s="26" t="str">
        <f t="shared" si="5"/>
        <v xml:space="preserve">Quantité OK </v>
      </c>
      <c r="H72" s="27"/>
      <c r="I72" s="27" t="str">
        <f t="shared" si="3"/>
        <v/>
      </c>
      <c r="J72" s="27"/>
      <c r="K72" s="27" t="str">
        <f t="shared" si="4"/>
        <v xml:space="preserve">Quantité OK </v>
      </c>
    </row>
    <row r="73" spans="1:11" ht="20.100000000000001" customHeight="1" x14ac:dyDescent="0.25">
      <c r="A73" s="24"/>
      <c r="B73" s="24"/>
      <c r="C73" s="25"/>
      <c r="D73" s="25"/>
      <c r="E73" s="26"/>
      <c r="F73" s="26"/>
      <c r="G73" s="26" t="str">
        <f t="shared" si="5"/>
        <v xml:space="preserve">Quantité OK </v>
      </c>
      <c r="H73" s="27"/>
      <c r="I73" s="27" t="str">
        <f t="shared" si="3"/>
        <v/>
      </c>
      <c r="J73" s="27"/>
      <c r="K73" s="27" t="str">
        <f t="shared" si="4"/>
        <v xml:space="preserve">Quantité OK </v>
      </c>
    </row>
    <row r="74" spans="1:11" customFormat="1" ht="20.100000000000001" customHeight="1" x14ac:dyDescent="0.25">
      <c r="A74" s="7"/>
      <c r="B74" s="7"/>
      <c r="C74" s="16"/>
      <c r="D74" s="16"/>
      <c r="E74" s="14"/>
      <c r="F74" s="14"/>
      <c r="G74" s="14" t="str">
        <f t="shared" si="5"/>
        <v xml:space="preserve">Quantité OK </v>
      </c>
      <c r="H74" s="9"/>
      <c r="I74" s="9" t="str">
        <f t="shared" ref="I74:I129" si="6">IF(H74="OK",C74,"")</f>
        <v/>
      </c>
      <c r="J74" s="9"/>
      <c r="K74" s="9" t="str">
        <f t="shared" ref="K74:K129" si="7">IF(D74=J74,"Quantité OK",IF(D74&lt;J74,"Ecart positif","Ecart négatif"))&amp;" "&amp;IF(I74=C74,"","- Article déclassé")</f>
        <v xml:space="preserve">Quantité OK </v>
      </c>
    </row>
    <row r="75" spans="1:11" ht="20.100000000000001" customHeight="1" x14ac:dyDescent="0.25">
      <c r="A75" s="24"/>
      <c r="B75" s="24"/>
      <c r="C75" s="25"/>
      <c r="D75" s="25"/>
      <c r="E75" s="26"/>
      <c r="F75" s="26"/>
      <c r="G75" s="26" t="str">
        <f t="shared" si="5"/>
        <v xml:space="preserve">Quantité OK </v>
      </c>
      <c r="H75" s="27"/>
      <c r="I75" s="27" t="str">
        <f t="shared" si="6"/>
        <v/>
      </c>
      <c r="J75" s="27"/>
      <c r="K75" s="27" t="str">
        <f t="shared" si="7"/>
        <v xml:space="preserve">Quantité OK </v>
      </c>
    </row>
    <row r="76" spans="1:11" ht="20.100000000000001" customHeight="1" x14ac:dyDescent="0.25">
      <c r="A76" s="24"/>
      <c r="B76" s="24"/>
      <c r="C76" s="25"/>
      <c r="D76" s="25"/>
      <c r="E76" s="26"/>
      <c r="F76" s="26"/>
      <c r="G76" s="26" t="str">
        <f t="shared" si="5"/>
        <v xml:space="preserve">Quantité OK </v>
      </c>
      <c r="H76" s="27"/>
      <c r="I76" s="27" t="str">
        <f t="shared" si="6"/>
        <v/>
      </c>
      <c r="J76" s="27"/>
      <c r="K76" s="27" t="str">
        <f t="shared" si="7"/>
        <v xml:space="preserve">Quantité OK </v>
      </c>
    </row>
    <row r="77" spans="1:11" ht="20.100000000000001" customHeight="1" x14ac:dyDescent="0.25">
      <c r="A77" s="24"/>
      <c r="B77" s="24"/>
      <c r="C77" s="25"/>
      <c r="D77" s="25"/>
      <c r="E77" s="26"/>
      <c r="F77" s="26"/>
      <c r="G77" s="26" t="str">
        <f t="shared" si="5"/>
        <v xml:space="preserve">Quantité OK </v>
      </c>
      <c r="H77" s="27"/>
      <c r="I77" s="27" t="str">
        <f t="shared" si="6"/>
        <v/>
      </c>
      <c r="J77" s="27"/>
      <c r="K77" s="27" t="str">
        <f t="shared" si="7"/>
        <v xml:space="preserve">Quantité OK </v>
      </c>
    </row>
    <row r="78" spans="1:11" ht="20.100000000000001" customHeight="1" x14ac:dyDescent="0.25">
      <c r="A78" s="24"/>
      <c r="B78" s="24"/>
      <c r="C78" s="25"/>
      <c r="D78" s="25"/>
      <c r="E78" s="26"/>
      <c r="F78" s="26"/>
      <c r="G78" s="26" t="str">
        <f t="shared" si="5"/>
        <v xml:space="preserve">Quantité OK </v>
      </c>
      <c r="H78" s="27"/>
      <c r="I78" s="27" t="str">
        <f t="shared" si="6"/>
        <v/>
      </c>
      <c r="J78" s="27"/>
      <c r="K78" s="27" t="str">
        <f t="shared" si="7"/>
        <v xml:space="preserve">Quantité OK </v>
      </c>
    </row>
    <row r="79" spans="1:11" ht="20.100000000000001" customHeight="1" x14ac:dyDescent="0.25">
      <c r="A79" s="24"/>
      <c r="B79" s="24"/>
      <c r="C79" s="25"/>
      <c r="D79" s="25"/>
      <c r="E79" s="26"/>
      <c r="F79" s="26"/>
      <c r="G79" s="26" t="str">
        <f t="shared" si="5"/>
        <v xml:space="preserve">Quantité OK </v>
      </c>
      <c r="H79" s="27"/>
      <c r="I79" s="27" t="str">
        <f t="shared" si="6"/>
        <v/>
      </c>
      <c r="J79" s="27"/>
      <c r="K79" s="27" t="str">
        <f t="shared" si="7"/>
        <v xml:space="preserve">Quantité OK </v>
      </c>
    </row>
    <row r="80" spans="1:11" ht="20.100000000000001" customHeight="1" x14ac:dyDescent="0.25">
      <c r="A80" s="24"/>
      <c r="B80" s="24"/>
      <c r="C80" s="25"/>
      <c r="D80" s="25"/>
      <c r="E80" s="26"/>
      <c r="F80" s="26"/>
      <c r="G80" s="26" t="str">
        <f t="shared" si="5"/>
        <v xml:space="preserve">Quantité OK </v>
      </c>
      <c r="H80" s="27"/>
      <c r="I80" s="27" t="str">
        <f t="shared" si="6"/>
        <v/>
      </c>
      <c r="J80" s="27"/>
      <c r="K80" s="27" t="str">
        <f t="shared" si="7"/>
        <v xml:space="preserve">Quantité OK </v>
      </c>
    </row>
    <row r="81" spans="1:11" customFormat="1" ht="20.100000000000001" customHeight="1" x14ac:dyDescent="0.25">
      <c r="A81" s="7"/>
      <c r="B81" s="7"/>
      <c r="C81" s="16"/>
      <c r="D81" s="16"/>
      <c r="E81" s="14"/>
      <c r="F81" s="14"/>
      <c r="G81" s="14" t="str">
        <f t="shared" si="5"/>
        <v xml:space="preserve">Quantité OK </v>
      </c>
      <c r="H81" s="9"/>
      <c r="I81" s="9" t="str">
        <f t="shared" si="6"/>
        <v/>
      </c>
      <c r="J81" s="9"/>
      <c r="K81" s="9" t="str">
        <f t="shared" si="7"/>
        <v xml:space="preserve">Quantité OK </v>
      </c>
    </row>
    <row r="82" spans="1:11" ht="20.100000000000001" customHeight="1" x14ac:dyDescent="0.25">
      <c r="A82" s="24"/>
      <c r="B82" s="24"/>
      <c r="C82" s="25"/>
      <c r="D82" s="25"/>
      <c r="E82" s="26"/>
      <c r="F82" s="26"/>
      <c r="G82" s="26" t="str">
        <f t="shared" si="5"/>
        <v xml:space="preserve">Quantité OK </v>
      </c>
      <c r="H82" s="27"/>
      <c r="I82" s="27" t="str">
        <f t="shared" si="6"/>
        <v/>
      </c>
      <c r="J82" s="27"/>
      <c r="K82" s="27" t="str">
        <f t="shared" si="7"/>
        <v xml:space="preserve">Quantité OK </v>
      </c>
    </row>
    <row r="83" spans="1:11" customFormat="1" ht="20.100000000000001" customHeight="1" x14ac:dyDescent="0.25">
      <c r="A83" s="7"/>
      <c r="B83" s="7"/>
      <c r="C83" s="16"/>
      <c r="D83" s="16"/>
      <c r="E83" s="14"/>
      <c r="F83" s="14"/>
      <c r="G83" s="14" t="str">
        <f t="shared" si="5"/>
        <v xml:space="preserve">Quantité OK </v>
      </c>
      <c r="H83" s="9"/>
      <c r="I83" s="9" t="str">
        <f t="shared" si="6"/>
        <v/>
      </c>
      <c r="J83" s="9"/>
      <c r="K83" s="9" t="str">
        <f t="shared" si="7"/>
        <v xml:space="preserve">Quantité OK </v>
      </c>
    </row>
    <row r="84" spans="1:11" ht="20.100000000000001" customHeight="1" x14ac:dyDescent="0.25">
      <c r="A84" s="24"/>
      <c r="B84" s="24"/>
      <c r="C84" s="25"/>
      <c r="D84" s="25"/>
      <c r="E84" s="26"/>
      <c r="F84" s="26"/>
      <c r="G84" s="26" t="str">
        <f t="shared" si="5"/>
        <v xml:space="preserve">Quantité OK </v>
      </c>
      <c r="H84" s="27"/>
      <c r="I84" s="27" t="str">
        <f t="shared" si="6"/>
        <v/>
      </c>
      <c r="J84" s="27"/>
      <c r="K84" s="27" t="str">
        <f t="shared" si="7"/>
        <v xml:space="preserve">Quantité OK </v>
      </c>
    </row>
    <row r="85" spans="1:11" ht="20.100000000000001" customHeight="1" x14ac:dyDescent="0.25">
      <c r="A85" s="24"/>
      <c r="B85" s="24"/>
      <c r="C85" s="25"/>
      <c r="D85" s="25"/>
      <c r="E85" s="26"/>
      <c r="F85" s="26"/>
      <c r="G85" s="26" t="str">
        <f t="shared" si="5"/>
        <v xml:space="preserve">Quantité OK </v>
      </c>
      <c r="H85" s="27"/>
      <c r="I85" s="27" t="str">
        <f t="shared" si="6"/>
        <v/>
      </c>
      <c r="J85" s="27"/>
      <c r="K85" s="27" t="str">
        <f t="shared" si="7"/>
        <v xml:space="preserve">Quantité OK </v>
      </c>
    </row>
    <row r="86" spans="1:11" ht="20.100000000000001" customHeight="1" x14ac:dyDescent="0.25">
      <c r="A86" s="24"/>
      <c r="B86" s="24"/>
      <c r="C86" s="25"/>
      <c r="D86" s="25"/>
      <c r="E86" s="26"/>
      <c r="F86" s="26"/>
      <c r="G86" s="26" t="str">
        <f t="shared" si="5"/>
        <v xml:space="preserve">Quantité OK </v>
      </c>
      <c r="H86" s="27"/>
      <c r="I86" s="27" t="str">
        <f t="shared" si="6"/>
        <v/>
      </c>
      <c r="J86" s="27"/>
      <c r="K86" s="27" t="str">
        <f t="shared" si="7"/>
        <v xml:space="preserve">Quantité OK </v>
      </c>
    </row>
    <row r="87" spans="1:11" customFormat="1" ht="20.100000000000001" customHeight="1" x14ac:dyDescent="0.25">
      <c r="A87" s="7"/>
      <c r="B87" s="7"/>
      <c r="C87" s="16"/>
      <c r="D87" s="16"/>
      <c r="E87" s="14"/>
      <c r="F87" s="14"/>
      <c r="G87" s="14" t="str">
        <f t="shared" si="5"/>
        <v xml:space="preserve">Quantité OK </v>
      </c>
      <c r="H87" s="9"/>
      <c r="I87" s="9" t="str">
        <f t="shared" si="6"/>
        <v/>
      </c>
      <c r="J87" s="9"/>
      <c r="K87" s="9" t="str">
        <f t="shared" si="7"/>
        <v xml:space="preserve">Quantité OK </v>
      </c>
    </row>
    <row r="88" spans="1:11" customFormat="1" ht="20.100000000000001" customHeight="1" x14ac:dyDescent="0.25">
      <c r="A88" s="7"/>
      <c r="B88" s="7"/>
      <c r="C88" s="16"/>
      <c r="D88" s="16"/>
      <c r="E88" s="14"/>
      <c r="F88" s="14"/>
      <c r="G88" s="14" t="str">
        <f t="shared" si="5"/>
        <v xml:space="preserve">Quantité OK </v>
      </c>
      <c r="H88" s="9"/>
      <c r="I88" s="9" t="str">
        <f t="shared" si="6"/>
        <v/>
      </c>
      <c r="J88" s="9"/>
      <c r="K88" s="9" t="str">
        <f t="shared" si="7"/>
        <v xml:space="preserve">Quantité OK </v>
      </c>
    </row>
    <row r="89" spans="1:11" customFormat="1" ht="20.100000000000001" customHeight="1" x14ac:dyDescent="0.25">
      <c r="A89" s="7"/>
      <c r="B89" s="7"/>
      <c r="C89" s="16"/>
      <c r="D89" s="16"/>
      <c r="E89" s="14"/>
      <c r="F89" s="14"/>
      <c r="G89" s="14" t="str">
        <f t="shared" si="5"/>
        <v xml:space="preserve">Quantité OK </v>
      </c>
      <c r="H89" s="9"/>
      <c r="I89" s="9" t="str">
        <f t="shared" si="6"/>
        <v/>
      </c>
      <c r="J89" s="9"/>
      <c r="K89" s="9" t="str">
        <f t="shared" si="7"/>
        <v xml:space="preserve">Quantité OK </v>
      </c>
    </row>
    <row r="90" spans="1:11" customFormat="1" ht="20.100000000000001" customHeight="1" x14ac:dyDescent="0.25">
      <c r="A90" s="7"/>
      <c r="B90" s="7"/>
      <c r="C90" s="16"/>
      <c r="D90" s="16"/>
      <c r="E90" s="14"/>
      <c r="F90" s="14"/>
      <c r="G90" s="14" t="str">
        <f t="shared" si="5"/>
        <v xml:space="preserve">Quantité OK </v>
      </c>
      <c r="H90" s="9"/>
      <c r="I90" s="9" t="str">
        <f t="shared" si="6"/>
        <v/>
      </c>
      <c r="J90" s="9"/>
      <c r="K90" s="9" t="str">
        <f t="shared" si="7"/>
        <v xml:space="preserve">Quantité OK </v>
      </c>
    </row>
    <row r="91" spans="1:11" ht="20.100000000000001" customHeight="1" x14ac:dyDescent="0.25">
      <c r="A91" s="24"/>
      <c r="B91" s="24"/>
      <c r="C91" s="25"/>
      <c r="D91" s="25"/>
      <c r="E91" s="26"/>
      <c r="F91" s="26"/>
      <c r="G91" s="26" t="str">
        <f t="shared" si="5"/>
        <v xml:space="preserve">Quantité OK </v>
      </c>
      <c r="H91" s="27"/>
      <c r="I91" s="27" t="str">
        <f t="shared" si="6"/>
        <v/>
      </c>
      <c r="J91" s="27"/>
      <c r="K91" s="27" t="str">
        <f t="shared" si="7"/>
        <v xml:space="preserve">Quantité OK </v>
      </c>
    </row>
    <row r="92" spans="1:11" customFormat="1" ht="20.100000000000001" customHeight="1" x14ac:dyDescent="0.25">
      <c r="A92" s="7"/>
      <c r="B92" s="7"/>
      <c r="C92" s="16"/>
      <c r="D92" s="16"/>
      <c r="E92" s="14"/>
      <c r="F92" s="14"/>
      <c r="G92" s="14" t="str">
        <f t="shared" si="5"/>
        <v xml:space="preserve">Quantité OK </v>
      </c>
      <c r="H92" s="9"/>
      <c r="I92" s="9" t="str">
        <f t="shared" si="6"/>
        <v/>
      </c>
      <c r="J92" s="9"/>
      <c r="K92" s="9" t="str">
        <f t="shared" si="7"/>
        <v xml:space="preserve">Quantité OK </v>
      </c>
    </row>
    <row r="93" spans="1:11" customFormat="1" ht="20.100000000000001" customHeight="1" x14ac:dyDescent="0.25">
      <c r="A93" s="7"/>
      <c r="B93" s="7"/>
      <c r="C93" s="16"/>
      <c r="D93" s="16"/>
      <c r="E93" s="14"/>
      <c r="F93" s="14"/>
      <c r="G93" s="14" t="str">
        <f t="shared" si="5"/>
        <v xml:space="preserve">Quantité OK </v>
      </c>
      <c r="H93" s="9"/>
      <c r="I93" s="9" t="str">
        <f t="shared" si="6"/>
        <v/>
      </c>
      <c r="J93" s="9"/>
      <c r="K93" s="9" t="str">
        <f t="shared" si="7"/>
        <v xml:space="preserve">Quantité OK </v>
      </c>
    </row>
    <row r="94" spans="1:11" customFormat="1" ht="20.100000000000001" customHeight="1" x14ac:dyDescent="0.25">
      <c r="A94" s="7"/>
      <c r="B94" s="7"/>
      <c r="C94" s="16"/>
      <c r="D94" s="16"/>
      <c r="E94" s="14"/>
      <c r="F94" s="14"/>
      <c r="G94" s="14" t="str">
        <f t="shared" si="5"/>
        <v xml:space="preserve">Quantité OK </v>
      </c>
      <c r="H94" s="9"/>
      <c r="I94" s="9" t="str">
        <f t="shared" si="6"/>
        <v/>
      </c>
      <c r="J94" s="9"/>
      <c r="K94" s="9" t="str">
        <f t="shared" si="7"/>
        <v xml:space="preserve">Quantité OK </v>
      </c>
    </row>
    <row r="95" spans="1:11" customFormat="1" ht="20.100000000000001" customHeight="1" x14ac:dyDescent="0.25">
      <c r="A95" s="7"/>
      <c r="B95" s="7"/>
      <c r="C95" s="16"/>
      <c r="D95" s="16"/>
      <c r="E95" s="14"/>
      <c r="F95" s="14"/>
      <c r="G95" s="14" t="str">
        <f t="shared" si="5"/>
        <v xml:space="preserve">Quantité OK </v>
      </c>
      <c r="H95" s="9"/>
      <c r="I95" s="9" t="str">
        <f t="shared" si="6"/>
        <v/>
      </c>
      <c r="J95" s="9"/>
      <c r="K95" s="9" t="str">
        <f t="shared" si="7"/>
        <v xml:space="preserve">Quantité OK </v>
      </c>
    </row>
    <row r="96" spans="1:11" customFormat="1" ht="20.100000000000001" customHeight="1" x14ac:dyDescent="0.25">
      <c r="A96" s="7"/>
      <c r="B96" s="7"/>
      <c r="C96" s="16"/>
      <c r="D96" s="16"/>
      <c r="E96" s="14"/>
      <c r="F96" s="14"/>
      <c r="G96" s="14" t="str">
        <f t="shared" si="5"/>
        <v xml:space="preserve">Quantité OK </v>
      </c>
      <c r="H96" s="9"/>
      <c r="I96" s="9" t="str">
        <f t="shared" si="6"/>
        <v/>
      </c>
      <c r="J96" s="9"/>
      <c r="K96" s="9" t="str">
        <f t="shared" si="7"/>
        <v xml:space="preserve">Quantité OK </v>
      </c>
    </row>
    <row r="97" spans="1:11" customFormat="1" ht="20.100000000000001" customHeight="1" x14ac:dyDescent="0.25">
      <c r="A97" s="7"/>
      <c r="B97" s="7"/>
      <c r="C97" s="16"/>
      <c r="D97" s="16"/>
      <c r="E97" s="14"/>
      <c r="F97" s="14"/>
      <c r="G97" s="14" t="str">
        <f t="shared" si="5"/>
        <v xml:space="preserve">Quantité OK </v>
      </c>
      <c r="H97" s="9"/>
      <c r="I97" s="9" t="str">
        <f t="shared" si="6"/>
        <v/>
      </c>
      <c r="J97" s="9"/>
      <c r="K97" s="9" t="str">
        <f t="shared" si="7"/>
        <v xml:space="preserve">Quantité OK </v>
      </c>
    </row>
    <row r="98" spans="1:11" customFormat="1" ht="20.100000000000001" customHeight="1" x14ac:dyDescent="0.25">
      <c r="A98" s="7"/>
      <c r="B98" s="7"/>
      <c r="C98" s="16"/>
      <c r="D98" s="16"/>
      <c r="E98" s="14"/>
      <c r="F98" s="14"/>
      <c r="G98" s="14" t="str">
        <f t="shared" si="5"/>
        <v xml:space="preserve">Quantité OK </v>
      </c>
      <c r="H98" s="9"/>
      <c r="I98" s="9" t="str">
        <f t="shared" si="6"/>
        <v/>
      </c>
      <c r="J98" s="9"/>
      <c r="K98" s="9" t="str">
        <f t="shared" si="7"/>
        <v xml:space="preserve">Quantité OK </v>
      </c>
    </row>
    <row r="99" spans="1:11" customFormat="1" ht="20.100000000000001" customHeight="1" x14ac:dyDescent="0.25">
      <c r="A99" s="7"/>
      <c r="B99" s="7"/>
      <c r="C99" s="16"/>
      <c r="D99" s="16"/>
      <c r="E99" s="14"/>
      <c r="F99" s="14"/>
      <c r="G99" s="14" t="str">
        <f t="shared" si="5"/>
        <v xml:space="preserve">Quantité OK </v>
      </c>
      <c r="H99" s="9"/>
      <c r="I99" s="9" t="str">
        <f t="shared" si="6"/>
        <v/>
      </c>
      <c r="J99" s="9"/>
      <c r="K99" s="9" t="str">
        <f t="shared" si="7"/>
        <v xml:space="preserve">Quantité OK </v>
      </c>
    </row>
    <row r="100" spans="1:11" ht="20.100000000000001" customHeight="1" x14ac:dyDescent="0.25">
      <c r="A100" s="24"/>
      <c r="B100" s="24"/>
      <c r="C100" s="25"/>
      <c r="D100" s="25"/>
      <c r="E100" s="26"/>
      <c r="F100" s="26"/>
      <c r="G100" s="26" t="str">
        <f t="shared" si="5"/>
        <v xml:space="preserve">Quantité OK </v>
      </c>
      <c r="H100" s="27"/>
      <c r="I100" s="27" t="str">
        <f t="shared" si="6"/>
        <v/>
      </c>
      <c r="J100" s="27"/>
      <c r="K100" s="27" t="str">
        <f t="shared" si="7"/>
        <v xml:space="preserve">Quantité OK </v>
      </c>
    </row>
    <row r="101" spans="1:11" ht="20.100000000000001" customHeight="1" x14ac:dyDescent="0.25">
      <c r="A101" s="24"/>
      <c r="B101" s="24"/>
      <c r="C101" s="25"/>
      <c r="D101" s="25"/>
      <c r="E101" s="26"/>
      <c r="F101" s="26"/>
      <c r="G101" s="26" t="str">
        <f t="shared" si="5"/>
        <v xml:space="preserve">Quantité OK </v>
      </c>
      <c r="H101" s="27"/>
      <c r="I101" s="27" t="str">
        <f t="shared" si="6"/>
        <v/>
      </c>
      <c r="J101" s="27"/>
      <c r="K101" s="27" t="str">
        <f t="shared" si="7"/>
        <v xml:space="preserve">Quantité OK </v>
      </c>
    </row>
    <row r="102" spans="1:11" ht="20.100000000000001" customHeight="1" x14ac:dyDescent="0.25">
      <c r="A102" s="24"/>
      <c r="B102" s="24"/>
      <c r="C102" s="25"/>
      <c r="D102" s="25"/>
      <c r="E102" s="26"/>
      <c r="F102" s="26"/>
      <c r="G102" s="26" t="str">
        <f t="shared" si="5"/>
        <v xml:space="preserve">Quantité OK </v>
      </c>
      <c r="H102" s="27"/>
      <c r="I102" s="27" t="str">
        <f t="shared" si="6"/>
        <v/>
      </c>
      <c r="J102" s="27"/>
      <c r="K102" s="27" t="str">
        <f t="shared" si="7"/>
        <v xml:space="preserve">Quantité OK </v>
      </c>
    </row>
    <row r="103" spans="1:11" ht="20.100000000000001" customHeight="1" x14ac:dyDescent="0.25">
      <c r="A103" s="24"/>
      <c r="B103" s="24"/>
      <c r="C103" s="25"/>
      <c r="D103" s="25"/>
      <c r="E103" s="26"/>
      <c r="F103" s="26"/>
      <c r="G103" s="26" t="str">
        <f t="shared" si="5"/>
        <v xml:space="preserve">Quantité OK </v>
      </c>
      <c r="H103" s="27"/>
      <c r="I103" s="27" t="str">
        <f t="shared" si="6"/>
        <v/>
      </c>
      <c r="J103" s="27"/>
      <c r="K103" s="27" t="str">
        <f t="shared" si="7"/>
        <v xml:space="preserve">Quantité OK </v>
      </c>
    </row>
    <row r="104" spans="1:11" customFormat="1" ht="20.100000000000001" customHeight="1" x14ac:dyDescent="0.25">
      <c r="A104" s="7"/>
      <c r="B104" s="7"/>
      <c r="C104" s="16"/>
      <c r="D104" s="16"/>
      <c r="E104" s="14"/>
      <c r="F104" s="14"/>
      <c r="G104" s="14" t="str">
        <f t="shared" si="5"/>
        <v xml:space="preserve">Quantité OK </v>
      </c>
      <c r="H104" s="9"/>
      <c r="I104" s="9" t="str">
        <f t="shared" si="6"/>
        <v/>
      </c>
      <c r="J104" s="9"/>
      <c r="K104" s="9" t="str">
        <f t="shared" si="7"/>
        <v xml:space="preserve">Quantité OK </v>
      </c>
    </row>
    <row r="105" spans="1:11" customFormat="1" ht="20.100000000000001" customHeight="1" x14ac:dyDescent="0.25">
      <c r="A105" s="7"/>
      <c r="B105" s="7"/>
      <c r="C105" s="16"/>
      <c r="D105" s="16"/>
      <c r="E105" s="14"/>
      <c r="F105" s="14"/>
      <c r="G105" s="14" t="str">
        <f t="shared" si="5"/>
        <v xml:space="preserve">Quantité OK </v>
      </c>
      <c r="H105" s="9"/>
      <c r="I105" s="9" t="str">
        <f t="shared" si="6"/>
        <v/>
      </c>
      <c r="J105" s="9"/>
      <c r="K105" s="9" t="str">
        <f t="shared" si="7"/>
        <v xml:space="preserve">Quantité OK </v>
      </c>
    </row>
    <row r="106" spans="1:11" ht="20.100000000000001" customHeight="1" x14ac:dyDescent="0.25">
      <c r="A106" s="24"/>
      <c r="B106" s="24"/>
      <c r="C106" s="25"/>
      <c r="D106" s="25"/>
      <c r="E106" s="26"/>
      <c r="F106" s="26"/>
      <c r="G106" s="26" t="str">
        <f t="shared" si="5"/>
        <v xml:space="preserve">Quantité OK </v>
      </c>
      <c r="H106" s="27"/>
      <c r="I106" s="27" t="str">
        <f t="shared" si="6"/>
        <v/>
      </c>
      <c r="J106" s="27"/>
      <c r="K106" s="27" t="str">
        <f t="shared" si="7"/>
        <v xml:space="preserve">Quantité OK </v>
      </c>
    </row>
    <row r="107" spans="1:11" ht="20.100000000000001" customHeight="1" x14ac:dyDescent="0.25">
      <c r="A107" s="24"/>
      <c r="B107" s="24"/>
      <c r="C107" s="25"/>
      <c r="D107" s="25"/>
      <c r="E107" s="26"/>
      <c r="F107" s="26"/>
      <c r="G107" s="26" t="str">
        <f t="shared" si="5"/>
        <v xml:space="preserve">Quantité OK </v>
      </c>
      <c r="H107" s="27"/>
      <c r="I107" s="27" t="str">
        <f t="shared" si="6"/>
        <v/>
      </c>
      <c r="J107" s="27"/>
      <c r="K107" s="27" t="str">
        <f t="shared" si="7"/>
        <v xml:space="preserve">Quantité OK </v>
      </c>
    </row>
    <row r="108" spans="1:11" ht="20.100000000000001" customHeight="1" x14ac:dyDescent="0.25">
      <c r="A108" s="24"/>
      <c r="B108" s="24"/>
      <c r="C108" s="25"/>
      <c r="D108" s="25"/>
      <c r="E108" s="26"/>
      <c r="F108" s="26"/>
      <c r="G108" s="26" t="str">
        <f t="shared" si="5"/>
        <v xml:space="preserve">Quantité OK </v>
      </c>
      <c r="H108" s="27"/>
      <c r="I108" s="27" t="str">
        <f t="shared" si="6"/>
        <v/>
      </c>
      <c r="J108" s="27"/>
      <c r="K108" s="27" t="str">
        <f t="shared" si="7"/>
        <v xml:space="preserve">Quantité OK </v>
      </c>
    </row>
    <row r="109" spans="1:11" customFormat="1" ht="20.100000000000001" customHeight="1" x14ac:dyDescent="0.25">
      <c r="A109" s="7"/>
      <c r="B109" s="7"/>
      <c r="C109" s="16"/>
      <c r="D109" s="16"/>
      <c r="E109" s="14"/>
      <c r="F109" s="14"/>
      <c r="G109" s="14" t="str">
        <f t="shared" si="5"/>
        <v xml:space="preserve">Quantité OK </v>
      </c>
      <c r="H109" s="9"/>
      <c r="I109" s="9" t="str">
        <f t="shared" si="6"/>
        <v/>
      </c>
      <c r="J109" s="9"/>
      <c r="K109" s="9" t="str">
        <f t="shared" si="7"/>
        <v xml:space="preserve">Quantité OK </v>
      </c>
    </row>
    <row r="110" spans="1:11" customFormat="1" ht="20.100000000000001" customHeight="1" x14ac:dyDescent="0.25">
      <c r="A110" s="7"/>
      <c r="B110" s="7"/>
      <c r="C110" s="16"/>
      <c r="D110" s="16"/>
      <c r="E110" s="14"/>
      <c r="F110" s="14"/>
      <c r="G110" s="14" t="str">
        <f t="shared" si="5"/>
        <v xml:space="preserve">Quantité OK </v>
      </c>
      <c r="H110" s="9"/>
      <c r="I110" s="9" t="str">
        <f t="shared" si="6"/>
        <v/>
      </c>
      <c r="J110" s="9"/>
      <c r="K110" s="9" t="str">
        <f t="shared" si="7"/>
        <v xml:space="preserve">Quantité OK </v>
      </c>
    </row>
    <row r="111" spans="1:11" customFormat="1" ht="20.100000000000001" customHeight="1" x14ac:dyDescent="0.25">
      <c r="A111" s="7"/>
      <c r="B111" s="7"/>
      <c r="C111" s="16"/>
      <c r="D111" s="16"/>
      <c r="E111" s="14"/>
      <c r="F111" s="14"/>
      <c r="G111" s="14" t="str">
        <f t="shared" si="5"/>
        <v xml:space="preserve">Quantité OK </v>
      </c>
      <c r="H111" s="9"/>
      <c r="I111" s="9" t="str">
        <f t="shared" si="6"/>
        <v/>
      </c>
      <c r="J111" s="9"/>
      <c r="K111" s="9" t="str">
        <f t="shared" si="7"/>
        <v xml:space="preserve">Quantité OK </v>
      </c>
    </row>
    <row r="112" spans="1:11" customFormat="1" ht="20.100000000000001" customHeight="1" x14ac:dyDescent="0.25">
      <c r="A112" s="7"/>
      <c r="B112" s="7"/>
      <c r="C112" s="16"/>
      <c r="D112" s="16"/>
      <c r="E112" s="14"/>
      <c r="F112" s="14"/>
      <c r="G112" s="14" t="str">
        <f t="shared" si="5"/>
        <v xml:space="preserve">Quantité OK </v>
      </c>
      <c r="H112" s="9"/>
      <c r="I112" s="9" t="str">
        <f t="shared" si="6"/>
        <v/>
      </c>
      <c r="J112" s="9"/>
      <c r="K112" s="9" t="str">
        <f t="shared" si="7"/>
        <v xml:space="preserve">Quantité OK </v>
      </c>
    </row>
    <row r="113" spans="1:11" customFormat="1" ht="20.100000000000001" customHeight="1" x14ac:dyDescent="0.25">
      <c r="A113" s="7"/>
      <c r="B113" s="7"/>
      <c r="C113" s="16"/>
      <c r="D113" s="16"/>
      <c r="E113" s="14"/>
      <c r="F113" s="14"/>
      <c r="G113" s="14" t="str">
        <f t="shared" si="5"/>
        <v xml:space="preserve">Quantité OK </v>
      </c>
      <c r="H113" s="9"/>
      <c r="I113" s="9" t="str">
        <f t="shared" si="6"/>
        <v/>
      </c>
      <c r="J113" s="9"/>
      <c r="K113" s="9" t="str">
        <f t="shared" si="7"/>
        <v xml:space="preserve">Quantité OK </v>
      </c>
    </row>
    <row r="114" spans="1:11" customFormat="1" ht="20.100000000000001" customHeight="1" x14ac:dyDescent="0.25">
      <c r="A114" s="7"/>
      <c r="B114" s="7"/>
      <c r="C114" s="16"/>
      <c r="D114" s="16"/>
      <c r="E114" s="14"/>
      <c r="F114" s="14"/>
      <c r="G114" s="14" t="str">
        <f t="shared" si="5"/>
        <v xml:space="preserve">Quantité OK </v>
      </c>
      <c r="H114" s="9"/>
      <c r="I114" s="9" t="str">
        <f t="shared" si="6"/>
        <v/>
      </c>
      <c r="J114" s="9"/>
      <c r="K114" s="9" t="str">
        <f t="shared" si="7"/>
        <v xml:space="preserve">Quantité OK </v>
      </c>
    </row>
    <row r="115" spans="1:11" customFormat="1" ht="20.100000000000001" customHeight="1" x14ac:dyDescent="0.25">
      <c r="A115" s="7"/>
      <c r="B115" s="7"/>
      <c r="C115" s="16"/>
      <c r="D115" s="16"/>
      <c r="E115" s="14"/>
      <c r="F115" s="14"/>
      <c r="G115" s="14" t="str">
        <f t="shared" si="5"/>
        <v xml:space="preserve">Quantité OK </v>
      </c>
      <c r="H115" s="9"/>
      <c r="I115" s="9" t="str">
        <f t="shared" si="6"/>
        <v/>
      </c>
      <c r="J115" s="9"/>
      <c r="K115" s="9" t="str">
        <f t="shared" si="7"/>
        <v xml:space="preserve">Quantité OK </v>
      </c>
    </row>
    <row r="116" spans="1:11" ht="20.100000000000001" customHeight="1" x14ac:dyDescent="0.25">
      <c r="A116" s="24"/>
      <c r="B116" s="24"/>
      <c r="C116" s="25"/>
      <c r="D116" s="25"/>
      <c r="E116" s="26"/>
      <c r="F116" s="26"/>
      <c r="G116" s="26" t="str">
        <f t="shared" si="5"/>
        <v xml:space="preserve">Quantité OK </v>
      </c>
      <c r="H116" s="27"/>
      <c r="I116" s="27" t="str">
        <f t="shared" si="6"/>
        <v/>
      </c>
      <c r="J116" s="27"/>
      <c r="K116" s="27" t="str">
        <f t="shared" si="7"/>
        <v xml:space="preserve">Quantité OK </v>
      </c>
    </row>
    <row r="117" spans="1:11" customFormat="1" ht="20.100000000000001" customHeight="1" x14ac:dyDescent="0.25">
      <c r="A117" s="7"/>
      <c r="B117" s="7"/>
      <c r="C117" s="16"/>
      <c r="D117" s="16"/>
      <c r="E117" s="14"/>
      <c r="F117" s="14"/>
      <c r="G117" s="14" t="str">
        <f t="shared" si="5"/>
        <v xml:space="preserve">Quantité OK </v>
      </c>
      <c r="H117" s="9"/>
      <c r="I117" s="9" t="str">
        <f t="shared" si="6"/>
        <v/>
      </c>
      <c r="J117" s="9"/>
      <c r="K117" s="9" t="str">
        <f t="shared" si="7"/>
        <v xml:space="preserve">Quantité OK </v>
      </c>
    </row>
    <row r="118" spans="1:11" ht="20.100000000000001" customHeight="1" x14ac:dyDescent="0.25">
      <c r="A118" s="24"/>
      <c r="B118" s="24"/>
      <c r="C118" s="25"/>
      <c r="D118" s="25"/>
      <c r="E118" s="26"/>
      <c r="F118" s="26"/>
      <c r="G118" s="26" t="str">
        <f t="shared" si="5"/>
        <v xml:space="preserve">Quantité OK </v>
      </c>
      <c r="H118" s="27"/>
      <c r="I118" s="27" t="str">
        <f t="shared" si="6"/>
        <v/>
      </c>
      <c r="J118" s="27"/>
      <c r="K118" s="27" t="str">
        <f t="shared" si="7"/>
        <v xml:space="preserve">Quantité OK </v>
      </c>
    </row>
    <row r="119" spans="1:11" customFormat="1" ht="20.100000000000001" customHeight="1" x14ac:dyDescent="0.25">
      <c r="A119" s="7"/>
      <c r="B119" s="7"/>
      <c r="C119" s="16"/>
      <c r="D119" s="16"/>
      <c r="E119" s="14"/>
      <c r="F119" s="14"/>
      <c r="G119" s="14" t="str">
        <f t="shared" si="5"/>
        <v xml:space="preserve">Quantité OK </v>
      </c>
      <c r="H119" s="9"/>
      <c r="I119" s="9" t="str">
        <f t="shared" si="6"/>
        <v/>
      </c>
      <c r="J119" s="9"/>
      <c r="K119" s="9" t="str">
        <f t="shared" si="7"/>
        <v xml:space="preserve">Quantité OK </v>
      </c>
    </row>
    <row r="120" spans="1:11" customFormat="1" ht="20.100000000000001" customHeight="1" x14ac:dyDescent="0.25">
      <c r="A120" s="7"/>
      <c r="B120" s="7"/>
      <c r="C120" s="16"/>
      <c r="D120" s="16"/>
      <c r="E120" s="14"/>
      <c r="F120" s="14"/>
      <c r="G120" s="14" t="str">
        <f t="shared" si="5"/>
        <v xml:space="preserve">Quantité OK </v>
      </c>
      <c r="H120" s="9"/>
      <c r="I120" s="9" t="str">
        <f t="shared" si="6"/>
        <v/>
      </c>
      <c r="J120" s="9"/>
      <c r="K120" s="9" t="str">
        <f t="shared" si="7"/>
        <v xml:space="preserve">Quantité OK </v>
      </c>
    </row>
    <row r="121" spans="1:11" customFormat="1" ht="20.100000000000001" customHeight="1" x14ac:dyDescent="0.25">
      <c r="A121" s="7"/>
      <c r="B121" s="7"/>
      <c r="C121" s="16"/>
      <c r="D121" s="16"/>
      <c r="E121" s="14"/>
      <c r="F121" s="14"/>
      <c r="G121" s="14" t="str">
        <f t="shared" si="5"/>
        <v xml:space="preserve">Quantité OK </v>
      </c>
      <c r="H121" s="9"/>
      <c r="I121" s="9" t="str">
        <f t="shared" si="6"/>
        <v/>
      </c>
      <c r="J121" s="9"/>
      <c r="K121" s="9" t="str">
        <f t="shared" si="7"/>
        <v xml:space="preserve">Quantité OK </v>
      </c>
    </row>
    <row r="122" spans="1:11" customFormat="1" ht="20.100000000000001" customHeight="1" x14ac:dyDescent="0.25">
      <c r="A122" s="7"/>
      <c r="B122" s="7"/>
      <c r="C122" s="16"/>
      <c r="D122" s="16"/>
      <c r="E122" s="14"/>
      <c r="F122" s="14"/>
      <c r="G122" s="14" t="str">
        <f t="shared" si="5"/>
        <v xml:space="preserve">Quantité OK </v>
      </c>
      <c r="H122" s="9"/>
      <c r="I122" s="9" t="str">
        <f t="shared" si="6"/>
        <v/>
      </c>
      <c r="J122" s="9"/>
      <c r="K122" s="9" t="str">
        <f t="shared" si="7"/>
        <v xml:space="preserve">Quantité OK </v>
      </c>
    </row>
    <row r="123" spans="1:11" customFormat="1" ht="20.100000000000001" customHeight="1" x14ac:dyDescent="0.25">
      <c r="A123" s="7"/>
      <c r="B123" s="7"/>
      <c r="C123" s="16"/>
      <c r="D123" s="16"/>
      <c r="E123" s="14"/>
      <c r="F123" s="14"/>
      <c r="G123" s="14" t="str">
        <f t="shared" si="5"/>
        <v xml:space="preserve">Quantité OK </v>
      </c>
      <c r="H123" s="9"/>
      <c r="I123" s="9" t="str">
        <f t="shared" si="6"/>
        <v/>
      </c>
      <c r="J123" s="9"/>
      <c r="K123" s="9" t="str">
        <f t="shared" si="7"/>
        <v xml:space="preserve">Quantité OK </v>
      </c>
    </row>
    <row r="124" spans="1:11" customFormat="1" ht="20.100000000000001" customHeight="1" x14ac:dyDescent="0.25">
      <c r="A124" s="7"/>
      <c r="B124" s="7"/>
      <c r="C124" s="16"/>
      <c r="D124" s="16"/>
      <c r="E124" s="14"/>
      <c r="F124" s="14"/>
      <c r="G124" s="14" t="str">
        <f t="shared" si="5"/>
        <v xml:space="preserve">Quantité OK </v>
      </c>
      <c r="H124" s="9"/>
      <c r="I124" s="9" t="str">
        <f t="shared" si="6"/>
        <v/>
      </c>
      <c r="J124" s="9"/>
      <c r="K124" s="9" t="str">
        <f t="shared" si="7"/>
        <v xml:space="preserve">Quantité OK </v>
      </c>
    </row>
    <row r="125" spans="1:11" customFormat="1" ht="20.100000000000001" customHeight="1" x14ac:dyDescent="0.25">
      <c r="A125" s="7"/>
      <c r="B125" s="7"/>
      <c r="C125" s="16"/>
      <c r="D125" s="16"/>
      <c r="E125" s="14"/>
      <c r="F125" s="14"/>
      <c r="G125" s="14" t="str">
        <f t="shared" si="5"/>
        <v xml:space="preserve">Quantité OK </v>
      </c>
      <c r="H125" s="9"/>
      <c r="I125" s="9" t="str">
        <f t="shared" si="6"/>
        <v/>
      </c>
      <c r="J125" s="9"/>
      <c r="K125" s="9" t="str">
        <f t="shared" si="7"/>
        <v xml:space="preserve">Quantité OK </v>
      </c>
    </row>
    <row r="126" spans="1:11" customFormat="1" ht="20.100000000000001" customHeight="1" x14ac:dyDescent="0.25">
      <c r="A126" s="7"/>
      <c r="B126" s="7"/>
      <c r="C126" s="16"/>
      <c r="D126" s="16"/>
      <c r="E126" s="14"/>
      <c r="F126" s="14"/>
      <c r="G126" s="14" t="str">
        <f t="shared" si="5"/>
        <v xml:space="preserve">Quantité OK </v>
      </c>
      <c r="H126" s="9"/>
      <c r="I126" s="9" t="str">
        <f t="shared" si="6"/>
        <v/>
      </c>
      <c r="J126" s="9"/>
      <c r="K126" s="9" t="str">
        <f t="shared" si="7"/>
        <v xml:space="preserve">Quantité OK </v>
      </c>
    </row>
    <row r="127" spans="1:11" customFormat="1" ht="20.100000000000001" customHeight="1" x14ac:dyDescent="0.25">
      <c r="A127" s="7"/>
      <c r="B127" s="7"/>
      <c r="C127" s="16"/>
      <c r="D127" s="16"/>
      <c r="E127" s="14"/>
      <c r="F127" s="14"/>
      <c r="G127" s="14" t="str">
        <f t="shared" si="5"/>
        <v xml:space="preserve">Quantité OK </v>
      </c>
      <c r="H127" s="9"/>
      <c r="I127" s="9" t="str">
        <f t="shared" si="6"/>
        <v/>
      </c>
      <c r="J127" s="9"/>
      <c r="K127" s="9" t="str">
        <f t="shared" si="7"/>
        <v xml:space="preserve">Quantité OK </v>
      </c>
    </row>
    <row r="128" spans="1:11" customFormat="1" ht="20.100000000000001" customHeight="1" x14ac:dyDescent="0.25">
      <c r="A128" s="7"/>
      <c r="B128" s="7"/>
      <c r="C128" s="16"/>
      <c r="D128" s="16"/>
      <c r="E128" s="14"/>
      <c r="F128" s="14"/>
      <c r="G128" s="14" t="str">
        <f t="shared" si="5"/>
        <v xml:space="preserve">Quantité OK </v>
      </c>
      <c r="H128" s="9"/>
      <c r="I128" s="9" t="str">
        <f t="shared" si="6"/>
        <v/>
      </c>
      <c r="J128" s="9"/>
      <c r="K128" s="9" t="str">
        <f t="shared" si="7"/>
        <v xml:space="preserve">Quantité OK </v>
      </c>
    </row>
    <row r="129" spans="1:11" customFormat="1" ht="20.100000000000001" customHeight="1" x14ac:dyDescent="0.25">
      <c r="A129" s="7"/>
      <c r="B129" s="7"/>
      <c r="C129" s="16"/>
      <c r="D129" s="16"/>
      <c r="E129" s="14"/>
      <c r="F129" s="14"/>
      <c r="G129" s="14" t="str">
        <f t="shared" si="5"/>
        <v xml:space="preserve">Quantité OK </v>
      </c>
      <c r="H129" s="9"/>
      <c r="I129" s="9" t="str">
        <f t="shared" si="6"/>
        <v/>
      </c>
      <c r="J129" s="9"/>
      <c r="K129" s="9" t="str">
        <f t="shared" si="7"/>
        <v xml:space="preserve">Quantité OK </v>
      </c>
    </row>
    <row r="130" spans="1:11" customFormat="1" ht="20.100000000000001" customHeight="1" x14ac:dyDescent="0.25">
      <c r="A130" s="7"/>
      <c r="B130" s="7"/>
      <c r="C130" s="16"/>
      <c r="D130" s="16"/>
      <c r="E130" s="14"/>
      <c r="F130" s="14"/>
      <c r="G130" s="14" t="str">
        <f t="shared" si="5"/>
        <v xml:space="preserve">Quantité OK </v>
      </c>
      <c r="H130" s="9"/>
      <c r="I130" s="9" t="str">
        <f t="shared" ref="I130:I184" si="8">IF(H130="OK",C130,"")</f>
        <v/>
      </c>
      <c r="J130" s="9"/>
      <c r="K130" s="9" t="str">
        <f t="shared" ref="K130:K184" si="9">IF(D130=J130,"Quantité OK",IF(D130&lt;J130,"Ecart positif","Ecart négatif"))&amp;" "&amp;IF(I130=C130,"","- Article déclassé")</f>
        <v xml:space="preserve">Quantité OK </v>
      </c>
    </row>
    <row r="131" spans="1:11" customFormat="1" ht="20.100000000000001" customHeight="1" x14ac:dyDescent="0.25">
      <c r="A131" s="7"/>
      <c r="B131" s="7"/>
      <c r="C131" s="16"/>
      <c r="D131" s="16"/>
      <c r="E131" s="14"/>
      <c r="F131" s="14"/>
      <c r="G131" s="14" t="str">
        <f t="shared" ref="G131:G194" si="10">IF(F131=D131,"Quantité OK",IF(D131&lt;F151,"Ecart positif","Ecart négatif"))&amp;" "&amp;IF(C131=E131,"","- Article déclassé")</f>
        <v xml:space="preserve">Quantité OK </v>
      </c>
      <c r="H131" s="9"/>
      <c r="I131" s="9" t="str">
        <f t="shared" si="8"/>
        <v/>
      </c>
      <c r="J131" s="9"/>
      <c r="K131" s="9" t="str">
        <f t="shared" si="9"/>
        <v xml:space="preserve">Quantité OK </v>
      </c>
    </row>
    <row r="132" spans="1:11" ht="20.100000000000001" customHeight="1" x14ac:dyDescent="0.25">
      <c r="A132" s="24"/>
      <c r="B132" s="24"/>
      <c r="C132" s="25"/>
      <c r="D132" s="25"/>
      <c r="E132" s="26"/>
      <c r="F132" s="26"/>
      <c r="G132" s="26" t="str">
        <f t="shared" si="10"/>
        <v xml:space="preserve">Quantité OK </v>
      </c>
      <c r="H132" s="27"/>
      <c r="I132" s="27" t="str">
        <f t="shared" si="8"/>
        <v/>
      </c>
      <c r="J132" s="27"/>
      <c r="K132" s="27" t="str">
        <f t="shared" si="9"/>
        <v xml:space="preserve">Quantité OK </v>
      </c>
    </row>
    <row r="133" spans="1:11" ht="20.100000000000001" customHeight="1" x14ac:dyDescent="0.25">
      <c r="A133" s="24"/>
      <c r="B133" s="24"/>
      <c r="C133" s="25"/>
      <c r="D133" s="25"/>
      <c r="E133" s="26"/>
      <c r="F133" s="26"/>
      <c r="G133" s="26" t="str">
        <f t="shared" si="10"/>
        <v xml:space="preserve">Quantité OK </v>
      </c>
      <c r="H133" s="27"/>
      <c r="I133" s="27" t="str">
        <f t="shared" si="8"/>
        <v/>
      </c>
      <c r="J133" s="27"/>
      <c r="K133" s="27" t="str">
        <f t="shared" si="9"/>
        <v xml:space="preserve">Quantité OK </v>
      </c>
    </row>
    <row r="134" spans="1:11" customFormat="1" ht="20.100000000000001" customHeight="1" x14ac:dyDescent="0.25">
      <c r="A134" s="7"/>
      <c r="B134" s="7"/>
      <c r="C134" s="16"/>
      <c r="D134" s="16"/>
      <c r="E134" s="14"/>
      <c r="F134" s="14"/>
      <c r="G134" s="14" t="str">
        <f t="shared" si="10"/>
        <v xml:space="preserve">Quantité OK </v>
      </c>
      <c r="H134" s="9"/>
      <c r="I134" s="9" t="str">
        <f t="shared" si="8"/>
        <v/>
      </c>
      <c r="J134" s="9"/>
      <c r="K134" s="9" t="str">
        <f t="shared" si="9"/>
        <v xml:space="preserve">Quantité OK </v>
      </c>
    </row>
    <row r="135" spans="1:11" ht="20.100000000000001" customHeight="1" x14ac:dyDescent="0.25">
      <c r="A135" s="24"/>
      <c r="B135" s="24"/>
      <c r="C135" s="25"/>
      <c r="D135" s="25"/>
      <c r="E135" s="26"/>
      <c r="F135" s="26"/>
      <c r="G135" s="26" t="str">
        <f t="shared" si="10"/>
        <v xml:space="preserve">Quantité OK </v>
      </c>
      <c r="H135" s="27"/>
      <c r="I135" s="27" t="str">
        <f t="shared" si="8"/>
        <v/>
      </c>
      <c r="J135" s="27"/>
      <c r="K135" s="27" t="str">
        <f t="shared" si="9"/>
        <v xml:space="preserve">Quantité OK </v>
      </c>
    </row>
    <row r="136" spans="1:11" customFormat="1" ht="20.100000000000001" customHeight="1" x14ac:dyDescent="0.25">
      <c r="A136" s="7"/>
      <c r="B136" s="7"/>
      <c r="C136" s="16"/>
      <c r="D136" s="16"/>
      <c r="E136" s="14"/>
      <c r="F136" s="14"/>
      <c r="G136" s="14" t="str">
        <f t="shared" si="10"/>
        <v xml:space="preserve">Quantité OK </v>
      </c>
      <c r="H136" s="9"/>
      <c r="I136" s="9" t="str">
        <f t="shared" si="8"/>
        <v/>
      </c>
      <c r="J136" s="9"/>
      <c r="K136" s="9" t="str">
        <f t="shared" si="9"/>
        <v xml:space="preserve">Quantité OK </v>
      </c>
    </row>
    <row r="137" spans="1:11" customFormat="1" ht="20.100000000000001" customHeight="1" x14ac:dyDescent="0.25">
      <c r="A137" s="7"/>
      <c r="B137" s="7"/>
      <c r="C137" s="16"/>
      <c r="D137" s="16"/>
      <c r="E137" s="14"/>
      <c r="F137" s="14"/>
      <c r="G137" s="14" t="str">
        <f t="shared" si="10"/>
        <v xml:space="preserve">Quantité OK </v>
      </c>
      <c r="H137" s="9"/>
      <c r="I137" s="9" t="str">
        <f t="shared" si="8"/>
        <v/>
      </c>
      <c r="J137" s="9"/>
      <c r="K137" s="9" t="str">
        <f t="shared" si="9"/>
        <v xml:space="preserve">Quantité OK </v>
      </c>
    </row>
    <row r="138" spans="1:11" ht="20.100000000000001" customHeight="1" x14ac:dyDescent="0.25">
      <c r="A138" s="24"/>
      <c r="B138" s="24"/>
      <c r="C138" s="25"/>
      <c r="D138" s="25"/>
      <c r="E138" s="26"/>
      <c r="F138" s="26"/>
      <c r="G138" s="26" t="str">
        <f t="shared" si="10"/>
        <v xml:space="preserve">Quantité OK </v>
      </c>
      <c r="H138" s="27"/>
      <c r="I138" s="27" t="str">
        <f t="shared" si="8"/>
        <v/>
      </c>
      <c r="J138" s="27"/>
      <c r="K138" s="27" t="str">
        <f t="shared" si="9"/>
        <v xml:space="preserve">Quantité OK </v>
      </c>
    </row>
    <row r="139" spans="1:11" ht="20.100000000000001" customHeight="1" x14ac:dyDescent="0.25">
      <c r="A139" s="24"/>
      <c r="B139" s="24"/>
      <c r="C139" s="25"/>
      <c r="D139" s="25"/>
      <c r="E139" s="26"/>
      <c r="F139" s="26"/>
      <c r="G139" s="26" t="str">
        <f t="shared" si="10"/>
        <v xml:space="preserve">Quantité OK </v>
      </c>
      <c r="H139" s="27"/>
      <c r="I139" s="27" t="str">
        <f t="shared" si="8"/>
        <v/>
      </c>
      <c r="J139" s="27"/>
      <c r="K139" s="27" t="str">
        <f t="shared" si="9"/>
        <v xml:space="preserve">Quantité OK </v>
      </c>
    </row>
    <row r="140" spans="1:11" ht="20.100000000000001" customHeight="1" x14ac:dyDescent="0.25">
      <c r="A140" s="24"/>
      <c r="B140" s="24"/>
      <c r="C140" s="25"/>
      <c r="D140" s="25"/>
      <c r="E140" s="26"/>
      <c r="F140" s="26"/>
      <c r="G140" s="26" t="str">
        <f t="shared" si="10"/>
        <v xml:space="preserve">Quantité OK </v>
      </c>
      <c r="H140" s="27"/>
      <c r="I140" s="27" t="str">
        <f t="shared" si="8"/>
        <v/>
      </c>
      <c r="J140" s="27"/>
      <c r="K140" s="27" t="str">
        <f t="shared" si="9"/>
        <v xml:space="preserve">Quantité OK </v>
      </c>
    </row>
    <row r="141" spans="1:11" customFormat="1" ht="20.100000000000001" customHeight="1" x14ac:dyDescent="0.25">
      <c r="A141" s="7"/>
      <c r="B141" s="7"/>
      <c r="C141" s="16"/>
      <c r="D141" s="16"/>
      <c r="E141" s="14"/>
      <c r="F141" s="14"/>
      <c r="G141" s="14" t="str">
        <f t="shared" si="10"/>
        <v xml:space="preserve">Quantité OK </v>
      </c>
      <c r="H141" s="9"/>
      <c r="I141" s="9" t="str">
        <f t="shared" si="8"/>
        <v/>
      </c>
      <c r="J141" s="9"/>
      <c r="K141" s="9" t="str">
        <f t="shared" si="9"/>
        <v xml:space="preserve">Quantité OK </v>
      </c>
    </row>
    <row r="142" spans="1:11" ht="20.100000000000001" customHeight="1" x14ac:dyDescent="0.25">
      <c r="A142" s="24"/>
      <c r="B142" s="24"/>
      <c r="C142" s="25"/>
      <c r="D142" s="25"/>
      <c r="E142" s="26"/>
      <c r="F142" s="26"/>
      <c r="G142" s="26" t="str">
        <f t="shared" si="10"/>
        <v xml:space="preserve">Quantité OK </v>
      </c>
      <c r="H142" s="27"/>
      <c r="I142" s="27" t="str">
        <f t="shared" si="8"/>
        <v/>
      </c>
      <c r="J142" s="27"/>
      <c r="K142" s="27" t="str">
        <f t="shared" si="9"/>
        <v xml:space="preserve">Quantité OK </v>
      </c>
    </row>
    <row r="143" spans="1:11" ht="20.100000000000001" customHeight="1" x14ac:dyDescent="0.25">
      <c r="A143" s="24"/>
      <c r="B143" s="24"/>
      <c r="C143" s="25"/>
      <c r="D143" s="25"/>
      <c r="E143" s="26"/>
      <c r="F143" s="26"/>
      <c r="G143" s="26" t="str">
        <f t="shared" si="10"/>
        <v xml:space="preserve">Quantité OK </v>
      </c>
      <c r="H143" s="27"/>
      <c r="I143" s="27" t="str">
        <f t="shared" si="8"/>
        <v/>
      </c>
      <c r="J143" s="27"/>
      <c r="K143" s="27" t="str">
        <f t="shared" si="9"/>
        <v xml:space="preserve">Quantité OK </v>
      </c>
    </row>
    <row r="144" spans="1:11" customFormat="1" ht="20.100000000000001" customHeight="1" x14ac:dyDescent="0.25">
      <c r="A144" s="7"/>
      <c r="B144" s="7"/>
      <c r="C144" s="16"/>
      <c r="D144" s="16"/>
      <c r="E144" s="14"/>
      <c r="F144" s="14"/>
      <c r="G144" s="14" t="str">
        <f t="shared" si="10"/>
        <v xml:space="preserve">Quantité OK </v>
      </c>
      <c r="H144" s="9"/>
      <c r="I144" s="9" t="str">
        <f t="shared" si="8"/>
        <v/>
      </c>
      <c r="J144" s="9"/>
      <c r="K144" s="9" t="str">
        <f t="shared" si="9"/>
        <v xml:space="preserve">Quantité OK </v>
      </c>
    </row>
    <row r="145" spans="1:11" customFormat="1" ht="20.100000000000001" customHeight="1" x14ac:dyDescent="0.25">
      <c r="A145" s="7"/>
      <c r="B145" s="7"/>
      <c r="C145" s="16"/>
      <c r="D145" s="16"/>
      <c r="E145" s="14"/>
      <c r="F145" s="14"/>
      <c r="G145" s="14" t="str">
        <f t="shared" si="10"/>
        <v xml:space="preserve">Quantité OK </v>
      </c>
      <c r="H145" s="9"/>
      <c r="I145" s="9" t="str">
        <f t="shared" si="8"/>
        <v/>
      </c>
      <c r="J145" s="9"/>
      <c r="K145" s="9" t="str">
        <f t="shared" si="9"/>
        <v xml:space="preserve">Quantité OK </v>
      </c>
    </row>
    <row r="146" spans="1:11" ht="20.100000000000001" customHeight="1" x14ac:dyDescent="0.25">
      <c r="A146" s="24"/>
      <c r="B146" s="24"/>
      <c r="C146" s="25"/>
      <c r="D146" s="25"/>
      <c r="E146" s="26"/>
      <c r="F146" s="26"/>
      <c r="G146" s="26" t="str">
        <f t="shared" si="10"/>
        <v xml:space="preserve">Quantité OK </v>
      </c>
      <c r="H146" s="27"/>
      <c r="I146" s="27" t="str">
        <f t="shared" si="8"/>
        <v/>
      </c>
      <c r="J146" s="27"/>
      <c r="K146" s="27" t="str">
        <f t="shared" si="9"/>
        <v xml:space="preserve">Quantité OK </v>
      </c>
    </row>
    <row r="147" spans="1:11" ht="20.100000000000001" customHeight="1" x14ac:dyDescent="0.25">
      <c r="A147" s="24"/>
      <c r="B147" s="24"/>
      <c r="C147" s="25"/>
      <c r="D147" s="25"/>
      <c r="E147" s="26"/>
      <c r="F147" s="26"/>
      <c r="G147" s="26" t="str">
        <f t="shared" si="10"/>
        <v xml:space="preserve">Quantité OK </v>
      </c>
      <c r="H147" s="27"/>
      <c r="I147" s="27" t="str">
        <f t="shared" si="8"/>
        <v/>
      </c>
      <c r="J147" s="27"/>
      <c r="K147" s="27" t="str">
        <f t="shared" si="9"/>
        <v xml:space="preserve">Quantité OK </v>
      </c>
    </row>
    <row r="148" spans="1:11" ht="20.100000000000001" customHeight="1" x14ac:dyDescent="0.25">
      <c r="A148" s="24"/>
      <c r="B148" s="24"/>
      <c r="C148" s="25"/>
      <c r="D148" s="25"/>
      <c r="E148" s="26"/>
      <c r="F148" s="26"/>
      <c r="G148" s="26" t="str">
        <f t="shared" si="10"/>
        <v xml:space="preserve">Quantité OK </v>
      </c>
      <c r="H148" s="27"/>
      <c r="I148" s="27" t="str">
        <f t="shared" si="8"/>
        <v/>
      </c>
      <c r="J148" s="27"/>
      <c r="K148" s="27" t="str">
        <f t="shared" si="9"/>
        <v xml:space="preserve">Quantité OK </v>
      </c>
    </row>
    <row r="149" spans="1:11" ht="20.100000000000001" customHeight="1" x14ac:dyDescent="0.25">
      <c r="A149" s="24"/>
      <c r="B149" s="24"/>
      <c r="C149" s="25"/>
      <c r="D149" s="25"/>
      <c r="E149" s="26"/>
      <c r="F149" s="26"/>
      <c r="G149" s="26" t="str">
        <f t="shared" si="10"/>
        <v xml:space="preserve">Quantité OK </v>
      </c>
      <c r="H149" s="27"/>
      <c r="I149" s="27" t="str">
        <f t="shared" si="8"/>
        <v/>
      </c>
      <c r="J149" s="27"/>
      <c r="K149" s="27" t="str">
        <f t="shared" si="9"/>
        <v xml:space="preserve">Quantité OK </v>
      </c>
    </row>
    <row r="150" spans="1:11" customFormat="1" ht="20.100000000000001" customHeight="1" x14ac:dyDescent="0.25">
      <c r="A150" s="7"/>
      <c r="B150" s="7"/>
      <c r="C150" s="16"/>
      <c r="D150" s="16"/>
      <c r="E150" s="14"/>
      <c r="F150" s="14"/>
      <c r="G150" s="14" t="str">
        <f t="shared" si="10"/>
        <v xml:space="preserve">Quantité OK </v>
      </c>
      <c r="H150" s="9"/>
      <c r="I150" s="9" t="str">
        <f t="shared" si="8"/>
        <v/>
      </c>
      <c r="J150" s="9"/>
      <c r="K150" s="9" t="str">
        <f t="shared" si="9"/>
        <v xml:space="preserve">Quantité OK </v>
      </c>
    </row>
    <row r="151" spans="1:11" customFormat="1" ht="20.100000000000001" customHeight="1" x14ac:dyDescent="0.25">
      <c r="A151" s="7"/>
      <c r="B151" s="7"/>
      <c r="C151" s="16"/>
      <c r="D151" s="16"/>
      <c r="E151" s="14"/>
      <c r="F151" s="14"/>
      <c r="G151" s="14" t="str">
        <f t="shared" si="10"/>
        <v xml:space="preserve">Quantité OK </v>
      </c>
      <c r="H151" s="9"/>
      <c r="I151" s="9" t="str">
        <f t="shared" si="8"/>
        <v/>
      </c>
      <c r="J151" s="9"/>
      <c r="K151" s="9" t="str">
        <f t="shared" si="9"/>
        <v xml:space="preserve">Quantité OK </v>
      </c>
    </row>
    <row r="152" spans="1:11" customFormat="1" ht="20.100000000000001" customHeight="1" x14ac:dyDescent="0.25">
      <c r="A152" s="7"/>
      <c r="B152" s="7"/>
      <c r="C152" s="16"/>
      <c r="D152" s="16"/>
      <c r="E152" s="14"/>
      <c r="F152" s="14"/>
      <c r="G152" s="14" t="str">
        <f t="shared" si="10"/>
        <v xml:space="preserve">Quantité OK </v>
      </c>
      <c r="H152" s="9"/>
      <c r="I152" s="9" t="str">
        <f t="shared" si="8"/>
        <v/>
      </c>
      <c r="J152" s="9"/>
      <c r="K152" s="9" t="str">
        <f t="shared" si="9"/>
        <v xml:space="preserve">Quantité OK </v>
      </c>
    </row>
    <row r="153" spans="1:11" customFormat="1" ht="20.100000000000001" customHeight="1" x14ac:dyDescent="0.25">
      <c r="A153" s="7"/>
      <c r="B153" s="7"/>
      <c r="C153" s="16"/>
      <c r="D153" s="16"/>
      <c r="E153" s="14"/>
      <c r="F153" s="14"/>
      <c r="G153" s="14" t="str">
        <f t="shared" si="10"/>
        <v xml:space="preserve">Quantité OK </v>
      </c>
      <c r="H153" s="9"/>
      <c r="I153" s="9" t="str">
        <f t="shared" si="8"/>
        <v/>
      </c>
      <c r="J153" s="9"/>
      <c r="K153" s="9" t="str">
        <f t="shared" si="9"/>
        <v xml:space="preserve">Quantité OK </v>
      </c>
    </row>
    <row r="154" spans="1:11" ht="20.100000000000001" customHeight="1" x14ac:dyDescent="0.25">
      <c r="A154" s="24"/>
      <c r="B154" s="24"/>
      <c r="C154" s="25"/>
      <c r="D154" s="25"/>
      <c r="E154" s="26"/>
      <c r="F154" s="26"/>
      <c r="G154" s="26" t="str">
        <f t="shared" si="10"/>
        <v xml:space="preserve">Quantité OK </v>
      </c>
      <c r="H154" s="27"/>
      <c r="I154" s="27" t="str">
        <f t="shared" si="8"/>
        <v/>
      </c>
      <c r="J154" s="27"/>
      <c r="K154" s="27" t="str">
        <f t="shared" si="9"/>
        <v xml:space="preserve">Quantité OK </v>
      </c>
    </row>
    <row r="155" spans="1:11" ht="20.100000000000001" customHeight="1" x14ac:dyDescent="0.25">
      <c r="A155" s="24"/>
      <c r="B155" s="24"/>
      <c r="C155" s="25"/>
      <c r="D155" s="25"/>
      <c r="E155" s="26"/>
      <c r="F155" s="26"/>
      <c r="G155" s="26" t="str">
        <f t="shared" si="10"/>
        <v xml:space="preserve">Quantité OK </v>
      </c>
      <c r="H155" s="27"/>
      <c r="I155" s="27" t="str">
        <f t="shared" si="8"/>
        <v/>
      </c>
      <c r="J155" s="27"/>
      <c r="K155" s="27" t="str">
        <f t="shared" si="9"/>
        <v xml:space="preserve">Quantité OK </v>
      </c>
    </row>
    <row r="156" spans="1:11" customFormat="1" ht="20.100000000000001" customHeight="1" x14ac:dyDescent="0.25">
      <c r="A156" s="7"/>
      <c r="B156" s="7"/>
      <c r="C156" s="16"/>
      <c r="D156" s="16"/>
      <c r="E156" s="14"/>
      <c r="F156" s="14"/>
      <c r="G156" s="14" t="str">
        <f t="shared" si="10"/>
        <v xml:space="preserve">Quantité OK </v>
      </c>
      <c r="H156" s="9"/>
      <c r="I156" s="9" t="str">
        <f t="shared" si="8"/>
        <v/>
      </c>
      <c r="J156" s="9"/>
      <c r="K156" s="9" t="str">
        <f t="shared" si="9"/>
        <v xml:space="preserve">Quantité OK </v>
      </c>
    </row>
    <row r="157" spans="1:11" customFormat="1" ht="20.100000000000001" customHeight="1" x14ac:dyDescent="0.25">
      <c r="A157" s="7"/>
      <c r="B157" s="7"/>
      <c r="C157" s="16"/>
      <c r="D157" s="16"/>
      <c r="E157" s="14"/>
      <c r="F157" s="14"/>
      <c r="G157" s="14" t="str">
        <f t="shared" si="10"/>
        <v xml:space="preserve">Quantité OK </v>
      </c>
      <c r="H157" s="9"/>
      <c r="I157" s="9" t="str">
        <f t="shared" si="8"/>
        <v/>
      </c>
      <c r="J157" s="9"/>
      <c r="K157" s="9" t="str">
        <f t="shared" si="9"/>
        <v xml:space="preserve">Quantité OK </v>
      </c>
    </row>
    <row r="158" spans="1:11" ht="20.100000000000001" customHeight="1" x14ac:dyDescent="0.25">
      <c r="A158" s="24"/>
      <c r="B158" s="24"/>
      <c r="C158" s="25"/>
      <c r="D158" s="25"/>
      <c r="E158" s="26"/>
      <c r="F158" s="26"/>
      <c r="G158" s="26" t="str">
        <f t="shared" si="10"/>
        <v xml:space="preserve">Quantité OK </v>
      </c>
      <c r="H158" s="27"/>
      <c r="I158" s="27" t="str">
        <f t="shared" si="8"/>
        <v/>
      </c>
      <c r="J158" s="27"/>
      <c r="K158" s="27" t="str">
        <f t="shared" si="9"/>
        <v xml:space="preserve">Quantité OK </v>
      </c>
    </row>
    <row r="159" spans="1:11" customFormat="1" ht="20.100000000000001" customHeight="1" x14ac:dyDescent="0.25">
      <c r="A159" s="7"/>
      <c r="B159" s="7"/>
      <c r="C159" s="16"/>
      <c r="D159" s="16"/>
      <c r="E159" s="14"/>
      <c r="F159" s="14"/>
      <c r="G159" s="14" t="str">
        <f t="shared" si="10"/>
        <v xml:space="preserve">Quantité OK </v>
      </c>
      <c r="H159" s="9"/>
      <c r="I159" s="9" t="str">
        <f t="shared" si="8"/>
        <v/>
      </c>
      <c r="J159" s="9"/>
      <c r="K159" s="9" t="str">
        <f t="shared" si="9"/>
        <v xml:space="preserve">Quantité OK </v>
      </c>
    </row>
    <row r="160" spans="1:11" customFormat="1" ht="20.100000000000001" customHeight="1" x14ac:dyDescent="0.25">
      <c r="A160" s="7"/>
      <c r="B160" s="7"/>
      <c r="C160" s="16"/>
      <c r="D160" s="16"/>
      <c r="E160" s="14"/>
      <c r="F160" s="14"/>
      <c r="G160" s="14" t="str">
        <f t="shared" si="10"/>
        <v xml:space="preserve">Quantité OK </v>
      </c>
      <c r="H160" s="9"/>
      <c r="I160" s="9" t="str">
        <f t="shared" si="8"/>
        <v/>
      </c>
      <c r="J160" s="9"/>
      <c r="K160" s="9" t="str">
        <f t="shared" si="9"/>
        <v xml:space="preserve">Quantité OK </v>
      </c>
    </row>
    <row r="161" spans="1:11" ht="20.100000000000001" customHeight="1" x14ac:dyDescent="0.25">
      <c r="A161" s="24"/>
      <c r="B161" s="24"/>
      <c r="C161" s="25"/>
      <c r="D161" s="25"/>
      <c r="E161" s="26"/>
      <c r="F161" s="26"/>
      <c r="G161" s="26" t="str">
        <f t="shared" si="10"/>
        <v xml:space="preserve">Quantité OK </v>
      </c>
      <c r="H161" s="27"/>
      <c r="I161" s="27" t="str">
        <f t="shared" si="8"/>
        <v/>
      </c>
      <c r="J161" s="27"/>
      <c r="K161" s="27" t="str">
        <f t="shared" si="9"/>
        <v xml:space="preserve">Quantité OK </v>
      </c>
    </row>
    <row r="162" spans="1:11" ht="20.100000000000001" customHeight="1" x14ac:dyDescent="0.25">
      <c r="A162" s="24"/>
      <c r="B162" s="24"/>
      <c r="C162" s="25"/>
      <c r="D162" s="25"/>
      <c r="E162" s="26"/>
      <c r="F162" s="26"/>
      <c r="G162" s="26" t="str">
        <f t="shared" si="10"/>
        <v xml:space="preserve">Quantité OK </v>
      </c>
      <c r="H162" s="27"/>
      <c r="I162" s="27" t="str">
        <f t="shared" si="8"/>
        <v/>
      </c>
      <c r="J162" s="27"/>
      <c r="K162" s="27" t="str">
        <f t="shared" si="9"/>
        <v xml:space="preserve">Quantité OK </v>
      </c>
    </row>
    <row r="163" spans="1:11" customFormat="1" ht="20.100000000000001" customHeight="1" x14ac:dyDescent="0.25">
      <c r="A163" s="7"/>
      <c r="B163" s="7"/>
      <c r="C163" s="16"/>
      <c r="D163" s="16"/>
      <c r="E163" s="14"/>
      <c r="F163" s="14"/>
      <c r="G163" s="14" t="str">
        <f t="shared" si="10"/>
        <v xml:space="preserve">Quantité OK </v>
      </c>
      <c r="H163" s="9"/>
      <c r="I163" s="9" t="str">
        <f t="shared" si="8"/>
        <v/>
      </c>
      <c r="J163" s="9"/>
      <c r="K163" s="9" t="str">
        <f t="shared" si="9"/>
        <v xml:space="preserve">Quantité OK </v>
      </c>
    </row>
    <row r="164" spans="1:11" ht="20.100000000000001" customHeight="1" x14ac:dyDescent="0.25">
      <c r="A164" s="24"/>
      <c r="B164" s="24"/>
      <c r="C164" s="25"/>
      <c r="D164" s="25"/>
      <c r="E164" s="26"/>
      <c r="F164" s="26"/>
      <c r="G164" s="26" t="str">
        <f t="shared" si="10"/>
        <v xml:space="preserve">Quantité OK </v>
      </c>
      <c r="H164" s="27"/>
      <c r="I164" s="27" t="str">
        <f t="shared" si="8"/>
        <v/>
      </c>
      <c r="J164" s="27"/>
      <c r="K164" s="27" t="str">
        <f t="shared" si="9"/>
        <v xml:space="preserve">Quantité OK </v>
      </c>
    </row>
    <row r="165" spans="1:11" customFormat="1" ht="20.100000000000001" customHeight="1" x14ac:dyDescent="0.25">
      <c r="A165" s="7"/>
      <c r="B165" s="7"/>
      <c r="C165" s="16"/>
      <c r="D165" s="16"/>
      <c r="E165" s="14"/>
      <c r="F165" s="14"/>
      <c r="G165" s="14" t="str">
        <f t="shared" si="10"/>
        <v xml:space="preserve">Quantité OK </v>
      </c>
      <c r="H165" s="9"/>
      <c r="I165" s="9" t="str">
        <f t="shared" si="8"/>
        <v/>
      </c>
      <c r="J165" s="9"/>
      <c r="K165" s="9" t="str">
        <f t="shared" si="9"/>
        <v xml:space="preserve">Quantité OK </v>
      </c>
    </row>
    <row r="166" spans="1:11" ht="20.100000000000001" customHeight="1" x14ac:dyDescent="0.25">
      <c r="A166" s="24"/>
      <c r="B166" s="24"/>
      <c r="C166" s="25"/>
      <c r="D166" s="25"/>
      <c r="E166" s="26"/>
      <c r="F166" s="26"/>
      <c r="G166" s="26" t="str">
        <f t="shared" si="10"/>
        <v xml:space="preserve">Quantité OK </v>
      </c>
      <c r="H166" s="27"/>
      <c r="I166" s="27" t="str">
        <f t="shared" si="8"/>
        <v/>
      </c>
      <c r="J166" s="27"/>
      <c r="K166" s="27" t="str">
        <f t="shared" si="9"/>
        <v xml:space="preserve">Quantité OK </v>
      </c>
    </row>
    <row r="167" spans="1:11" customFormat="1" ht="20.100000000000001" customHeight="1" x14ac:dyDescent="0.25">
      <c r="A167" s="7"/>
      <c r="B167" s="7"/>
      <c r="C167" s="16"/>
      <c r="D167" s="16"/>
      <c r="E167" s="14"/>
      <c r="F167" s="14"/>
      <c r="G167" s="14" t="str">
        <f t="shared" si="10"/>
        <v xml:space="preserve">Quantité OK </v>
      </c>
      <c r="H167" s="9"/>
      <c r="I167" s="9" t="str">
        <f t="shared" si="8"/>
        <v/>
      </c>
      <c r="J167" s="9"/>
      <c r="K167" s="9" t="str">
        <f t="shared" si="9"/>
        <v xml:space="preserve">Quantité OK </v>
      </c>
    </row>
    <row r="168" spans="1:11" ht="20.100000000000001" customHeight="1" x14ac:dyDescent="0.25">
      <c r="A168" s="24"/>
      <c r="B168" s="24"/>
      <c r="C168" s="25"/>
      <c r="D168" s="25"/>
      <c r="E168" s="26"/>
      <c r="F168" s="26"/>
      <c r="G168" s="26" t="str">
        <f t="shared" si="10"/>
        <v xml:space="preserve">Quantité OK </v>
      </c>
      <c r="H168" s="27"/>
      <c r="I168" s="27" t="str">
        <f t="shared" si="8"/>
        <v/>
      </c>
      <c r="J168" s="27"/>
      <c r="K168" s="27" t="str">
        <f t="shared" si="9"/>
        <v xml:space="preserve">Quantité OK </v>
      </c>
    </row>
    <row r="169" spans="1:11" customFormat="1" ht="20.100000000000001" customHeight="1" x14ac:dyDescent="0.25">
      <c r="A169" s="7"/>
      <c r="B169" s="7"/>
      <c r="C169" s="16"/>
      <c r="D169" s="16"/>
      <c r="E169" s="14"/>
      <c r="F169" s="14"/>
      <c r="G169" s="14" t="str">
        <f t="shared" si="10"/>
        <v xml:space="preserve">Quantité OK </v>
      </c>
      <c r="H169" s="9"/>
      <c r="I169" s="9" t="str">
        <f t="shared" si="8"/>
        <v/>
      </c>
      <c r="J169" s="9"/>
      <c r="K169" s="9" t="str">
        <f t="shared" si="9"/>
        <v xml:space="preserve">Quantité OK </v>
      </c>
    </row>
    <row r="170" spans="1:11" ht="20.100000000000001" customHeight="1" x14ac:dyDescent="0.25">
      <c r="A170" s="24"/>
      <c r="B170" s="24"/>
      <c r="C170" s="25"/>
      <c r="D170" s="25"/>
      <c r="E170" s="26"/>
      <c r="F170" s="26"/>
      <c r="G170" s="26" t="str">
        <f t="shared" si="10"/>
        <v xml:space="preserve">Quantité OK </v>
      </c>
      <c r="H170" s="27"/>
      <c r="I170" s="27" t="str">
        <f t="shared" si="8"/>
        <v/>
      </c>
      <c r="J170" s="27"/>
      <c r="K170" s="27" t="str">
        <f t="shared" si="9"/>
        <v xml:space="preserve">Quantité OK </v>
      </c>
    </row>
    <row r="171" spans="1:11" customFormat="1" ht="20.100000000000001" customHeight="1" x14ac:dyDescent="0.25">
      <c r="A171" s="7"/>
      <c r="B171" s="7"/>
      <c r="C171" s="16"/>
      <c r="D171" s="16"/>
      <c r="E171" s="14"/>
      <c r="F171" s="14"/>
      <c r="G171" s="14" t="str">
        <f t="shared" si="10"/>
        <v xml:space="preserve">Quantité OK </v>
      </c>
      <c r="H171" s="9"/>
      <c r="I171" s="9" t="str">
        <f t="shared" si="8"/>
        <v/>
      </c>
      <c r="J171" s="9"/>
      <c r="K171" s="9" t="str">
        <f t="shared" si="9"/>
        <v xml:space="preserve">Quantité OK </v>
      </c>
    </row>
    <row r="172" spans="1:11" customFormat="1" ht="20.100000000000001" customHeight="1" x14ac:dyDescent="0.25">
      <c r="A172" s="7"/>
      <c r="B172" s="7"/>
      <c r="C172" s="16"/>
      <c r="D172" s="16"/>
      <c r="E172" s="14"/>
      <c r="F172" s="14"/>
      <c r="G172" s="14" t="str">
        <f t="shared" si="10"/>
        <v xml:space="preserve">Quantité OK </v>
      </c>
      <c r="H172" s="9"/>
      <c r="I172" s="9" t="str">
        <f t="shared" si="8"/>
        <v/>
      </c>
      <c r="J172" s="9"/>
      <c r="K172" s="9" t="str">
        <f t="shared" si="9"/>
        <v xml:space="preserve">Quantité OK </v>
      </c>
    </row>
    <row r="173" spans="1:11" customFormat="1" ht="20.100000000000001" customHeight="1" x14ac:dyDescent="0.25">
      <c r="A173" s="7"/>
      <c r="B173" s="7"/>
      <c r="C173" s="16"/>
      <c r="D173" s="16"/>
      <c r="E173" s="14"/>
      <c r="F173" s="14"/>
      <c r="G173" s="14" t="str">
        <f t="shared" si="10"/>
        <v xml:space="preserve">Quantité OK </v>
      </c>
      <c r="H173" s="9"/>
      <c r="I173" s="9" t="str">
        <f t="shared" si="8"/>
        <v/>
      </c>
      <c r="J173" s="9"/>
      <c r="K173" s="9" t="str">
        <f t="shared" si="9"/>
        <v xml:space="preserve">Quantité OK </v>
      </c>
    </row>
    <row r="174" spans="1:11" customFormat="1" ht="20.100000000000001" customHeight="1" x14ac:dyDescent="0.25">
      <c r="A174" s="7"/>
      <c r="B174" s="7"/>
      <c r="C174" s="16"/>
      <c r="D174" s="16"/>
      <c r="E174" s="14"/>
      <c r="F174" s="14"/>
      <c r="G174" s="14" t="str">
        <f t="shared" si="10"/>
        <v xml:space="preserve">Quantité OK </v>
      </c>
      <c r="H174" s="9"/>
      <c r="I174" s="9" t="str">
        <f t="shared" si="8"/>
        <v/>
      </c>
      <c r="J174" s="9"/>
      <c r="K174" s="9" t="str">
        <f t="shared" si="9"/>
        <v xml:space="preserve">Quantité OK </v>
      </c>
    </row>
    <row r="175" spans="1:11" ht="20.100000000000001" customHeight="1" x14ac:dyDescent="0.25">
      <c r="A175" s="24"/>
      <c r="B175" s="24"/>
      <c r="C175" s="25"/>
      <c r="D175" s="25"/>
      <c r="E175" s="26"/>
      <c r="F175" s="26"/>
      <c r="G175" s="26" t="str">
        <f t="shared" si="10"/>
        <v xml:space="preserve">Quantité OK </v>
      </c>
      <c r="H175" s="27"/>
      <c r="I175" s="27" t="str">
        <f t="shared" si="8"/>
        <v/>
      </c>
      <c r="J175" s="27"/>
      <c r="K175" s="27" t="str">
        <f t="shared" si="9"/>
        <v xml:space="preserve">Quantité OK </v>
      </c>
    </row>
    <row r="176" spans="1:11" customFormat="1" ht="20.100000000000001" customHeight="1" x14ac:dyDescent="0.25">
      <c r="A176" s="7"/>
      <c r="B176" s="7"/>
      <c r="C176" s="16"/>
      <c r="D176" s="16"/>
      <c r="E176" s="14"/>
      <c r="F176" s="14"/>
      <c r="G176" s="14" t="str">
        <f t="shared" si="10"/>
        <v xml:space="preserve">Quantité OK </v>
      </c>
      <c r="H176" s="9"/>
      <c r="I176" s="9" t="str">
        <f t="shared" si="8"/>
        <v/>
      </c>
      <c r="J176" s="9"/>
      <c r="K176" s="9" t="str">
        <f t="shared" si="9"/>
        <v xml:space="preserve">Quantité OK </v>
      </c>
    </row>
    <row r="177" spans="1:11" customFormat="1" ht="20.100000000000001" customHeight="1" x14ac:dyDescent="0.25">
      <c r="A177" s="7"/>
      <c r="B177" s="7"/>
      <c r="C177" s="16"/>
      <c r="D177" s="16"/>
      <c r="E177" s="14"/>
      <c r="F177" s="14"/>
      <c r="G177" s="14" t="str">
        <f t="shared" si="10"/>
        <v xml:space="preserve">Quantité OK </v>
      </c>
      <c r="H177" s="9"/>
      <c r="I177" s="9" t="str">
        <f t="shared" si="8"/>
        <v/>
      </c>
      <c r="J177" s="9"/>
      <c r="K177" s="9" t="str">
        <f t="shared" si="9"/>
        <v xml:space="preserve">Quantité OK </v>
      </c>
    </row>
    <row r="178" spans="1:11" ht="20.100000000000001" customHeight="1" x14ac:dyDescent="0.25">
      <c r="A178" s="24"/>
      <c r="B178" s="24"/>
      <c r="C178" s="25"/>
      <c r="D178" s="25"/>
      <c r="E178" s="26"/>
      <c r="F178" s="26"/>
      <c r="G178" s="26" t="str">
        <f t="shared" si="10"/>
        <v xml:space="preserve">Quantité OK </v>
      </c>
      <c r="H178" s="27"/>
      <c r="I178" s="27" t="str">
        <f t="shared" si="8"/>
        <v/>
      </c>
      <c r="J178" s="27"/>
      <c r="K178" s="27" t="str">
        <f t="shared" si="9"/>
        <v xml:space="preserve">Quantité OK </v>
      </c>
    </row>
    <row r="179" spans="1:11" customFormat="1" ht="20.100000000000001" customHeight="1" x14ac:dyDescent="0.25">
      <c r="A179" s="7"/>
      <c r="B179" s="7"/>
      <c r="C179" s="16"/>
      <c r="D179" s="16"/>
      <c r="E179" s="14"/>
      <c r="F179" s="14"/>
      <c r="G179" s="14" t="str">
        <f t="shared" si="10"/>
        <v xml:space="preserve">Quantité OK </v>
      </c>
      <c r="H179" s="9"/>
      <c r="I179" s="9" t="str">
        <f t="shared" si="8"/>
        <v/>
      </c>
      <c r="J179" s="9"/>
      <c r="K179" s="9" t="str">
        <f t="shared" si="9"/>
        <v xml:space="preserve">Quantité OK </v>
      </c>
    </row>
    <row r="180" spans="1:11" ht="20.100000000000001" customHeight="1" x14ac:dyDescent="0.25">
      <c r="A180" s="24"/>
      <c r="B180" s="24"/>
      <c r="C180" s="25"/>
      <c r="D180" s="25"/>
      <c r="E180" s="26"/>
      <c r="F180" s="26"/>
      <c r="G180" s="26" t="str">
        <f t="shared" si="10"/>
        <v xml:space="preserve">Quantité OK </v>
      </c>
      <c r="H180" s="27"/>
      <c r="I180" s="27" t="str">
        <f t="shared" si="8"/>
        <v/>
      </c>
      <c r="J180" s="27"/>
      <c r="K180" s="27" t="str">
        <f t="shared" si="9"/>
        <v xml:space="preserve">Quantité OK </v>
      </c>
    </row>
    <row r="181" spans="1:11" customFormat="1" ht="20.100000000000001" customHeight="1" x14ac:dyDescent="0.25">
      <c r="A181" s="7"/>
      <c r="B181" s="7"/>
      <c r="C181" s="16"/>
      <c r="D181" s="16"/>
      <c r="E181" s="14"/>
      <c r="F181" s="14"/>
      <c r="G181" s="14" t="str">
        <f t="shared" si="10"/>
        <v xml:space="preserve">Quantité OK </v>
      </c>
      <c r="H181" s="9"/>
      <c r="I181" s="9" t="str">
        <f t="shared" si="8"/>
        <v/>
      </c>
      <c r="J181" s="9"/>
      <c r="K181" s="9" t="str">
        <f t="shared" si="9"/>
        <v xml:space="preserve">Quantité OK </v>
      </c>
    </row>
    <row r="182" spans="1:11" ht="20.100000000000001" customHeight="1" x14ac:dyDescent="0.25">
      <c r="A182" s="24"/>
      <c r="B182" s="24"/>
      <c r="C182" s="25"/>
      <c r="D182" s="25"/>
      <c r="E182" s="26"/>
      <c r="F182" s="26"/>
      <c r="G182" s="26" t="str">
        <f t="shared" si="10"/>
        <v xml:space="preserve">Quantité OK </v>
      </c>
      <c r="H182" s="27"/>
      <c r="I182" s="27" t="str">
        <f t="shared" si="8"/>
        <v/>
      </c>
      <c r="J182" s="27"/>
      <c r="K182" s="27" t="str">
        <f t="shared" si="9"/>
        <v xml:space="preserve">Quantité OK </v>
      </c>
    </row>
    <row r="183" spans="1:11" ht="20.100000000000001" customHeight="1" x14ac:dyDescent="0.25">
      <c r="A183" s="24"/>
      <c r="B183" s="24"/>
      <c r="C183" s="25"/>
      <c r="D183" s="25"/>
      <c r="E183" s="26"/>
      <c r="F183" s="26"/>
      <c r="G183" s="26" t="str">
        <f t="shared" si="10"/>
        <v xml:space="preserve">Quantité OK </v>
      </c>
      <c r="H183" s="27"/>
      <c r="I183" s="27" t="str">
        <f t="shared" si="8"/>
        <v/>
      </c>
      <c r="J183" s="27"/>
      <c r="K183" s="27" t="str">
        <f t="shared" si="9"/>
        <v xml:space="preserve">Quantité OK </v>
      </c>
    </row>
    <row r="184" spans="1:11" customFormat="1" ht="20.100000000000001" customHeight="1" x14ac:dyDescent="0.25">
      <c r="A184" s="7"/>
      <c r="B184" s="7"/>
      <c r="C184" s="16"/>
      <c r="D184" s="16"/>
      <c r="E184" s="14"/>
      <c r="F184" s="14"/>
      <c r="G184" s="14" t="str">
        <f t="shared" si="10"/>
        <v xml:space="preserve">Quantité OK </v>
      </c>
      <c r="H184" s="9"/>
      <c r="I184" s="9" t="str">
        <f t="shared" si="8"/>
        <v/>
      </c>
      <c r="J184" s="9"/>
      <c r="K184" s="9" t="str">
        <f t="shared" si="9"/>
        <v xml:space="preserve">Quantité OK </v>
      </c>
    </row>
    <row r="185" spans="1:11" customFormat="1" ht="20.100000000000001" customHeight="1" x14ac:dyDescent="0.25">
      <c r="A185" s="7"/>
      <c r="B185" s="7"/>
      <c r="C185" s="16"/>
      <c r="D185" s="16"/>
      <c r="E185" s="14"/>
      <c r="F185" s="14"/>
      <c r="G185" s="14" t="str">
        <f t="shared" si="10"/>
        <v xml:space="preserve">Quantité OK </v>
      </c>
      <c r="H185" s="9"/>
      <c r="I185" s="9" t="str">
        <f t="shared" ref="I185:I238" si="11">IF(H185="OK",C185,"")</f>
        <v/>
      </c>
      <c r="J185" s="9"/>
      <c r="K185" s="9" t="str">
        <f t="shared" ref="K185:K238" si="12">IF(D185=J185,"Quantité OK",IF(D185&lt;J185,"Ecart positif","Ecart négatif"))&amp;" "&amp;IF(I185=C185,"","- Article déclassé")</f>
        <v xml:space="preserve">Quantité OK </v>
      </c>
    </row>
    <row r="186" spans="1:11" customFormat="1" ht="20.100000000000001" customHeight="1" x14ac:dyDescent="0.25">
      <c r="A186" s="7"/>
      <c r="B186" s="7"/>
      <c r="C186" s="16"/>
      <c r="D186" s="16"/>
      <c r="E186" s="14"/>
      <c r="F186" s="14"/>
      <c r="G186" s="14" t="str">
        <f t="shared" si="10"/>
        <v xml:space="preserve">Quantité OK </v>
      </c>
      <c r="H186" s="9"/>
      <c r="I186" s="9" t="str">
        <f t="shared" si="11"/>
        <v/>
      </c>
      <c r="J186" s="9"/>
      <c r="K186" s="9" t="str">
        <f t="shared" si="12"/>
        <v xml:space="preserve">Quantité OK </v>
      </c>
    </row>
    <row r="187" spans="1:11" customFormat="1" ht="20.100000000000001" customHeight="1" x14ac:dyDescent="0.25">
      <c r="A187" s="7"/>
      <c r="B187" s="7"/>
      <c r="C187" s="16"/>
      <c r="D187" s="16"/>
      <c r="E187" s="14"/>
      <c r="F187" s="14"/>
      <c r="G187" s="14" t="str">
        <f t="shared" si="10"/>
        <v xml:space="preserve">Quantité OK </v>
      </c>
      <c r="H187" s="9"/>
      <c r="I187" s="9" t="str">
        <f t="shared" si="11"/>
        <v/>
      </c>
      <c r="J187" s="9"/>
      <c r="K187" s="9" t="str">
        <f t="shared" si="12"/>
        <v xml:space="preserve">Quantité OK </v>
      </c>
    </row>
    <row r="188" spans="1:11" customFormat="1" ht="20.100000000000001" customHeight="1" x14ac:dyDescent="0.25">
      <c r="A188" s="7"/>
      <c r="B188" s="7"/>
      <c r="C188" s="16"/>
      <c r="D188" s="16"/>
      <c r="E188" s="14"/>
      <c r="F188" s="14"/>
      <c r="G188" s="14" t="str">
        <f t="shared" si="10"/>
        <v xml:space="preserve">Quantité OK </v>
      </c>
      <c r="H188" s="9"/>
      <c r="I188" s="9" t="str">
        <f t="shared" si="11"/>
        <v/>
      </c>
      <c r="J188" s="9"/>
      <c r="K188" s="9" t="str">
        <f t="shared" si="12"/>
        <v xml:space="preserve">Quantité OK </v>
      </c>
    </row>
    <row r="189" spans="1:11" customFormat="1" ht="20.100000000000001" customHeight="1" x14ac:dyDescent="0.25">
      <c r="A189" s="7"/>
      <c r="B189" s="7"/>
      <c r="C189" s="16"/>
      <c r="D189" s="16"/>
      <c r="E189" s="14"/>
      <c r="F189" s="14"/>
      <c r="G189" s="14" t="str">
        <f t="shared" si="10"/>
        <v xml:space="preserve">Quantité OK </v>
      </c>
      <c r="H189" s="9"/>
      <c r="I189" s="9" t="str">
        <f t="shared" si="11"/>
        <v/>
      </c>
      <c r="J189" s="9"/>
      <c r="K189" s="9" t="str">
        <f t="shared" si="12"/>
        <v xml:space="preserve">Quantité OK </v>
      </c>
    </row>
    <row r="190" spans="1:11" customFormat="1" ht="20.100000000000001" customHeight="1" x14ac:dyDescent="0.25">
      <c r="A190" s="7"/>
      <c r="B190" s="7"/>
      <c r="C190" s="16"/>
      <c r="D190" s="16"/>
      <c r="E190" s="14"/>
      <c r="F190" s="14"/>
      <c r="G190" s="14" t="str">
        <f t="shared" si="10"/>
        <v xml:space="preserve">Quantité OK </v>
      </c>
      <c r="H190" s="9"/>
      <c r="I190" s="9" t="str">
        <f t="shared" si="11"/>
        <v/>
      </c>
      <c r="J190" s="9"/>
      <c r="K190" s="9" t="str">
        <f t="shared" si="12"/>
        <v xml:space="preserve">Quantité OK </v>
      </c>
    </row>
    <row r="191" spans="1:11" ht="20.100000000000001" customHeight="1" x14ac:dyDescent="0.25">
      <c r="A191" s="24"/>
      <c r="B191" s="24"/>
      <c r="C191" s="25"/>
      <c r="D191" s="25"/>
      <c r="E191" s="26"/>
      <c r="F191" s="26"/>
      <c r="G191" s="26" t="str">
        <f t="shared" si="10"/>
        <v xml:space="preserve">Quantité OK </v>
      </c>
      <c r="H191" s="27"/>
      <c r="I191" s="27" t="str">
        <f t="shared" si="11"/>
        <v/>
      </c>
      <c r="J191" s="27"/>
      <c r="K191" s="27" t="str">
        <f t="shared" si="12"/>
        <v xml:space="preserve">Quantité OK </v>
      </c>
    </row>
    <row r="192" spans="1:11" ht="20.100000000000001" customHeight="1" x14ac:dyDescent="0.25">
      <c r="A192" s="24"/>
      <c r="B192" s="24"/>
      <c r="C192" s="25"/>
      <c r="D192" s="25"/>
      <c r="E192" s="26"/>
      <c r="F192" s="26"/>
      <c r="G192" s="26" t="str">
        <f t="shared" si="10"/>
        <v xml:space="preserve">Quantité OK </v>
      </c>
      <c r="H192" s="27"/>
      <c r="I192" s="27" t="str">
        <f t="shared" si="11"/>
        <v/>
      </c>
      <c r="J192" s="27"/>
      <c r="K192" s="27" t="str">
        <f t="shared" si="12"/>
        <v xml:space="preserve">Quantité OK </v>
      </c>
    </row>
    <row r="193" spans="1:11" ht="20.100000000000001" customHeight="1" x14ac:dyDescent="0.25">
      <c r="A193" s="24"/>
      <c r="B193" s="24"/>
      <c r="C193" s="25"/>
      <c r="D193" s="25"/>
      <c r="E193" s="26"/>
      <c r="F193" s="26"/>
      <c r="G193" s="26" t="str">
        <f t="shared" si="10"/>
        <v xml:space="preserve">Quantité OK </v>
      </c>
      <c r="H193" s="27"/>
      <c r="I193" s="27" t="str">
        <f t="shared" si="11"/>
        <v/>
      </c>
      <c r="J193" s="27"/>
      <c r="K193" s="27" t="str">
        <f t="shared" si="12"/>
        <v xml:space="preserve">Quantité OK </v>
      </c>
    </row>
    <row r="194" spans="1:11" ht="20.100000000000001" customHeight="1" x14ac:dyDescent="0.25">
      <c r="A194" s="24"/>
      <c r="B194" s="24"/>
      <c r="C194" s="25"/>
      <c r="D194" s="25"/>
      <c r="E194" s="26"/>
      <c r="F194" s="26"/>
      <c r="G194" s="26" t="str">
        <f t="shared" si="10"/>
        <v xml:space="preserve">Quantité OK </v>
      </c>
      <c r="H194" s="27"/>
      <c r="I194" s="27" t="str">
        <f t="shared" si="11"/>
        <v/>
      </c>
      <c r="J194" s="27"/>
      <c r="K194" s="27" t="str">
        <f t="shared" si="12"/>
        <v xml:space="preserve">Quantité OK </v>
      </c>
    </row>
    <row r="195" spans="1:11" customFormat="1" ht="20.100000000000001" customHeight="1" x14ac:dyDescent="0.25">
      <c r="A195" s="7"/>
      <c r="B195" s="7"/>
      <c r="C195" s="16"/>
      <c r="D195" s="16"/>
      <c r="E195" s="14"/>
      <c r="F195" s="14"/>
      <c r="G195" s="14" t="str">
        <f t="shared" ref="G195:G245" si="13">IF(F195=D195,"Quantité OK",IF(D195&lt;F215,"Ecart positif","Ecart négatif"))&amp;" "&amp;IF(C195=E195,"","- Article déclassé")</f>
        <v xml:space="preserve">Quantité OK </v>
      </c>
      <c r="H195" s="9"/>
      <c r="I195" s="9" t="str">
        <f t="shared" si="11"/>
        <v/>
      </c>
      <c r="J195" s="9"/>
      <c r="K195" s="9" t="str">
        <f t="shared" si="12"/>
        <v xml:space="preserve">Quantité OK </v>
      </c>
    </row>
    <row r="196" spans="1:11" ht="20.100000000000001" customHeight="1" x14ac:dyDescent="0.25">
      <c r="A196" s="24"/>
      <c r="B196" s="24"/>
      <c r="C196" s="25"/>
      <c r="D196" s="25"/>
      <c r="E196" s="26"/>
      <c r="F196" s="26"/>
      <c r="G196" s="26" t="str">
        <f t="shared" si="13"/>
        <v xml:space="preserve">Quantité OK </v>
      </c>
      <c r="H196" s="27"/>
      <c r="I196" s="27" t="str">
        <f t="shared" si="11"/>
        <v/>
      </c>
      <c r="J196" s="27"/>
      <c r="K196" s="27" t="str">
        <f t="shared" si="12"/>
        <v xml:space="preserve">Quantité OK </v>
      </c>
    </row>
    <row r="197" spans="1:11" customFormat="1" ht="20.100000000000001" customHeight="1" x14ac:dyDescent="0.25">
      <c r="A197" s="7"/>
      <c r="B197" s="7"/>
      <c r="C197" s="16"/>
      <c r="D197" s="16"/>
      <c r="E197" s="14"/>
      <c r="F197" s="14"/>
      <c r="G197" s="14" t="str">
        <f t="shared" si="13"/>
        <v xml:space="preserve">Quantité OK </v>
      </c>
      <c r="H197" s="9"/>
      <c r="I197" s="9" t="str">
        <f t="shared" si="11"/>
        <v/>
      </c>
      <c r="J197" s="9"/>
      <c r="K197" s="9" t="str">
        <f t="shared" si="12"/>
        <v xml:space="preserve">Quantité OK </v>
      </c>
    </row>
    <row r="198" spans="1:11" ht="20.100000000000001" customHeight="1" x14ac:dyDescent="0.25">
      <c r="A198" s="24"/>
      <c r="B198" s="24"/>
      <c r="C198" s="25"/>
      <c r="D198" s="25"/>
      <c r="E198" s="26"/>
      <c r="F198" s="26"/>
      <c r="G198" s="26" t="str">
        <f t="shared" si="13"/>
        <v xml:space="preserve">Quantité OK </v>
      </c>
      <c r="H198" s="27"/>
      <c r="I198" s="27" t="str">
        <f t="shared" si="11"/>
        <v/>
      </c>
      <c r="J198" s="27"/>
      <c r="K198" s="27" t="str">
        <f t="shared" si="12"/>
        <v xml:space="preserve">Quantité OK </v>
      </c>
    </row>
    <row r="199" spans="1:11" ht="20.100000000000001" customHeight="1" x14ac:dyDescent="0.25">
      <c r="A199" s="24"/>
      <c r="B199" s="24"/>
      <c r="C199" s="25"/>
      <c r="D199" s="25"/>
      <c r="E199" s="26"/>
      <c r="F199" s="26"/>
      <c r="G199" s="26" t="str">
        <f t="shared" si="13"/>
        <v xml:space="preserve">Quantité OK </v>
      </c>
      <c r="H199" s="27"/>
      <c r="I199" s="27" t="str">
        <f t="shared" si="11"/>
        <v/>
      </c>
      <c r="J199" s="27"/>
      <c r="K199" s="27" t="str">
        <f t="shared" si="12"/>
        <v xml:space="preserve">Quantité OK </v>
      </c>
    </row>
    <row r="200" spans="1:11" ht="20.100000000000001" customHeight="1" x14ac:dyDescent="0.25">
      <c r="A200" s="24"/>
      <c r="B200" s="24"/>
      <c r="C200" s="25"/>
      <c r="D200" s="25"/>
      <c r="E200" s="26"/>
      <c r="F200" s="26"/>
      <c r="G200" s="26" t="str">
        <f t="shared" si="13"/>
        <v xml:space="preserve">Quantité OK </v>
      </c>
      <c r="H200" s="27"/>
      <c r="I200" s="27" t="str">
        <f t="shared" si="11"/>
        <v/>
      </c>
      <c r="J200" s="27"/>
      <c r="K200" s="27" t="str">
        <f t="shared" si="12"/>
        <v xml:space="preserve">Quantité OK </v>
      </c>
    </row>
    <row r="201" spans="1:11" customFormat="1" ht="20.100000000000001" customHeight="1" x14ac:dyDescent="0.25">
      <c r="A201" s="7"/>
      <c r="B201" s="7"/>
      <c r="C201" s="16"/>
      <c r="D201" s="16"/>
      <c r="E201" s="14"/>
      <c r="F201" s="14"/>
      <c r="G201" s="14" t="str">
        <f t="shared" si="13"/>
        <v xml:space="preserve">Quantité OK </v>
      </c>
      <c r="H201" s="9"/>
      <c r="I201" s="9" t="str">
        <f t="shared" si="11"/>
        <v/>
      </c>
      <c r="J201" s="9"/>
      <c r="K201" s="9" t="str">
        <f t="shared" si="12"/>
        <v xml:space="preserve">Quantité OK </v>
      </c>
    </row>
    <row r="202" spans="1:11" customFormat="1" ht="20.100000000000001" customHeight="1" x14ac:dyDescent="0.25">
      <c r="A202" s="7"/>
      <c r="B202" s="7"/>
      <c r="C202" s="16"/>
      <c r="D202" s="16"/>
      <c r="E202" s="14"/>
      <c r="F202" s="14"/>
      <c r="G202" s="14" t="str">
        <f t="shared" si="13"/>
        <v xml:space="preserve">Quantité OK </v>
      </c>
      <c r="H202" s="9"/>
      <c r="I202" s="9" t="str">
        <f t="shared" si="11"/>
        <v/>
      </c>
      <c r="J202" s="9"/>
      <c r="K202" s="9" t="str">
        <f t="shared" si="12"/>
        <v xml:space="preserve">Quantité OK </v>
      </c>
    </row>
    <row r="203" spans="1:11" ht="20.100000000000001" customHeight="1" x14ac:dyDescent="0.25">
      <c r="A203" s="24"/>
      <c r="B203" s="24"/>
      <c r="C203" s="25"/>
      <c r="D203" s="25"/>
      <c r="E203" s="26"/>
      <c r="F203" s="26"/>
      <c r="G203" s="26" t="str">
        <f t="shared" si="13"/>
        <v xml:space="preserve">Quantité OK </v>
      </c>
      <c r="H203" s="27"/>
      <c r="I203" s="27" t="str">
        <f t="shared" si="11"/>
        <v/>
      </c>
      <c r="J203" s="27"/>
      <c r="K203" s="27" t="str">
        <f t="shared" si="12"/>
        <v xml:space="preserve">Quantité OK </v>
      </c>
    </row>
    <row r="204" spans="1:11" customFormat="1" ht="20.100000000000001" customHeight="1" x14ac:dyDescent="0.25">
      <c r="A204" s="7"/>
      <c r="B204" s="7"/>
      <c r="C204" s="16"/>
      <c r="D204" s="16"/>
      <c r="E204" s="14"/>
      <c r="F204" s="14"/>
      <c r="G204" s="14" t="str">
        <f t="shared" si="13"/>
        <v xml:space="preserve">Quantité OK </v>
      </c>
      <c r="H204" s="9"/>
      <c r="I204" s="9" t="str">
        <f t="shared" si="11"/>
        <v/>
      </c>
      <c r="J204" s="9"/>
      <c r="K204" s="9" t="str">
        <f t="shared" si="12"/>
        <v xml:space="preserve">Quantité OK </v>
      </c>
    </row>
    <row r="205" spans="1:11" ht="20.100000000000001" customHeight="1" x14ac:dyDescent="0.25">
      <c r="A205" s="24"/>
      <c r="B205" s="24"/>
      <c r="C205" s="25"/>
      <c r="D205" s="25"/>
      <c r="E205" s="26"/>
      <c r="F205" s="26"/>
      <c r="G205" s="26" t="str">
        <f t="shared" si="13"/>
        <v xml:space="preserve">Quantité OK </v>
      </c>
      <c r="H205" s="27"/>
      <c r="I205" s="27" t="str">
        <f t="shared" si="11"/>
        <v/>
      </c>
      <c r="J205" s="27"/>
      <c r="K205" s="27" t="str">
        <f t="shared" si="12"/>
        <v xml:space="preserve">Quantité OK </v>
      </c>
    </row>
    <row r="206" spans="1:11" ht="20.100000000000001" customHeight="1" x14ac:dyDescent="0.25">
      <c r="A206" s="24"/>
      <c r="B206" s="24"/>
      <c r="C206" s="25"/>
      <c r="D206" s="25"/>
      <c r="E206" s="26"/>
      <c r="F206" s="26"/>
      <c r="G206" s="26" t="str">
        <f t="shared" si="13"/>
        <v xml:space="preserve">Quantité OK </v>
      </c>
      <c r="H206" s="27"/>
      <c r="I206" s="27" t="str">
        <f t="shared" si="11"/>
        <v/>
      </c>
      <c r="J206" s="27"/>
      <c r="K206" s="27" t="str">
        <f t="shared" si="12"/>
        <v xml:space="preserve">Quantité OK </v>
      </c>
    </row>
    <row r="207" spans="1:11" customFormat="1" ht="20.100000000000001" customHeight="1" x14ac:dyDescent="0.25">
      <c r="A207" s="7"/>
      <c r="B207" s="7"/>
      <c r="C207" s="16"/>
      <c r="D207" s="16"/>
      <c r="E207" s="14"/>
      <c r="F207" s="14"/>
      <c r="G207" s="14" t="str">
        <f t="shared" si="13"/>
        <v xml:space="preserve">Quantité OK </v>
      </c>
      <c r="H207" s="9"/>
      <c r="I207" s="9" t="str">
        <f t="shared" si="11"/>
        <v/>
      </c>
      <c r="J207" s="9"/>
      <c r="K207" s="9" t="str">
        <f t="shared" si="12"/>
        <v xml:space="preserve">Quantité OK </v>
      </c>
    </row>
    <row r="208" spans="1:11" customFormat="1" ht="20.100000000000001" customHeight="1" x14ac:dyDescent="0.25">
      <c r="A208" s="7"/>
      <c r="B208" s="7"/>
      <c r="C208" s="16"/>
      <c r="D208" s="16"/>
      <c r="E208" s="14"/>
      <c r="F208" s="14"/>
      <c r="G208" s="14" t="str">
        <f t="shared" si="13"/>
        <v xml:space="preserve">Quantité OK </v>
      </c>
      <c r="H208" s="9"/>
      <c r="I208" s="9" t="str">
        <f t="shared" si="11"/>
        <v/>
      </c>
      <c r="J208" s="9"/>
      <c r="K208" s="9" t="str">
        <f t="shared" si="12"/>
        <v xml:space="preserve">Quantité OK </v>
      </c>
    </row>
    <row r="209" spans="1:11" ht="20.100000000000001" customHeight="1" x14ac:dyDescent="0.25">
      <c r="A209" s="24"/>
      <c r="B209" s="24"/>
      <c r="C209" s="25"/>
      <c r="D209" s="25"/>
      <c r="E209" s="26"/>
      <c r="F209" s="26"/>
      <c r="G209" s="26" t="str">
        <f t="shared" si="13"/>
        <v xml:space="preserve">Quantité OK </v>
      </c>
      <c r="H209" s="27"/>
      <c r="I209" s="27" t="str">
        <f t="shared" si="11"/>
        <v/>
      </c>
      <c r="J209" s="27"/>
      <c r="K209" s="27" t="str">
        <f t="shared" si="12"/>
        <v xml:space="preserve">Quantité OK </v>
      </c>
    </row>
    <row r="210" spans="1:11" ht="20.100000000000001" customHeight="1" x14ac:dyDescent="0.25">
      <c r="A210" s="24"/>
      <c r="B210" s="24"/>
      <c r="C210" s="25"/>
      <c r="D210" s="25"/>
      <c r="E210" s="26"/>
      <c r="F210" s="26"/>
      <c r="G210" s="26" t="str">
        <f t="shared" si="13"/>
        <v xml:space="preserve">Quantité OK </v>
      </c>
      <c r="H210" s="27"/>
      <c r="I210" s="27" t="str">
        <f t="shared" si="11"/>
        <v/>
      </c>
      <c r="J210" s="27"/>
      <c r="K210" s="27" t="str">
        <f t="shared" si="12"/>
        <v xml:space="preserve">Quantité OK </v>
      </c>
    </row>
    <row r="211" spans="1:11" customFormat="1" ht="20.100000000000001" customHeight="1" x14ac:dyDescent="0.25">
      <c r="A211" s="7"/>
      <c r="B211" s="7"/>
      <c r="C211" s="16"/>
      <c r="D211" s="16"/>
      <c r="E211" s="14"/>
      <c r="F211" s="14"/>
      <c r="G211" s="14" t="str">
        <f t="shared" si="13"/>
        <v xml:space="preserve">Quantité OK </v>
      </c>
      <c r="H211" s="9"/>
      <c r="I211" s="9" t="str">
        <f t="shared" si="11"/>
        <v/>
      </c>
      <c r="J211" s="9"/>
      <c r="K211" s="9" t="str">
        <f t="shared" si="12"/>
        <v xml:space="preserve">Quantité OK </v>
      </c>
    </row>
    <row r="212" spans="1:11" ht="20.100000000000001" customHeight="1" x14ac:dyDescent="0.25">
      <c r="A212" s="24"/>
      <c r="B212" s="24"/>
      <c r="C212" s="25"/>
      <c r="D212" s="25"/>
      <c r="E212" s="26"/>
      <c r="F212" s="26"/>
      <c r="G212" s="26" t="str">
        <f t="shared" si="13"/>
        <v xml:space="preserve">Quantité OK </v>
      </c>
      <c r="H212" s="27"/>
      <c r="I212" s="27" t="str">
        <f t="shared" si="11"/>
        <v/>
      </c>
      <c r="J212" s="27"/>
      <c r="K212" s="27" t="str">
        <f t="shared" si="12"/>
        <v xml:space="preserve">Quantité OK </v>
      </c>
    </row>
    <row r="213" spans="1:11" ht="20.100000000000001" customHeight="1" x14ac:dyDescent="0.25">
      <c r="A213" s="24"/>
      <c r="B213" s="24"/>
      <c r="C213" s="25"/>
      <c r="D213" s="25"/>
      <c r="E213" s="26"/>
      <c r="F213" s="26"/>
      <c r="G213" s="26" t="str">
        <f t="shared" si="13"/>
        <v xml:space="preserve">Quantité OK </v>
      </c>
      <c r="H213" s="27"/>
      <c r="I213" s="27" t="str">
        <f t="shared" si="11"/>
        <v/>
      </c>
      <c r="J213" s="27"/>
      <c r="K213" s="27" t="str">
        <f t="shared" si="12"/>
        <v xml:space="preserve">Quantité OK </v>
      </c>
    </row>
    <row r="214" spans="1:11" ht="20.100000000000001" customHeight="1" x14ac:dyDescent="0.25">
      <c r="A214" s="24"/>
      <c r="B214" s="24"/>
      <c r="C214" s="25"/>
      <c r="D214" s="25"/>
      <c r="E214" s="26"/>
      <c r="F214" s="26"/>
      <c r="G214" s="26" t="str">
        <f t="shared" si="13"/>
        <v xml:space="preserve">Quantité OK </v>
      </c>
      <c r="H214" s="27"/>
      <c r="I214" s="27" t="str">
        <f t="shared" si="11"/>
        <v/>
      </c>
      <c r="J214" s="27"/>
      <c r="K214" s="27" t="str">
        <f t="shared" si="12"/>
        <v xml:space="preserve">Quantité OK </v>
      </c>
    </row>
    <row r="215" spans="1:11" ht="20.100000000000001" customHeight="1" x14ac:dyDescent="0.25">
      <c r="A215" s="24"/>
      <c r="B215" s="24"/>
      <c r="C215" s="25"/>
      <c r="D215" s="25"/>
      <c r="E215" s="26"/>
      <c r="F215" s="26"/>
      <c r="G215" s="26" t="str">
        <f t="shared" si="13"/>
        <v xml:space="preserve">Quantité OK </v>
      </c>
      <c r="H215" s="27"/>
      <c r="I215" s="27" t="str">
        <f t="shared" si="11"/>
        <v/>
      </c>
      <c r="J215" s="27"/>
      <c r="K215" s="27" t="str">
        <f t="shared" si="12"/>
        <v xml:space="preserve">Quantité OK </v>
      </c>
    </row>
    <row r="216" spans="1:11" customFormat="1" ht="20.100000000000001" customHeight="1" x14ac:dyDescent="0.25">
      <c r="A216" s="7"/>
      <c r="B216" s="7"/>
      <c r="C216" s="16"/>
      <c r="D216" s="16"/>
      <c r="E216" s="14"/>
      <c r="F216" s="14"/>
      <c r="G216" s="14" t="str">
        <f t="shared" si="13"/>
        <v xml:space="preserve">Quantité OK </v>
      </c>
      <c r="H216" s="9"/>
      <c r="I216" s="9" t="str">
        <f t="shared" si="11"/>
        <v/>
      </c>
      <c r="J216" s="9"/>
      <c r="K216" s="9" t="str">
        <f t="shared" si="12"/>
        <v xml:space="preserve">Quantité OK </v>
      </c>
    </row>
    <row r="217" spans="1:11" customFormat="1" ht="20.100000000000001" customHeight="1" x14ac:dyDescent="0.25">
      <c r="A217" s="7"/>
      <c r="B217" s="7"/>
      <c r="C217" s="16"/>
      <c r="D217" s="16"/>
      <c r="E217" s="14"/>
      <c r="F217" s="14"/>
      <c r="G217" s="14" t="str">
        <f t="shared" si="13"/>
        <v xml:space="preserve">Quantité OK </v>
      </c>
      <c r="H217" s="9"/>
      <c r="I217" s="9" t="str">
        <f t="shared" si="11"/>
        <v/>
      </c>
      <c r="J217" s="9"/>
      <c r="K217" s="9" t="str">
        <f t="shared" si="12"/>
        <v xml:space="preserve">Quantité OK </v>
      </c>
    </row>
    <row r="218" spans="1:11" ht="20.100000000000001" customHeight="1" x14ac:dyDescent="0.25">
      <c r="A218" s="24"/>
      <c r="B218" s="24"/>
      <c r="C218" s="25"/>
      <c r="D218" s="25"/>
      <c r="E218" s="26"/>
      <c r="F218" s="26"/>
      <c r="G218" s="26" t="str">
        <f t="shared" si="13"/>
        <v xml:space="preserve">Quantité OK </v>
      </c>
      <c r="H218" s="27"/>
      <c r="I218" s="27" t="str">
        <f t="shared" si="11"/>
        <v/>
      </c>
      <c r="J218" s="27"/>
      <c r="K218" s="27" t="str">
        <f t="shared" si="12"/>
        <v xml:space="preserve">Quantité OK </v>
      </c>
    </row>
    <row r="219" spans="1:11" ht="20.100000000000001" customHeight="1" x14ac:dyDescent="0.25">
      <c r="A219" s="24"/>
      <c r="B219" s="24"/>
      <c r="C219" s="25"/>
      <c r="D219" s="25"/>
      <c r="E219" s="26"/>
      <c r="F219" s="26"/>
      <c r="G219" s="26" t="str">
        <f t="shared" si="13"/>
        <v xml:space="preserve">Quantité OK </v>
      </c>
      <c r="H219" s="27"/>
      <c r="I219" s="27" t="str">
        <f t="shared" si="11"/>
        <v/>
      </c>
      <c r="J219" s="27"/>
      <c r="K219" s="27" t="str">
        <f t="shared" si="12"/>
        <v xml:space="preserve">Quantité OK </v>
      </c>
    </row>
    <row r="220" spans="1:11" ht="20.100000000000001" customHeight="1" x14ac:dyDescent="0.25">
      <c r="A220" s="24"/>
      <c r="B220" s="24"/>
      <c r="C220" s="25"/>
      <c r="D220" s="25"/>
      <c r="E220" s="26"/>
      <c r="F220" s="26"/>
      <c r="G220" s="26" t="str">
        <f t="shared" si="13"/>
        <v xml:space="preserve">Quantité OK </v>
      </c>
      <c r="H220" s="27"/>
      <c r="I220" s="27" t="str">
        <f t="shared" si="11"/>
        <v/>
      </c>
      <c r="J220" s="27"/>
      <c r="K220" s="27" t="str">
        <f t="shared" si="12"/>
        <v xml:space="preserve">Quantité OK </v>
      </c>
    </row>
    <row r="221" spans="1:11" ht="20.100000000000001" customHeight="1" x14ac:dyDescent="0.25">
      <c r="A221" s="24"/>
      <c r="B221" s="24"/>
      <c r="C221" s="25"/>
      <c r="D221" s="25"/>
      <c r="E221" s="26"/>
      <c r="F221" s="26"/>
      <c r="G221" s="26" t="str">
        <f t="shared" si="13"/>
        <v xml:space="preserve">Quantité OK </v>
      </c>
      <c r="H221" s="27"/>
      <c r="I221" s="27" t="str">
        <f t="shared" si="11"/>
        <v/>
      </c>
      <c r="J221" s="27"/>
      <c r="K221" s="27" t="str">
        <f t="shared" si="12"/>
        <v xml:space="preserve">Quantité OK </v>
      </c>
    </row>
    <row r="222" spans="1:11" ht="20.100000000000001" customHeight="1" x14ac:dyDescent="0.25">
      <c r="A222" s="24"/>
      <c r="B222" s="24"/>
      <c r="C222" s="25"/>
      <c r="D222" s="25"/>
      <c r="E222" s="26"/>
      <c r="F222" s="26"/>
      <c r="G222" s="26" t="str">
        <f t="shared" si="13"/>
        <v xml:space="preserve">Quantité OK </v>
      </c>
      <c r="H222" s="27"/>
      <c r="I222" s="27" t="str">
        <f t="shared" si="11"/>
        <v/>
      </c>
      <c r="J222" s="27"/>
      <c r="K222" s="27" t="str">
        <f t="shared" si="12"/>
        <v xml:space="preserve">Quantité OK </v>
      </c>
    </row>
    <row r="223" spans="1:11" ht="20.100000000000001" customHeight="1" x14ac:dyDescent="0.25">
      <c r="A223" s="24"/>
      <c r="B223" s="24"/>
      <c r="C223" s="25"/>
      <c r="D223" s="25"/>
      <c r="E223" s="26"/>
      <c r="F223" s="26"/>
      <c r="G223" s="26" t="str">
        <f t="shared" si="13"/>
        <v xml:space="preserve">Quantité OK </v>
      </c>
      <c r="H223" s="27"/>
      <c r="I223" s="27" t="str">
        <f t="shared" si="11"/>
        <v/>
      </c>
      <c r="J223" s="27"/>
      <c r="K223" s="27" t="str">
        <f t="shared" si="12"/>
        <v xml:space="preserve">Quantité OK </v>
      </c>
    </row>
    <row r="224" spans="1:11" ht="20.100000000000001" customHeight="1" x14ac:dyDescent="0.25">
      <c r="A224" s="24"/>
      <c r="B224" s="24"/>
      <c r="C224" s="25"/>
      <c r="D224" s="25"/>
      <c r="E224" s="26"/>
      <c r="F224" s="26"/>
      <c r="G224" s="26" t="str">
        <f t="shared" si="13"/>
        <v xml:space="preserve">Quantité OK </v>
      </c>
      <c r="H224" s="27"/>
      <c r="I224" s="27" t="str">
        <f t="shared" si="11"/>
        <v/>
      </c>
      <c r="J224" s="27"/>
      <c r="K224" s="27" t="str">
        <f t="shared" si="12"/>
        <v xml:space="preserve">Quantité OK </v>
      </c>
    </row>
    <row r="225" spans="1:11" ht="20.100000000000001" customHeight="1" x14ac:dyDescent="0.25">
      <c r="A225" s="24"/>
      <c r="B225" s="24"/>
      <c r="C225" s="25"/>
      <c r="D225" s="25"/>
      <c r="E225" s="26"/>
      <c r="F225" s="26"/>
      <c r="G225" s="26" t="str">
        <f t="shared" si="13"/>
        <v xml:space="preserve">Quantité OK </v>
      </c>
      <c r="H225" s="27"/>
      <c r="I225" s="27" t="str">
        <f t="shared" si="11"/>
        <v/>
      </c>
      <c r="J225" s="27"/>
      <c r="K225" s="27" t="str">
        <f t="shared" si="12"/>
        <v xml:space="preserve">Quantité OK </v>
      </c>
    </row>
    <row r="226" spans="1:11" ht="20.100000000000001" customHeight="1" x14ac:dyDescent="0.25">
      <c r="A226" s="24"/>
      <c r="B226" s="24"/>
      <c r="C226" s="25"/>
      <c r="D226" s="25"/>
      <c r="E226" s="26"/>
      <c r="F226" s="26"/>
      <c r="G226" s="26" t="str">
        <f t="shared" si="13"/>
        <v xml:space="preserve">Quantité OK </v>
      </c>
      <c r="H226" s="27"/>
      <c r="I226" s="27" t="str">
        <f t="shared" si="11"/>
        <v/>
      </c>
      <c r="J226" s="27"/>
      <c r="K226" s="27" t="str">
        <f t="shared" si="12"/>
        <v xml:space="preserve">Quantité OK </v>
      </c>
    </row>
    <row r="227" spans="1:11" customFormat="1" ht="20.100000000000001" customHeight="1" x14ac:dyDescent="0.25">
      <c r="A227" s="7"/>
      <c r="B227" s="7"/>
      <c r="C227" s="16"/>
      <c r="D227" s="16"/>
      <c r="E227" s="14"/>
      <c r="F227" s="14"/>
      <c r="G227" s="14" t="str">
        <f t="shared" si="13"/>
        <v xml:space="preserve">Quantité OK </v>
      </c>
      <c r="H227" s="9"/>
      <c r="I227" s="9" t="str">
        <f t="shared" si="11"/>
        <v/>
      </c>
      <c r="J227" s="9"/>
      <c r="K227" s="9" t="str">
        <f t="shared" si="12"/>
        <v xml:space="preserve">Quantité OK </v>
      </c>
    </row>
    <row r="228" spans="1:11" customFormat="1" ht="20.100000000000001" customHeight="1" x14ac:dyDescent="0.25">
      <c r="A228" s="7"/>
      <c r="B228" s="7"/>
      <c r="C228" s="16"/>
      <c r="D228" s="16"/>
      <c r="E228" s="14"/>
      <c r="F228" s="14"/>
      <c r="G228" s="14" t="str">
        <f t="shared" si="13"/>
        <v xml:space="preserve">Quantité OK </v>
      </c>
      <c r="H228" s="9"/>
      <c r="I228" s="9" t="str">
        <f t="shared" si="11"/>
        <v/>
      </c>
      <c r="J228" s="9"/>
      <c r="K228" s="9" t="str">
        <f t="shared" si="12"/>
        <v xml:space="preserve">Quantité OK </v>
      </c>
    </row>
    <row r="229" spans="1:11" customFormat="1" ht="20.100000000000001" customHeight="1" x14ac:dyDescent="0.25">
      <c r="A229" s="7"/>
      <c r="B229" s="7"/>
      <c r="C229" s="16"/>
      <c r="D229" s="16"/>
      <c r="E229" s="14"/>
      <c r="F229" s="14"/>
      <c r="G229" s="14" t="str">
        <f t="shared" si="13"/>
        <v xml:space="preserve">Quantité OK </v>
      </c>
      <c r="H229" s="9"/>
      <c r="I229" s="9" t="str">
        <f t="shared" si="11"/>
        <v/>
      </c>
      <c r="J229" s="9"/>
      <c r="K229" s="9" t="str">
        <f t="shared" si="12"/>
        <v xml:space="preserve">Quantité OK </v>
      </c>
    </row>
    <row r="230" spans="1:11" customFormat="1" ht="20.100000000000001" customHeight="1" x14ac:dyDescent="0.25">
      <c r="A230" s="7"/>
      <c r="B230" s="7"/>
      <c r="C230" s="16"/>
      <c r="D230" s="16"/>
      <c r="E230" s="14"/>
      <c r="F230" s="14"/>
      <c r="G230" s="14" t="str">
        <f t="shared" si="13"/>
        <v xml:space="preserve">Quantité OK </v>
      </c>
      <c r="H230" s="9"/>
      <c r="I230" s="9" t="str">
        <f t="shared" si="11"/>
        <v/>
      </c>
      <c r="J230" s="9"/>
      <c r="K230" s="9" t="str">
        <f t="shared" si="12"/>
        <v xml:space="preserve">Quantité OK </v>
      </c>
    </row>
    <row r="231" spans="1:11" customFormat="1" ht="20.100000000000001" customHeight="1" x14ac:dyDescent="0.25">
      <c r="A231" s="7"/>
      <c r="B231" s="7"/>
      <c r="C231" s="16"/>
      <c r="D231" s="16"/>
      <c r="E231" s="14"/>
      <c r="F231" s="14"/>
      <c r="G231" s="14" t="str">
        <f t="shared" si="13"/>
        <v xml:space="preserve">Quantité OK </v>
      </c>
      <c r="H231" s="9"/>
      <c r="I231" s="9" t="str">
        <f t="shared" si="11"/>
        <v/>
      </c>
      <c r="J231" s="9"/>
      <c r="K231" s="9" t="str">
        <f t="shared" si="12"/>
        <v xml:space="preserve">Quantité OK </v>
      </c>
    </row>
    <row r="232" spans="1:11" ht="20.100000000000001" customHeight="1" x14ac:dyDescent="0.25">
      <c r="A232" s="24"/>
      <c r="B232" s="24"/>
      <c r="C232" s="25"/>
      <c r="D232" s="25"/>
      <c r="E232" s="26"/>
      <c r="F232" s="26"/>
      <c r="G232" s="26" t="str">
        <f t="shared" si="13"/>
        <v xml:space="preserve">Quantité OK </v>
      </c>
      <c r="H232" s="27"/>
      <c r="I232" s="27" t="str">
        <f t="shared" si="11"/>
        <v/>
      </c>
      <c r="J232" s="27"/>
      <c r="K232" s="27" t="str">
        <f t="shared" si="12"/>
        <v xml:space="preserve">Quantité OK </v>
      </c>
    </row>
    <row r="233" spans="1:11" customFormat="1" ht="20.100000000000001" customHeight="1" x14ac:dyDescent="0.25">
      <c r="A233" s="7"/>
      <c r="B233" s="7"/>
      <c r="C233" s="16"/>
      <c r="D233" s="16"/>
      <c r="E233" s="14"/>
      <c r="F233" s="14"/>
      <c r="G233" s="14" t="str">
        <f t="shared" si="13"/>
        <v xml:space="preserve">Quantité OK </v>
      </c>
      <c r="H233" s="9"/>
      <c r="I233" s="9" t="str">
        <f t="shared" si="11"/>
        <v/>
      </c>
      <c r="J233" s="9"/>
      <c r="K233" s="9" t="str">
        <f t="shared" si="12"/>
        <v xml:space="preserve">Quantité OK </v>
      </c>
    </row>
    <row r="234" spans="1:11" customFormat="1" ht="20.100000000000001" customHeight="1" x14ac:dyDescent="0.25">
      <c r="A234" s="7"/>
      <c r="B234" s="7"/>
      <c r="C234" s="16"/>
      <c r="D234" s="16"/>
      <c r="E234" s="14"/>
      <c r="F234" s="14"/>
      <c r="G234" s="14" t="str">
        <f t="shared" si="13"/>
        <v xml:space="preserve">Quantité OK </v>
      </c>
      <c r="H234" s="9"/>
      <c r="I234" s="9" t="str">
        <f t="shared" si="11"/>
        <v/>
      </c>
      <c r="J234" s="9"/>
      <c r="K234" s="9" t="str">
        <f t="shared" si="12"/>
        <v xml:space="preserve">Quantité OK </v>
      </c>
    </row>
    <row r="235" spans="1:11" customFormat="1" ht="20.100000000000001" customHeight="1" x14ac:dyDescent="0.25">
      <c r="A235" s="7"/>
      <c r="B235" s="7"/>
      <c r="C235" s="16"/>
      <c r="D235" s="16"/>
      <c r="E235" s="14"/>
      <c r="F235" s="14"/>
      <c r="G235" s="14" t="str">
        <f t="shared" si="13"/>
        <v xml:space="preserve">Quantité OK </v>
      </c>
      <c r="H235" s="9"/>
      <c r="I235" s="9" t="str">
        <f t="shared" si="11"/>
        <v/>
      </c>
      <c r="J235" s="9"/>
      <c r="K235" s="9" t="str">
        <f t="shared" si="12"/>
        <v xml:space="preserve">Quantité OK </v>
      </c>
    </row>
    <row r="236" spans="1:11" customFormat="1" ht="20.100000000000001" customHeight="1" x14ac:dyDescent="0.25">
      <c r="A236" s="7"/>
      <c r="B236" s="7"/>
      <c r="C236" s="16"/>
      <c r="D236" s="16"/>
      <c r="E236" s="14"/>
      <c r="F236" s="14"/>
      <c r="G236" s="14" t="str">
        <f t="shared" si="13"/>
        <v xml:space="preserve">Quantité OK </v>
      </c>
      <c r="H236" s="9"/>
      <c r="I236" s="9" t="str">
        <f t="shared" si="11"/>
        <v/>
      </c>
      <c r="J236" s="9"/>
      <c r="K236" s="9" t="str">
        <f t="shared" si="12"/>
        <v xml:space="preserve">Quantité OK </v>
      </c>
    </row>
    <row r="237" spans="1:11" customFormat="1" ht="20.100000000000001" customHeight="1" x14ac:dyDescent="0.25">
      <c r="A237" s="7"/>
      <c r="B237" s="7"/>
      <c r="C237" s="16"/>
      <c r="D237" s="16"/>
      <c r="E237" s="14"/>
      <c r="F237" s="14"/>
      <c r="G237" s="14" t="str">
        <f t="shared" si="13"/>
        <v xml:space="preserve">Quantité OK </v>
      </c>
      <c r="H237" s="9"/>
      <c r="I237" s="9" t="str">
        <f t="shared" si="11"/>
        <v/>
      </c>
      <c r="J237" s="9"/>
      <c r="K237" s="9" t="str">
        <f t="shared" si="12"/>
        <v xml:space="preserve">Quantité OK </v>
      </c>
    </row>
    <row r="238" spans="1:11" ht="20.100000000000001" customHeight="1" x14ac:dyDescent="0.25">
      <c r="A238" s="24"/>
      <c r="B238" s="24"/>
      <c r="C238" s="25"/>
      <c r="D238" s="25"/>
      <c r="E238" s="26"/>
      <c r="F238" s="26"/>
      <c r="G238" s="26" t="str">
        <f t="shared" si="13"/>
        <v xml:space="preserve">Quantité OK </v>
      </c>
      <c r="H238" s="27"/>
      <c r="I238" s="27" t="str">
        <f t="shared" si="11"/>
        <v/>
      </c>
      <c r="J238" s="27"/>
      <c r="K238" s="27" t="str">
        <f t="shared" si="12"/>
        <v xml:space="preserve">Quantité OK </v>
      </c>
    </row>
    <row r="239" spans="1:11" ht="20.100000000000001" customHeight="1" x14ac:dyDescent="0.25">
      <c r="A239" s="24"/>
      <c r="B239" s="24"/>
      <c r="C239" s="25"/>
      <c r="D239" s="25"/>
      <c r="E239" s="26"/>
      <c r="F239" s="26"/>
      <c r="G239" s="26" t="str">
        <f t="shared" si="13"/>
        <v xml:space="preserve">Quantité OK </v>
      </c>
      <c r="H239" s="27"/>
      <c r="I239" s="27" t="str">
        <f t="shared" ref="I239:I296" si="14">IF(H239="OK",C239,"")</f>
        <v/>
      </c>
      <c r="J239" s="27"/>
      <c r="K239" s="27" t="str">
        <f t="shared" ref="K239:K296" si="15">IF(D239=J239,"Quantité OK",IF(D239&lt;J239,"Ecart positif","Ecart négatif"))&amp;" "&amp;IF(I239=C239,"","- Article déclassé")</f>
        <v xml:space="preserve">Quantité OK </v>
      </c>
    </row>
    <row r="240" spans="1:11" ht="20.100000000000001" customHeight="1" x14ac:dyDescent="0.25">
      <c r="A240" s="24"/>
      <c r="B240" s="24"/>
      <c r="C240" s="25"/>
      <c r="D240" s="25"/>
      <c r="E240" s="26"/>
      <c r="F240" s="26"/>
      <c r="G240" s="26" t="str">
        <f t="shared" si="13"/>
        <v xml:space="preserve">Quantité OK </v>
      </c>
      <c r="H240" s="27"/>
      <c r="I240" s="27" t="str">
        <f t="shared" si="14"/>
        <v/>
      </c>
      <c r="J240" s="27"/>
      <c r="K240" s="27" t="str">
        <f t="shared" si="15"/>
        <v xml:space="preserve">Quantité OK </v>
      </c>
    </row>
    <row r="241" spans="1:11" ht="20.100000000000001" customHeight="1" x14ac:dyDescent="0.25">
      <c r="A241" s="24"/>
      <c r="B241" s="24"/>
      <c r="C241" s="25"/>
      <c r="D241" s="25"/>
      <c r="E241" s="26"/>
      <c r="F241" s="26"/>
      <c r="G241" s="26" t="str">
        <f t="shared" si="13"/>
        <v xml:space="preserve">Quantité OK </v>
      </c>
      <c r="H241" s="27"/>
      <c r="I241" s="27" t="str">
        <f t="shared" si="14"/>
        <v/>
      </c>
      <c r="J241" s="27"/>
      <c r="K241" s="27" t="str">
        <f t="shared" si="15"/>
        <v xml:space="preserve">Quantité OK </v>
      </c>
    </row>
    <row r="242" spans="1:11" ht="20.100000000000001" customHeight="1" x14ac:dyDescent="0.25">
      <c r="A242" s="24"/>
      <c r="B242" s="24"/>
      <c r="C242" s="25"/>
      <c r="D242" s="25"/>
      <c r="E242" s="26"/>
      <c r="F242" s="26"/>
      <c r="G242" s="26" t="str">
        <f t="shared" si="13"/>
        <v xml:space="preserve">Quantité OK </v>
      </c>
      <c r="H242" s="27"/>
      <c r="I242" s="27" t="str">
        <f t="shared" si="14"/>
        <v/>
      </c>
      <c r="J242" s="27"/>
      <c r="K242" s="27" t="str">
        <f t="shared" si="15"/>
        <v xml:space="preserve">Quantité OK </v>
      </c>
    </row>
    <row r="243" spans="1:11" customFormat="1" ht="20.100000000000001" customHeight="1" x14ac:dyDescent="0.25">
      <c r="A243" s="7"/>
      <c r="B243" s="7"/>
      <c r="C243" s="16"/>
      <c r="D243" s="16"/>
      <c r="E243" s="14"/>
      <c r="F243" s="14"/>
      <c r="G243" s="14" t="str">
        <f t="shared" si="13"/>
        <v xml:space="preserve">Quantité OK </v>
      </c>
      <c r="H243" s="9"/>
      <c r="I243" s="9" t="str">
        <f t="shared" si="14"/>
        <v/>
      </c>
      <c r="J243" s="9"/>
      <c r="K243" s="9" t="str">
        <f t="shared" si="15"/>
        <v xml:space="preserve">Quantité OK </v>
      </c>
    </row>
    <row r="244" spans="1:11" customFormat="1" ht="20.100000000000001" customHeight="1" x14ac:dyDescent="0.25">
      <c r="A244" s="7"/>
      <c r="B244" s="7"/>
      <c r="C244" s="16"/>
      <c r="D244" s="16"/>
      <c r="E244" s="14"/>
      <c r="F244" s="14"/>
      <c r="G244" s="14" t="str">
        <f t="shared" si="13"/>
        <v xml:space="preserve">Quantité OK </v>
      </c>
      <c r="H244" s="9"/>
      <c r="I244" s="9" t="str">
        <f t="shared" si="14"/>
        <v/>
      </c>
      <c r="J244" s="9"/>
      <c r="K244" s="9" t="str">
        <f t="shared" si="15"/>
        <v xml:space="preserve">Quantité OK </v>
      </c>
    </row>
    <row r="245" spans="1:11" customFormat="1" ht="20.100000000000001" customHeight="1" x14ac:dyDescent="0.25">
      <c r="A245" s="7"/>
      <c r="B245" s="7"/>
      <c r="C245" s="16"/>
      <c r="D245" s="16"/>
      <c r="E245" s="14"/>
      <c r="F245" s="14"/>
      <c r="G245" s="14" t="str">
        <f t="shared" si="13"/>
        <v xml:space="preserve">Quantité OK </v>
      </c>
      <c r="H245" s="9"/>
      <c r="I245" s="9" t="str">
        <f t="shared" si="14"/>
        <v/>
      </c>
      <c r="J245" s="9"/>
      <c r="K245" s="9" t="str">
        <f t="shared" si="15"/>
        <v xml:space="preserve">Quantité OK </v>
      </c>
    </row>
    <row r="246" spans="1:11" customFormat="1" ht="20.100000000000001" customHeight="1" x14ac:dyDescent="0.25">
      <c r="A246" s="7"/>
      <c r="B246" s="7"/>
      <c r="C246" s="16"/>
      <c r="D246" s="16"/>
      <c r="E246" s="14"/>
      <c r="F246" s="14"/>
      <c r="G246" s="14" t="str">
        <f>IF(F246=D246,"Quantité OK",IF(D246&lt;F265,"Ecart positif","Ecart négatif"))&amp;" "&amp;IF(C246=E246,"","- Article déclassé")</f>
        <v xml:space="preserve">Quantité OK </v>
      </c>
      <c r="H246" s="9"/>
      <c r="I246" s="9" t="str">
        <f t="shared" si="14"/>
        <v/>
      </c>
      <c r="J246" s="9"/>
      <c r="K246" s="9" t="str">
        <f t="shared" si="15"/>
        <v xml:space="preserve">Quantité OK </v>
      </c>
    </row>
    <row r="247" spans="1:11" customFormat="1" ht="20.100000000000001" customHeight="1" x14ac:dyDescent="0.25">
      <c r="A247" s="7"/>
      <c r="B247" s="7"/>
      <c r="C247" s="16"/>
      <c r="D247" s="16"/>
      <c r="E247" s="14"/>
      <c r="F247" s="14"/>
      <c r="G247" s="14" t="str">
        <f>IF(F247=D247,"Quantité OK",IF(D247&lt;F266,"Ecart positif","Ecart négatif"))&amp;" "&amp;IF(C247=E247,"","- Article déclassé")</f>
        <v xml:space="preserve">Quantité OK </v>
      </c>
      <c r="H247" s="9"/>
      <c r="I247" s="9" t="str">
        <f t="shared" si="14"/>
        <v/>
      </c>
      <c r="J247" s="9"/>
      <c r="K247" s="9" t="str">
        <f t="shared" si="15"/>
        <v xml:space="preserve">Quantité OK </v>
      </c>
    </row>
    <row r="248" spans="1:11" customFormat="1" ht="20.100000000000001" customHeight="1" x14ac:dyDescent="0.25">
      <c r="A248" s="7"/>
      <c r="B248" s="7"/>
      <c r="C248" s="16"/>
      <c r="D248" s="16"/>
      <c r="E248" s="14"/>
      <c r="F248" s="14"/>
      <c r="G248" s="14" t="str">
        <f>IF(F248=D248,"Quantité OK",IF(D248&lt;F267,"Ecart positif","Ecart négatif"))&amp;" "&amp;IF(C248=E248,"","- Article déclassé")</f>
        <v xml:space="preserve">Quantité OK </v>
      </c>
      <c r="H248" s="9"/>
      <c r="I248" s="9" t="str">
        <f t="shared" si="14"/>
        <v/>
      </c>
      <c r="J248" s="9"/>
      <c r="K248" s="9" t="str">
        <f t="shared" si="15"/>
        <v xml:space="preserve">Quantité OK </v>
      </c>
    </row>
    <row r="249" spans="1:11" customFormat="1" ht="20.100000000000001" customHeight="1" x14ac:dyDescent="0.25">
      <c r="A249" s="7"/>
      <c r="B249" s="7"/>
      <c r="C249" s="16"/>
      <c r="D249" s="16"/>
      <c r="E249" s="14"/>
      <c r="F249" s="14"/>
      <c r="G249" s="14" t="str">
        <f>IF(F249=D249,"Quantité OK",IF(D249&lt;F268,"Ecart positif","Ecart négatif"))&amp;" "&amp;IF(C249=E249,"","- Article déclassé")</f>
        <v xml:space="preserve">Quantité OK </v>
      </c>
      <c r="H249" s="9"/>
      <c r="I249" s="9" t="str">
        <f t="shared" si="14"/>
        <v/>
      </c>
      <c r="J249" s="9"/>
      <c r="K249" s="9" t="str">
        <f t="shared" si="15"/>
        <v xml:space="preserve">Quantité OK </v>
      </c>
    </row>
    <row r="250" spans="1:11" customFormat="1" ht="20.100000000000001" customHeight="1" x14ac:dyDescent="0.25">
      <c r="A250" s="7"/>
      <c r="B250" s="7"/>
      <c r="C250" s="16"/>
      <c r="D250" s="16"/>
      <c r="E250" s="14"/>
      <c r="F250" s="14"/>
      <c r="G250" s="14" t="str">
        <f>IF(F250=D250,"Quantité OK",IF(D250&lt;F269,"Ecart positif","Ecart négatif"))&amp;" "&amp;IF(C250=E250,"","- Article déclassé")</f>
        <v xml:space="preserve">Quantité OK </v>
      </c>
      <c r="H250" s="9"/>
      <c r="I250" s="9" t="str">
        <f t="shared" si="14"/>
        <v/>
      </c>
      <c r="J250" s="9"/>
      <c r="K250" s="9" t="str">
        <f t="shared" si="15"/>
        <v xml:space="preserve">Quantité OK </v>
      </c>
    </row>
    <row r="251" spans="1:11" customFormat="1" ht="20.100000000000001" customHeight="1" x14ac:dyDescent="0.25">
      <c r="A251" s="7"/>
      <c r="B251" s="7"/>
      <c r="C251" s="16"/>
      <c r="D251" s="16"/>
      <c r="E251" s="14"/>
      <c r="F251" s="14"/>
      <c r="G251" s="14" t="str">
        <f>IF(F251=D251,"Quantité OK",IF(D251&lt;#REF!,"Ecart positif","Ecart négatif"))&amp;" "&amp;IF(C251=E251,"","- Article déclassé")</f>
        <v xml:space="preserve">Quantité OK </v>
      </c>
      <c r="H251" s="9"/>
      <c r="I251" s="9" t="str">
        <f t="shared" si="14"/>
        <v/>
      </c>
      <c r="J251" s="9"/>
      <c r="K251" s="9" t="str">
        <f t="shared" si="15"/>
        <v xml:space="preserve">Quantité OK </v>
      </c>
    </row>
    <row r="252" spans="1:11" customFormat="1" ht="20.100000000000001" customHeight="1" x14ac:dyDescent="0.25">
      <c r="A252" s="7"/>
      <c r="B252" s="7"/>
      <c r="C252" s="16"/>
      <c r="D252" s="16"/>
      <c r="E252" s="14"/>
      <c r="F252" s="14"/>
      <c r="G252" s="14" t="str">
        <f t="shared" ref="G252:G262" si="16">IF(F252=D252,"Quantité OK",IF(D252&lt;F270,"Ecart positif","Ecart négatif"))&amp;" "&amp;IF(C252=E252,"","- Article déclassé")</f>
        <v xml:space="preserve">Quantité OK </v>
      </c>
      <c r="H252" s="9"/>
      <c r="I252" s="9" t="str">
        <f t="shared" si="14"/>
        <v/>
      </c>
      <c r="J252" s="9"/>
      <c r="K252" s="9" t="str">
        <f t="shared" si="15"/>
        <v xml:space="preserve">Quantité OK </v>
      </c>
    </row>
    <row r="253" spans="1:11" ht="20.100000000000001" customHeight="1" x14ac:dyDescent="0.25">
      <c r="A253" s="24"/>
      <c r="B253" s="24"/>
      <c r="C253" s="25"/>
      <c r="D253" s="25"/>
      <c r="E253" s="26"/>
      <c r="F253" s="26"/>
      <c r="G253" s="26" t="str">
        <f t="shared" si="16"/>
        <v xml:space="preserve">Quantité OK </v>
      </c>
      <c r="H253" s="27"/>
      <c r="I253" s="27" t="str">
        <f t="shared" si="14"/>
        <v/>
      </c>
      <c r="J253" s="27"/>
      <c r="K253" s="27" t="str">
        <f t="shared" si="15"/>
        <v xml:space="preserve">Quantité OK </v>
      </c>
    </row>
    <row r="254" spans="1:11" customFormat="1" ht="20.100000000000001" customHeight="1" x14ac:dyDescent="0.25">
      <c r="A254" s="7"/>
      <c r="B254" s="7"/>
      <c r="C254" s="16"/>
      <c r="D254" s="16"/>
      <c r="E254" s="14"/>
      <c r="F254" s="14"/>
      <c r="G254" s="14" t="str">
        <f t="shared" si="16"/>
        <v xml:space="preserve">Quantité OK </v>
      </c>
      <c r="H254" s="9"/>
      <c r="I254" s="9" t="str">
        <f t="shared" si="14"/>
        <v/>
      </c>
      <c r="J254" s="9"/>
      <c r="K254" s="9" t="str">
        <f t="shared" si="15"/>
        <v xml:space="preserve">Quantité OK </v>
      </c>
    </row>
    <row r="255" spans="1:11" customFormat="1" ht="20.100000000000001" customHeight="1" x14ac:dyDescent="0.25">
      <c r="A255" s="7"/>
      <c r="B255" s="7"/>
      <c r="C255" s="16"/>
      <c r="D255" s="16"/>
      <c r="E255" s="14"/>
      <c r="F255" s="14"/>
      <c r="G255" s="14" t="str">
        <f t="shared" si="16"/>
        <v xml:space="preserve">Quantité OK </v>
      </c>
      <c r="H255" s="9"/>
      <c r="I255" s="9" t="str">
        <f t="shared" si="14"/>
        <v/>
      </c>
      <c r="J255" s="9"/>
      <c r="K255" s="9" t="str">
        <f t="shared" si="15"/>
        <v xml:space="preserve">Quantité OK </v>
      </c>
    </row>
    <row r="256" spans="1:11" customFormat="1" ht="20.100000000000001" customHeight="1" x14ac:dyDescent="0.25">
      <c r="A256" s="7"/>
      <c r="B256" s="7"/>
      <c r="C256" s="16"/>
      <c r="D256" s="16"/>
      <c r="E256" s="14"/>
      <c r="F256" s="14"/>
      <c r="G256" s="14" t="str">
        <f t="shared" si="16"/>
        <v xml:space="preserve">Quantité OK </v>
      </c>
      <c r="H256" s="9"/>
      <c r="I256" s="9" t="str">
        <f t="shared" si="14"/>
        <v/>
      </c>
      <c r="J256" s="9"/>
      <c r="K256" s="9" t="str">
        <f t="shared" si="15"/>
        <v xml:space="preserve">Quantité OK </v>
      </c>
    </row>
    <row r="257" spans="1:11" customFormat="1" ht="20.100000000000001" customHeight="1" x14ac:dyDescent="0.25">
      <c r="A257" s="7"/>
      <c r="B257" s="7"/>
      <c r="C257" s="16"/>
      <c r="D257" s="16"/>
      <c r="E257" s="14"/>
      <c r="F257" s="14"/>
      <c r="G257" s="14" t="str">
        <f t="shared" si="16"/>
        <v xml:space="preserve">Quantité OK </v>
      </c>
      <c r="H257" s="9"/>
      <c r="I257" s="9" t="str">
        <f t="shared" si="14"/>
        <v/>
      </c>
      <c r="J257" s="9"/>
      <c r="K257" s="9" t="str">
        <f t="shared" si="15"/>
        <v xml:space="preserve">Quantité OK </v>
      </c>
    </row>
    <row r="258" spans="1:11" customFormat="1" ht="20.100000000000001" customHeight="1" x14ac:dyDescent="0.25">
      <c r="A258" s="7"/>
      <c r="B258" s="7"/>
      <c r="C258" s="16"/>
      <c r="D258" s="16"/>
      <c r="E258" s="14"/>
      <c r="F258" s="14"/>
      <c r="G258" s="14" t="str">
        <f t="shared" si="16"/>
        <v xml:space="preserve">Quantité OK </v>
      </c>
      <c r="H258" s="9"/>
      <c r="I258" s="9" t="str">
        <f t="shared" si="14"/>
        <v/>
      </c>
      <c r="J258" s="9"/>
      <c r="K258" s="9" t="str">
        <f t="shared" si="15"/>
        <v xml:space="preserve">Quantité OK </v>
      </c>
    </row>
    <row r="259" spans="1:11" customFormat="1" ht="20.100000000000001" customHeight="1" x14ac:dyDescent="0.25">
      <c r="A259" s="7"/>
      <c r="B259" s="7"/>
      <c r="C259" s="16"/>
      <c r="D259" s="16"/>
      <c r="E259" s="14"/>
      <c r="F259" s="14"/>
      <c r="G259" s="14" t="str">
        <f t="shared" si="16"/>
        <v xml:space="preserve">Quantité OK </v>
      </c>
      <c r="H259" s="9"/>
      <c r="I259" s="9" t="str">
        <f t="shared" si="14"/>
        <v/>
      </c>
      <c r="J259" s="9"/>
      <c r="K259" s="9" t="str">
        <f t="shared" si="15"/>
        <v xml:space="preserve">Quantité OK </v>
      </c>
    </row>
    <row r="260" spans="1:11" ht="20.100000000000001" customHeight="1" x14ac:dyDescent="0.25">
      <c r="A260" s="24"/>
      <c r="B260" s="24"/>
      <c r="C260" s="25"/>
      <c r="D260" s="25"/>
      <c r="E260" s="26"/>
      <c r="F260" s="26"/>
      <c r="G260" s="26" t="str">
        <f t="shared" si="16"/>
        <v xml:space="preserve">Quantité OK </v>
      </c>
      <c r="H260" s="27"/>
      <c r="I260" s="27" t="str">
        <f t="shared" si="14"/>
        <v/>
      </c>
      <c r="J260" s="27"/>
      <c r="K260" s="27" t="str">
        <f t="shared" si="15"/>
        <v xml:space="preserve">Quantité OK </v>
      </c>
    </row>
    <row r="261" spans="1:11" customFormat="1" ht="20.100000000000001" customHeight="1" x14ac:dyDescent="0.25">
      <c r="A261" s="7"/>
      <c r="B261" s="7"/>
      <c r="C261" s="16"/>
      <c r="D261" s="16"/>
      <c r="E261" s="14"/>
      <c r="F261" s="14"/>
      <c r="G261" s="14" t="str">
        <f t="shared" si="16"/>
        <v xml:space="preserve">Quantité OK </v>
      </c>
      <c r="H261" s="9"/>
      <c r="I261" s="9" t="str">
        <f t="shared" si="14"/>
        <v/>
      </c>
      <c r="J261" s="9"/>
      <c r="K261" s="9" t="str">
        <f t="shared" si="15"/>
        <v xml:space="preserve">Quantité OK </v>
      </c>
    </row>
    <row r="262" spans="1:11" customFormat="1" ht="20.100000000000001" customHeight="1" x14ac:dyDescent="0.25">
      <c r="A262" s="7"/>
      <c r="B262" s="7"/>
      <c r="C262" s="16"/>
      <c r="D262" s="16"/>
      <c r="E262" s="14"/>
      <c r="F262" s="14"/>
      <c r="G262" s="14" t="str">
        <f t="shared" si="16"/>
        <v xml:space="preserve">Quantité OK </v>
      </c>
      <c r="H262" s="9"/>
      <c r="I262" s="9" t="str">
        <f t="shared" si="14"/>
        <v/>
      </c>
      <c r="J262" s="9"/>
      <c r="K262" s="9" t="str">
        <f t="shared" si="15"/>
        <v xml:space="preserve">Quantité OK </v>
      </c>
    </row>
    <row r="263" spans="1:11" customFormat="1" ht="20.100000000000001" customHeight="1" x14ac:dyDescent="0.25">
      <c r="A263" s="7"/>
      <c r="B263" s="7"/>
      <c r="C263" s="16"/>
      <c r="D263" s="16"/>
      <c r="E263" s="14"/>
      <c r="F263" s="14"/>
      <c r="G263" s="14" t="str">
        <f t="shared" ref="G263:G269" si="17">IF(F263=D263,"Quantité OK",IF(D263&lt;F282,"Ecart positif","Ecart négatif"))&amp;" "&amp;IF(C263=E263,"","- Article déclassé")</f>
        <v xml:space="preserve">Quantité OK </v>
      </c>
      <c r="H263" s="9"/>
      <c r="I263" s="9" t="str">
        <f t="shared" si="14"/>
        <v/>
      </c>
      <c r="J263" s="9"/>
      <c r="K263" s="9" t="str">
        <f t="shared" si="15"/>
        <v xml:space="preserve">Quantité OK </v>
      </c>
    </row>
    <row r="264" spans="1:11" ht="20.100000000000001" customHeight="1" x14ac:dyDescent="0.25">
      <c r="A264" s="24"/>
      <c r="B264" s="24"/>
      <c r="C264" s="25"/>
      <c r="D264" s="25"/>
      <c r="E264" s="26"/>
      <c r="F264" s="26"/>
      <c r="G264" s="26" t="str">
        <f t="shared" si="17"/>
        <v xml:space="preserve">Quantité OK </v>
      </c>
      <c r="H264" s="27"/>
      <c r="I264" s="27" t="str">
        <f t="shared" si="14"/>
        <v/>
      </c>
      <c r="J264" s="27"/>
      <c r="K264" s="27" t="str">
        <f t="shared" si="15"/>
        <v xml:space="preserve">Quantité OK </v>
      </c>
    </row>
    <row r="265" spans="1:11" ht="20.100000000000001" customHeight="1" x14ac:dyDescent="0.25">
      <c r="A265" s="24"/>
      <c r="B265" s="24"/>
      <c r="C265" s="25"/>
      <c r="D265" s="25"/>
      <c r="E265" s="26"/>
      <c r="F265" s="26"/>
      <c r="G265" s="26" t="str">
        <f t="shared" si="17"/>
        <v xml:space="preserve">Quantité OK </v>
      </c>
      <c r="H265" s="27"/>
      <c r="I265" s="27" t="str">
        <f t="shared" si="14"/>
        <v/>
      </c>
      <c r="J265" s="27"/>
      <c r="K265" s="27" t="str">
        <f t="shared" si="15"/>
        <v xml:space="preserve">Quantité OK </v>
      </c>
    </row>
    <row r="266" spans="1:11" customFormat="1" ht="20.100000000000001" customHeight="1" x14ac:dyDescent="0.25">
      <c r="A266" s="7"/>
      <c r="B266" s="7"/>
      <c r="C266" s="16"/>
      <c r="D266" s="16"/>
      <c r="E266" s="14"/>
      <c r="F266" s="14"/>
      <c r="G266" s="14" t="str">
        <f t="shared" si="17"/>
        <v xml:space="preserve">Quantité OK </v>
      </c>
      <c r="H266" s="9"/>
      <c r="I266" s="9" t="str">
        <f t="shared" si="14"/>
        <v/>
      </c>
      <c r="J266" s="9"/>
      <c r="K266" s="9" t="str">
        <f t="shared" si="15"/>
        <v xml:space="preserve">Quantité OK </v>
      </c>
    </row>
    <row r="267" spans="1:11" customFormat="1" ht="20.100000000000001" customHeight="1" x14ac:dyDescent="0.25">
      <c r="A267" s="7"/>
      <c r="B267" s="7"/>
      <c r="C267" s="16"/>
      <c r="D267" s="16"/>
      <c r="E267" s="14"/>
      <c r="F267" s="14"/>
      <c r="G267" s="14" t="str">
        <f t="shared" si="17"/>
        <v xml:space="preserve">Quantité OK </v>
      </c>
      <c r="H267" s="9"/>
      <c r="I267" s="9" t="str">
        <f t="shared" si="14"/>
        <v/>
      </c>
      <c r="J267" s="9"/>
      <c r="K267" s="9" t="str">
        <f t="shared" si="15"/>
        <v xml:space="preserve">Quantité OK </v>
      </c>
    </row>
    <row r="268" spans="1:11" customFormat="1" ht="20.100000000000001" customHeight="1" x14ac:dyDescent="0.25">
      <c r="A268" s="7"/>
      <c r="B268" s="7"/>
      <c r="C268" s="16"/>
      <c r="D268" s="16"/>
      <c r="E268" s="14"/>
      <c r="F268" s="14"/>
      <c r="G268" s="14" t="str">
        <f t="shared" si="17"/>
        <v xml:space="preserve">Quantité OK </v>
      </c>
      <c r="H268" s="9"/>
      <c r="I268" s="9" t="str">
        <f t="shared" si="14"/>
        <v/>
      </c>
      <c r="J268" s="9"/>
      <c r="K268" s="9" t="str">
        <f t="shared" si="15"/>
        <v xml:space="preserve">Quantité OK </v>
      </c>
    </row>
    <row r="269" spans="1:11" customFormat="1" ht="20.100000000000001" customHeight="1" x14ac:dyDescent="0.25">
      <c r="A269" s="7"/>
      <c r="B269" s="7"/>
      <c r="C269" s="16"/>
      <c r="D269" s="16"/>
      <c r="E269" s="14"/>
      <c r="F269" s="14"/>
      <c r="G269" s="14" t="str">
        <f t="shared" si="17"/>
        <v xml:space="preserve">Quantité OK </v>
      </c>
      <c r="H269" s="9"/>
      <c r="I269" s="9" t="str">
        <f t="shared" si="14"/>
        <v/>
      </c>
      <c r="J269" s="9"/>
      <c r="K269" s="9" t="str">
        <f t="shared" si="15"/>
        <v xml:space="preserve">Quantité OK </v>
      </c>
    </row>
    <row r="270" spans="1:11" customFormat="1" ht="20.100000000000001" customHeight="1" x14ac:dyDescent="0.25">
      <c r="A270" s="7"/>
      <c r="B270" s="7"/>
      <c r="C270" s="16"/>
      <c r="D270" s="16"/>
      <c r="E270" s="14"/>
      <c r="F270" s="14"/>
      <c r="G270" s="14" t="str">
        <f t="shared" ref="G270:G275" si="18">IF(F270=D270,"Quantité OK",IF(D270&lt;F290,"Ecart positif","Ecart négatif"))&amp;" "&amp;IF(C270=E270,"","- Article déclassé")</f>
        <v xml:space="preserve">Quantité OK </v>
      </c>
      <c r="H270" s="9"/>
      <c r="I270" s="9" t="str">
        <f t="shared" si="14"/>
        <v/>
      </c>
      <c r="J270" s="9"/>
      <c r="K270" s="9" t="str">
        <f t="shared" si="15"/>
        <v xml:space="preserve">Quantité OK </v>
      </c>
    </row>
    <row r="271" spans="1:11" customFormat="1" ht="20.100000000000001" customHeight="1" x14ac:dyDescent="0.25">
      <c r="A271" s="7"/>
      <c r="B271" s="7"/>
      <c r="C271" s="16"/>
      <c r="D271" s="16"/>
      <c r="E271" s="14"/>
      <c r="F271" s="14"/>
      <c r="G271" s="14" t="str">
        <f t="shared" si="18"/>
        <v xml:space="preserve">Quantité OK </v>
      </c>
      <c r="H271" s="9"/>
      <c r="I271" s="9" t="str">
        <f t="shared" si="14"/>
        <v/>
      </c>
      <c r="J271" s="9"/>
      <c r="K271" s="9" t="str">
        <f t="shared" si="15"/>
        <v xml:space="preserve">Quantité OK </v>
      </c>
    </row>
    <row r="272" spans="1:11" customFormat="1" ht="20.100000000000001" customHeight="1" x14ac:dyDescent="0.25">
      <c r="A272" s="7"/>
      <c r="B272" s="7"/>
      <c r="C272" s="16"/>
      <c r="D272" s="16"/>
      <c r="E272" s="14"/>
      <c r="F272" s="14"/>
      <c r="G272" s="14" t="str">
        <f t="shared" si="18"/>
        <v xml:space="preserve">Quantité OK </v>
      </c>
      <c r="H272" s="9"/>
      <c r="I272" s="9" t="str">
        <f t="shared" si="14"/>
        <v/>
      </c>
      <c r="J272" s="9"/>
      <c r="K272" s="9" t="str">
        <f t="shared" si="15"/>
        <v xml:space="preserve">Quantité OK </v>
      </c>
    </row>
    <row r="273" spans="1:11" customFormat="1" ht="20.100000000000001" customHeight="1" x14ac:dyDescent="0.25">
      <c r="A273" s="7"/>
      <c r="B273" s="7"/>
      <c r="C273" s="16"/>
      <c r="D273" s="16"/>
      <c r="E273" s="14"/>
      <c r="F273" s="14"/>
      <c r="G273" s="14" t="str">
        <f t="shared" si="18"/>
        <v xml:space="preserve">Quantité OK </v>
      </c>
      <c r="H273" s="9"/>
      <c r="I273" s="9" t="str">
        <f t="shared" si="14"/>
        <v/>
      </c>
      <c r="J273" s="9"/>
      <c r="K273" s="9" t="str">
        <f t="shared" si="15"/>
        <v xml:space="preserve">Quantité OK </v>
      </c>
    </row>
    <row r="274" spans="1:11" customFormat="1" ht="20.100000000000001" customHeight="1" x14ac:dyDescent="0.25">
      <c r="A274" s="7"/>
      <c r="B274" s="7"/>
      <c r="C274" s="16"/>
      <c r="D274" s="16"/>
      <c r="E274" s="14"/>
      <c r="F274" s="14"/>
      <c r="G274" s="14" t="str">
        <f t="shared" si="18"/>
        <v xml:space="preserve">Quantité OK </v>
      </c>
      <c r="H274" s="9"/>
      <c r="I274" s="9" t="str">
        <f t="shared" si="14"/>
        <v/>
      </c>
      <c r="J274" s="9"/>
      <c r="K274" s="9" t="str">
        <f t="shared" si="15"/>
        <v xml:space="preserve">Quantité OK </v>
      </c>
    </row>
    <row r="275" spans="1:11" ht="20.100000000000001" customHeight="1" x14ac:dyDescent="0.25">
      <c r="A275" s="24"/>
      <c r="B275" s="24"/>
      <c r="C275" s="25"/>
      <c r="D275" s="25"/>
      <c r="E275" s="26"/>
      <c r="F275" s="26"/>
      <c r="G275" s="26" t="str">
        <f t="shared" si="18"/>
        <v xml:space="preserve">Quantité OK </v>
      </c>
      <c r="H275" s="27"/>
      <c r="I275" s="27" t="str">
        <f t="shared" si="14"/>
        <v/>
      </c>
      <c r="J275" s="27"/>
      <c r="K275" s="27" t="str">
        <f t="shared" si="15"/>
        <v xml:space="preserve">Quantité OK </v>
      </c>
    </row>
    <row r="276" spans="1:11" ht="20.100000000000001" customHeight="1" x14ac:dyDescent="0.25">
      <c r="A276" s="24"/>
      <c r="B276" s="24"/>
      <c r="C276" s="25"/>
      <c r="D276" s="25"/>
      <c r="E276" s="26"/>
      <c r="F276" s="26"/>
      <c r="G276" s="26" t="str">
        <f>IF(F276=D276,"Quantité OK",IF(D276&lt;F295,"Ecart positif","Ecart négatif"))&amp;" "&amp;IF(C276=E276,"","- Article déclassé")</f>
        <v xml:space="preserve">Quantité OK </v>
      </c>
      <c r="H276" s="27"/>
      <c r="I276" s="27" t="str">
        <f t="shared" si="14"/>
        <v/>
      </c>
      <c r="J276" s="27"/>
      <c r="K276" s="27" t="str">
        <f t="shared" si="15"/>
        <v xml:space="preserve">Quantité OK </v>
      </c>
    </row>
    <row r="277" spans="1:11" customFormat="1" ht="20.100000000000001" customHeight="1" x14ac:dyDescent="0.25">
      <c r="A277" s="7"/>
      <c r="B277" s="7"/>
      <c r="C277" s="16"/>
      <c r="D277" s="16"/>
      <c r="E277" s="14"/>
      <c r="F277" s="14"/>
      <c r="G277" s="14" t="str">
        <f>IF(F277=D277,"Quantité OK",IF(D277&lt;F296,"Ecart positif","Ecart négatif"))&amp;" "&amp;IF(C277=E277,"","- Article déclassé")</f>
        <v xml:space="preserve">Quantité OK </v>
      </c>
      <c r="H277" s="9"/>
      <c r="I277" s="9" t="str">
        <f t="shared" si="14"/>
        <v/>
      </c>
      <c r="J277" s="9"/>
      <c r="K277" s="9" t="str">
        <f t="shared" si="15"/>
        <v xml:space="preserve">Quantité OK </v>
      </c>
    </row>
    <row r="278" spans="1:11" customFormat="1" ht="20.100000000000001" customHeight="1" x14ac:dyDescent="0.25">
      <c r="A278" s="7"/>
      <c r="B278" s="7"/>
      <c r="C278" s="16"/>
      <c r="D278" s="16"/>
      <c r="E278" s="14"/>
      <c r="F278" s="14"/>
      <c r="G278" s="14" t="str">
        <f>IF(F278=D278,"Quantité OK",IF(D278&lt;F297,"Ecart positif","Ecart négatif"))&amp;" "&amp;IF(C278=E278,"","- Article déclassé")</f>
        <v xml:space="preserve">Quantité OK </v>
      </c>
      <c r="H278" s="9"/>
      <c r="I278" s="9" t="str">
        <f t="shared" si="14"/>
        <v/>
      </c>
      <c r="J278" s="9"/>
      <c r="K278" s="9" t="str">
        <f t="shared" si="15"/>
        <v xml:space="preserve">Quantité OK </v>
      </c>
    </row>
    <row r="279" spans="1:11" customFormat="1" ht="20.100000000000001" customHeight="1" x14ac:dyDescent="0.25">
      <c r="A279" s="7"/>
      <c r="B279" s="7"/>
      <c r="C279" s="16"/>
      <c r="D279" s="16"/>
      <c r="E279" s="14"/>
      <c r="F279" s="14"/>
      <c r="G279" s="14" t="str">
        <f>IF(F279=D279,"Quantité OK",IF(D279&lt;F298,"Ecart positif","Ecart négatif"))&amp;" "&amp;IF(C279=E279,"","- Article déclassé")</f>
        <v xml:space="preserve">Quantité OK </v>
      </c>
      <c r="H279" s="9"/>
      <c r="I279" s="9" t="str">
        <f t="shared" si="14"/>
        <v/>
      </c>
      <c r="J279" s="9"/>
      <c r="K279" s="9" t="str">
        <f t="shared" si="15"/>
        <v xml:space="preserve">Quantité OK </v>
      </c>
    </row>
    <row r="280" spans="1:11" customFormat="1" ht="20.100000000000001" customHeight="1" x14ac:dyDescent="0.25">
      <c r="A280" s="7"/>
      <c r="B280" s="7"/>
      <c r="C280" s="16"/>
      <c r="D280" s="16"/>
      <c r="E280" s="14"/>
      <c r="F280" s="14"/>
      <c r="G280" s="14" t="str">
        <f>IF(F280=D280,"Quantité OK",IF(D280&lt;F299,"Ecart positif","Ecart négatif"))&amp;" "&amp;IF(C280=E280,"","- Article déclassé")</f>
        <v xml:space="preserve">Quantité OK </v>
      </c>
      <c r="H280" s="9"/>
      <c r="I280" s="9" t="str">
        <f t="shared" si="14"/>
        <v/>
      </c>
      <c r="J280" s="9"/>
      <c r="K280" s="9" t="str">
        <f t="shared" si="15"/>
        <v xml:space="preserve">Quantité OK </v>
      </c>
    </row>
    <row r="281" spans="1:11" customFormat="1" ht="20.100000000000001" customHeight="1" x14ac:dyDescent="0.25">
      <c r="A281" s="7"/>
      <c r="B281" s="7"/>
      <c r="C281" s="16"/>
      <c r="D281" s="16"/>
      <c r="E281" s="14"/>
      <c r="F281" s="14"/>
      <c r="G281" s="14" t="str">
        <f>IF(F281=D281,"Quantité OK",IF(D281&lt;#REF!,"Ecart positif","Ecart négatif"))&amp;" "&amp;IF(C281=E281,"","- Article déclassé")</f>
        <v xml:space="preserve">Quantité OK </v>
      </c>
      <c r="H281" s="9"/>
      <c r="I281" s="9" t="str">
        <f t="shared" si="14"/>
        <v/>
      </c>
      <c r="J281" s="9"/>
      <c r="K281" s="9" t="str">
        <f t="shared" si="15"/>
        <v xml:space="preserve">Quantité OK </v>
      </c>
    </row>
    <row r="282" spans="1:11" customFormat="1" ht="20.100000000000001" customHeight="1" x14ac:dyDescent="0.25">
      <c r="A282" s="7"/>
      <c r="B282" s="7"/>
      <c r="C282" s="16"/>
      <c r="D282" s="16"/>
      <c r="E282" s="14"/>
      <c r="F282" s="14"/>
      <c r="G282" s="14" t="str">
        <f t="shared" ref="G282:G288" si="19">IF(F282=D282,"Quantité OK",IF(D282&lt;F300,"Ecart positif","Ecart négatif"))&amp;" "&amp;IF(C282=E282,"","- Article déclassé")</f>
        <v xml:space="preserve">Quantité OK </v>
      </c>
      <c r="H282" s="9"/>
      <c r="I282" s="9" t="str">
        <f t="shared" si="14"/>
        <v/>
      </c>
      <c r="J282" s="9"/>
      <c r="K282" s="9" t="str">
        <f t="shared" si="15"/>
        <v xml:space="preserve">Quantité OK </v>
      </c>
    </row>
    <row r="283" spans="1:11" customFormat="1" ht="20.100000000000001" customHeight="1" x14ac:dyDescent="0.25">
      <c r="A283" s="7"/>
      <c r="B283" s="7"/>
      <c r="C283" s="16"/>
      <c r="D283" s="16"/>
      <c r="E283" s="14"/>
      <c r="F283" s="14"/>
      <c r="G283" s="14" t="str">
        <f t="shared" si="19"/>
        <v xml:space="preserve">Quantité OK </v>
      </c>
      <c r="H283" s="9"/>
      <c r="I283" s="9" t="str">
        <f t="shared" si="14"/>
        <v/>
      </c>
      <c r="J283" s="9"/>
      <c r="K283" s="9" t="str">
        <f t="shared" si="15"/>
        <v xml:space="preserve">Quantité OK </v>
      </c>
    </row>
    <row r="284" spans="1:11" customFormat="1" ht="20.100000000000001" customHeight="1" x14ac:dyDescent="0.25">
      <c r="A284" s="7"/>
      <c r="B284" s="7"/>
      <c r="C284" s="16"/>
      <c r="D284" s="16"/>
      <c r="E284" s="14"/>
      <c r="F284" s="14"/>
      <c r="G284" s="14" t="str">
        <f t="shared" si="19"/>
        <v xml:space="preserve">Quantité OK </v>
      </c>
      <c r="H284" s="9"/>
      <c r="I284" s="9" t="str">
        <f t="shared" si="14"/>
        <v/>
      </c>
      <c r="J284" s="9"/>
      <c r="K284" s="9" t="str">
        <f t="shared" si="15"/>
        <v xml:space="preserve">Quantité OK </v>
      </c>
    </row>
    <row r="285" spans="1:11" ht="20.100000000000001" customHeight="1" x14ac:dyDescent="0.25">
      <c r="A285" s="24"/>
      <c r="B285" s="24"/>
      <c r="C285" s="25"/>
      <c r="D285" s="25"/>
      <c r="E285" s="26"/>
      <c r="F285" s="26"/>
      <c r="G285" s="26" t="str">
        <f t="shared" si="19"/>
        <v xml:space="preserve">Quantité OK </v>
      </c>
      <c r="H285" s="27"/>
      <c r="I285" s="27" t="str">
        <f t="shared" si="14"/>
        <v/>
      </c>
      <c r="J285" s="27"/>
      <c r="K285" s="27" t="str">
        <f t="shared" si="15"/>
        <v xml:space="preserve">Quantité OK </v>
      </c>
    </row>
    <row r="286" spans="1:11" customFormat="1" ht="20.100000000000001" customHeight="1" x14ac:dyDescent="0.25">
      <c r="A286" s="7"/>
      <c r="B286" s="7"/>
      <c r="C286" s="16"/>
      <c r="D286" s="16"/>
      <c r="E286" s="14"/>
      <c r="F286" s="14"/>
      <c r="G286" s="14" t="str">
        <f t="shared" si="19"/>
        <v xml:space="preserve">Quantité OK </v>
      </c>
      <c r="H286" s="9"/>
      <c r="I286" s="9" t="str">
        <f t="shared" si="14"/>
        <v/>
      </c>
      <c r="J286" s="9"/>
      <c r="K286" s="9" t="str">
        <f t="shared" si="15"/>
        <v xml:space="preserve">Quantité OK </v>
      </c>
    </row>
    <row r="287" spans="1:11" customFormat="1" ht="20.100000000000001" customHeight="1" x14ac:dyDescent="0.25">
      <c r="A287" s="7"/>
      <c r="B287" s="7"/>
      <c r="C287" s="16"/>
      <c r="D287" s="16"/>
      <c r="E287" s="14"/>
      <c r="F287" s="14"/>
      <c r="G287" s="14" t="str">
        <f t="shared" si="19"/>
        <v xml:space="preserve">Quantité OK </v>
      </c>
      <c r="H287" s="9"/>
      <c r="I287" s="9" t="str">
        <f t="shared" si="14"/>
        <v/>
      </c>
      <c r="J287" s="9"/>
      <c r="K287" s="9" t="str">
        <f t="shared" si="15"/>
        <v xml:space="preserve">Quantité OK </v>
      </c>
    </row>
    <row r="288" spans="1:11" customFormat="1" ht="20.100000000000001" customHeight="1" x14ac:dyDescent="0.25">
      <c r="A288" s="7"/>
      <c r="B288" s="7"/>
      <c r="C288" s="16"/>
      <c r="D288" s="16"/>
      <c r="E288" s="14"/>
      <c r="F288" s="14"/>
      <c r="G288" s="14" t="str">
        <f t="shared" si="19"/>
        <v xml:space="preserve">Quantité OK </v>
      </c>
      <c r="H288" s="9"/>
      <c r="I288" s="9" t="str">
        <f t="shared" si="14"/>
        <v/>
      </c>
      <c r="J288" s="9"/>
      <c r="K288" s="9" t="str">
        <f t="shared" si="15"/>
        <v xml:space="preserve">Quantité OK </v>
      </c>
    </row>
    <row r="289" spans="1:11" customFormat="1" ht="20.100000000000001" customHeight="1" x14ac:dyDescent="0.25">
      <c r="A289" s="7"/>
      <c r="B289" s="7"/>
      <c r="C289" s="16"/>
      <c r="D289" s="16"/>
      <c r="E289" s="14"/>
      <c r="F289" s="14"/>
      <c r="G289" s="14" t="str">
        <f>IF(F289=D289,"Quantité OK",IF(D289&lt;#REF!,"Ecart positif","Ecart négatif"))&amp;" "&amp;IF(C289=E289,"","- Article déclassé")</f>
        <v xml:space="preserve">Quantité OK </v>
      </c>
      <c r="H289" s="9"/>
      <c r="I289" s="9" t="str">
        <f t="shared" si="14"/>
        <v/>
      </c>
      <c r="J289" s="9"/>
      <c r="K289" s="9" t="str">
        <f t="shared" si="15"/>
        <v xml:space="preserve">Quantité OK </v>
      </c>
    </row>
    <row r="290" spans="1:11" customFormat="1" ht="20.100000000000001" customHeight="1" x14ac:dyDescent="0.25">
      <c r="A290" s="7"/>
      <c r="B290" s="7"/>
      <c r="C290" s="16"/>
      <c r="D290" s="16"/>
      <c r="E290" s="14"/>
      <c r="F290" s="14"/>
      <c r="G290" s="14" t="str">
        <f>IF(F290=D290,"Quantité OK",IF(D290&lt;F307,"Ecart positif","Ecart négatif"))&amp;" "&amp;IF(C290=E290,"","- Article déclassé")</f>
        <v xml:space="preserve">Quantité OK </v>
      </c>
      <c r="H290" s="9"/>
      <c r="I290" s="9" t="str">
        <f t="shared" si="14"/>
        <v/>
      </c>
      <c r="J290" s="9"/>
      <c r="K290" s="9" t="str">
        <f t="shared" si="15"/>
        <v xml:space="preserve">Quantité OK </v>
      </c>
    </row>
    <row r="291" spans="1:11" ht="20.100000000000001" customHeight="1" x14ac:dyDescent="0.25">
      <c r="A291" s="24"/>
      <c r="B291" s="24"/>
      <c r="C291" s="25"/>
      <c r="D291" s="25"/>
      <c r="E291" s="26"/>
      <c r="F291" s="26"/>
      <c r="G291" s="26" t="str">
        <f>IF(F291=D291,"Quantité OK",IF(D291&lt;F308,"Ecart positif","Ecart négatif"))&amp;" "&amp;IF(C291=E291,"","- Article déclassé")</f>
        <v xml:space="preserve">Quantité OK </v>
      </c>
      <c r="H291" s="27"/>
      <c r="I291" s="27" t="str">
        <f t="shared" si="14"/>
        <v/>
      </c>
      <c r="J291" s="27"/>
      <c r="K291" s="27" t="str">
        <f t="shared" si="15"/>
        <v xml:space="preserve">Quantité OK </v>
      </c>
    </row>
    <row r="292" spans="1:11" customFormat="1" ht="20.100000000000001" customHeight="1" x14ac:dyDescent="0.25">
      <c r="A292" s="7"/>
      <c r="B292" s="7"/>
      <c r="C292" s="16"/>
      <c r="D292" s="16"/>
      <c r="E292" s="14"/>
      <c r="F292" s="14"/>
      <c r="G292" s="14" t="str">
        <f>IF(F292=D292,"Quantité OK",IF(D292&lt;F310,"Ecart positif","Ecart négatif"))&amp;" "&amp;IF(C292=E292,"","- Article déclassé")</f>
        <v xml:space="preserve">Quantité OK </v>
      </c>
      <c r="H292" s="9"/>
      <c r="I292" s="9" t="str">
        <f t="shared" si="14"/>
        <v/>
      </c>
      <c r="J292" s="9"/>
      <c r="K292" s="9" t="str">
        <f t="shared" si="15"/>
        <v xml:space="preserve">Quantité OK </v>
      </c>
    </row>
    <row r="293" spans="1:11" customFormat="1" ht="20.100000000000001" customHeight="1" x14ac:dyDescent="0.25">
      <c r="A293" s="7"/>
      <c r="B293" s="7"/>
      <c r="C293" s="16"/>
      <c r="D293" s="16"/>
      <c r="E293" s="14"/>
      <c r="F293" s="14"/>
      <c r="G293" s="14" t="str">
        <f>IF(F293=D293,"Quantité OK",IF(D293&lt;F311,"Ecart positif","Ecart négatif"))&amp;" "&amp;IF(C293=E293,"","- Article déclassé")</f>
        <v xml:space="preserve">Quantité OK </v>
      </c>
      <c r="H293" s="9"/>
      <c r="I293" s="9" t="str">
        <f t="shared" si="14"/>
        <v/>
      </c>
      <c r="J293" s="9"/>
      <c r="K293" s="9" t="str">
        <f t="shared" si="15"/>
        <v xml:space="preserve">Quantité OK </v>
      </c>
    </row>
    <row r="294" spans="1:11" customFormat="1" ht="20.100000000000001" customHeight="1" x14ac:dyDescent="0.25">
      <c r="A294" s="7"/>
      <c r="B294" s="7"/>
      <c r="C294" s="16"/>
      <c r="D294" s="16"/>
      <c r="E294" s="14"/>
      <c r="F294" s="14"/>
      <c r="G294" s="14" t="str">
        <f t="shared" ref="G294:G306" si="20">IF(F294=D294,"Quantité OK",IF(D294&lt;F312,"Ecart positif","Ecart négatif"))&amp;" "&amp;IF(C294=E294,"","- Article déclassé")</f>
        <v xml:space="preserve">Quantité OK </v>
      </c>
      <c r="H294" s="9"/>
      <c r="I294" s="9" t="str">
        <f t="shared" si="14"/>
        <v/>
      </c>
      <c r="J294" s="9"/>
      <c r="K294" s="9" t="str">
        <f t="shared" si="15"/>
        <v xml:space="preserve">Quantité OK </v>
      </c>
    </row>
    <row r="295" spans="1:11" customFormat="1" ht="20.100000000000001" customHeight="1" x14ac:dyDescent="0.25">
      <c r="A295" s="7"/>
      <c r="B295" s="7"/>
      <c r="C295" s="16"/>
      <c r="D295" s="16"/>
      <c r="E295" s="14"/>
      <c r="F295" s="14"/>
      <c r="G295" s="14" t="str">
        <f t="shared" si="20"/>
        <v xml:space="preserve">Quantité OK </v>
      </c>
      <c r="H295" s="9"/>
      <c r="I295" s="9" t="str">
        <f t="shared" si="14"/>
        <v/>
      </c>
      <c r="J295" s="9"/>
      <c r="K295" s="9" t="str">
        <f t="shared" si="15"/>
        <v xml:space="preserve">Quantité OK </v>
      </c>
    </row>
    <row r="296" spans="1:11" customFormat="1" ht="20.100000000000001" customHeight="1" x14ac:dyDescent="0.25">
      <c r="A296" s="7"/>
      <c r="B296" s="7"/>
      <c r="C296" s="16"/>
      <c r="D296" s="16"/>
      <c r="E296" s="14"/>
      <c r="F296" s="14"/>
      <c r="G296" s="14" t="str">
        <f t="shared" si="20"/>
        <v xml:space="preserve">Quantité OK </v>
      </c>
      <c r="H296" s="9"/>
      <c r="I296" s="9" t="str">
        <f t="shared" si="14"/>
        <v/>
      </c>
      <c r="J296" s="9"/>
      <c r="K296" s="9" t="str">
        <f t="shared" si="15"/>
        <v xml:space="preserve">Quantité OK </v>
      </c>
    </row>
    <row r="297" spans="1:11" customFormat="1" ht="20.100000000000001" customHeight="1" x14ac:dyDescent="0.25">
      <c r="A297" s="7"/>
      <c r="B297" s="7"/>
      <c r="C297" s="16"/>
      <c r="D297" s="16"/>
      <c r="E297" s="14"/>
      <c r="F297" s="14"/>
      <c r="G297" s="14" t="str">
        <f t="shared" si="20"/>
        <v xml:space="preserve">Quantité OK </v>
      </c>
      <c r="H297" s="9"/>
      <c r="I297" s="9" t="str">
        <f t="shared" ref="I297:I349" si="21">IF(H297="OK",C297,"")</f>
        <v/>
      </c>
      <c r="J297" s="9"/>
      <c r="K297" s="9" t="str">
        <f t="shared" ref="K297:K349" si="22">IF(D297=J297,"Quantité OK",IF(D297&lt;J297,"Ecart positif","Ecart négatif"))&amp;" "&amp;IF(I297=C297,"","- Article déclassé")</f>
        <v xml:space="preserve">Quantité OK </v>
      </c>
    </row>
    <row r="298" spans="1:11" ht="20.100000000000001" customHeight="1" x14ac:dyDescent="0.25">
      <c r="A298" s="24"/>
      <c r="B298" s="24"/>
      <c r="C298" s="25"/>
      <c r="D298" s="25"/>
      <c r="E298" s="26"/>
      <c r="F298" s="26"/>
      <c r="G298" s="26" t="str">
        <f t="shared" si="20"/>
        <v xml:space="preserve">Quantité OK </v>
      </c>
      <c r="H298" s="27"/>
      <c r="I298" s="27" t="str">
        <f t="shared" si="21"/>
        <v/>
      </c>
      <c r="J298" s="27"/>
      <c r="K298" s="27" t="str">
        <f t="shared" si="22"/>
        <v xml:space="preserve">Quantité OK </v>
      </c>
    </row>
    <row r="299" spans="1:11" customFormat="1" ht="20.100000000000001" customHeight="1" x14ac:dyDescent="0.25">
      <c r="A299" s="7"/>
      <c r="B299" s="7"/>
      <c r="C299" s="16"/>
      <c r="D299" s="16"/>
      <c r="E299" s="14"/>
      <c r="F299" s="14"/>
      <c r="G299" s="14" t="str">
        <f t="shared" si="20"/>
        <v xml:space="preserve">Quantité OK </v>
      </c>
      <c r="H299" s="9"/>
      <c r="I299" s="9" t="str">
        <f t="shared" si="21"/>
        <v/>
      </c>
      <c r="J299" s="9"/>
      <c r="K299" s="9" t="str">
        <f t="shared" si="22"/>
        <v xml:space="preserve">Quantité OK </v>
      </c>
    </row>
    <row r="300" spans="1:11" customFormat="1" ht="20.100000000000001" customHeight="1" x14ac:dyDescent="0.25">
      <c r="A300" s="7"/>
      <c r="B300" s="7"/>
      <c r="C300" s="16"/>
      <c r="D300" s="16"/>
      <c r="E300" s="14"/>
      <c r="F300" s="14"/>
      <c r="G300" s="14" t="str">
        <f t="shared" si="20"/>
        <v xml:space="preserve">Quantité OK </v>
      </c>
      <c r="H300" s="9"/>
      <c r="I300" s="9" t="str">
        <f t="shared" si="21"/>
        <v/>
      </c>
      <c r="J300" s="9"/>
      <c r="K300" s="9" t="str">
        <f t="shared" si="22"/>
        <v xml:space="preserve">Quantité OK </v>
      </c>
    </row>
    <row r="301" spans="1:11" customFormat="1" ht="20.100000000000001" customHeight="1" x14ac:dyDescent="0.25">
      <c r="A301" s="7"/>
      <c r="B301" s="7"/>
      <c r="C301" s="16"/>
      <c r="D301" s="16"/>
      <c r="E301" s="14"/>
      <c r="F301" s="14"/>
      <c r="G301" s="14" t="str">
        <f t="shared" si="20"/>
        <v xml:space="preserve">Quantité OK </v>
      </c>
      <c r="H301" s="9"/>
      <c r="I301" s="9" t="str">
        <f t="shared" si="21"/>
        <v/>
      </c>
      <c r="J301" s="9"/>
      <c r="K301" s="9" t="str">
        <f t="shared" si="22"/>
        <v xml:space="preserve">Quantité OK </v>
      </c>
    </row>
    <row r="302" spans="1:11" ht="20.100000000000001" customHeight="1" x14ac:dyDescent="0.25">
      <c r="A302" s="24"/>
      <c r="B302" s="24"/>
      <c r="C302" s="25"/>
      <c r="D302" s="25"/>
      <c r="E302" s="26"/>
      <c r="F302" s="26"/>
      <c r="G302" s="26" t="str">
        <f t="shared" si="20"/>
        <v xml:space="preserve">Quantité OK </v>
      </c>
      <c r="H302" s="27"/>
      <c r="I302" s="27" t="str">
        <f t="shared" si="21"/>
        <v/>
      </c>
      <c r="J302" s="27"/>
      <c r="K302" s="27" t="str">
        <f t="shared" si="22"/>
        <v xml:space="preserve">Quantité OK </v>
      </c>
    </row>
    <row r="303" spans="1:11" ht="20.100000000000001" customHeight="1" x14ac:dyDescent="0.25">
      <c r="A303" s="24"/>
      <c r="B303" s="24"/>
      <c r="C303" s="25"/>
      <c r="D303" s="25"/>
      <c r="E303" s="26"/>
      <c r="F303" s="26"/>
      <c r="G303" s="26" t="str">
        <f t="shared" si="20"/>
        <v xml:space="preserve">Quantité OK </v>
      </c>
      <c r="H303" s="27"/>
      <c r="I303" s="27" t="str">
        <f t="shared" si="21"/>
        <v/>
      </c>
      <c r="J303" s="27"/>
      <c r="K303" s="27" t="str">
        <f t="shared" si="22"/>
        <v xml:space="preserve">Quantité OK </v>
      </c>
    </row>
    <row r="304" spans="1:11" customFormat="1" ht="20.100000000000001" customHeight="1" x14ac:dyDescent="0.25">
      <c r="A304" s="7"/>
      <c r="B304" s="7"/>
      <c r="C304" s="16"/>
      <c r="D304" s="16"/>
      <c r="E304" s="14"/>
      <c r="F304" s="14"/>
      <c r="G304" s="14" t="str">
        <f t="shared" si="20"/>
        <v xml:space="preserve">Quantité OK </v>
      </c>
      <c r="H304" s="9"/>
      <c r="I304" s="9" t="str">
        <f t="shared" si="21"/>
        <v/>
      </c>
      <c r="J304" s="9"/>
      <c r="K304" s="9" t="str">
        <f t="shared" si="22"/>
        <v xml:space="preserve">Quantité OK </v>
      </c>
    </row>
    <row r="305" spans="1:11" customFormat="1" ht="20.100000000000001" customHeight="1" x14ac:dyDescent="0.25">
      <c r="A305" s="7"/>
      <c r="B305" s="7"/>
      <c r="C305" s="16"/>
      <c r="D305" s="16"/>
      <c r="E305" s="14"/>
      <c r="F305" s="14"/>
      <c r="G305" s="14" t="str">
        <f t="shared" si="20"/>
        <v xml:space="preserve">Quantité OK </v>
      </c>
      <c r="H305" s="9"/>
      <c r="I305" s="9" t="str">
        <f t="shared" si="21"/>
        <v/>
      </c>
      <c r="J305" s="9"/>
      <c r="K305" s="9" t="str">
        <f t="shared" si="22"/>
        <v xml:space="preserve">Quantité OK </v>
      </c>
    </row>
    <row r="306" spans="1:11" customFormat="1" ht="20.100000000000001" customHeight="1" x14ac:dyDescent="0.25">
      <c r="A306" s="7"/>
      <c r="B306" s="7"/>
      <c r="C306" s="16"/>
      <c r="D306" s="16"/>
      <c r="E306" s="14"/>
      <c r="F306" s="14"/>
      <c r="G306" s="14" t="str">
        <f t="shared" si="20"/>
        <v xml:space="preserve">Quantité OK </v>
      </c>
      <c r="H306" s="9"/>
      <c r="I306" s="9" t="str">
        <f t="shared" si="21"/>
        <v/>
      </c>
      <c r="J306" s="9"/>
      <c r="K306" s="9" t="str">
        <f t="shared" si="22"/>
        <v xml:space="preserve">Quantité OK </v>
      </c>
    </row>
    <row r="307" spans="1:11" customFormat="1" ht="20.100000000000001" customHeight="1" x14ac:dyDescent="0.25">
      <c r="A307" s="7"/>
      <c r="B307" s="7"/>
      <c r="C307" s="16"/>
      <c r="D307" s="16"/>
      <c r="E307" s="14"/>
      <c r="F307" s="14"/>
      <c r="G307" s="14" t="str">
        <f>IF(F307=D307,"Quantité OK",IF(D307&lt;F325,"Ecart positif","Ecart négatif"))&amp;" "&amp;IF(C307=E307,"","- Article déclassé")</f>
        <v xml:space="preserve">Quantité OK </v>
      </c>
      <c r="H307" s="9"/>
      <c r="I307" s="9" t="str">
        <f t="shared" si="21"/>
        <v/>
      </c>
      <c r="J307" s="9"/>
      <c r="K307" s="9" t="str">
        <f t="shared" si="22"/>
        <v xml:space="preserve">Quantité OK </v>
      </c>
    </row>
    <row r="308" spans="1:11" customFormat="1" ht="20.100000000000001" customHeight="1" x14ac:dyDescent="0.25">
      <c r="A308" s="7"/>
      <c r="B308" s="7"/>
      <c r="C308" s="16"/>
      <c r="D308" s="16"/>
      <c r="E308" s="14"/>
      <c r="F308" s="14"/>
      <c r="G308" s="14" t="str">
        <f>IF(F308=D308,"Quantité OK",IF(D308&lt;#REF!,"Ecart positif","Ecart négatif"))&amp;" "&amp;IF(C308=E308,"","- Article déclassé")</f>
        <v xml:space="preserve">Quantité OK </v>
      </c>
      <c r="H308" s="9"/>
      <c r="I308" s="9" t="str">
        <f t="shared" si="21"/>
        <v/>
      </c>
      <c r="J308" s="9"/>
      <c r="K308" s="9" t="str">
        <f t="shared" si="22"/>
        <v xml:space="preserve">Quantité OK </v>
      </c>
    </row>
    <row r="309" spans="1:11" customFormat="1" ht="20.100000000000001" customHeight="1" x14ac:dyDescent="0.25">
      <c r="A309" s="7"/>
      <c r="B309" s="7"/>
      <c r="C309" s="16"/>
      <c r="D309" s="16"/>
      <c r="E309" s="14"/>
      <c r="F309" s="14"/>
      <c r="G309" s="14" t="str">
        <f>IF(F309=D309,"Quantité OK",IF(D309&lt;F326,"Ecart positif","Ecart négatif"))&amp;" "&amp;IF(C309=E309,"","- Article déclassé")</f>
        <v xml:space="preserve">Quantité OK </v>
      </c>
      <c r="H309" s="9"/>
      <c r="I309" s="9" t="str">
        <f t="shared" si="21"/>
        <v/>
      </c>
      <c r="J309" s="9"/>
      <c r="K309" s="9" t="str">
        <f t="shared" si="22"/>
        <v xml:space="preserve">Quantité OK </v>
      </c>
    </row>
    <row r="310" spans="1:11" customFormat="1" ht="20.100000000000001" customHeight="1" x14ac:dyDescent="0.25">
      <c r="A310" s="7"/>
      <c r="B310" s="7"/>
      <c r="C310" s="16"/>
      <c r="D310" s="16"/>
      <c r="E310" s="14"/>
      <c r="F310" s="14"/>
      <c r="G310" s="14" t="str">
        <f>IF(F310=D310,"Quantité OK",IF(D310&lt;F327,"Ecart positif","Ecart négatif"))&amp;" "&amp;IF(C310=E310,"","- Article déclassé")</f>
        <v xml:space="preserve">Quantité OK </v>
      </c>
      <c r="H310" s="9"/>
      <c r="I310" s="9" t="str">
        <f t="shared" si="21"/>
        <v/>
      </c>
      <c r="J310" s="9"/>
      <c r="K310" s="9" t="str">
        <f t="shared" si="22"/>
        <v xml:space="preserve">Quantité OK </v>
      </c>
    </row>
    <row r="311" spans="1:11" customFormat="1" ht="20.100000000000001" customHeight="1" x14ac:dyDescent="0.25">
      <c r="A311" s="7"/>
      <c r="B311" s="7"/>
      <c r="C311" s="16"/>
      <c r="D311" s="16"/>
      <c r="E311" s="14"/>
      <c r="F311" s="14"/>
      <c r="G311" s="14" t="str">
        <f>IF(F311=D311,"Quantité OK",IF(D311&lt;#REF!,"Ecart positif","Ecart négatif"))&amp;" "&amp;IF(C311=E311,"","- Article déclassé")</f>
        <v xml:space="preserve">Quantité OK </v>
      </c>
      <c r="H311" s="9"/>
      <c r="I311" s="9" t="str">
        <f t="shared" si="21"/>
        <v/>
      </c>
      <c r="J311" s="9"/>
      <c r="K311" s="9" t="str">
        <f t="shared" si="22"/>
        <v xml:space="preserve">Quantité OK </v>
      </c>
    </row>
    <row r="312" spans="1:11" customFormat="1" ht="20.100000000000001" customHeight="1" x14ac:dyDescent="0.25">
      <c r="A312" s="7"/>
      <c r="B312" s="7"/>
      <c r="C312" s="16"/>
      <c r="D312" s="16"/>
      <c r="E312" s="14"/>
      <c r="F312" s="14"/>
      <c r="G312" s="14" t="str">
        <f>IF(F312=D312,"Quantité OK",IF(D312&lt;F328,"Ecart positif","Ecart négatif"))&amp;" "&amp;IF(C312=E312,"","- Article déclassé")</f>
        <v xml:space="preserve">Quantité OK </v>
      </c>
      <c r="H312" s="9"/>
      <c r="I312" s="9" t="str">
        <f t="shared" si="21"/>
        <v/>
      </c>
      <c r="J312" s="9"/>
      <c r="K312" s="9" t="str">
        <f t="shared" si="22"/>
        <v xml:space="preserve">Quantité OK </v>
      </c>
    </row>
    <row r="313" spans="1:11" ht="20.100000000000001" customHeight="1" x14ac:dyDescent="0.25">
      <c r="A313" s="24"/>
      <c r="B313" s="24"/>
      <c r="C313" s="25"/>
      <c r="D313" s="25"/>
      <c r="E313" s="26"/>
      <c r="F313" s="26"/>
      <c r="G313" s="26" t="str">
        <f>IF(F313=D313,"Quantité OK",IF(D313&lt;F329,"Ecart positif","Ecart négatif"))&amp;" "&amp;IF(C313=E313,"","- Article déclassé")</f>
        <v xml:space="preserve">Quantité OK </v>
      </c>
      <c r="H313" s="27"/>
      <c r="I313" s="27" t="str">
        <f t="shared" si="21"/>
        <v/>
      </c>
      <c r="J313" s="27"/>
      <c r="K313" s="27" t="str">
        <f t="shared" si="22"/>
        <v xml:space="preserve">Quantité OK </v>
      </c>
    </row>
    <row r="314" spans="1:11" customFormat="1" ht="20.100000000000001" customHeight="1" x14ac:dyDescent="0.25">
      <c r="A314" s="7"/>
      <c r="B314" s="7"/>
      <c r="C314" s="16"/>
      <c r="D314" s="16"/>
      <c r="E314" s="14"/>
      <c r="F314" s="14"/>
      <c r="G314" s="14" t="str">
        <f>IF(F314=D314,"Quantité OK",IF(D314&lt;#REF!,"Ecart positif","Ecart négatif"))&amp;" "&amp;IF(C314=E314,"","- Article déclassé")</f>
        <v xml:space="preserve">Quantité OK </v>
      </c>
      <c r="H314" s="9"/>
      <c r="I314" s="9" t="str">
        <f t="shared" si="21"/>
        <v/>
      </c>
      <c r="J314" s="9"/>
      <c r="K314" s="9" t="str">
        <f t="shared" si="22"/>
        <v xml:space="preserve">Quantité OK </v>
      </c>
    </row>
    <row r="315" spans="1:11" customFormat="1" ht="20.100000000000001" customHeight="1" x14ac:dyDescent="0.25">
      <c r="A315" s="7"/>
      <c r="B315" s="7"/>
      <c r="C315" s="16"/>
      <c r="D315" s="16"/>
      <c r="E315" s="14"/>
      <c r="F315" s="14"/>
      <c r="G315" s="14" t="str">
        <f>IF(F315=D315,"Quantité OK",IF(D315&lt;F330,"Ecart positif","Ecart négatif"))&amp;" "&amp;IF(C315=E315,"","- Article déclassé")</f>
        <v xml:space="preserve">Quantité OK </v>
      </c>
      <c r="H315" s="9"/>
      <c r="I315" s="9" t="str">
        <f t="shared" si="21"/>
        <v/>
      </c>
      <c r="J315" s="9"/>
      <c r="K315" s="9" t="str">
        <f t="shared" si="22"/>
        <v xml:space="preserve">Quantité OK </v>
      </c>
    </row>
    <row r="316" spans="1:11" customFormat="1" ht="20.100000000000001" customHeight="1" x14ac:dyDescent="0.25">
      <c r="A316" s="7"/>
      <c r="B316" s="7"/>
      <c r="C316" s="16"/>
      <c r="D316" s="16"/>
      <c r="E316" s="14"/>
      <c r="F316" s="14"/>
      <c r="G316" s="14" t="str">
        <f t="shared" ref="G316:G328" si="23">IF(F316=D316,"Quantité OK",IF(D316&lt;F331,"Ecart positif","Ecart négatif"))&amp;" "&amp;IF(C316=E316,"","- Article déclassé")</f>
        <v xml:space="preserve">Quantité OK </v>
      </c>
      <c r="H316" s="9"/>
      <c r="I316" s="9" t="str">
        <f t="shared" si="21"/>
        <v/>
      </c>
      <c r="J316" s="9"/>
      <c r="K316" s="9" t="str">
        <f t="shared" si="22"/>
        <v xml:space="preserve">Quantité OK </v>
      </c>
    </row>
    <row r="317" spans="1:11" ht="20.100000000000001" customHeight="1" x14ac:dyDescent="0.25">
      <c r="A317" s="24"/>
      <c r="B317" s="24"/>
      <c r="C317" s="25"/>
      <c r="D317" s="25"/>
      <c r="E317" s="26"/>
      <c r="F317" s="26"/>
      <c r="G317" s="26" t="str">
        <f t="shared" si="23"/>
        <v xml:space="preserve">Quantité OK </v>
      </c>
      <c r="H317" s="27"/>
      <c r="I317" s="27" t="str">
        <f t="shared" si="21"/>
        <v/>
      </c>
      <c r="J317" s="27"/>
      <c r="K317" s="27" t="str">
        <f t="shared" si="22"/>
        <v xml:space="preserve">Quantité OK </v>
      </c>
    </row>
    <row r="318" spans="1:11" customFormat="1" ht="20.100000000000001" customHeight="1" x14ac:dyDescent="0.25">
      <c r="A318" s="7"/>
      <c r="B318" s="7"/>
      <c r="C318" s="16"/>
      <c r="D318" s="16"/>
      <c r="E318" s="14"/>
      <c r="F318" s="14"/>
      <c r="G318" s="14" t="str">
        <f t="shared" si="23"/>
        <v xml:space="preserve">Quantité OK </v>
      </c>
      <c r="H318" s="9"/>
      <c r="I318" s="9" t="str">
        <f t="shared" si="21"/>
        <v/>
      </c>
      <c r="J318" s="9"/>
      <c r="K318" s="9" t="str">
        <f t="shared" si="22"/>
        <v xml:space="preserve">Quantité OK </v>
      </c>
    </row>
    <row r="319" spans="1:11" customFormat="1" ht="20.100000000000001" customHeight="1" x14ac:dyDescent="0.25">
      <c r="A319" s="7"/>
      <c r="B319" s="7"/>
      <c r="C319" s="16"/>
      <c r="D319" s="16"/>
      <c r="E319" s="14"/>
      <c r="F319" s="14"/>
      <c r="G319" s="14" t="str">
        <f t="shared" si="23"/>
        <v xml:space="preserve">Quantité OK </v>
      </c>
      <c r="H319" s="9"/>
      <c r="I319" s="9" t="str">
        <f t="shared" si="21"/>
        <v/>
      </c>
      <c r="J319" s="9"/>
      <c r="K319" s="9" t="str">
        <f t="shared" si="22"/>
        <v xml:space="preserve">Quantité OK </v>
      </c>
    </row>
    <row r="320" spans="1:11" customFormat="1" ht="20.100000000000001" customHeight="1" x14ac:dyDescent="0.25">
      <c r="A320" s="7"/>
      <c r="B320" s="7"/>
      <c r="C320" s="16"/>
      <c r="D320" s="16"/>
      <c r="E320" s="14"/>
      <c r="F320" s="14"/>
      <c r="G320" s="14" t="str">
        <f t="shared" si="23"/>
        <v xml:space="preserve">Quantité OK </v>
      </c>
      <c r="H320" s="9"/>
      <c r="I320" s="9" t="str">
        <f t="shared" si="21"/>
        <v/>
      </c>
      <c r="J320" s="9"/>
      <c r="K320" s="9" t="str">
        <f t="shared" si="22"/>
        <v xml:space="preserve">Quantité OK </v>
      </c>
    </row>
    <row r="321" spans="1:11" ht="20.100000000000001" customHeight="1" x14ac:dyDescent="0.25">
      <c r="A321" s="24"/>
      <c r="B321" s="24"/>
      <c r="C321" s="25"/>
      <c r="D321" s="25"/>
      <c r="E321" s="26"/>
      <c r="F321" s="26"/>
      <c r="G321" s="26" t="str">
        <f t="shared" si="23"/>
        <v xml:space="preserve">Quantité OK </v>
      </c>
      <c r="H321" s="27"/>
      <c r="I321" s="27" t="str">
        <f t="shared" si="21"/>
        <v/>
      </c>
      <c r="J321" s="27"/>
      <c r="K321" s="27" t="str">
        <f t="shared" si="22"/>
        <v xml:space="preserve">Quantité OK </v>
      </c>
    </row>
    <row r="322" spans="1:11" customFormat="1" ht="20.100000000000001" customHeight="1" x14ac:dyDescent="0.25">
      <c r="A322" s="7"/>
      <c r="B322" s="7"/>
      <c r="C322" s="16"/>
      <c r="D322" s="16"/>
      <c r="E322" s="14"/>
      <c r="F322" s="14"/>
      <c r="G322" s="14" t="str">
        <f t="shared" si="23"/>
        <v xml:space="preserve">Quantité OK </v>
      </c>
      <c r="H322" s="9"/>
      <c r="I322" s="9" t="str">
        <f t="shared" si="21"/>
        <v/>
      </c>
      <c r="J322" s="9"/>
      <c r="K322" s="9" t="str">
        <f t="shared" si="22"/>
        <v xml:space="preserve">Quantité OK </v>
      </c>
    </row>
    <row r="323" spans="1:11" customFormat="1" ht="20.100000000000001" customHeight="1" x14ac:dyDescent="0.25">
      <c r="A323" s="7"/>
      <c r="B323" s="7"/>
      <c r="C323" s="16"/>
      <c r="D323" s="16"/>
      <c r="E323" s="14"/>
      <c r="F323" s="14"/>
      <c r="G323" s="14" t="str">
        <f t="shared" si="23"/>
        <v xml:space="preserve">Quantité OK </v>
      </c>
      <c r="H323" s="9"/>
      <c r="I323" s="9" t="str">
        <f t="shared" si="21"/>
        <v/>
      </c>
      <c r="J323" s="9"/>
      <c r="K323" s="9" t="str">
        <f t="shared" si="22"/>
        <v xml:space="preserve">Quantité OK </v>
      </c>
    </row>
    <row r="324" spans="1:11" ht="20.100000000000001" customHeight="1" x14ac:dyDescent="0.25">
      <c r="A324" s="24"/>
      <c r="B324" s="24"/>
      <c r="C324" s="25"/>
      <c r="D324" s="25"/>
      <c r="E324" s="26"/>
      <c r="F324" s="26"/>
      <c r="G324" s="26" t="str">
        <f t="shared" si="23"/>
        <v xml:space="preserve">Quantité OK </v>
      </c>
      <c r="H324" s="27"/>
      <c r="I324" s="27" t="str">
        <f t="shared" si="21"/>
        <v/>
      </c>
      <c r="J324" s="27"/>
      <c r="K324" s="27" t="str">
        <f t="shared" si="22"/>
        <v xml:space="preserve">Quantité OK </v>
      </c>
    </row>
    <row r="325" spans="1:11" ht="20.100000000000001" customHeight="1" x14ac:dyDescent="0.25">
      <c r="A325" s="24"/>
      <c r="B325" s="24"/>
      <c r="C325" s="25"/>
      <c r="D325" s="25"/>
      <c r="E325" s="26"/>
      <c r="F325" s="26"/>
      <c r="G325" s="26" t="str">
        <f t="shared" si="23"/>
        <v xml:space="preserve">Quantité OK </v>
      </c>
      <c r="H325" s="27"/>
      <c r="I325" s="27" t="str">
        <f t="shared" si="21"/>
        <v/>
      </c>
      <c r="J325" s="27"/>
      <c r="K325" s="27" t="str">
        <f t="shared" si="22"/>
        <v xml:space="preserve">Quantité OK </v>
      </c>
    </row>
    <row r="326" spans="1:11" ht="20.100000000000001" customHeight="1" x14ac:dyDescent="0.25">
      <c r="A326" s="24"/>
      <c r="B326" s="24"/>
      <c r="C326" s="25"/>
      <c r="D326" s="25"/>
      <c r="E326" s="26"/>
      <c r="F326" s="26"/>
      <c r="G326" s="26" t="str">
        <f t="shared" si="23"/>
        <v xml:space="preserve">Quantité OK </v>
      </c>
      <c r="H326" s="27"/>
      <c r="I326" s="27" t="str">
        <f t="shared" si="21"/>
        <v/>
      </c>
      <c r="J326" s="27"/>
      <c r="K326" s="27" t="str">
        <f t="shared" si="22"/>
        <v xml:space="preserve">Quantité OK </v>
      </c>
    </row>
    <row r="327" spans="1:11" ht="20.100000000000001" customHeight="1" x14ac:dyDescent="0.25">
      <c r="A327" s="24"/>
      <c r="B327" s="24"/>
      <c r="C327" s="25"/>
      <c r="D327" s="25"/>
      <c r="E327" s="26"/>
      <c r="F327" s="26"/>
      <c r="G327" s="26" t="str">
        <f t="shared" si="23"/>
        <v xml:space="preserve">Quantité OK </v>
      </c>
      <c r="H327" s="27"/>
      <c r="I327" s="27" t="str">
        <f t="shared" si="21"/>
        <v/>
      </c>
      <c r="J327" s="27"/>
      <c r="K327" s="27" t="str">
        <f t="shared" si="22"/>
        <v xml:space="preserve">Quantité OK </v>
      </c>
    </row>
    <row r="328" spans="1:11" customFormat="1" ht="20.100000000000001" customHeight="1" x14ac:dyDescent="0.25">
      <c r="A328" s="7"/>
      <c r="B328" s="7"/>
      <c r="C328" s="16"/>
      <c r="D328" s="16"/>
      <c r="E328" s="14"/>
      <c r="F328" s="14"/>
      <c r="G328" s="14" t="str">
        <f t="shared" si="23"/>
        <v xml:space="preserve">Quantité OK </v>
      </c>
      <c r="H328" s="9"/>
      <c r="I328" s="9" t="str">
        <f t="shared" si="21"/>
        <v/>
      </c>
      <c r="J328" s="9"/>
      <c r="K328" s="9" t="str">
        <f t="shared" si="22"/>
        <v xml:space="preserve">Quantité OK </v>
      </c>
    </row>
    <row r="329" spans="1:11" customFormat="1" ht="20.100000000000001" customHeight="1" x14ac:dyDescent="0.25">
      <c r="A329" s="7"/>
      <c r="B329" s="7"/>
      <c r="C329" s="16"/>
      <c r="D329" s="16"/>
      <c r="E329" s="14"/>
      <c r="F329" s="14"/>
      <c r="G329" s="14" t="str">
        <f>IF(F329=D329,"Quantité OK",IF(D329&lt;F345,"Ecart positif","Ecart négatif"))&amp;" "&amp;IF(C329=E329,"","- Article déclassé")</f>
        <v xml:space="preserve">Quantité OK </v>
      </c>
      <c r="H329" s="9"/>
      <c r="I329" s="9" t="str">
        <f t="shared" si="21"/>
        <v/>
      </c>
      <c r="J329" s="9"/>
      <c r="K329" s="9" t="str">
        <f t="shared" si="22"/>
        <v xml:space="preserve">Quantité OK </v>
      </c>
    </row>
    <row r="330" spans="1:11" customFormat="1" ht="20.100000000000001" customHeight="1" x14ac:dyDescent="0.25">
      <c r="A330" s="7"/>
      <c r="B330" s="7"/>
      <c r="C330" s="16"/>
      <c r="D330" s="16"/>
      <c r="E330" s="14"/>
      <c r="F330" s="14"/>
      <c r="G330" s="14" t="str">
        <f>IF(F330=D330,"Quantité OK",IF(D330&lt;#REF!,"Ecart positif","Ecart négatif"))&amp;" "&amp;IF(C330=E330,"","- Article déclassé")</f>
        <v xml:space="preserve">Quantité OK </v>
      </c>
      <c r="H330" s="9"/>
      <c r="I330" s="9" t="str">
        <f t="shared" si="21"/>
        <v/>
      </c>
      <c r="J330" s="9"/>
      <c r="K330" s="9" t="str">
        <f t="shared" si="22"/>
        <v xml:space="preserve">Quantité OK </v>
      </c>
    </row>
    <row r="331" spans="1:11" customFormat="1" ht="20.100000000000001" customHeight="1" x14ac:dyDescent="0.25">
      <c r="A331" s="7"/>
      <c r="B331" s="7"/>
      <c r="C331" s="16"/>
      <c r="D331" s="16"/>
      <c r="E331" s="14"/>
      <c r="F331" s="14"/>
      <c r="G331" s="14" t="str">
        <f>IF(F331=D331,"Quantité OK",IF(D331&lt;F347,"Ecart positif","Ecart négatif"))&amp;" "&amp;IF(C331=E331,"","- Article déclassé")</f>
        <v xml:space="preserve">Quantité OK </v>
      </c>
      <c r="H331" s="9"/>
      <c r="I331" s="9" t="str">
        <f t="shared" si="21"/>
        <v/>
      </c>
      <c r="J331" s="9"/>
      <c r="K331" s="9" t="str">
        <f t="shared" si="22"/>
        <v xml:space="preserve">Quantité OK </v>
      </c>
    </row>
    <row r="332" spans="1:11" ht="20.100000000000001" customHeight="1" x14ac:dyDescent="0.25">
      <c r="A332" s="24"/>
      <c r="B332" s="24"/>
      <c r="C332" s="25"/>
      <c r="D332" s="25"/>
      <c r="E332" s="26"/>
      <c r="F332" s="26"/>
      <c r="G332" s="26" t="str">
        <f>IF(F332=D332,"Quantité OK",IF(D332&lt;F349,"Ecart positif","Ecart négatif"))&amp;" "&amp;IF(C332=E332,"","- Article déclassé")</f>
        <v xml:space="preserve">Quantité OK </v>
      </c>
      <c r="H332" s="27"/>
      <c r="I332" s="27" t="str">
        <f t="shared" si="21"/>
        <v/>
      </c>
      <c r="J332" s="27"/>
      <c r="K332" s="27" t="str">
        <f t="shared" si="22"/>
        <v xml:space="preserve">Quantité OK </v>
      </c>
    </row>
    <row r="333" spans="1:11" ht="20.100000000000001" customHeight="1" x14ac:dyDescent="0.25">
      <c r="A333" s="24"/>
      <c r="B333" s="24"/>
      <c r="C333" s="25"/>
      <c r="D333" s="25"/>
      <c r="E333" s="26"/>
      <c r="F333" s="26"/>
      <c r="G333" s="26" t="str">
        <f>IF(F333=D333,"Quantité OK",IF(D333&lt;F350,"Ecart positif","Ecart négatif"))&amp;" "&amp;IF(C333=E333,"","- Article déclassé")</f>
        <v xml:space="preserve">Quantité OK </v>
      </c>
      <c r="H333" s="27"/>
      <c r="I333" s="27" t="str">
        <f t="shared" si="21"/>
        <v/>
      </c>
      <c r="J333" s="27"/>
      <c r="K333" s="27" t="str">
        <f t="shared" si="22"/>
        <v xml:space="preserve">Quantité OK </v>
      </c>
    </row>
    <row r="334" spans="1:11" ht="20.100000000000001" customHeight="1" x14ac:dyDescent="0.25">
      <c r="A334" s="24"/>
      <c r="B334" s="24"/>
      <c r="C334" s="25"/>
      <c r="D334" s="25"/>
      <c r="E334" s="26"/>
      <c r="F334" s="26"/>
      <c r="G334" s="26" t="str">
        <f>IF(F334=D334,"Quantité OK",IF(D334&lt;F351,"Ecart positif","Ecart négatif"))&amp;" "&amp;IF(C334=E334,"","- Article déclassé")</f>
        <v xml:space="preserve">Quantité OK </v>
      </c>
      <c r="H334" s="27"/>
      <c r="I334" s="27" t="str">
        <f t="shared" si="21"/>
        <v/>
      </c>
      <c r="J334" s="27"/>
      <c r="K334" s="27" t="str">
        <f t="shared" si="22"/>
        <v xml:space="preserve">Quantité OK </v>
      </c>
    </row>
    <row r="335" spans="1:11" ht="20.100000000000001" customHeight="1" x14ac:dyDescent="0.25">
      <c r="A335" s="24"/>
      <c r="B335" s="24"/>
      <c r="C335" s="25"/>
      <c r="D335" s="25"/>
      <c r="E335" s="26"/>
      <c r="F335" s="26"/>
      <c r="G335" s="26" t="str">
        <f>IF(F335=D335,"Quantité OK",IF(D335&lt;F352,"Ecart positif","Ecart négatif"))&amp;" "&amp;IF(C335=E335,"","- Article déclassé")</f>
        <v xml:space="preserve">Quantité OK </v>
      </c>
      <c r="H335" s="27"/>
      <c r="I335" s="27" t="str">
        <f t="shared" si="21"/>
        <v/>
      </c>
      <c r="J335" s="27"/>
      <c r="K335" s="27" t="str">
        <f t="shared" si="22"/>
        <v xml:space="preserve">Quantité OK </v>
      </c>
    </row>
    <row r="336" spans="1:11" ht="20.100000000000001" customHeight="1" x14ac:dyDescent="0.25">
      <c r="A336" s="24"/>
      <c r="B336" s="24"/>
      <c r="C336" s="25"/>
      <c r="D336" s="25"/>
      <c r="E336" s="26"/>
      <c r="F336" s="26"/>
      <c r="G336" s="26" t="str">
        <f>IF(F336=D336,"Quantité OK",IF(D336&lt;F352,"Ecart positif","Ecart négatif"))&amp;" "&amp;IF(C336=E336,"","- Article déclassé")</f>
        <v xml:space="preserve">Quantité OK </v>
      </c>
      <c r="H336" s="27"/>
      <c r="I336" s="27" t="str">
        <f t="shared" si="21"/>
        <v/>
      </c>
      <c r="J336" s="27"/>
      <c r="K336" s="27" t="str">
        <f t="shared" si="22"/>
        <v xml:space="preserve">Quantité OK </v>
      </c>
    </row>
    <row r="337" spans="1:11" ht="20.100000000000001" customHeight="1" x14ac:dyDescent="0.25">
      <c r="A337" s="24"/>
      <c r="B337" s="24"/>
      <c r="C337" s="25"/>
      <c r="D337" s="25"/>
      <c r="E337" s="26"/>
      <c r="F337" s="26"/>
      <c r="G337" s="26" t="str">
        <f>IF(F337=D337,"Quantité OK",IF(D337&lt;F353,"Ecart positif","Ecart négatif"))&amp;" "&amp;IF(C337=E337,"","- Article déclassé")</f>
        <v xml:space="preserve">Quantité OK </v>
      </c>
      <c r="H337" s="27"/>
      <c r="I337" s="27" t="str">
        <f t="shared" si="21"/>
        <v/>
      </c>
      <c r="J337" s="27"/>
      <c r="K337" s="27" t="str">
        <f t="shared" si="22"/>
        <v xml:space="preserve">Quantité OK </v>
      </c>
    </row>
    <row r="338" spans="1:11" customFormat="1" ht="20.100000000000001" customHeight="1" x14ac:dyDescent="0.25">
      <c r="A338" s="7"/>
      <c r="B338" s="7"/>
      <c r="C338" s="16"/>
      <c r="D338" s="16"/>
      <c r="E338" s="14"/>
      <c r="F338" s="14"/>
      <c r="G338" s="14" t="str">
        <f>IF(F338=D338,"Quantité OK",IF(D338&lt;F355,"Ecart positif","Ecart négatif"))&amp;" "&amp;IF(C338=E338,"","- Article déclassé")</f>
        <v xml:space="preserve">Quantité OK </v>
      </c>
      <c r="H338" s="9"/>
      <c r="I338" s="9" t="str">
        <f t="shared" si="21"/>
        <v/>
      </c>
      <c r="J338" s="9"/>
      <c r="K338" s="9" t="str">
        <f t="shared" si="22"/>
        <v xml:space="preserve">Quantité OK </v>
      </c>
    </row>
    <row r="339" spans="1:11" customFormat="1" ht="20.100000000000001" customHeight="1" x14ac:dyDescent="0.25">
      <c r="A339" s="7"/>
      <c r="B339" s="7"/>
      <c r="C339" s="16"/>
      <c r="D339" s="16"/>
      <c r="E339" s="14"/>
      <c r="F339" s="14"/>
      <c r="G339" s="14" t="str">
        <f>IF(F339=D339,"Quantité OK",IF(D339&lt;F356,"Ecart positif","Ecart négatif"))&amp;" "&amp;IF(C339=E339,"","- Article déclassé")</f>
        <v xml:space="preserve">Quantité OK </v>
      </c>
      <c r="H339" s="9"/>
      <c r="I339" s="9" t="str">
        <f t="shared" si="21"/>
        <v/>
      </c>
      <c r="J339" s="9"/>
      <c r="K339" s="9" t="str">
        <f t="shared" si="22"/>
        <v xml:space="preserve">Quantité OK </v>
      </c>
    </row>
    <row r="340" spans="1:11" customFormat="1" ht="20.100000000000001" customHeight="1" x14ac:dyDescent="0.25">
      <c r="A340" s="7"/>
      <c r="B340" s="7"/>
      <c r="C340" s="16"/>
      <c r="D340" s="16"/>
      <c r="E340" s="14"/>
      <c r="F340" s="14"/>
      <c r="G340" s="14" t="str">
        <f>IF(F340=D340,"Quantité OK",IF(D340&lt;F357,"Ecart positif","Ecart négatif"))&amp;" "&amp;IF(C340=E340,"","- Article déclassé")</f>
        <v xml:space="preserve">Quantité OK </v>
      </c>
      <c r="H340" s="9"/>
      <c r="I340" s="9" t="str">
        <f t="shared" si="21"/>
        <v/>
      </c>
      <c r="J340" s="9"/>
      <c r="K340" s="9" t="str">
        <f t="shared" si="22"/>
        <v xml:space="preserve">Quantité OK </v>
      </c>
    </row>
    <row r="341" spans="1:11" ht="20.100000000000001" customHeight="1" x14ac:dyDescent="0.25">
      <c r="A341" s="24"/>
      <c r="B341" s="24"/>
      <c r="C341" s="25"/>
      <c r="D341" s="25"/>
      <c r="E341" s="26"/>
      <c r="F341" s="26"/>
      <c r="G341" s="26" t="str">
        <f>IF(F341=D341,"Quantité OK",IF(D341&lt;F358,"Ecart positif","Ecart négatif"))&amp;" "&amp;IF(C341=E341,"","- Article déclassé")</f>
        <v xml:space="preserve">Quantité OK </v>
      </c>
      <c r="H341" s="27"/>
      <c r="I341" s="27" t="str">
        <f t="shared" si="21"/>
        <v/>
      </c>
      <c r="J341" s="27"/>
      <c r="K341" s="27" t="str">
        <f t="shared" si="22"/>
        <v xml:space="preserve">Quantité OK </v>
      </c>
    </row>
    <row r="342" spans="1:11" ht="20.100000000000001" customHeight="1" x14ac:dyDescent="0.25">
      <c r="A342" s="24"/>
      <c r="B342" s="24"/>
      <c r="C342" s="25"/>
      <c r="D342" s="25"/>
      <c r="E342" s="26"/>
      <c r="F342" s="26"/>
      <c r="G342" s="26" t="str">
        <f t="shared" ref="G342:G348" si="24">IF(F342=D342,"Quantité OK",IF(D342&lt;F359,"Ecart positif","Ecart négatif"))&amp;" "&amp;IF(C342=E342,"","- Article déclassé")</f>
        <v xml:space="preserve">Quantité OK </v>
      </c>
      <c r="H342" s="27"/>
      <c r="I342" s="27" t="str">
        <f t="shared" si="21"/>
        <v/>
      </c>
      <c r="J342" s="27"/>
      <c r="K342" s="27" t="str">
        <f t="shared" si="22"/>
        <v xml:space="preserve">Quantité OK </v>
      </c>
    </row>
    <row r="343" spans="1:11" ht="20.100000000000001" customHeight="1" x14ac:dyDescent="0.25">
      <c r="A343" s="24"/>
      <c r="B343" s="24"/>
      <c r="C343" s="25"/>
      <c r="D343" s="25"/>
      <c r="E343" s="26"/>
      <c r="F343" s="26"/>
      <c r="G343" s="26" t="str">
        <f t="shared" si="24"/>
        <v xml:space="preserve">Quantité OK </v>
      </c>
      <c r="H343" s="27"/>
      <c r="I343" s="27" t="str">
        <f t="shared" si="21"/>
        <v/>
      </c>
      <c r="J343" s="27"/>
      <c r="K343" s="27" t="str">
        <f t="shared" si="22"/>
        <v xml:space="preserve">Quantité OK </v>
      </c>
    </row>
    <row r="344" spans="1:11" ht="20.100000000000001" customHeight="1" x14ac:dyDescent="0.25">
      <c r="A344" s="24"/>
      <c r="B344" s="24"/>
      <c r="C344" s="25"/>
      <c r="D344" s="25"/>
      <c r="E344" s="26"/>
      <c r="F344" s="26"/>
      <c r="G344" s="26" t="str">
        <f t="shared" si="24"/>
        <v xml:space="preserve">Quantité OK </v>
      </c>
      <c r="H344" s="27"/>
      <c r="I344" s="27" t="str">
        <f t="shared" si="21"/>
        <v/>
      </c>
      <c r="J344" s="27"/>
      <c r="K344" s="27" t="str">
        <f t="shared" si="22"/>
        <v xml:space="preserve">Quantité OK </v>
      </c>
    </row>
    <row r="345" spans="1:11" ht="20.100000000000001" customHeight="1" x14ac:dyDescent="0.25">
      <c r="A345" s="24"/>
      <c r="B345" s="24"/>
      <c r="C345" s="25"/>
      <c r="D345" s="25"/>
      <c r="E345" s="26"/>
      <c r="F345" s="26"/>
      <c r="G345" s="26" t="str">
        <f t="shared" si="24"/>
        <v xml:space="preserve">Quantité OK </v>
      </c>
      <c r="H345" s="27"/>
      <c r="I345" s="27" t="str">
        <f t="shared" si="21"/>
        <v/>
      </c>
      <c r="J345" s="27"/>
      <c r="K345" s="27" t="str">
        <f t="shared" si="22"/>
        <v xml:space="preserve">Quantité OK </v>
      </c>
    </row>
    <row r="346" spans="1:11" ht="20.100000000000001" customHeight="1" x14ac:dyDescent="0.25">
      <c r="A346" s="24"/>
      <c r="B346" s="24"/>
      <c r="C346" s="25"/>
      <c r="D346" s="25"/>
      <c r="E346" s="26"/>
      <c r="F346" s="26"/>
      <c r="G346" s="26" t="str">
        <f t="shared" si="24"/>
        <v xml:space="preserve">Quantité OK </v>
      </c>
      <c r="H346" s="27"/>
      <c r="I346" s="27" t="str">
        <f t="shared" si="21"/>
        <v/>
      </c>
      <c r="J346" s="27"/>
      <c r="K346" s="27" t="str">
        <f t="shared" si="22"/>
        <v xml:space="preserve">Quantité OK </v>
      </c>
    </row>
    <row r="347" spans="1:11" ht="20.100000000000001" customHeight="1" x14ac:dyDescent="0.25">
      <c r="A347" s="24"/>
      <c r="B347" s="24"/>
      <c r="C347" s="25"/>
      <c r="D347" s="25"/>
      <c r="E347" s="26"/>
      <c r="F347" s="26"/>
      <c r="G347" s="26" t="str">
        <f t="shared" si="24"/>
        <v xml:space="preserve">Quantité OK </v>
      </c>
      <c r="H347" s="27"/>
      <c r="I347" s="27" t="str">
        <f t="shared" si="21"/>
        <v/>
      </c>
      <c r="J347" s="27"/>
      <c r="K347" s="27" t="str">
        <f t="shared" si="22"/>
        <v xml:space="preserve">Quantité OK </v>
      </c>
    </row>
    <row r="348" spans="1:11" ht="20.100000000000001" customHeight="1" x14ac:dyDescent="0.25">
      <c r="A348" s="24"/>
      <c r="B348" s="24"/>
      <c r="C348" s="25"/>
      <c r="D348" s="25"/>
      <c r="E348" s="26"/>
      <c r="F348" s="26"/>
      <c r="G348" s="26" t="str">
        <f t="shared" si="24"/>
        <v xml:space="preserve">Quantité OK </v>
      </c>
      <c r="H348" s="27"/>
      <c r="I348" s="27" t="str">
        <f t="shared" si="21"/>
        <v/>
      </c>
      <c r="J348" s="27"/>
      <c r="K348" s="27" t="str">
        <f t="shared" si="22"/>
        <v xml:space="preserve">Quantité OK </v>
      </c>
    </row>
    <row r="349" spans="1:11" customFormat="1" ht="20.100000000000001" customHeight="1" x14ac:dyDescent="0.25">
      <c r="A349" s="7"/>
      <c r="B349" s="7"/>
      <c r="C349" s="16"/>
      <c r="D349" s="16"/>
      <c r="E349" s="14"/>
      <c r="F349" s="14"/>
      <c r="G349" s="14" t="str">
        <f>IF(F349=D349,"Quantité OK",IF(D349&lt;F366,"Ecart positif","Ecart négatif"))&amp;" "&amp;IF(C349=E349,"","- Article déclassé")</f>
        <v xml:space="preserve">Quantité OK </v>
      </c>
      <c r="H349" s="9"/>
      <c r="I349" s="9" t="str">
        <f t="shared" si="21"/>
        <v/>
      </c>
      <c r="J349" s="9"/>
      <c r="K349" s="9" t="str">
        <f t="shared" si="22"/>
        <v xml:space="preserve">Quantité OK </v>
      </c>
    </row>
    <row r="350" spans="1:11" ht="20.100000000000001" customHeight="1" x14ac:dyDescent="0.25">
      <c r="A350" s="24"/>
      <c r="B350" s="24"/>
      <c r="C350" s="25"/>
      <c r="D350" s="25"/>
      <c r="E350" s="26"/>
      <c r="F350" s="26"/>
      <c r="G350" s="26" t="str">
        <f>IF(F350=D350,"Quantité OK",IF(D350&lt;F367,"Ecart positif","Ecart négatif"))&amp;" "&amp;IF(C350=E350,"","- Article déclassé")</f>
        <v xml:space="preserve">Quantité OK </v>
      </c>
      <c r="H350" s="27"/>
      <c r="I350" s="27" t="str">
        <f t="shared" ref="I350:I404" si="25">IF(H350="OK",C350,"")</f>
        <v/>
      </c>
      <c r="J350" s="27"/>
      <c r="K350" s="27" t="str">
        <f t="shared" ref="K350:K404" si="26">IF(D350=J350,"Quantité OK",IF(D350&lt;J350,"Ecart positif","Ecart négatif"))&amp;" "&amp;IF(I350=C350,"","- Article déclassé")</f>
        <v xml:space="preserve">Quantité OK </v>
      </c>
    </row>
    <row r="351" spans="1:11" customFormat="1" ht="20.100000000000001" customHeight="1" x14ac:dyDescent="0.25">
      <c r="A351" s="7"/>
      <c r="B351" s="7"/>
      <c r="C351" s="16"/>
      <c r="D351" s="16"/>
      <c r="E351" s="14"/>
      <c r="F351" s="14"/>
      <c r="G351" s="14" t="str">
        <f>IF(F351=D351,"Quantité OK",IF(D351&lt;F368,"Ecart positif","Ecart négatif"))&amp;" "&amp;IF(C351=E351,"","- Article déclassé")</f>
        <v xml:space="preserve">Quantité OK </v>
      </c>
      <c r="H351" s="9"/>
      <c r="I351" s="9" t="str">
        <f t="shared" si="25"/>
        <v/>
      </c>
      <c r="J351" s="9"/>
      <c r="K351" s="9" t="str">
        <f t="shared" si="26"/>
        <v xml:space="preserve">Quantité OK </v>
      </c>
    </row>
    <row r="352" spans="1:11" customFormat="1" ht="20.100000000000001" customHeight="1" x14ac:dyDescent="0.25">
      <c r="A352" s="7"/>
      <c r="B352" s="7"/>
      <c r="C352" s="16"/>
      <c r="D352" s="16"/>
      <c r="E352" s="14"/>
      <c r="F352" s="14"/>
      <c r="G352" s="14" t="str">
        <f>IF(F352=D352,"Quantité OK",IF(D352&lt;F370,"Ecart positif","Ecart négatif"))&amp;" "&amp;IF(C352=E352,"","- Article déclassé")</f>
        <v xml:space="preserve">Quantité OK </v>
      </c>
      <c r="H352" s="9"/>
      <c r="I352" s="9" t="str">
        <f t="shared" si="25"/>
        <v/>
      </c>
      <c r="J352" s="9"/>
      <c r="K352" s="9" t="str">
        <f t="shared" si="26"/>
        <v xml:space="preserve">Quantité OK </v>
      </c>
    </row>
    <row r="353" spans="1:11" customFormat="1" ht="20.100000000000001" customHeight="1" x14ac:dyDescent="0.25">
      <c r="A353" s="7"/>
      <c r="B353" s="7"/>
      <c r="C353" s="16"/>
      <c r="D353" s="16"/>
      <c r="E353" s="14"/>
      <c r="F353" s="14"/>
      <c r="G353" s="14" t="str">
        <f>IF(F353=D353,"Quantité OK",IF(D353&lt;F371,"Ecart positif","Ecart négatif"))&amp;" "&amp;IF(C353=E353,"","- Article déclassé")</f>
        <v xml:space="preserve">Quantité OK </v>
      </c>
      <c r="H353" s="9"/>
      <c r="I353" s="9" t="str">
        <f t="shared" si="25"/>
        <v/>
      </c>
      <c r="J353" s="9"/>
      <c r="K353" s="9" t="str">
        <f t="shared" si="26"/>
        <v xml:space="preserve">Quantité OK </v>
      </c>
    </row>
    <row r="354" spans="1:11" customFormat="1" ht="20.100000000000001" customHeight="1" x14ac:dyDescent="0.25">
      <c r="A354" s="7"/>
      <c r="B354" s="7"/>
      <c r="C354" s="16"/>
      <c r="D354" s="16"/>
      <c r="E354" s="14"/>
      <c r="F354" s="14"/>
      <c r="G354" s="14" t="str">
        <f>IF(F354=D354,"Quantité OK",IF(D354&lt;#REF!,"Ecart positif","Ecart négatif"))&amp;" "&amp;IF(C354=E354,"","- Article déclassé")</f>
        <v xml:space="preserve">Quantité OK </v>
      </c>
      <c r="H354" s="9"/>
      <c r="I354" s="9" t="str">
        <f t="shared" si="25"/>
        <v/>
      </c>
      <c r="J354" s="9"/>
      <c r="K354" s="9" t="str">
        <f t="shared" si="26"/>
        <v xml:space="preserve">Quantité OK </v>
      </c>
    </row>
    <row r="355" spans="1:11" customFormat="1" ht="20.100000000000001" customHeight="1" x14ac:dyDescent="0.25">
      <c r="A355" s="7"/>
      <c r="B355" s="7"/>
      <c r="C355" s="16"/>
      <c r="D355" s="16"/>
      <c r="E355" s="14"/>
      <c r="F355" s="14"/>
      <c r="G355" s="14" t="str">
        <f>IF(F355=D355,"Quantité OK",IF(D355&lt;F372,"Ecart positif","Ecart négatif"))&amp;" "&amp;IF(C355=E355,"","- Article déclassé")</f>
        <v xml:space="preserve">Quantité OK </v>
      </c>
      <c r="H355" s="9"/>
      <c r="I355" s="9" t="str">
        <f t="shared" si="25"/>
        <v/>
      </c>
      <c r="J355" s="9"/>
      <c r="K355" s="9" t="str">
        <f t="shared" si="26"/>
        <v xml:space="preserve">Quantité OK </v>
      </c>
    </row>
    <row r="356" spans="1:11" customFormat="1" ht="20.100000000000001" customHeight="1" x14ac:dyDescent="0.25">
      <c r="A356" s="7"/>
      <c r="B356" s="7"/>
      <c r="C356" s="16"/>
      <c r="D356" s="16"/>
      <c r="E356" s="14"/>
      <c r="F356" s="14"/>
      <c r="G356" s="14" t="str">
        <f>IF(F356=D356,"Quantité OK",IF(D356&lt;F373,"Ecart positif","Ecart négatif"))&amp;" "&amp;IF(C356=E356,"","- Article déclassé")</f>
        <v xml:space="preserve">Quantité OK </v>
      </c>
      <c r="H356" s="9"/>
      <c r="I356" s="9" t="str">
        <f t="shared" si="25"/>
        <v/>
      </c>
      <c r="J356" s="9"/>
      <c r="K356" s="9" t="str">
        <f t="shared" si="26"/>
        <v xml:space="preserve">Quantité OK </v>
      </c>
    </row>
    <row r="357" spans="1:11" customFormat="1" ht="20.100000000000001" customHeight="1" x14ac:dyDescent="0.25">
      <c r="A357" s="7"/>
      <c r="B357" s="7"/>
      <c r="C357" s="16"/>
      <c r="D357" s="16"/>
      <c r="E357" s="14"/>
      <c r="F357" s="14"/>
      <c r="G357" s="14" t="str">
        <f t="shared" ref="G357:G360" si="27">IF(F357=D357,"Quantité OK",IF(D357&lt;F374,"Ecart positif","Ecart négatif"))&amp;" "&amp;IF(C357=E357,"","- Article déclassé")</f>
        <v xml:space="preserve">Quantité OK </v>
      </c>
      <c r="H357" s="9"/>
      <c r="I357" s="9" t="str">
        <f t="shared" si="25"/>
        <v/>
      </c>
      <c r="J357" s="9"/>
      <c r="K357" s="9" t="str">
        <f t="shared" si="26"/>
        <v xml:space="preserve">Quantité OK </v>
      </c>
    </row>
    <row r="358" spans="1:11" ht="20.100000000000001" customHeight="1" x14ac:dyDescent="0.25">
      <c r="A358" s="24"/>
      <c r="B358" s="24"/>
      <c r="C358" s="25"/>
      <c r="D358" s="25"/>
      <c r="E358" s="26"/>
      <c r="F358" s="26"/>
      <c r="G358" s="26" t="str">
        <f t="shared" si="27"/>
        <v xml:space="preserve">Quantité OK </v>
      </c>
      <c r="H358" s="27"/>
      <c r="I358" s="27" t="str">
        <f t="shared" si="25"/>
        <v/>
      </c>
      <c r="J358" s="27"/>
      <c r="K358" s="27" t="str">
        <f t="shared" si="26"/>
        <v xml:space="preserve">Quantité OK </v>
      </c>
    </row>
    <row r="359" spans="1:11" customFormat="1" ht="20.100000000000001" customHeight="1" x14ac:dyDescent="0.25">
      <c r="A359" s="7"/>
      <c r="B359" s="7"/>
      <c r="C359" s="16"/>
      <c r="D359" s="16"/>
      <c r="E359" s="14"/>
      <c r="F359" s="14"/>
      <c r="G359" s="14" t="str">
        <f t="shared" si="27"/>
        <v xml:space="preserve">Quantité OK </v>
      </c>
      <c r="H359" s="9"/>
      <c r="I359" s="9" t="str">
        <f t="shared" si="25"/>
        <v/>
      </c>
      <c r="J359" s="9"/>
      <c r="K359" s="9" t="str">
        <f t="shared" si="26"/>
        <v xml:space="preserve">Quantité OK </v>
      </c>
    </row>
    <row r="360" spans="1:11" customFormat="1" ht="20.100000000000001" customHeight="1" x14ac:dyDescent="0.25">
      <c r="A360" s="7"/>
      <c r="B360" s="7"/>
      <c r="C360" s="16"/>
      <c r="D360" s="16"/>
      <c r="E360" s="14"/>
      <c r="F360" s="14"/>
      <c r="G360" s="14" t="str">
        <f t="shared" si="27"/>
        <v xml:space="preserve">Quantité OK </v>
      </c>
      <c r="H360" s="9"/>
      <c r="I360" s="9" t="str">
        <f t="shared" si="25"/>
        <v/>
      </c>
      <c r="J360" s="9"/>
      <c r="K360" s="9" t="str">
        <f t="shared" si="26"/>
        <v xml:space="preserve">Quantité OK </v>
      </c>
    </row>
    <row r="361" spans="1:11" customFormat="1" ht="20.100000000000001" customHeight="1" x14ac:dyDescent="0.25">
      <c r="A361" s="7"/>
      <c r="B361" s="7"/>
      <c r="C361" s="16"/>
      <c r="D361" s="16"/>
      <c r="E361" s="14"/>
      <c r="F361" s="14"/>
      <c r="G361" s="14" t="str">
        <f>IF(F361=D361,"Quantité OK",IF(D361&lt;F378,"Ecart positif","Ecart négatif"))&amp;" "&amp;IF(C361=E361,"","- Article déclassé")</f>
        <v xml:space="preserve">Quantité OK </v>
      </c>
      <c r="H361" s="9"/>
      <c r="I361" s="9" t="str">
        <f t="shared" si="25"/>
        <v/>
      </c>
      <c r="J361" s="9"/>
      <c r="K361" s="9" t="str">
        <f t="shared" si="26"/>
        <v xml:space="preserve">Quantité OK </v>
      </c>
    </row>
    <row r="362" spans="1:11" customFormat="1" ht="20.100000000000001" customHeight="1" x14ac:dyDescent="0.25">
      <c r="A362" s="7"/>
      <c r="B362" s="7"/>
      <c r="C362" s="16"/>
      <c r="D362" s="16"/>
      <c r="E362" s="14"/>
      <c r="F362" s="14"/>
      <c r="G362" s="14" t="str">
        <f>IF(F362=D362,"Quantité OK",IF(D362&lt;F379,"Ecart positif","Ecart négatif"))&amp;" "&amp;IF(C362=E362,"","- Article déclassé")</f>
        <v xml:space="preserve">Quantité OK </v>
      </c>
      <c r="H362" s="9"/>
      <c r="I362" s="9" t="str">
        <f t="shared" si="25"/>
        <v/>
      </c>
      <c r="J362" s="9"/>
      <c r="K362" s="9" t="str">
        <f t="shared" si="26"/>
        <v xml:space="preserve">Quantité OK </v>
      </c>
    </row>
    <row r="363" spans="1:11" customFormat="1" ht="20.100000000000001" customHeight="1" x14ac:dyDescent="0.25">
      <c r="A363" s="7"/>
      <c r="B363" s="7"/>
      <c r="C363" s="16"/>
      <c r="D363" s="16"/>
      <c r="E363" s="14"/>
      <c r="F363" s="14"/>
      <c r="G363" s="14" t="str">
        <f>IF(F363=D363,"Quantité OK",IF(D363&lt;F380,"Ecart positif","Ecart négatif"))&amp;" "&amp;IF(C363=E363,"","- Article déclassé")</f>
        <v xml:space="preserve">Quantité OK </v>
      </c>
      <c r="H363" s="9"/>
      <c r="I363" s="9" t="str">
        <f t="shared" si="25"/>
        <v/>
      </c>
      <c r="J363" s="9"/>
      <c r="K363" s="9" t="str">
        <f t="shared" si="26"/>
        <v xml:space="preserve">Quantité OK </v>
      </c>
    </row>
    <row r="364" spans="1:11" customFormat="1" ht="20.100000000000001" customHeight="1" x14ac:dyDescent="0.25">
      <c r="A364" s="7"/>
      <c r="B364" s="7"/>
      <c r="C364" s="16"/>
      <c r="D364" s="16"/>
      <c r="E364" s="14"/>
      <c r="F364" s="14"/>
      <c r="G364" s="14" t="str">
        <f>IF(F364=D364,"Quantité OK",IF(D364&lt;F381,"Ecart positif","Ecart négatif"))&amp;" "&amp;IF(C364=E364,"","- Article déclassé")</f>
        <v xml:space="preserve">Quantité OK </v>
      </c>
      <c r="H364" s="9"/>
      <c r="I364" s="9" t="str">
        <f t="shared" si="25"/>
        <v/>
      </c>
      <c r="J364" s="9"/>
      <c r="K364" s="9" t="str">
        <f t="shared" si="26"/>
        <v xml:space="preserve">Quantité OK </v>
      </c>
    </row>
    <row r="365" spans="1:11" customFormat="1" ht="20.100000000000001" customHeight="1" x14ac:dyDescent="0.25">
      <c r="A365" s="7"/>
      <c r="B365" s="7"/>
      <c r="C365" s="16"/>
      <c r="D365" s="16"/>
      <c r="E365" s="14"/>
      <c r="F365" s="14"/>
      <c r="G365" s="14" t="str">
        <f t="shared" ref="G365:G371" si="28">IF(F365=D365,"Quantité OK",IF(D365&lt;F383,"Ecart positif","Ecart négatif"))&amp;" "&amp;IF(C365=E365,"","- Article déclassé")</f>
        <v xml:space="preserve">Quantité OK </v>
      </c>
      <c r="H365" s="9"/>
      <c r="I365" s="9" t="str">
        <f t="shared" si="25"/>
        <v/>
      </c>
      <c r="J365" s="9"/>
      <c r="K365" s="9" t="str">
        <f t="shared" si="26"/>
        <v xml:space="preserve">Quantité OK </v>
      </c>
    </row>
    <row r="366" spans="1:11" customFormat="1" ht="20.100000000000001" customHeight="1" x14ac:dyDescent="0.25">
      <c r="A366" s="7"/>
      <c r="B366" s="7"/>
      <c r="C366" s="16"/>
      <c r="D366" s="16"/>
      <c r="E366" s="14"/>
      <c r="F366" s="14"/>
      <c r="G366" s="14" t="str">
        <f t="shared" si="28"/>
        <v xml:space="preserve">Quantité OK </v>
      </c>
      <c r="H366" s="9"/>
      <c r="I366" s="9" t="str">
        <f t="shared" si="25"/>
        <v/>
      </c>
      <c r="J366" s="9"/>
      <c r="K366" s="9" t="str">
        <f t="shared" si="26"/>
        <v xml:space="preserve">Quantité OK </v>
      </c>
    </row>
    <row r="367" spans="1:11" customFormat="1" ht="20.100000000000001" customHeight="1" x14ac:dyDescent="0.25">
      <c r="A367" s="7"/>
      <c r="B367" s="7"/>
      <c r="C367" s="16"/>
      <c r="D367" s="16"/>
      <c r="E367" s="14"/>
      <c r="F367" s="14"/>
      <c r="G367" s="14" t="str">
        <f t="shared" si="28"/>
        <v xml:space="preserve">Quantité OK </v>
      </c>
      <c r="H367" s="9"/>
      <c r="I367" s="9" t="str">
        <f t="shared" si="25"/>
        <v/>
      </c>
      <c r="J367" s="9"/>
      <c r="K367" s="9" t="str">
        <f t="shared" si="26"/>
        <v xml:space="preserve">Quantité OK </v>
      </c>
    </row>
    <row r="368" spans="1:11" ht="20.100000000000001" customHeight="1" x14ac:dyDescent="0.25">
      <c r="A368" s="24"/>
      <c r="B368" s="24"/>
      <c r="C368" s="25"/>
      <c r="D368" s="25"/>
      <c r="E368" s="26"/>
      <c r="F368" s="26"/>
      <c r="G368" s="26" t="str">
        <f t="shared" si="28"/>
        <v xml:space="preserve">Quantité OK </v>
      </c>
      <c r="H368" s="27"/>
      <c r="I368" s="27" t="str">
        <f t="shared" si="25"/>
        <v/>
      </c>
      <c r="J368" s="27"/>
      <c r="K368" s="27" t="str">
        <f t="shared" si="26"/>
        <v xml:space="preserve">Quantité OK </v>
      </c>
    </row>
    <row r="369" spans="1:11" customFormat="1" ht="20.100000000000001" customHeight="1" x14ac:dyDescent="0.25">
      <c r="A369" s="7"/>
      <c r="B369" s="7"/>
      <c r="C369" s="16"/>
      <c r="D369" s="16"/>
      <c r="E369" s="14"/>
      <c r="F369" s="14"/>
      <c r="G369" s="14" t="str">
        <f t="shared" si="28"/>
        <v xml:space="preserve">Quantité OK </v>
      </c>
      <c r="H369" s="9"/>
      <c r="I369" s="9" t="str">
        <f t="shared" si="25"/>
        <v/>
      </c>
      <c r="J369" s="9"/>
      <c r="K369" s="9" t="str">
        <f t="shared" si="26"/>
        <v xml:space="preserve">Quantité OK </v>
      </c>
    </row>
    <row r="370" spans="1:11" customFormat="1" ht="20.100000000000001" customHeight="1" x14ac:dyDescent="0.25">
      <c r="A370" s="7"/>
      <c r="B370" s="7"/>
      <c r="C370" s="16"/>
      <c r="D370" s="16"/>
      <c r="E370" s="14"/>
      <c r="F370" s="14"/>
      <c r="G370" s="14" t="str">
        <f t="shared" si="28"/>
        <v xml:space="preserve">Quantité OK </v>
      </c>
      <c r="H370" s="9"/>
      <c r="I370" s="9" t="str">
        <f t="shared" si="25"/>
        <v/>
      </c>
      <c r="J370" s="9"/>
      <c r="K370" s="9" t="str">
        <f t="shared" si="26"/>
        <v xml:space="preserve">Quantité OK </v>
      </c>
    </row>
    <row r="371" spans="1:11" ht="20.100000000000001" customHeight="1" x14ac:dyDescent="0.25">
      <c r="A371" s="24"/>
      <c r="B371" s="24"/>
      <c r="C371" s="25"/>
      <c r="D371" s="25"/>
      <c r="E371" s="26"/>
      <c r="F371" s="26"/>
      <c r="G371" s="26" t="str">
        <f t="shared" si="28"/>
        <v xml:space="preserve">Quantité OK </v>
      </c>
      <c r="H371" s="27"/>
      <c r="I371" s="27" t="str">
        <f t="shared" si="25"/>
        <v/>
      </c>
      <c r="J371" s="27"/>
      <c r="K371" s="27" t="str">
        <f t="shared" si="26"/>
        <v xml:space="preserve">Quantité OK </v>
      </c>
    </row>
    <row r="372" spans="1:11" ht="20.100000000000001" customHeight="1" x14ac:dyDescent="0.25">
      <c r="A372" s="24"/>
      <c r="B372" s="24"/>
      <c r="C372" s="25"/>
      <c r="D372" s="25"/>
      <c r="E372" s="26"/>
      <c r="F372" s="26"/>
      <c r="G372" s="26" t="str">
        <f>IF(F372=D372,"Quantité OK",IF(D372&lt;F391,"Ecart positif","Ecart négatif"))&amp;" "&amp;IF(C372=E372,"","- Article déclassé")</f>
        <v xml:space="preserve">Quantité OK </v>
      </c>
      <c r="H372" s="27"/>
      <c r="I372" s="27" t="str">
        <f t="shared" si="25"/>
        <v/>
      </c>
      <c r="J372" s="27"/>
      <c r="K372" s="27" t="str">
        <f t="shared" si="26"/>
        <v xml:space="preserve">Quantité OK </v>
      </c>
    </row>
    <row r="373" spans="1:11" customFormat="1" ht="20.100000000000001" customHeight="1" x14ac:dyDescent="0.25">
      <c r="A373" s="7"/>
      <c r="B373" s="7"/>
      <c r="C373" s="16"/>
      <c r="D373" s="16"/>
      <c r="E373" s="14"/>
      <c r="F373" s="14"/>
      <c r="G373" s="14" t="str">
        <f>IF(F373=D373,"Quantité OK",IF(D373&lt;F392,"Ecart positif","Ecart négatif"))&amp;" "&amp;IF(C373=E373,"","- Article déclassé")</f>
        <v xml:space="preserve">Quantité OK </v>
      </c>
      <c r="H373" s="9"/>
      <c r="I373" s="9" t="str">
        <f t="shared" si="25"/>
        <v/>
      </c>
      <c r="J373" s="9"/>
      <c r="K373" s="9" t="str">
        <f t="shared" si="26"/>
        <v xml:space="preserve">Quantité OK </v>
      </c>
    </row>
    <row r="374" spans="1:11" ht="20.100000000000001" customHeight="1" x14ac:dyDescent="0.25">
      <c r="A374" s="24"/>
      <c r="B374" s="24"/>
      <c r="C374" s="25"/>
      <c r="D374" s="25"/>
      <c r="E374" s="26"/>
      <c r="F374" s="26"/>
      <c r="G374" s="26" t="str">
        <f>IF(F374=D374,"Quantité OK",IF(D374&lt;F393,"Ecart positif","Ecart négatif"))&amp;" "&amp;IF(C374=E374,"","- Article déclassé")</f>
        <v xml:space="preserve">Quantité OK </v>
      </c>
      <c r="H374" s="27"/>
      <c r="I374" s="27" t="str">
        <f t="shared" si="25"/>
        <v/>
      </c>
      <c r="J374" s="27"/>
      <c r="K374" s="27" t="str">
        <f t="shared" si="26"/>
        <v xml:space="preserve">Quantité OK </v>
      </c>
    </row>
    <row r="375" spans="1:11" ht="20.100000000000001" customHeight="1" x14ac:dyDescent="0.25">
      <c r="A375" s="24"/>
      <c r="B375" s="24"/>
      <c r="C375" s="25"/>
      <c r="D375" s="25"/>
      <c r="E375" s="26"/>
      <c r="F375" s="26"/>
      <c r="G375" s="26" t="str">
        <f t="shared" ref="G375:G392" si="29">IF(F375=D375,"Quantité OK",IF(D375&lt;F395,"Ecart positif","Ecart négatif"))&amp;" "&amp;IF(C375=E375,"","- Article déclassé")</f>
        <v xml:space="preserve">Quantité OK </v>
      </c>
      <c r="H375" s="27"/>
      <c r="I375" s="27" t="str">
        <f t="shared" si="25"/>
        <v/>
      </c>
      <c r="J375" s="27"/>
      <c r="K375" s="27" t="str">
        <f t="shared" si="26"/>
        <v xml:space="preserve">Quantité OK </v>
      </c>
    </row>
    <row r="376" spans="1:11" ht="20.100000000000001" customHeight="1" x14ac:dyDescent="0.25">
      <c r="A376" s="24"/>
      <c r="B376" s="24"/>
      <c r="C376" s="25"/>
      <c r="D376" s="25"/>
      <c r="E376" s="26"/>
      <c r="F376" s="26"/>
      <c r="G376" s="26" t="str">
        <f t="shared" si="29"/>
        <v xml:space="preserve">Quantité OK </v>
      </c>
      <c r="H376" s="27"/>
      <c r="I376" s="27" t="str">
        <f t="shared" si="25"/>
        <v/>
      </c>
      <c r="J376" s="27"/>
      <c r="K376" s="27" t="str">
        <f t="shared" si="26"/>
        <v xml:space="preserve">Quantité OK </v>
      </c>
    </row>
    <row r="377" spans="1:11" ht="20.100000000000001" customHeight="1" x14ac:dyDescent="0.25">
      <c r="A377" s="24"/>
      <c r="B377" s="24"/>
      <c r="C377" s="25"/>
      <c r="D377" s="25"/>
      <c r="E377" s="26"/>
      <c r="F377" s="26"/>
      <c r="G377" s="26" t="str">
        <f t="shared" si="29"/>
        <v xml:space="preserve">Quantité OK </v>
      </c>
      <c r="H377" s="27"/>
      <c r="I377" s="27" t="str">
        <f t="shared" si="25"/>
        <v/>
      </c>
      <c r="J377" s="27"/>
      <c r="K377" s="27" t="str">
        <f t="shared" si="26"/>
        <v xml:space="preserve">Quantité OK </v>
      </c>
    </row>
    <row r="378" spans="1:11" customFormat="1" ht="20.100000000000001" customHeight="1" x14ac:dyDescent="0.25">
      <c r="A378" s="7"/>
      <c r="B378" s="7"/>
      <c r="C378" s="16"/>
      <c r="D378" s="16"/>
      <c r="E378" s="14"/>
      <c r="F378" s="14"/>
      <c r="G378" s="14" t="str">
        <f t="shared" si="29"/>
        <v xml:space="preserve">Quantité OK </v>
      </c>
      <c r="H378" s="9"/>
      <c r="I378" s="9" t="str">
        <f t="shared" si="25"/>
        <v/>
      </c>
      <c r="J378" s="9"/>
      <c r="K378" s="9" t="str">
        <f t="shared" si="26"/>
        <v xml:space="preserve">Quantité OK </v>
      </c>
    </row>
    <row r="379" spans="1:11" ht="20.100000000000001" customHeight="1" x14ac:dyDescent="0.25">
      <c r="A379" s="24"/>
      <c r="B379" s="24"/>
      <c r="C379" s="25"/>
      <c r="D379" s="25"/>
      <c r="E379" s="26"/>
      <c r="F379" s="26"/>
      <c r="G379" s="26" t="str">
        <f t="shared" si="29"/>
        <v xml:space="preserve">Quantité OK </v>
      </c>
      <c r="H379" s="27"/>
      <c r="I379" s="27" t="str">
        <f t="shared" si="25"/>
        <v/>
      </c>
      <c r="J379" s="27"/>
      <c r="K379" s="27" t="str">
        <f t="shared" si="26"/>
        <v xml:space="preserve">Quantité OK </v>
      </c>
    </row>
    <row r="380" spans="1:11" ht="20.100000000000001" customHeight="1" x14ac:dyDescent="0.25">
      <c r="A380" s="24"/>
      <c r="B380" s="24"/>
      <c r="C380" s="25"/>
      <c r="D380" s="25"/>
      <c r="E380" s="26"/>
      <c r="F380" s="26"/>
      <c r="G380" s="26" t="str">
        <f t="shared" si="29"/>
        <v xml:space="preserve">Quantité OK </v>
      </c>
      <c r="H380" s="27"/>
      <c r="I380" s="27" t="str">
        <f t="shared" si="25"/>
        <v/>
      </c>
      <c r="J380" s="27"/>
      <c r="K380" s="27" t="str">
        <f t="shared" si="26"/>
        <v xml:space="preserve">Quantité OK </v>
      </c>
    </row>
    <row r="381" spans="1:11" ht="20.100000000000001" customHeight="1" x14ac:dyDescent="0.25">
      <c r="A381" s="24"/>
      <c r="B381" s="24"/>
      <c r="C381" s="25"/>
      <c r="D381" s="25"/>
      <c r="E381" s="26"/>
      <c r="F381" s="26"/>
      <c r="G381" s="26" t="str">
        <f t="shared" si="29"/>
        <v xml:space="preserve">Quantité OK </v>
      </c>
      <c r="H381" s="27"/>
      <c r="I381" s="27" t="str">
        <f t="shared" si="25"/>
        <v/>
      </c>
      <c r="J381" s="27"/>
      <c r="K381" s="27" t="str">
        <f t="shared" si="26"/>
        <v xml:space="preserve">Quantité OK </v>
      </c>
    </row>
    <row r="382" spans="1:11" customFormat="1" ht="20.100000000000001" customHeight="1" x14ac:dyDescent="0.25">
      <c r="A382" s="7"/>
      <c r="B382" s="7"/>
      <c r="C382" s="16"/>
      <c r="D382" s="16"/>
      <c r="E382" s="14"/>
      <c r="F382" s="14"/>
      <c r="G382" s="14" t="str">
        <f t="shared" si="29"/>
        <v xml:space="preserve">Quantité OK </v>
      </c>
      <c r="H382" s="9"/>
      <c r="I382" s="9" t="str">
        <f t="shared" si="25"/>
        <v/>
      </c>
      <c r="J382" s="9"/>
      <c r="K382" s="9" t="str">
        <f t="shared" si="26"/>
        <v xml:space="preserve">Quantité OK </v>
      </c>
    </row>
    <row r="383" spans="1:11" ht="20.100000000000001" customHeight="1" x14ac:dyDescent="0.25">
      <c r="A383" s="24"/>
      <c r="B383" s="24"/>
      <c r="C383" s="25"/>
      <c r="D383" s="25"/>
      <c r="E383" s="26"/>
      <c r="F383" s="26"/>
      <c r="G383" s="26" t="str">
        <f t="shared" si="29"/>
        <v xml:space="preserve">Quantité OK </v>
      </c>
      <c r="H383" s="27"/>
      <c r="I383" s="27" t="str">
        <f t="shared" si="25"/>
        <v/>
      </c>
      <c r="J383" s="27"/>
      <c r="K383" s="27" t="str">
        <f t="shared" si="26"/>
        <v xml:space="preserve">Quantité OK </v>
      </c>
    </row>
    <row r="384" spans="1:11" ht="20.100000000000001" customHeight="1" x14ac:dyDescent="0.25">
      <c r="A384" s="24"/>
      <c r="B384" s="24"/>
      <c r="C384" s="25"/>
      <c r="D384" s="25"/>
      <c r="E384" s="26"/>
      <c r="F384" s="26"/>
      <c r="G384" s="26" t="str">
        <f t="shared" si="29"/>
        <v xml:space="preserve">Quantité OK </v>
      </c>
      <c r="H384" s="27"/>
      <c r="I384" s="27" t="str">
        <f t="shared" si="25"/>
        <v/>
      </c>
      <c r="J384" s="27"/>
      <c r="K384" s="27" t="str">
        <f t="shared" si="26"/>
        <v xml:space="preserve">Quantité OK </v>
      </c>
    </row>
    <row r="385" spans="1:11" ht="20.100000000000001" customHeight="1" x14ac:dyDescent="0.25">
      <c r="A385" s="24"/>
      <c r="B385" s="24"/>
      <c r="C385" s="25"/>
      <c r="D385" s="25"/>
      <c r="E385" s="26"/>
      <c r="F385" s="26"/>
      <c r="G385" s="26" t="str">
        <f t="shared" si="29"/>
        <v xml:space="preserve">Quantité OK </v>
      </c>
      <c r="H385" s="27"/>
      <c r="I385" s="27" t="str">
        <f t="shared" si="25"/>
        <v/>
      </c>
      <c r="J385" s="27"/>
      <c r="K385" s="27" t="str">
        <f t="shared" si="26"/>
        <v xml:space="preserve">Quantité OK </v>
      </c>
    </row>
    <row r="386" spans="1:11" customFormat="1" ht="20.100000000000001" customHeight="1" x14ac:dyDescent="0.25">
      <c r="A386" s="7"/>
      <c r="B386" s="7"/>
      <c r="C386" s="16"/>
      <c r="D386" s="16"/>
      <c r="E386" s="14"/>
      <c r="F386" s="14"/>
      <c r="G386" s="14" t="str">
        <f t="shared" si="29"/>
        <v xml:space="preserve">Quantité OK </v>
      </c>
      <c r="H386" s="9"/>
      <c r="I386" s="9" t="str">
        <f t="shared" si="25"/>
        <v/>
      </c>
      <c r="J386" s="9"/>
      <c r="K386" s="9" t="str">
        <f t="shared" si="26"/>
        <v xml:space="preserve">Quantité OK </v>
      </c>
    </row>
    <row r="387" spans="1:11" customFormat="1" ht="20.100000000000001" customHeight="1" x14ac:dyDescent="0.25">
      <c r="A387" s="7"/>
      <c r="B387" s="7"/>
      <c r="C387" s="16"/>
      <c r="D387" s="16"/>
      <c r="E387" s="14"/>
      <c r="F387" s="14"/>
      <c r="G387" s="14" t="str">
        <f t="shared" si="29"/>
        <v xml:space="preserve">Quantité OK </v>
      </c>
      <c r="H387" s="9"/>
      <c r="I387" s="9" t="str">
        <f t="shared" si="25"/>
        <v/>
      </c>
      <c r="J387" s="9"/>
      <c r="K387" s="9" t="str">
        <f t="shared" si="26"/>
        <v xml:space="preserve">Quantité OK </v>
      </c>
    </row>
    <row r="388" spans="1:11" customFormat="1" ht="20.100000000000001" customHeight="1" x14ac:dyDescent="0.25">
      <c r="A388" s="7"/>
      <c r="B388" s="7"/>
      <c r="C388" s="16"/>
      <c r="D388" s="16"/>
      <c r="E388" s="14"/>
      <c r="F388" s="14"/>
      <c r="G388" s="14" t="str">
        <f t="shared" si="29"/>
        <v xml:space="preserve">Quantité OK </v>
      </c>
      <c r="H388" s="9"/>
      <c r="I388" s="9" t="str">
        <f t="shared" si="25"/>
        <v/>
      </c>
      <c r="J388" s="9"/>
      <c r="K388" s="9" t="str">
        <f t="shared" si="26"/>
        <v xml:space="preserve">Quantité OK </v>
      </c>
    </row>
    <row r="389" spans="1:11" ht="20.100000000000001" customHeight="1" x14ac:dyDescent="0.25">
      <c r="A389" s="24"/>
      <c r="B389" s="24"/>
      <c r="C389" s="25"/>
      <c r="D389" s="25"/>
      <c r="E389" s="26"/>
      <c r="F389" s="26"/>
      <c r="G389" s="26" t="str">
        <f t="shared" si="29"/>
        <v xml:space="preserve">Quantité OK </v>
      </c>
      <c r="H389" s="27"/>
      <c r="I389" s="27" t="str">
        <f t="shared" si="25"/>
        <v/>
      </c>
      <c r="J389" s="27"/>
      <c r="K389" s="27" t="str">
        <f t="shared" si="26"/>
        <v xml:space="preserve">Quantité OK </v>
      </c>
    </row>
    <row r="390" spans="1:11" ht="20.100000000000001" customHeight="1" x14ac:dyDescent="0.25">
      <c r="A390" s="24"/>
      <c r="B390" s="24"/>
      <c r="C390" s="25"/>
      <c r="D390" s="25"/>
      <c r="E390" s="26"/>
      <c r="F390" s="26"/>
      <c r="G390" s="26" t="str">
        <f t="shared" si="29"/>
        <v xml:space="preserve">Quantité OK </v>
      </c>
      <c r="H390" s="27"/>
      <c r="I390" s="27" t="str">
        <f t="shared" si="25"/>
        <v/>
      </c>
      <c r="J390" s="27"/>
      <c r="K390" s="27" t="str">
        <f t="shared" si="26"/>
        <v xml:space="preserve">Quantité OK </v>
      </c>
    </row>
    <row r="391" spans="1:11" customFormat="1" ht="20.100000000000001" customHeight="1" x14ac:dyDescent="0.25">
      <c r="A391" s="7"/>
      <c r="B391" s="7"/>
      <c r="C391" s="16"/>
      <c r="D391" s="16"/>
      <c r="E391" s="14"/>
      <c r="F391" s="14"/>
      <c r="G391" s="14" t="str">
        <f t="shared" si="29"/>
        <v xml:space="preserve">Quantité OK </v>
      </c>
      <c r="H391" s="9"/>
      <c r="I391" s="9" t="str">
        <f t="shared" si="25"/>
        <v/>
      </c>
      <c r="J391" s="9"/>
      <c r="K391" s="9" t="str">
        <f t="shared" si="26"/>
        <v xml:space="preserve">Quantité OK </v>
      </c>
    </row>
    <row r="392" spans="1:11" customFormat="1" ht="20.100000000000001" customHeight="1" x14ac:dyDescent="0.25">
      <c r="A392" s="7"/>
      <c r="B392" s="7"/>
      <c r="C392" s="16"/>
      <c r="D392" s="16"/>
      <c r="E392" s="14"/>
      <c r="F392" s="14"/>
      <c r="G392" s="14" t="str">
        <f t="shared" si="29"/>
        <v xml:space="preserve">Quantité OK </v>
      </c>
      <c r="H392" s="9"/>
      <c r="I392" s="9" t="str">
        <f t="shared" si="25"/>
        <v/>
      </c>
      <c r="J392" s="9"/>
      <c r="K392" s="9" t="str">
        <f t="shared" si="26"/>
        <v xml:space="preserve">Quantité OK </v>
      </c>
    </row>
    <row r="393" spans="1:11" customFormat="1" ht="20.100000000000001" customHeight="1" x14ac:dyDescent="0.25">
      <c r="A393" s="7"/>
      <c r="B393" s="7"/>
      <c r="C393" s="16"/>
      <c r="D393" s="16"/>
      <c r="E393" s="14"/>
      <c r="F393" s="14"/>
      <c r="G393" s="14" t="str">
        <f>IF(F393=D393,"Quantité OK",IF(D393&lt;F409,"Ecart positif","Ecart négatif"))&amp;" "&amp;IF(C393=E393,"","- Article déclassé")</f>
        <v xml:space="preserve">Quantité OK </v>
      </c>
      <c r="H393" s="9"/>
      <c r="I393" s="9" t="str">
        <f t="shared" si="25"/>
        <v/>
      </c>
      <c r="J393" s="9"/>
      <c r="K393" s="9" t="str">
        <f t="shared" si="26"/>
        <v xml:space="preserve">Quantité OK </v>
      </c>
    </row>
    <row r="394" spans="1:11" customFormat="1" ht="20.100000000000001" customHeight="1" x14ac:dyDescent="0.25">
      <c r="A394" s="7"/>
      <c r="B394" s="7"/>
      <c r="C394" s="16"/>
      <c r="D394" s="16"/>
      <c r="E394" s="14"/>
      <c r="F394" s="14"/>
      <c r="G394" s="14" t="str">
        <f>IF(F394=D394,"Quantité OK",IF(D394&lt;F410,"Ecart positif","Ecart négatif"))&amp;" "&amp;IF(C394=E394,"","- Article déclassé")</f>
        <v xml:space="preserve">Quantité OK </v>
      </c>
      <c r="H394" s="9"/>
      <c r="I394" s="9" t="str">
        <f t="shared" si="25"/>
        <v/>
      </c>
      <c r="J394" s="9"/>
      <c r="K394" s="9" t="str">
        <f t="shared" si="26"/>
        <v xml:space="preserve">Quantité OK </v>
      </c>
    </row>
    <row r="395" spans="1:11" customFormat="1" ht="20.100000000000001" customHeight="1" x14ac:dyDescent="0.25">
      <c r="A395" s="7"/>
      <c r="B395" s="7"/>
      <c r="C395" s="16"/>
      <c r="D395" s="16"/>
      <c r="E395" s="14"/>
      <c r="F395" s="14"/>
      <c r="G395" s="14" t="str">
        <f>IF(F395=D395,"Quantité OK",IF(D395&lt;#REF!,"Ecart positif","Ecart négatif"))&amp;" "&amp;IF(C395=E395,"","- Article déclassé")</f>
        <v xml:space="preserve">Quantité OK </v>
      </c>
      <c r="H395" s="9"/>
      <c r="I395" s="9" t="str">
        <f t="shared" si="25"/>
        <v/>
      </c>
      <c r="J395" s="9"/>
      <c r="K395" s="9" t="str">
        <f t="shared" si="26"/>
        <v xml:space="preserve">Quantité OK </v>
      </c>
    </row>
    <row r="396" spans="1:11" customFormat="1" ht="20.100000000000001" customHeight="1" x14ac:dyDescent="0.25">
      <c r="A396" s="7"/>
      <c r="B396" s="7"/>
      <c r="C396" s="16"/>
      <c r="D396" s="16"/>
      <c r="E396" s="14"/>
      <c r="F396" s="14"/>
      <c r="G396" s="14" t="str">
        <f>IF(F396=D396,"Quantité OK",IF(D396&lt;F411,"Ecart positif","Ecart négatif"))&amp;" "&amp;IF(C396=E396,"","- Article déclassé")</f>
        <v xml:space="preserve">Quantité OK </v>
      </c>
      <c r="H396" s="9"/>
      <c r="I396" s="9" t="str">
        <f t="shared" si="25"/>
        <v/>
      </c>
      <c r="J396" s="9"/>
      <c r="K396" s="9" t="str">
        <f t="shared" si="26"/>
        <v xml:space="preserve">Quantité OK </v>
      </c>
    </row>
    <row r="397" spans="1:11" customFormat="1" ht="20.100000000000001" customHeight="1" x14ac:dyDescent="0.25">
      <c r="A397" s="7"/>
      <c r="B397" s="7"/>
      <c r="C397" s="16"/>
      <c r="D397" s="16"/>
      <c r="E397" s="14"/>
      <c r="F397" s="14"/>
      <c r="G397" s="14" t="str">
        <f>IF(F397=D397,"Quantité OK",IF(D397&lt;F412,"Ecart positif","Ecart négatif"))&amp;" "&amp;IF(C397=E397,"","- Article déclassé")</f>
        <v xml:space="preserve">Quantité OK </v>
      </c>
      <c r="H397" s="9"/>
      <c r="I397" s="9" t="str">
        <f t="shared" si="25"/>
        <v/>
      </c>
      <c r="J397" s="9"/>
      <c r="K397" s="9" t="str">
        <f t="shared" si="26"/>
        <v xml:space="preserve">Quantité OK </v>
      </c>
    </row>
    <row r="398" spans="1:11" customFormat="1" ht="20.100000000000001" customHeight="1" x14ac:dyDescent="0.25">
      <c r="A398" s="7"/>
      <c r="B398" s="7"/>
      <c r="C398" s="16"/>
      <c r="D398" s="16"/>
      <c r="E398" s="14"/>
      <c r="F398" s="14"/>
      <c r="G398" s="14" t="str">
        <f>IF(F398=D398,"Quantité OK",IF(D398&lt;#REF!,"Ecart positif","Ecart négatif"))&amp;" "&amp;IF(C398=E398,"","- Article déclassé")</f>
        <v xml:space="preserve">Quantité OK </v>
      </c>
      <c r="H398" s="9"/>
      <c r="I398" s="9" t="str">
        <f t="shared" si="25"/>
        <v/>
      </c>
      <c r="J398" s="9"/>
      <c r="K398" s="9" t="str">
        <f t="shared" si="26"/>
        <v xml:space="preserve">Quantité OK </v>
      </c>
    </row>
    <row r="399" spans="1:11" ht="20.100000000000001" customHeight="1" x14ac:dyDescent="0.25">
      <c r="A399" s="24"/>
      <c r="B399" s="24"/>
      <c r="C399" s="25"/>
      <c r="D399" s="25"/>
      <c r="E399" s="26"/>
      <c r="F399" s="26"/>
      <c r="G399" s="26" t="str">
        <f>IF(F399=D399,"Quantité OK",IF(D399&lt;F413,"Ecart positif","Ecart négatif"))&amp;" "&amp;IF(C399=E399,"","- Article déclassé")</f>
        <v xml:space="preserve">Quantité OK </v>
      </c>
      <c r="H399" s="27"/>
      <c r="I399" s="27" t="str">
        <f t="shared" si="25"/>
        <v/>
      </c>
      <c r="J399" s="27"/>
      <c r="K399" s="27" t="str">
        <f t="shared" si="26"/>
        <v xml:space="preserve">Quantité OK </v>
      </c>
    </row>
    <row r="400" spans="1:11" customFormat="1" ht="20.100000000000001" customHeight="1" x14ac:dyDescent="0.25">
      <c r="A400" s="7"/>
      <c r="B400" s="7"/>
      <c r="C400" s="16"/>
      <c r="D400" s="16"/>
      <c r="E400" s="14"/>
      <c r="F400" s="14"/>
      <c r="G400" s="14" t="str">
        <f>IF(F400=D400,"Quantité OK",IF(D400&lt;F415,"Ecart positif","Ecart négatif"))&amp;" "&amp;IF(C400=E400,"","- Article déclassé")</f>
        <v xml:space="preserve">Quantité OK </v>
      </c>
      <c r="H400" s="9"/>
      <c r="I400" s="9" t="str">
        <f t="shared" si="25"/>
        <v/>
      </c>
      <c r="J400" s="9"/>
      <c r="K400" s="9" t="str">
        <f t="shared" si="26"/>
        <v xml:space="preserve">Quantité OK </v>
      </c>
    </row>
    <row r="401" spans="1:11" customFormat="1" ht="20.100000000000001" customHeight="1" x14ac:dyDescent="0.25">
      <c r="A401" s="7"/>
      <c r="B401" s="7"/>
      <c r="C401" s="16"/>
      <c r="D401" s="16"/>
      <c r="E401" s="14"/>
      <c r="F401" s="14"/>
      <c r="G401" s="14" t="str">
        <f>IF(F401=D401,"Quantité OK",IF(D401&lt;F416,"Ecart positif","Ecart négatif"))&amp;" "&amp;IF(C401=E401,"","- Article déclassé")</f>
        <v xml:space="preserve">Quantité OK </v>
      </c>
      <c r="H401" s="9"/>
      <c r="I401" s="9" t="str">
        <f t="shared" si="25"/>
        <v/>
      </c>
      <c r="J401" s="9"/>
      <c r="K401" s="9" t="str">
        <f t="shared" si="26"/>
        <v xml:space="preserve">Quantité OK </v>
      </c>
    </row>
    <row r="402" spans="1:11" ht="20.100000000000001" customHeight="1" x14ac:dyDescent="0.25">
      <c r="A402" s="24"/>
      <c r="B402" s="24"/>
      <c r="C402" s="25"/>
      <c r="D402" s="25"/>
      <c r="E402" s="26"/>
      <c r="F402" s="26"/>
      <c r="G402" s="26" t="str">
        <f>IF(F402=D402,"Quantité OK",IF(D402&lt;F418,"Ecart positif","Ecart négatif"))&amp;" "&amp;IF(C402=E402,"","- Article déclassé")</f>
        <v xml:space="preserve">Quantité OK </v>
      </c>
      <c r="H402" s="27"/>
      <c r="I402" s="27" t="str">
        <f t="shared" si="25"/>
        <v/>
      </c>
      <c r="J402" s="27"/>
      <c r="K402" s="27" t="str">
        <f t="shared" si="26"/>
        <v xml:space="preserve">Quantité OK </v>
      </c>
    </row>
    <row r="403" spans="1:11" ht="20.100000000000001" customHeight="1" x14ac:dyDescent="0.25">
      <c r="A403" s="24"/>
      <c r="B403" s="24"/>
      <c r="C403" s="25"/>
      <c r="D403" s="25"/>
      <c r="E403" s="26"/>
      <c r="F403" s="26"/>
      <c r="G403" s="26" t="str">
        <f>IF(F403=D403,"Quantité OK",IF(D403&lt;F419,"Ecart positif","Ecart négatif"))&amp;" "&amp;IF(C403=E403,"","- Article déclassé")</f>
        <v xml:space="preserve">Quantité OK </v>
      </c>
      <c r="H403" s="27"/>
      <c r="I403" s="27" t="str">
        <f t="shared" si="25"/>
        <v/>
      </c>
      <c r="J403" s="27"/>
      <c r="K403" s="27" t="str">
        <f t="shared" si="26"/>
        <v xml:space="preserve">Quantité OK </v>
      </c>
    </row>
    <row r="404" spans="1:11" ht="20.100000000000001" customHeight="1" x14ac:dyDescent="0.25">
      <c r="A404" s="24"/>
      <c r="B404" s="24"/>
      <c r="C404" s="25"/>
      <c r="D404" s="25"/>
      <c r="E404" s="26"/>
      <c r="F404" s="26"/>
      <c r="G404" s="26" t="str">
        <f>IF(F404=D404,"Quantité OK",IF(D404&lt;F421,"Ecart positif","Ecart négatif"))&amp;" "&amp;IF(C404=E404,"","- Article déclassé")</f>
        <v xml:space="preserve">Quantité OK </v>
      </c>
      <c r="H404" s="27"/>
      <c r="I404" s="27" t="str">
        <f t="shared" si="25"/>
        <v/>
      </c>
      <c r="J404" s="27"/>
      <c r="K404" s="27" t="str">
        <f t="shared" si="26"/>
        <v xml:space="preserve">Quantité OK </v>
      </c>
    </row>
    <row r="405" spans="1:11" ht="20.100000000000001" customHeight="1" x14ac:dyDescent="0.25">
      <c r="A405" s="24"/>
      <c r="B405" s="24"/>
      <c r="C405" s="25"/>
      <c r="D405" s="25"/>
      <c r="E405" s="26"/>
      <c r="F405" s="26"/>
      <c r="G405" s="26" t="str">
        <f>IF(F405=D405,"Quantité OK",IF(D405&lt;F423,"Ecart positif","Ecart négatif"))&amp;" "&amp;IF(C405=E405,"","- Article déclassé")</f>
        <v xml:space="preserve">Quantité OK </v>
      </c>
      <c r="H405" s="27"/>
      <c r="I405" s="27" t="str">
        <f t="shared" ref="I405:I462" si="30">IF(H405="OK",C405,"")</f>
        <v/>
      </c>
      <c r="J405" s="27"/>
      <c r="K405" s="27" t="str">
        <f t="shared" ref="K405:K462" si="31">IF(D405=J405,"Quantité OK",IF(D405&lt;J405,"Ecart positif","Ecart négatif"))&amp;" "&amp;IF(I405=C405,"","- Article déclassé")</f>
        <v xml:space="preserve">Quantité OK </v>
      </c>
    </row>
    <row r="406" spans="1:11" customFormat="1" ht="20.100000000000001" customHeight="1" x14ac:dyDescent="0.25">
      <c r="A406" s="7"/>
      <c r="B406" s="7"/>
      <c r="C406" s="16"/>
      <c r="D406" s="16"/>
      <c r="E406" s="14"/>
      <c r="F406" s="14"/>
      <c r="G406" s="14" t="str">
        <f>IF(F406=D406,"Quantité OK",IF(D406&lt;F424,"Ecart positif","Ecart négatif"))&amp;" "&amp;IF(C406=E406,"","- Article déclassé")</f>
        <v xml:space="preserve">Quantité OK </v>
      </c>
      <c r="H406" s="9"/>
      <c r="I406" s="9" t="str">
        <f t="shared" si="30"/>
        <v/>
      </c>
      <c r="J406" s="9"/>
      <c r="K406" s="9" t="str">
        <f t="shared" si="31"/>
        <v xml:space="preserve">Quantité OK </v>
      </c>
    </row>
    <row r="407" spans="1:11" customFormat="1" ht="20.100000000000001" customHeight="1" x14ac:dyDescent="0.25">
      <c r="A407" s="7"/>
      <c r="B407" s="7"/>
      <c r="C407" s="16"/>
      <c r="D407" s="16"/>
      <c r="E407" s="14"/>
      <c r="F407" s="14"/>
      <c r="G407" s="14" t="str">
        <f t="shared" ref="G407:G417" si="32">IF(F407=D407,"Quantité OK",IF(D407&lt;F425,"Ecart positif","Ecart négatif"))&amp;" "&amp;IF(C407=E407,"","- Article déclassé")</f>
        <v xml:space="preserve">Quantité OK </v>
      </c>
      <c r="H407" s="9"/>
      <c r="I407" s="9" t="str">
        <f t="shared" si="30"/>
        <v/>
      </c>
      <c r="J407" s="9"/>
      <c r="K407" s="9" t="str">
        <f t="shared" si="31"/>
        <v xml:space="preserve">Quantité OK </v>
      </c>
    </row>
    <row r="408" spans="1:11" ht="20.100000000000001" customHeight="1" x14ac:dyDescent="0.25">
      <c r="A408" s="24"/>
      <c r="B408" s="24"/>
      <c r="C408" s="25"/>
      <c r="D408" s="25"/>
      <c r="E408" s="26"/>
      <c r="F408" s="26"/>
      <c r="G408" s="26" t="str">
        <f t="shared" si="32"/>
        <v xml:space="preserve">Quantité OK </v>
      </c>
      <c r="H408" s="27"/>
      <c r="I408" s="27" t="str">
        <f t="shared" si="30"/>
        <v/>
      </c>
      <c r="J408" s="27"/>
      <c r="K408" s="27" t="str">
        <f t="shared" si="31"/>
        <v xml:space="preserve">Quantité OK </v>
      </c>
    </row>
    <row r="409" spans="1:11" ht="20.100000000000001" customHeight="1" x14ac:dyDescent="0.25">
      <c r="A409" s="24"/>
      <c r="B409" s="24"/>
      <c r="C409" s="25"/>
      <c r="D409" s="25"/>
      <c r="E409" s="26"/>
      <c r="F409" s="26"/>
      <c r="G409" s="26" t="str">
        <f t="shared" si="32"/>
        <v xml:space="preserve">Quantité OK </v>
      </c>
      <c r="H409" s="27"/>
      <c r="I409" s="27" t="str">
        <f t="shared" si="30"/>
        <v/>
      </c>
      <c r="J409" s="27"/>
      <c r="K409" s="27" t="str">
        <f t="shared" si="31"/>
        <v xml:space="preserve">Quantité OK </v>
      </c>
    </row>
    <row r="410" spans="1:11" ht="20.100000000000001" customHeight="1" x14ac:dyDescent="0.25">
      <c r="A410" s="24"/>
      <c r="B410" s="24"/>
      <c r="C410" s="25"/>
      <c r="D410" s="25"/>
      <c r="E410" s="26"/>
      <c r="F410" s="26"/>
      <c r="G410" s="26" t="str">
        <f t="shared" si="32"/>
        <v xml:space="preserve">Quantité OK </v>
      </c>
      <c r="H410" s="27"/>
      <c r="I410" s="27" t="str">
        <f t="shared" si="30"/>
        <v/>
      </c>
      <c r="J410" s="27"/>
      <c r="K410" s="27" t="str">
        <f t="shared" si="31"/>
        <v xml:space="preserve">Quantité OK </v>
      </c>
    </row>
    <row r="411" spans="1:11" ht="20.100000000000001" customHeight="1" x14ac:dyDescent="0.25">
      <c r="A411" s="24"/>
      <c r="B411" s="24"/>
      <c r="C411" s="25"/>
      <c r="D411" s="25"/>
      <c r="E411" s="26"/>
      <c r="F411" s="26"/>
      <c r="G411" s="26" t="str">
        <f t="shared" si="32"/>
        <v xml:space="preserve">Quantité OK </v>
      </c>
      <c r="H411" s="27"/>
      <c r="I411" s="27" t="str">
        <f t="shared" si="30"/>
        <v/>
      </c>
      <c r="J411" s="27"/>
      <c r="K411" s="27" t="str">
        <f t="shared" si="31"/>
        <v xml:space="preserve">Quantité OK </v>
      </c>
    </row>
    <row r="412" spans="1:11" ht="20.100000000000001" customHeight="1" x14ac:dyDescent="0.25">
      <c r="A412" s="24"/>
      <c r="B412" s="24"/>
      <c r="C412" s="25"/>
      <c r="D412" s="25"/>
      <c r="E412" s="26"/>
      <c r="F412" s="26"/>
      <c r="G412" s="26" t="str">
        <f t="shared" si="32"/>
        <v xml:space="preserve">Quantité OK </v>
      </c>
      <c r="H412" s="27"/>
      <c r="I412" s="27" t="str">
        <f t="shared" si="30"/>
        <v/>
      </c>
      <c r="J412" s="27"/>
      <c r="K412" s="27" t="str">
        <f t="shared" si="31"/>
        <v xml:space="preserve">Quantité OK </v>
      </c>
    </row>
    <row r="413" spans="1:11" ht="20.100000000000001" customHeight="1" x14ac:dyDescent="0.25">
      <c r="A413" s="24"/>
      <c r="B413" s="24"/>
      <c r="C413" s="25"/>
      <c r="D413" s="25"/>
      <c r="E413" s="26"/>
      <c r="F413" s="26"/>
      <c r="G413" s="26" t="str">
        <f t="shared" si="32"/>
        <v xml:space="preserve">Quantité OK </v>
      </c>
      <c r="H413" s="27"/>
      <c r="I413" s="27" t="str">
        <f t="shared" si="30"/>
        <v/>
      </c>
      <c r="J413" s="27"/>
      <c r="K413" s="27" t="str">
        <f t="shared" si="31"/>
        <v xml:space="preserve">Quantité OK </v>
      </c>
    </row>
    <row r="414" spans="1:11" customFormat="1" ht="20.100000000000001" customHeight="1" x14ac:dyDescent="0.25">
      <c r="A414" s="7"/>
      <c r="B414" s="7"/>
      <c r="C414" s="16"/>
      <c r="D414" s="16"/>
      <c r="E414" s="14"/>
      <c r="F414" s="14"/>
      <c r="G414" s="14" t="str">
        <f t="shared" si="32"/>
        <v xml:space="preserve">Quantité OK </v>
      </c>
      <c r="H414" s="9"/>
      <c r="I414" s="9" t="str">
        <f t="shared" si="30"/>
        <v/>
      </c>
      <c r="J414" s="9"/>
      <c r="K414" s="9" t="str">
        <f t="shared" si="31"/>
        <v xml:space="preserve">Quantité OK </v>
      </c>
    </row>
    <row r="415" spans="1:11" customFormat="1" ht="20.100000000000001" customHeight="1" x14ac:dyDescent="0.25">
      <c r="A415" s="7"/>
      <c r="B415" s="7"/>
      <c r="C415" s="16"/>
      <c r="D415" s="16"/>
      <c r="E415" s="14"/>
      <c r="F415" s="14"/>
      <c r="G415" s="14" t="str">
        <f t="shared" si="32"/>
        <v xml:space="preserve">Quantité OK </v>
      </c>
      <c r="H415" s="9"/>
      <c r="I415" s="9" t="str">
        <f t="shared" si="30"/>
        <v/>
      </c>
      <c r="J415" s="9"/>
      <c r="K415" s="9" t="str">
        <f t="shared" si="31"/>
        <v xml:space="preserve">Quantité OK </v>
      </c>
    </row>
    <row r="416" spans="1:11" ht="20.100000000000001" customHeight="1" x14ac:dyDescent="0.25">
      <c r="A416" s="24"/>
      <c r="B416" s="24"/>
      <c r="C416" s="25"/>
      <c r="D416" s="25"/>
      <c r="E416" s="26"/>
      <c r="F416" s="26"/>
      <c r="G416" s="26" t="str">
        <f t="shared" si="32"/>
        <v xml:space="preserve">Quantité OK </v>
      </c>
      <c r="H416" s="27"/>
      <c r="I416" s="27" t="str">
        <f t="shared" si="30"/>
        <v/>
      </c>
      <c r="J416" s="27"/>
      <c r="K416" s="27" t="str">
        <f t="shared" si="31"/>
        <v xml:space="preserve">Quantité OK </v>
      </c>
    </row>
    <row r="417" spans="1:11" ht="20.100000000000001" customHeight="1" x14ac:dyDescent="0.25">
      <c r="A417" s="24"/>
      <c r="B417" s="24"/>
      <c r="C417" s="25"/>
      <c r="D417" s="25"/>
      <c r="E417" s="26"/>
      <c r="F417" s="26"/>
      <c r="G417" s="26" t="str">
        <f t="shared" si="32"/>
        <v xml:space="preserve">Quantité OK </v>
      </c>
      <c r="H417" s="27"/>
      <c r="I417" s="27" t="str">
        <f t="shared" si="30"/>
        <v/>
      </c>
      <c r="J417" s="27"/>
      <c r="K417" s="27" t="str">
        <f t="shared" si="31"/>
        <v xml:space="preserve">Quantité OK </v>
      </c>
    </row>
    <row r="418" spans="1:11" customFormat="1" ht="20.100000000000001" customHeight="1" x14ac:dyDescent="0.25">
      <c r="A418" s="7"/>
      <c r="B418" s="7"/>
      <c r="C418" s="16"/>
      <c r="D418" s="16"/>
      <c r="E418" s="14"/>
      <c r="F418" s="14"/>
      <c r="G418" s="14" t="str">
        <f t="shared" ref="G418:G425" si="33">IF(F418=D418,"Quantité OK",IF(D418&lt;F436,"Ecart positif","Ecart négatif"))&amp;" "&amp;IF(C418=E418,"","- Article déclassé")</f>
        <v xml:space="preserve">Quantité OK </v>
      </c>
      <c r="H418" s="9"/>
      <c r="I418" s="9" t="str">
        <f t="shared" si="30"/>
        <v/>
      </c>
      <c r="J418" s="9"/>
      <c r="K418" s="9" t="str">
        <f t="shared" si="31"/>
        <v xml:space="preserve">Quantité OK </v>
      </c>
    </row>
    <row r="419" spans="1:11" customFormat="1" ht="20.100000000000001" customHeight="1" x14ac:dyDescent="0.25">
      <c r="A419" s="7"/>
      <c r="B419" s="7"/>
      <c r="C419" s="16"/>
      <c r="D419" s="16"/>
      <c r="E419" s="14"/>
      <c r="F419" s="14"/>
      <c r="G419" s="14" t="str">
        <f t="shared" si="33"/>
        <v xml:space="preserve">Quantité OK </v>
      </c>
      <c r="H419" s="9"/>
      <c r="I419" s="9" t="str">
        <f t="shared" si="30"/>
        <v/>
      </c>
      <c r="J419" s="9"/>
      <c r="K419" s="9" t="str">
        <f t="shared" si="31"/>
        <v xml:space="preserve">Quantité OK </v>
      </c>
    </row>
    <row r="420" spans="1:11" customFormat="1" ht="20.100000000000001" customHeight="1" x14ac:dyDescent="0.25">
      <c r="A420" s="7"/>
      <c r="B420" s="7"/>
      <c r="C420" s="16"/>
      <c r="D420" s="16"/>
      <c r="E420" s="14"/>
      <c r="F420" s="14"/>
      <c r="G420" s="14" t="str">
        <f t="shared" si="33"/>
        <v xml:space="preserve">Quantité OK </v>
      </c>
      <c r="H420" s="9"/>
      <c r="I420" s="9" t="str">
        <f t="shared" si="30"/>
        <v/>
      </c>
      <c r="J420" s="9"/>
      <c r="K420" s="9" t="str">
        <f t="shared" si="31"/>
        <v xml:space="preserve">Quantité OK </v>
      </c>
    </row>
    <row r="421" spans="1:11" customFormat="1" ht="20.100000000000001" customHeight="1" x14ac:dyDescent="0.25">
      <c r="A421" s="7"/>
      <c r="B421" s="7"/>
      <c r="C421" s="16"/>
      <c r="D421" s="16"/>
      <c r="E421" s="14"/>
      <c r="F421" s="14"/>
      <c r="G421" s="14" t="str">
        <f t="shared" si="33"/>
        <v xml:space="preserve">Quantité OK </v>
      </c>
      <c r="H421" s="9"/>
      <c r="I421" s="9" t="str">
        <f t="shared" si="30"/>
        <v/>
      </c>
      <c r="J421" s="9"/>
      <c r="K421" s="9" t="str">
        <f t="shared" si="31"/>
        <v xml:space="preserve">Quantité OK </v>
      </c>
    </row>
    <row r="422" spans="1:11" customFormat="1" ht="20.100000000000001" customHeight="1" x14ac:dyDescent="0.25">
      <c r="A422" s="7"/>
      <c r="B422" s="7"/>
      <c r="C422" s="16"/>
      <c r="D422" s="16"/>
      <c r="E422" s="14"/>
      <c r="F422" s="14"/>
      <c r="G422" s="14" t="str">
        <f t="shared" si="33"/>
        <v xml:space="preserve">Quantité OK </v>
      </c>
      <c r="H422" s="9"/>
      <c r="I422" s="9" t="str">
        <f t="shared" si="30"/>
        <v/>
      </c>
      <c r="J422" s="9"/>
      <c r="K422" s="9" t="str">
        <f t="shared" si="31"/>
        <v xml:space="preserve">Quantité OK </v>
      </c>
    </row>
    <row r="423" spans="1:11" ht="20.100000000000001" customHeight="1" x14ac:dyDescent="0.25">
      <c r="A423" s="24"/>
      <c r="B423" s="24"/>
      <c r="C423" s="25"/>
      <c r="D423" s="25"/>
      <c r="E423" s="26"/>
      <c r="F423" s="26"/>
      <c r="G423" s="26" t="str">
        <f t="shared" si="33"/>
        <v xml:space="preserve">Quantité OK </v>
      </c>
      <c r="H423" s="27"/>
      <c r="I423" s="27" t="str">
        <f t="shared" si="30"/>
        <v/>
      </c>
      <c r="J423" s="27"/>
      <c r="K423" s="27" t="str">
        <f t="shared" si="31"/>
        <v xml:space="preserve">Quantité OK </v>
      </c>
    </row>
    <row r="424" spans="1:11" customFormat="1" ht="20.100000000000001" customHeight="1" x14ac:dyDescent="0.25">
      <c r="A424" s="7"/>
      <c r="B424" s="7"/>
      <c r="C424" s="16"/>
      <c r="D424" s="16"/>
      <c r="E424" s="14"/>
      <c r="F424" s="14"/>
      <c r="G424" s="14" t="str">
        <f t="shared" si="33"/>
        <v xml:space="preserve">Quantité OK </v>
      </c>
      <c r="H424" s="9"/>
      <c r="I424" s="9" t="str">
        <f t="shared" si="30"/>
        <v/>
      </c>
      <c r="J424" s="9"/>
      <c r="K424" s="9" t="str">
        <f t="shared" si="31"/>
        <v xml:space="preserve">Quantité OK </v>
      </c>
    </row>
    <row r="425" spans="1:11" customFormat="1" ht="20.100000000000001" customHeight="1" x14ac:dyDescent="0.25">
      <c r="A425" s="7"/>
      <c r="B425" s="7"/>
      <c r="C425" s="16"/>
      <c r="D425" s="16"/>
      <c r="E425" s="14"/>
      <c r="F425" s="14"/>
      <c r="G425" s="14" t="str">
        <f t="shared" si="33"/>
        <v xml:space="preserve">Quantité OK </v>
      </c>
      <c r="H425" s="9"/>
      <c r="I425" s="9" t="str">
        <f t="shared" si="30"/>
        <v/>
      </c>
      <c r="J425" s="9"/>
      <c r="K425" s="9" t="str">
        <f t="shared" si="31"/>
        <v xml:space="preserve">Quantité OK </v>
      </c>
    </row>
    <row r="426" spans="1:11" customFormat="1" ht="20.100000000000001" customHeight="1" x14ac:dyDescent="0.25">
      <c r="A426" s="7"/>
      <c r="B426" s="7"/>
      <c r="C426" s="16"/>
      <c r="D426" s="16"/>
      <c r="E426" s="14"/>
      <c r="F426" s="14"/>
      <c r="G426" s="14" t="str">
        <f>IF(F426=D426,"Quantité OK",IF(D426&lt;F445,"Ecart positif","Ecart négatif"))&amp;" "&amp;IF(C426=E426,"","- Article déclassé")</f>
        <v xml:space="preserve">Quantité OK </v>
      </c>
      <c r="H426" s="9"/>
      <c r="I426" s="9" t="str">
        <f t="shared" si="30"/>
        <v/>
      </c>
      <c r="J426" s="9"/>
      <c r="K426" s="9" t="str">
        <f t="shared" si="31"/>
        <v xml:space="preserve">Quantité OK </v>
      </c>
    </row>
    <row r="427" spans="1:11" customFormat="1" ht="20.100000000000001" customHeight="1" x14ac:dyDescent="0.25">
      <c r="A427" s="7"/>
      <c r="B427" s="7"/>
      <c r="C427" s="16"/>
      <c r="D427" s="16"/>
      <c r="E427" s="14"/>
      <c r="F427" s="14"/>
      <c r="G427" s="14" t="str">
        <f t="shared" ref="G427:G450" si="34">IF(F427=D427,"Quantité OK",IF(D427&lt;F447,"Ecart positif","Ecart négatif"))&amp;" "&amp;IF(C427=E427,"","- Article déclassé")</f>
        <v xml:space="preserve">Quantité OK </v>
      </c>
      <c r="H427" s="9"/>
      <c r="I427" s="9" t="str">
        <f t="shared" si="30"/>
        <v/>
      </c>
      <c r="J427" s="9"/>
      <c r="K427" s="9" t="str">
        <f t="shared" si="31"/>
        <v xml:space="preserve">Quantité OK </v>
      </c>
    </row>
    <row r="428" spans="1:11" ht="20.100000000000001" customHeight="1" x14ac:dyDescent="0.25">
      <c r="A428" s="24"/>
      <c r="B428" s="24"/>
      <c r="C428" s="25"/>
      <c r="D428" s="25"/>
      <c r="E428" s="26"/>
      <c r="F428" s="26"/>
      <c r="G428" s="26" t="str">
        <f t="shared" si="34"/>
        <v xml:space="preserve">Quantité OK </v>
      </c>
      <c r="H428" s="27"/>
      <c r="I428" s="27" t="str">
        <f t="shared" si="30"/>
        <v/>
      </c>
      <c r="J428" s="27"/>
      <c r="K428" s="27" t="str">
        <f t="shared" si="31"/>
        <v xml:space="preserve">Quantité OK </v>
      </c>
    </row>
    <row r="429" spans="1:11" ht="20.100000000000001" customHeight="1" x14ac:dyDescent="0.25">
      <c r="A429" s="24"/>
      <c r="B429" s="24"/>
      <c r="C429" s="25"/>
      <c r="D429" s="25"/>
      <c r="E429" s="26"/>
      <c r="F429" s="26"/>
      <c r="G429" s="26" t="str">
        <f t="shared" si="34"/>
        <v xml:space="preserve">Quantité OK </v>
      </c>
      <c r="H429" s="27"/>
      <c r="I429" s="27" t="str">
        <f t="shared" si="30"/>
        <v/>
      </c>
      <c r="J429" s="27"/>
      <c r="K429" s="27" t="str">
        <f t="shared" si="31"/>
        <v xml:space="preserve">Quantité OK </v>
      </c>
    </row>
    <row r="430" spans="1:11" customFormat="1" ht="20.100000000000001" customHeight="1" x14ac:dyDescent="0.25">
      <c r="A430" s="7"/>
      <c r="B430" s="7"/>
      <c r="C430" s="16"/>
      <c r="D430" s="16"/>
      <c r="E430" s="14"/>
      <c r="F430" s="14"/>
      <c r="G430" s="14" t="str">
        <f t="shared" si="34"/>
        <v xml:space="preserve">Quantité OK </v>
      </c>
      <c r="H430" s="9"/>
      <c r="I430" s="9" t="str">
        <f t="shared" si="30"/>
        <v/>
      </c>
      <c r="J430" s="9"/>
      <c r="K430" s="9" t="str">
        <f t="shared" si="31"/>
        <v xml:space="preserve">Quantité OK </v>
      </c>
    </row>
    <row r="431" spans="1:11" customFormat="1" ht="20.100000000000001" customHeight="1" x14ac:dyDescent="0.25">
      <c r="A431" s="7"/>
      <c r="B431" s="7"/>
      <c r="C431" s="16"/>
      <c r="D431" s="16"/>
      <c r="E431" s="14"/>
      <c r="F431" s="14"/>
      <c r="G431" s="14" t="str">
        <f t="shared" si="34"/>
        <v xml:space="preserve">Quantité OK </v>
      </c>
      <c r="H431" s="9"/>
      <c r="I431" s="9" t="str">
        <f t="shared" si="30"/>
        <v/>
      </c>
      <c r="J431" s="9"/>
      <c r="K431" s="9" t="str">
        <f t="shared" si="31"/>
        <v xml:space="preserve">Quantité OK </v>
      </c>
    </row>
    <row r="432" spans="1:11" ht="20.100000000000001" customHeight="1" x14ac:dyDescent="0.25">
      <c r="A432" s="24"/>
      <c r="B432" s="24"/>
      <c r="C432" s="25"/>
      <c r="D432" s="25"/>
      <c r="E432" s="26"/>
      <c r="F432" s="26"/>
      <c r="G432" s="26" t="str">
        <f t="shared" si="34"/>
        <v xml:space="preserve">Quantité OK </v>
      </c>
      <c r="H432" s="27"/>
      <c r="I432" s="27" t="str">
        <f t="shared" si="30"/>
        <v/>
      </c>
      <c r="J432" s="27"/>
      <c r="K432" s="27" t="str">
        <f t="shared" si="31"/>
        <v xml:space="preserve">Quantité OK </v>
      </c>
    </row>
    <row r="433" spans="1:11" ht="20.100000000000001" customHeight="1" x14ac:dyDescent="0.25">
      <c r="A433" s="24"/>
      <c r="B433" s="24"/>
      <c r="C433" s="25"/>
      <c r="D433" s="25"/>
      <c r="E433" s="26"/>
      <c r="F433" s="26"/>
      <c r="G433" s="26" t="str">
        <f t="shared" si="34"/>
        <v xml:space="preserve">Quantité OK </v>
      </c>
      <c r="H433" s="27"/>
      <c r="I433" s="27" t="str">
        <f t="shared" si="30"/>
        <v/>
      </c>
      <c r="J433" s="27"/>
      <c r="K433" s="27" t="str">
        <f t="shared" si="31"/>
        <v xml:space="preserve">Quantité OK </v>
      </c>
    </row>
    <row r="434" spans="1:11" ht="20.100000000000001" customHeight="1" x14ac:dyDescent="0.25">
      <c r="A434" s="24"/>
      <c r="B434" s="24"/>
      <c r="C434" s="25"/>
      <c r="D434" s="25"/>
      <c r="E434" s="26"/>
      <c r="F434" s="26"/>
      <c r="G434" s="26" t="str">
        <f t="shared" si="34"/>
        <v xml:space="preserve">Quantité OK </v>
      </c>
      <c r="H434" s="27"/>
      <c r="I434" s="27" t="str">
        <f t="shared" si="30"/>
        <v/>
      </c>
      <c r="J434" s="27"/>
      <c r="K434" s="27" t="str">
        <f t="shared" si="31"/>
        <v xml:space="preserve">Quantité OK </v>
      </c>
    </row>
    <row r="435" spans="1:11" ht="20.100000000000001" customHeight="1" x14ac:dyDescent="0.25">
      <c r="A435" s="24"/>
      <c r="B435" s="24"/>
      <c r="C435" s="25"/>
      <c r="D435" s="25"/>
      <c r="E435" s="26"/>
      <c r="F435" s="26"/>
      <c r="G435" s="26" t="str">
        <f t="shared" si="34"/>
        <v xml:space="preserve">Quantité OK </v>
      </c>
      <c r="H435" s="27"/>
      <c r="I435" s="27" t="str">
        <f t="shared" si="30"/>
        <v/>
      </c>
      <c r="J435" s="27"/>
      <c r="K435" s="27" t="str">
        <f t="shared" si="31"/>
        <v xml:space="preserve">Quantité OK </v>
      </c>
    </row>
    <row r="436" spans="1:11" ht="20.100000000000001" customHeight="1" x14ac:dyDescent="0.25">
      <c r="A436" s="24"/>
      <c r="B436" s="24"/>
      <c r="C436" s="25"/>
      <c r="D436" s="25"/>
      <c r="E436" s="26"/>
      <c r="F436" s="26"/>
      <c r="G436" s="26" t="str">
        <f t="shared" si="34"/>
        <v xml:space="preserve">Quantité OK </v>
      </c>
      <c r="H436" s="27"/>
      <c r="I436" s="27" t="str">
        <f t="shared" si="30"/>
        <v/>
      </c>
      <c r="J436" s="27"/>
      <c r="K436" s="27" t="str">
        <f t="shared" si="31"/>
        <v xml:space="preserve">Quantité OK </v>
      </c>
    </row>
    <row r="437" spans="1:11" customFormat="1" ht="20.100000000000001" customHeight="1" x14ac:dyDescent="0.25">
      <c r="A437" s="7"/>
      <c r="B437" s="7"/>
      <c r="C437" s="16"/>
      <c r="D437" s="16"/>
      <c r="E437" s="14"/>
      <c r="F437" s="14"/>
      <c r="G437" s="14" t="str">
        <f t="shared" si="34"/>
        <v xml:space="preserve">Quantité OK </v>
      </c>
      <c r="H437" s="9"/>
      <c r="I437" s="9" t="str">
        <f t="shared" si="30"/>
        <v/>
      </c>
      <c r="J437" s="9"/>
      <c r="K437" s="9" t="str">
        <f t="shared" si="31"/>
        <v xml:space="preserve">Quantité OK </v>
      </c>
    </row>
    <row r="438" spans="1:11" customFormat="1" ht="20.100000000000001" customHeight="1" x14ac:dyDescent="0.25">
      <c r="A438" s="7"/>
      <c r="B438" s="7"/>
      <c r="C438" s="16"/>
      <c r="D438" s="16"/>
      <c r="E438" s="14"/>
      <c r="F438" s="14"/>
      <c r="G438" s="14" t="str">
        <f t="shared" si="34"/>
        <v xml:space="preserve">Quantité OK </v>
      </c>
      <c r="H438" s="9"/>
      <c r="I438" s="9" t="str">
        <f t="shared" si="30"/>
        <v/>
      </c>
      <c r="J438" s="9"/>
      <c r="K438" s="9" t="str">
        <f t="shared" si="31"/>
        <v xml:space="preserve">Quantité OK </v>
      </c>
    </row>
    <row r="439" spans="1:11" ht="20.100000000000001" customHeight="1" x14ac:dyDescent="0.25">
      <c r="A439" s="24"/>
      <c r="B439" s="24"/>
      <c r="C439" s="25"/>
      <c r="D439" s="25"/>
      <c r="E439" s="26"/>
      <c r="F439" s="26"/>
      <c r="G439" s="26" t="str">
        <f t="shared" si="34"/>
        <v xml:space="preserve">Quantité OK </v>
      </c>
      <c r="H439" s="27"/>
      <c r="I439" s="27" t="str">
        <f t="shared" si="30"/>
        <v/>
      </c>
      <c r="J439" s="27"/>
      <c r="K439" s="27" t="str">
        <f t="shared" si="31"/>
        <v xml:space="preserve">Quantité OK </v>
      </c>
    </row>
    <row r="440" spans="1:11" ht="20.100000000000001" customHeight="1" x14ac:dyDescent="0.25">
      <c r="A440" s="24"/>
      <c r="B440" s="24"/>
      <c r="C440" s="25"/>
      <c r="D440" s="25"/>
      <c r="E440" s="26"/>
      <c r="F440" s="26"/>
      <c r="G440" s="26" t="str">
        <f t="shared" si="34"/>
        <v xml:space="preserve">Quantité OK </v>
      </c>
      <c r="H440" s="27"/>
      <c r="I440" s="27" t="str">
        <f t="shared" si="30"/>
        <v/>
      </c>
      <c r="J440" s="27"/>
      <c r="K440" s="27" t="str">
        <f t="shared" si="31"/>
        <v xml:space="preserve">Quantité OK </v>
      </c>
    </row>
    <row r="441" spans="1:11" ht="20.100000000000001" customHeight="1" x14ac:dyDescent="0.25">
      <c r="A441" s="24"/>
      <c r="B441" s="24"/>
      <c r="C441" s="25"/>
      <c r="D441" s="25"/>
      <c r="E441" s="26"/>
      <c r="F441" s="26"/>
      <c r="G441" s="26" t="str">
        <f t="shared" si="34"/>
        <v xml:space="preserve">Quantité OK </v>
      </c>
      <c r="H441" s="27"/>
      <c r="I441" s="27" t="str">
        <f t="shared" si="30"/>
        <v/>
      </c>
      <c r="J441" s="27"/>
      <c r="K441" s="27" t="str">
        <f t="shared" si="31"/>
        <v xml:space="preserve">Quantité OK </v>
      </c>
    </row>
    <row r="442" spans="1:11" ht="20.100000000000001" customHeight="1" x14ac:dyDescent="0.25">
      <c r="A442" s="24"/>
      <c r="B442" s="24"/>
      <c r="C442" s="25"/>
      <c r="D442" s="25"/>
      <c r="E442" s="26"/>
      <c r="F442" s="26"/>
      <c r="G442" s="26" t="str">
        <f t="shared" si="34"/>
        <v xml:space="preserve">Quantité OK </v>
      </c>
      <c r="H442" s="27"/>
      <c r="I442" s="27" t="str">
        <f t="shared" si="30"/>
        <v/>
      </c>
      <c r="J442" s="27"/>
      <c r="K442" s="27" t="str">
        <f t="shared" si="31"/>
        <v xml:space="preserve">Quantité OK </v>
      </c>
    </row>
    <row r="443" spans="1:11" ht="20.100000000000001" customHeight="1" x14ac:dyDescent="0.25">
      <c r="A443" s="24"/>
      <c r="B443" s="24"/>
      <c r="C443" s="25"/>
      <c r="D443" s="25"/>
      <c r="E443" s="26"/>
      <c r="F443" s="26"/>
      <c r="G443" s="26" t="str">
        <f t="shared" si="34"/>
        <v xml:space="preserve">Quantité OK </v>
      </c>
      <c r="H443" s="27"/>
      <c r="I443" s="27" t="str">
        <f t="shared" si="30"/>
        <v/>
      </c>
      <c r="J443" s="27"/>
      <c r="K443" s="27" t="str">
        <f t="shared" si="31"/>
        <v xml:space="preserve">Quantité OK </v>
      </c>
    </row>
    <row r="444" spans="1:11" ht="20.100000000000001" customHeight="1" x14ac:dyDescent="0.25">
      <c r="A444" s="24"/>
      <c r="B444" s="24"/>
      <c r="C444" s="25"/>
      <c r="D444" s="25"/>
      <c r="E444" s="26"/>
      <c r="F444" s="26"/>
      <c r="G444" s="26" t="str">
        <f t="shared" si="34"/>
        <v xml:space="preserve">Quantité OK </v>
      </c>
      <c r="H444" s="27"/>
      <c r="I444" s="27" t="str">
        <f t="shared" si="30"/>
        <v/>
      </c>
      <c r="J444" s="27"/>
      <c r="K444" s="27" t="str">
        <f t="shared" si="31"/>
        <v xml:space="preserve">Quantité OK </v>
      </c>
    </row>
    <row r="445" spans="1:11" ht="20.100000000000001" customHeight="1" x14ac:dyDescent="0.25">
      <c r="A445" s="24"/>
      <c r="B445" s="24"/>
      <c r="C445" s="25"/>
      <c r="D445" s="25"/>
      <c r="E445" s="26"/>
      <c r="F445" s="26"/>
      <c r="G445" s="26" t="str">
        <f t="shared" si="34"/>
        <v xml:space="preserve">Quantité OK </v>
      </c>
      <c r="H445" s="27"/>
      <c r="I445" s="27" t="str">
        <f t="shared" si="30"/>
        <v/>
      </c>
      <c r="J445" s="27"/>
      <c r="K445" s="27" t="str">
        <f t="shared" si="31"/>
        <v xml:space="preserve">Quantité OK </v>
      </c>
    </row>
    <row r="446" spans="1:11" ht="20.100000000000001" customHeight="1" x14ac:dyDescent="0.25">
      <c r="A446" s="24"/>
      <c r="B446" s="24"/>
      <c r="C446" s="25"/>
      <c r="D446" s="25"/>
      <c r="E446" s="26"/>
      <c r="F446" s="26"/>
      <c r="G446" s="26" t="str">
        <f t="shared" si="34"/>
        <v xml:space="preserve">Quantité OK </v>
      </c>
      <c r="H446" s="27"/>
      <c r="I446" s="27" t="str">
        <f t="shared" si="30"/>
        <v/>
      </c>
      <c r="J446" s="27"/>
      <c r="K446" s="27" t="str">
        <f t="shared" si="31"/>
        <v xml:space="preserve">Quantité OK </v>
      </c>
    </row>
    <row r="447" spans="1:11" ht="20.100000000000001" customHeight="1" x14ac:dyDescent="0.25">
      <c r="A447" s="24"/>
      <c r="B447" s="24"/>
      <c r="C447" s="25"/>
      <c r="D447" s="25"/>
      <c r="E447" s="26"/>
      <c r="F447" s="26"/>
      <c r="G447" s="26" t="str">
        <f t="shared" si="34"/>
        <v xml:space="preserve">Quantité OK </v>
      </c>
      <c r="H447" s="27"/>
      <c r="I447" s="27" t="str">
        <f t="shared" si="30"/>
        <v/>
      </c>
      <c r="J447" s="27"/>
      <c r="K447" s="27" t="str">
        <f t="shared" si="31"/>
        <v xml:space="preserve">Quantité OK </v>
      </c>
    </row>
    <row r="448" spans="1:11" ht="20.100000000000001" customHeight="1" x14ac:dyDescent="0.25">
      <c r="A448" s="24"/>
      <c r="B448" s="24"/>
      <c r="C448" s="25"/>
      <c r="D448" s="25"/>
      <c r="E448" s="26"/>
      <c r="F448" s="26"/>
      <c r="G448" s="26" t="str">
        <f t="shared" si="34"/>
        <v xml:space="preserve">Quantité OK </v>
      </c>
      <c r="H448" s="27"/>
      <c r="I448" s="27" t="str">
        <f t="shared" si="30"/>
        <v/>
      </c>
      <c r="J448" s="27"/>
      <c r="K448" s="27" t="str">
        <f t="shared" si="31"/>
        <v xml:space="preserve">Quantité OK </v>
      </c>
    </row>
    <row r="449" spans="1:11" ht="20.100000000000001" customHeight="1" x14ac:dyDescent="0.25">
      <c r="A449" s="24"/>
      <c r="B449" s="24"/>
      <c r="C449" s="25"/>
      <c r="D449" s="25"/>
      <c r="E449" s="26"/>
      <c r="F449" s="26"/>
      <c r="G449" s="26" t="str">
        <f t="shared" si="34"/>
        <v xml:space="preserve">Quantité OK </v>
      </c>
      <c r="H449" s="27"/>
      <c r="I449" s="27" t="str">
        <f t="shared" si="30"/>
        <v/>
      </c>
      <c r="J449" s="27"/>
      <c r="K449" s="27" t="str">
        <f t="shared" si="31"/>
        <v xml:space="preserve">Quantité OK </v>
      </c>
    </row>
    <row r="450" spans="1:11" ht="20.100000000000001" customHeight="1" x14ac:dyDescent="0.25">
      <c r="A450" s="24"/>
      <c r="B450" s="24"/>
      <c r="C450" s="25"/>
      <c r="D450" s="25"/>
      <c r="E450" s="26"/>
      <c r="F450" s="26"/>
      <c r="G450" s="26" t="str">
        <f t="shared" si="34"/>
        <v xml:space="preserve">Quantité OK </v>
      </c>
      <c r="H450" s="27"/>
      <c r="I450" s="27" t="str">
        <f t="shared" si="30"/>
        <v/>
      </c>
      <c r="J450" s="27"/>
      <c r="K450" s="27" t="str">
        <f t="shared" si="31"/>
        <v xml:space="preserve">Quantité OK </v>
      </c>
    </row>
    <row r="451" spans="1:11" customFormat="1" ht="20.100000000000001" customHeight="1" x14ac:dyDescent="0.25">
      <c r="A451" s="7"/>
      <c r="B451" s="7"/>
      <c r="C451" s="16"/>
      <c r="D451" s="16"/>
      <c r="E451" s="14"/>
      <c r="F451" s="14"/>
      <c r="G451" s="14" t="str">
        <f>IF(F451=D451,"Quantité OK",IF(D451&lt;F467,"Ecart positif","Ecart négatif"))&amp;" "&amp;IF(C451=E451,"","- Article déclassé")</f>
        <v xml:space="preserve">Quantité OK </v>
      </c>
      <c r="H451" s="9"/>
      <c r="I451" s="9" t="str">
        <f t="shared" si="30"/>
        <v/>
      </c>
      <c r="J451" s="9"/>
      <c r="K451" s="9" t="str">
        <f t="shared" si="31"/>
        <v xml:space="preserve">Quantité OK </v>
      </c>
    </row>
    <row r="452" spans="1:11" customFormat="1" ht="20.100000000000001" customHeight="1" x14ac:dyDescent="0.25">
      <c r="A452" s="7"/>
      <c r="B452" s="7"/>
      <c r="C452" s="16"/>
      <c r="D452" s="16"/>
      <c r="E452" s="14"/>
      <c r="F452" s="14"/>
      <c r="G452" s="14" t="str">
        <f>IF(F452=D452,"Quantité OK",IF(D452&lt;F468,"Ecart positif","Ecart négatif"))&amp;" "&amp;IF(C452=E452,"","- Article déclassé")</f>
        <v xml:space="preserve">Quantité OK </v>
      </c>
      <c r="H452" s="9"/>
      <c r="I452" s="9" t="str">
        <f t="shared" si="30"/>
        <v/>
      </c>
      <c r="J452" s="9"/>
      <c r="K452" s="9" t="str">
        <f t="shared" si="31"/>
        <v xml:space="preserve">Quantité OK </v>
      </c>
    </row>
    <row r="453" spans="1:11" ht="20.100000000000001" customHeight="1" x14ac:dyDescent="0.25">
      <c r="A453" s="24"/>
      <c r="B453" s="24"/>
      <c r="C453" s="25"/>
      <c r="D453" s="25"/>
      <c r="E453" s="26"/>
      <c r="F453" s="26"/>
      <c r="G453" s="26" t="str">
        <f>IF(F453=D453,"Quantité OK",IF(D453&lt;F469,"Ecart positif","Ecart négatif"))&amp;" "&amp;IF(C453=E453,"","- Article déclassé")</f>
        <v xml:space="preserve">Quantité OK </v>
      </c>
      <c r="H453" s="27"/>
      <c r="I453" s="27" t="str">
        <f t="shared" si="30"/>
        <v/>
      </c>
      <c r="J453" s="27"/>
      <c r="K453" s="27" t="str">
        <f t="shared" si="31"/>
        <v xml:space="preserve">Quantité OK </v>
      </c>
    </row>
    <row r="454" spans="1:11" customFormat="1" ht="20.100000000000001" customHeight="1" x14ac:dyDescent="0.25">
      <c r="A454" s="7"/>
      <c r="B454" s="7"/>
      <c r="C454" s="16"/>
      <c r="D454" s="16"/>
      <c r="E454" s="14"/>
      <c r="F454" s="14"/>
      <c r="G454" s="14" t="str">
        <f>IF(F454=D454,"Quantité OK",IF(D454&lt;#REF!,"Ecart positif","Ecart négatif"))&amp;" "&amp;IF(C454=E454,"","- Article déclassé")</f>
        <v xml:space="preserve">Quantité OK </v>
      </c>
      <c r="H454" s="9"/>
      <c r="I454" s="9" t="str">
        <f t="shared" si="30"/>
        <v/>
      </c>
      <c r="J454" s="9"/>
      <c r="K454" s="9" t="str">
        <f t="shared" si="31"/>
        <v xml:space="preserve">Quantité OK </v>
      </c>
    </row>
    <row r="455" spans="1:11" customFormat="1" ht="20.100000000000001" customHeight="1" x14ac:dyDescent="0.25">
      <c r="A455" s="7"/>
      <c r="B455" s="7"/>
      <c r="C455" s="16"/>
      <c r="D455" s="16"/>
      <c r="E455" s="14"/>
      <c r="F455" s="14"/>
      <c r="G455" s="14" t="str">
        <f>IF(F455=D455,"Quantité OK",IF(D455&lt;F470,"Ecart positif","Ecart négatif"))&amp;" "&amp;IF(C455=E455,"","- Article déclassé")</f>
        <v xml:space="preserve">Quantité OK </v>
      </c>
      <c r="H455" s="9"/>
      <c r="I455" s="9" t="str">
        <f t="shared" si="30"/>
        <v/>
      </c>
      <c r="J455" s="9"/>
      <c r="K455" s="9" t="str">
        <f t="shared" si="31"/>
        <v xml:space="preserve">Quantité OK </v>
      </c>
    </row>
    <row r="456" spans="1:11" customFormat="1" ht="20.100000000000001" customHeight="1" x14ac:dyDescent="0.25">
      <c r="A456" s="7"/>
      <c r="B456" s="7"/>
      <c r="C456" s="16"/>
      <c r="D456" s="16"/>
      <c r="E456" s="14"/>
      <c r="F456" s="14"/>
      <c r="G456" s="14" t="str">
        <f>IF(F456=D456,"Quantité OK",IF(D456&lt;F471,"Ecart positif","Ecart négatif"))&amp;" "&amp;IF(C456=E456,"","- Article déclassé")</f>
        <v xml:space="preserve">Quantité OK </v>
      </c>
      <c r="H456" s="9"/>
      <c r="I456" s="9" t="str">
        <f t="shared" si="30"/>
        <v/>
      </c>
      <c r="J456" s="9"/>
      <c r="K456" s="9" t="str">
        <f t="shared" si="31"/>
        <v xml:space="preserve">Quantité OK </v>
      </c>
    </row>
    <row r="457" spans="1:11" customFormat="1" ht="20.100000000000001" customHeight="1" x14ac:dyDescent="0.25">
      <c r="A457" s="7"/>
      <c r="B457" s="7"/>
      <c r="C457" s="16"/>
      <c r="D457" s="16"/>
      <c r="E457" s="14"/>
      <c r="F457" s="14"/>
      <c r="G457" s="14" t="str">
        <f>IF(F457=D457,"Quantité OK",IF(D457&lt;F472,"Ecart positif","Ecart négatif"))&amp;" "&amp;IF(C457=E457,"","- Article déclassé")</f>
        <v xml:space="preserve">Quantité OK </v>
      </c>
      <c r="H457" s="9"/>
      <c r="I457" s="9" t="str">
        <f t="shared" si="30"/>
        <v/>
      </c>
      <c r="J457" s="9"/>
      <c r="K457" s="9" t="str">
        <f t="shared" si="31"/>
        <v xml:space="preserve">Quantité OK </v>
      </c>
    </row>
    <row r="458" spans="1:11" ht="20.100000000000001" customHeight="1" x14ac:dyDescent="0.25">
      <c r="A458" s="24"/>
      <c r="B458" s="24"/>
      <c r="C458" s="25"/>
      <c r="D458" s="25"/>
      <c r="E458" s="26"/>
      <c r="F458" s="26"/>
      <c r="G458" s="26" t="str">
        <f t="shared" ref="G458:G521" si="35">IF(F458=D458,"Quantité OK",IF(D458&lt;F473,"Ecart positif","Ecart négatif"))&amp;" "&amp;IF(C458=E458,"","- Article déclassé")</f>
        <v xml:space="preserve">Quantité OK </v>
      </c>
      <c r="H458" s="27"/>
      <c r="I458" s="27" t="str">
        <f t="shared" si="30"/>
        <v/>
      </c>
      <c r="J458" s="27"/>
      <c r="K458" s="27" t="str">
        <f t="shared" si="31"/>
        <v xml:space="preserve">Quantité OK </v>
      </c>
    </row>
    <row r="459" spans="1:11" ht="20.100000000000001" customHeight="1" x14ac:dyDescent="0.25">
      <c r="A459" s="24"/>
      <c r="B459" s="24"/>
      <c r="C459" s="25"/>
      <c r="D459" s="25"/>
      <c r="E459" s="26"/>
      <c r="F459" s="26"/>
      <c r="G459" s="26" t="str">
        <f t="shared" si="35"/>
        <v xml:space="preserve">Quantité OK </v>
      </c>
      <c r="H459" s="27"/>
      <c r="I459" s="27" t="str">
        <f t="shared" si="30"/>
        <v/>
      </c>
      <c r="J459" s="27"/>
      <c r="K459" s="27" t="str">
        <f t="shared" si="31"/>
        <v xml:space="preserve">Quantité OK </v>
      </c>
    </row>
    <row r="460" spans="1:11" ht="20.100000000000001" customHeight="1" x14ac:dyDescent="0.25">
      <c r="A460" s="24"/>
      <c r="B460" s="24"/>
      <c r="C460" s="25"/>
      <c r="D460" s="25"/>
      <c r="E460" s="26"/>
      <c r="F460" s="26"/>
      <c r="G460" s="26" t="str">
        <f t="shared" si="35"/>
        <v xml:space="preserve">Quantité OK </v>
      </c>
      <c r="H460" s="27"/>
      <c r="I460" s="27" t="str">
        <f t="shared" si="30"/>
        <v/>
      </c>
      <c r="J460" s="27"/>
      <c r="K460" s="27" t="str">
        <f t="shared" si="31"/>
        <v xml:space="preserve">Quantité OK </v>
      </c>
    </row>
    <row r="461" spans="1:11" ht="20.100000000000001" customHeight="1" x14ac:dyDescent="0.25">
      <c r="A461" s="24"/>
      <c r="B461" s="24"/>
      <c r="C461" s="25"/>
      <c r="D461" s="25"/>
      <c r="E461" s="26"/>
      <c r="F461" s="26"/>
      <c r="G461" s="26" t="str">
        <f t="shared" si="35"/>
        <v xml:space="preserve">Quantité OK </v>
      </c>
      <c r="H461" s="27"/>
      <c r="I461" s="27" t="str">
        <f t="shared" si="30"/>
        <v/>
      </c>
      <c r="J461" s="27"/>
      <c r="K461" s="27" t="str">
        <f t="shared" si="31"/>
        <v xml:space="preserve">Quantité OK </v>
      </c>
    </row>
    <row r="462" spans="1:11" customFormat="1" ht="20.100000000000001" customHeight="1" x14ac:dyDescent="0.25">
      <c r="A462" s="7"/>
      <c r="B462" s="7"/>
      <c r="C462" s="16"/>
      <c r="D462" s="16"/>
      <c r="E462" s="14"/>
      <c r="F462" s="14"/>
      <c r="G462" s="14" t="str">
        <f t="shared" si="35"/>
        <v xml:space="preserve">Quantité OK </v>
      </c>
      <c r="H462" s="9"/>
      <c r="I462" s="9" t="str">
        <f t="shared" si="30"/>
        <v/>
      </c>
      <c r="J462" s="9"/>
      <c r="K462" s="9" t="str">
        <f t="shared" si="31"/>
        <v xml:space="preserve">Quantité OK </v>
      </c>
    </row>
    <row r="463" spans="1:11" ht="20.100000000000001" customHeight="1" x14ac:dyDescent="0.25">
      <c r="A463" s="24"/>
      <c r="B463" s="24"/>
      <c r="C463" s="25"/>
      <c r="D463" s="25"/>
      <c r="E463" s="26"/>
      <c r="F463" s="26"/>
      <c r="G463" s="26" t="str">
        <f t="shared" si="35"/>
        <v xml:space="preserve">Quantité OK </v>
      </c>
      <c r="H463" s="27"/>
      <c r="I463" s="27" t="str">
        <f t="shared" ref="I463:I511" si="36">IF(H463="OK",C463,"")</f>
        <v/>
      </c>
      <c r="J463" s="27"/>
      <c r="K463" s="27" t="str">
        <f t="shared" ref="K463:K511" si="37">IF(D463=J463,"Quantité OK",IF(D463&lt;J463,"Ecart positif","Ecart négatif"))&amp;" "&amp;IF(I463=C463,"","- Article déclassé")</f>
        <v xml:space="preserve">Quantité OK </v>
      </c>
    </row>
    <row r="464" spans="1:11" ht="20.100000000000001" customHeight="1" x14ac:dyDescent="0.25">
      <c r="A464" s="24"/>
      <c r="B464" s="24"/>
      <c r="C464" s="25"/>
      <c r="D464" s="25"/>
      <c r="E464" s="26"/>
      <c r="F464" s="26"/>
      <c r="G464" s="26" t="str">
        <f t="shared" si="35"/>
        <v xml:space="preserve">Quantité OK </v>
      </c>
      <c r="H464" s="27"/>
      <c r="I464" s="27" t="str">
        <f t="shared" si="36"/>
        <v/>
      </c>
      <c r="J464" s="27"/>
      <c r="K464" s="27" t="str">
        <f t="shared" si="37"/>
        <v xml:space="preserve">Quantité OK </v>
      </c>
    </row>
    <row r="465" spans="1:11" customFormat="1" ht="20.100000000000001" customHeight="1" x14ac:dyDescent="0.25">
      <c r="A465" s="7"/>
      <c r="B465" s="7"/>
      <c r="C465" s="16"/>
      <c r="D465" s="16"/>
      <c r="E465" s="14"/>
      <c r="F465" s="14"/>
      <c r="G465" s="14" t="str">
        <f t="shared" si="35"/>
        <v xml:space="preserve">Quantité OK </v>
      </c>
      <c r="H465" s="9"/>
      <c r="I465" s="9" t="str">
        <f t="shared" si="36"/>
        <v/>
      </c>
      <c r="J465" s="9"/>
      <c r="K465" s="9" t="str">
        <f t="shared" si="37"/>
        <v xml:space="preserve">Quantité OK </v>
      </c>
    </row>
    <row r="466" spans="1:11" ht="20.100000000000001" customHeight="1" x14ac:dyDescent="0.25">
      <c r="A466" s="24"/>
      <c r="B466" s="24"/>
      <c r="C466" s="25"/>
      <c r="D466" s="25"/>
      <c r="E466" s="26"/>
      <c r="F466" s="26"/>
      <c r="G466" s="26" t="str">
        <f t="shared" si="35"/>
        <v xml:space="preserve">Quantité OK </v>
      </c>
      <c r="H466" s="27"/>
      <c r="I466" s="27" t="str">
        <f t="shared" si="36"/>
        <v/>
      </c>
      <c r="J466" s="27"/>
      <c r="K466" s="27" t="str">
        <f t="shared" si="37"/>
        <v xml:space="preserve">Quantité OK </v>
      </c>
    </row>
    <row r="467" spans="1:11" customFormat="1" ht="20.100000000000001" customHeight="1" x14ac:dyDescent="0.25">
      <c r="A467" s="7"/>
      <c r="B467" s="7"/>
      <c r="C467" s="16"/>
      <c r="D467" s="16"/>
      <c r="E467" s="14"/>
      <c r="F467" s="14"/>
      <c r="G467" s="14" t="str">
        <f t="shared" si="35"/>
        <v xml:space="preserve">Quantité OK </v>
      </c>
      <c r="H467" s="9"/>
      <c r="I467" s="9" t="str">
        <f t="shared" si="36"/>
        <v/>
      </c>
      <c r="J467" s="9"/>
      <c r="K467" s="9" t="str">
        <f t="shared" si="37"/>
        <v xml:space="preserve">Quantité OK </v>
      </c>
    </row>
    <row r="468" spans="1:11" customFormat="1" ht="20.100000000000001" customHeight="1" x14ac:dyDescent="0.25">
      <c r="A468" s="7"/>
      <c r="B468" s="7"/>
      <c r="C468" s="16"/>
      <c r="D468" s="16"/>
      <c r="E468" s="14"/>
      <c r="F468" s="14"/>
      <c r="G468" s="14" t="str">
        <f t="shared" si="35"/>
        <v xml:space="preserve">Quantité OK </v>
      </c>
      <c r="H468" s="9"/>
      <c r="I468" s="9" t="str">
        <f t="shared" si="36"/>
        <v/>
      </c>
      <c r="J468" s="9"/>
      <c r="K468" s="9" t="str">
        <f t="shared" si="37"/>
        <v xml:space="preserve">Quantité OK </v>
      </c>
    </row>
    <row r="469" spans="1:11" customFormat="1" ht="20.100000000000001" customHeight="1" x14ac:dyDescent="0.25">
      <c r="A469" s="7"/>
      <c r="B469" s="7"/>
      <c r="C469" s="16"/>
      <c r="D469" s="16"/>
      <c r="E469" s="14"/>
      <c r="F469" s="14"/>
      <c r="G469" s="14" t="str">
        <f t="shared" si="35"/>
        <v xml:space="preserve">Quantité OK </v>
      </c>
      <c r="H469" s="9"/>
      <c r="I469" s="9" t="str">
        <f t="shared" si="36"/>
        <v/>
      </c>
      <c r="J469" s="9"/>
      <c r="K469" s="9" t="str">
        <f t="shared" si="37"/>
        <v xml:space="preserve">Quantité OK </v>
      </c>
    </row>
    <row r="470" spans="1:11" ht="20.100000000000001" customHeight="1" x14ac:dyDescent="0.25">
      <c r="A470" s="24"/>
      <c r="B470" s="24"/>
      <c r="C470" s="25"/>
      <c r="D470" s="25"/>
      <c r="E470" s="26"/>
      <c r="F470" s="26"/>
      <c r="G470" s="26" t="str">
        <f t="shared" si="35"/>
        <v xml:space="preserve">Quantité OK </v>
      </c>
      <c r="H470" s="27"/>
      <c r="I470" s="27" t="str">
        <f t="shared" si="36"/>
        <v/>
      </c>
      <c r="J470" s="27"/>
      <c r="K470" s="27" t="str">
        <f t="shared" si="37"/>
        <v xml:space="preserve">Quantité OK </v>
      </c>
    </row>
    <row r="471" spans="1:11" customFormat="1" ht="20.100000000000001" customHeight="1" x14ac:dyDescent="0.25">
      <c r="A471" s="7"/>
      <c r="B471" s="7"/>
      <c r="C471" s="16"/>
      <c r="D471" s="16"/>
      <c r="E471" s="14"/>
      <c r="F471" s="14"/>
      <c r="G471" s="14" t="str">
        <f t="shared" si="35"/>
        <v xml:space="preserve">Quantité OK </v>
      </c>
      <c r="H471" s="9"/>
      <c r="I471" s="9" t="str">
        <f t="shared" si="36"/>
        <v/>
      </c>
      <c r="J471" s="9"/>
      <c r="K471" s="9" t="str">
        <f t="shared" si="37"/>
        <v xml:space="preserve">Quantité OK </v>
      </c>
    </row>
    <row r="472" spans="1:11" customFormat="1" ht="20.100000000000001" customHeight="1" x14ac:dyDescent="0.25">
      <c r="A472" s="7"/>
      <c r="B472" s="7"/>
      <c r="C472" s="16"/>
      <c r="D472" s="16"/>
      <c r="E472" s="14"/>
      <c r="F472" s="14"/>
      <c r="G472" s="14" t="str">
        <f t="shared" si="35"/>
        <v xml:space="preserve">Quantité OK </v>
      </c>
      <c r="H472" s="9"/>
      <c r="I472" s="9" t="str">
        <f t="shared" si="36"/>
        <v/>
      </c>
      <c r="J472" s="9"/>
      <c r="K472" s="9" t="str">
        <f t="shared" si="37"/>
        <v xml:space="preserve">Quantité OK </v>
      </c>
    </row>
    <row r="473" spans="1:11" ht="20.100000000000001" customHeight="1" x14ac:dyDescent="0.25">
      <c r="A473" s="24"/>
      <c r="B473" s="24"/>
      <c r="C473" s="25"/>
      <c r="D473" s="25"/>
      <c r="E473" s="26"/>
      <c r="F473" s="26"/>
      <c r="G473" s="26" t="str">
        <f t="shared" si="35"/>
        <v xml:space="preserve">Quantité OK </v>
      </c>
      <c r="H473" s="27"/>
      <c r="I473" s="27" t="str">
        <f t="shared" si="36"/>
        <v/>
      </c>
      <c r="J473" s="27"/>
      <c r="K473" s="27" t="str">
        <f t="shared" si="37"/>
        <v xml:space="preserve">Quantité OK </v>
      </c>
    </row>
    <row r="474" spans="1:11" ht="20.100000000000001" customHeight="1" x14ac:dyDescent="0.25">
      <c r="A474" s="24"/>
      <c r="B474" s="24"/>
      <c r="C474" s="25"/>
      <c r="D474" s="25"/>
      <c r="E474" s="26"/>
      <c r="F474" s="26"/>
      <c r="G474" s="26" t="str">
        <f>IF(F474=D474,"Quantité OK",IF(D474&lt;F489,"Ecart positif","Ecart négatif"))&amp;" "&amp;IF(C474=E474,"","- Article déclassé")</f>
        <v xml:space="preserve">Quantité OK </v>
      </c>
      <c r="H474" s="27"/>
      <c r="I474" s="27" t="str">
        <f t="shared" si="36"/>
        <v/>
      </c>
      <c r="J474" s="27"/>
      <c r="K474" s="27" t="str">
        <f t="shared" si="37"/>
        <v xml:space="preserve">Quantité OK </v>
      </c>
    </row>
    <row r="475" spans="1:11" ht="20.100000000000001" customHeight="1" x14ac:dyDescent="0.25">
      <c r="A475" s="24"/>
      <c r="B475" s="24"/>
      <c r="C475" s="25"/>
      <c r="D475" s="25"/>
      <c r="E475" s="26"/>
      <c r="F475" s="26"/>
      <c r="G475" s="26" t="str">
        <f t="shared" si="35"/>
        <v xml:space="preserve">Quantité OK </v>
      </c>
      <c r="H475" s="27"/>
      <c r="I475" s="27" t="str">
        <f t="shared" si="36"/>
        <v/>
      </c>
      <c r="J475" s="27"/>
      <c r="K475" s="27" t="str">
        <f t="shared" si="37"/>
        <v xml:space="preserve">Quantité OK </v>
      </c>
    </row>
    <row r="476" spans="1:11" customFormat="1" ht="20.100000000000001" customHeight="1" x14ac:dyDescent="0.25">
      <c r="A476" s="7"/>
      <c r="B476" s="7"/>
      <c r="C476" s="16"/>
      <c r="D476" s="16"/>
      <c r="E476" s="14"/>
      <c r="F476" s="14"/>
      <c r="G476" s="14" t="str">
        <f t="shared" si="35"/>
        <v xml:space="preserve">Quantité OK </v>
      </c>
      <c r="H476" s="9"/>
      <c r="I476" s="9" t="str">
        <f t="shared" si="36"/>
        <v/>
      </c>
      <c r="J476" s="9"/>
      <c r="K476" s="9" t="str">
        <f t="shared" si="37"/>
        <v xml:space="preserve">Quantité OK </v>
      </c>
    </row>
    <row r="477" spans="1:11" ht="20.100000000000001" customHeight="1" x14ac:dyDescent="0.25">
      <c r="A477" s="24"/>
      <c r="B477" s="24"/>
      <c r="C477" s="25"/>
      <c r="D477" s="25"/>
      <c r="E477" s="26"/>
      <c r="F477" s="26"/>
      <c r="G477" s="26" t="str">
        <f t="shared" si="35"/>
        <v xml:space="preserve">Quantité OK </v>
      </c>
      <c r="H477" s="27"/>
      <c r="I477" s="27" t="str">
        <f t="shared" si="36"/>
        <v/>
      </c>
      <c r="J477" s="27"/>
      <c r="K477" s="27" t="str">
        <f t="shared" si="37"/>
        <v xml:space="preserve">Quantité OK </v>
      </c>
    </row>
    <row r="478" spans="1:11" customFormat="1" ht="20.100000000000001" customHeight="1" x14ac:dyDescent="0.25">
      <c r="A478" s="7"/>
      <c r="B478" s="7"/>
      <c r="C478" s="16"/>
      <c r="D478" s="16"/>
      <c r="E478" s="14"/>
      <c r="F478" s="14"/>
      <c r="G478" s="14" t="str">
        <f t="shared" si="35"/>
        <v xml:space="preserve">Quantité OK </v>
      </c>
      <c r="H478" s="9"/>
      <c r="I478" s="9" t="str">
        <f t="shared" si="36"/>
        <v/>
      </c>
      <c r="J478" s="9"/>
      <c r="K478" s="9" t="str">
        <f t="shared" si="37"/>
        <v xml:space="preserve">Quantité OK </v>
      </c>
    </row>
    <row r="479" spans="1:11" ht="20.100000000000001" customHeight="1" x14ac:dyDescent="0.25">
      <c r="A479" s="24"/>
      <c r="B479" s="24"/>
      <c r="C479" s="25"/>
      <c r="D479" s="25"/>
      <c r="E479" s="26"/>
      <c r="F479" s="26"/>
      <c r="G479" s="26" t="str">
        <f t="shared" si="35"/>
        <v xml:space="preserve">Quantité OK </v>
      </c>
      <c r="H479" s="27"/>
      <c r="I479" s="27" t="str">
        <f t="shared" si="36"/>
        <v/>
      </c>
      <c r="J479" s="27"/>
      <c r="K479" s="27" t="str">
        <f t="shared" si="37"/>
        <v xml:space="preserve">Quantité OK </v>
      </c>
    </row>
    <row r="480" spans="1:11" ht="20.100000000000001" customHeight="1" x14ac:dyDescent="0.25">
      <c r="A480" s="24"/>
      <c r="B480" s="24"/>
      <c r="C480" s="25"/>
      <c r="D480" s="25"/>
      <c r="E480" s="26"/>
      <c r="F480" s="26"/>
      <c r="G480" s="26" t="str">
        <f t="shared" si="35"/>
        <v xml:space="preserve">Quantité OK </v>
      </c>
      <c r="H480" s="27"/>
      <c r="I480" s="27" t="str">
        <f t="shared" si="36"/>
        <v/>
      </c>
      <c r="J480" s="27"/>
      <c r="K480" s="27" t="str">
        <f t="shared" si="37"/>
        <v xml:space="preserve">Quantité OK </v>
      </c>
    </row>
    <row r="481" spans="1:11" customFormat="1" ht="20.100000000000001" customHeight="1" x14ac:dyDescent="0.25">
      <c r="A481" s="7"/>
      <c r="B481" s="7"/>
      <c r="C481" s="16"/>
      <c r="D481" s="16"/>
      <c r="E481" s="14"/>
      <c r="F481" s="14"/>
      <c r="G481" s="14" t="str">
        <f t="shared" si="35"/>
        <v xml:space="preserve">Quantité OK </v>
      </c>
      <c r="H481" s="9"/>
      <c r="I481" s="9" t="str">
        <f t="shared" si="36"/>
        <v/>
      </c>
      <c r="J481" s="9"/>
      <c r="K481" s="9" t="str">
        <f t="shared" si="37"/>
        <v xml:space="preserve">Quantité OK </v>
      </c>
    </row>
    <row r="482" spans="1:11" customFormat="1" ht="20.100000000000001" customHeight="1" x14ac:dyDescent="0.25">
      <c r="A482" s="7"/>
      <c r="B482" s="7"/>
      <c r="C482" s="16"/>
      <c r="D482" s="16"/>
      <c r="E482" s="14"/>
      <c r="F482" s="14"/>
      <c r="G482" s="14" t="str">
        <f t="shared" si="35"/>
        <v xml:space="preserve">Quantité OK </v>
      </c>
      <c r="H482" s="9"/>
      <c r="I482" s="9" t="str">
        <f t="shared" si="36"/>
        <v/>
      </c>
      <c r="J482" s="9"/>
      <c r="K482" s="9" t="str">
        <f t="shared" si="37"/>
        <v xml:space="preserve">Quantité OK </v>
      </c>
    </row>
    <row r="483" spans="1:11" ht="20.100000000000001" customHeight="1" x14ac:dyDescent="0.25">
      <c r="A483" s="24"/>
      <c r="B483" s="24"/>
      <c r="C483" s="25"/>
      <c r="D483" s="25"/>
      <c r="E483" s="26"/>
      <c r="F483" s="26"/>
      <c r="G483" s="26" t="str">
        <f t="shared" si="35"/>
        <v xml:space="preserve">Quantité OK </v>
      </c>
      <c r="H483" s="27"/>
      <c r="I483" s="27" t="str">
        <f t="shared" si="36"/>
        <v/>
      </c>
      <c r="J483" s="27"/>
      <c r="K483" s="27" t="str">
        <f t="shared" si="37"/>
        <v xml:space="preserve">Quantité OK </v>
      </c>
    </row>
    <row r="484" spans="1:11" customFormat="1" ht="20.100000000000001" customHeight="1" x14ac:dyDescent="0.25">
      <c r="A484" s="7"/>
      <c r="B484" s="7"/>
      <c r="C484" s="16"/>
      <c r="D484" s="16"/>
      <c r="E484" s="14"/>
      <c r="F484" s="14"/>
      <c r="G484" s="14" t="str">
        <f t="shared" si="35"/>
        <v xml:space="preserve">Quantité OK </v>
      </c>
      <c r="H484" s="9"/>
      <c r="I484" s="9" t="str">
        <f t="shared" si="36"/>
        <v/>
      </c>
      <c r="J484" s="9"/>
      <c r="K484" s="9" t="str">
        <f t="shared" si="37"/>
        <v xml:space="preserve">Quantité OK </v>
      </c>
    </row>
    <row r="485" spans="1:11" ht="20.100000000000001" customHeight="1" x14ac:dyDescent="0.25">
      <c r="A485" s="24"/>
      <c r="B485" s="24"/>
      <c r="C485" s="25"/>
      <c r="D485" s="25"/>
      <c r="E485" s="26"/>
      <c r="F485" s="26"/>
      <c r="G485" s="26" t="str">
        <f t="shared" si="35"/>
        <v xml:space="preserve">Quantité OK </v>
      </c>
      <c r="H485" s="27"/>
      <c r="I485" s="27" t="str">
        <f t="shared" si="36"/>
        <v/>
      </c>
      <c r="J485" s="27"/>
      <c r="K485" s="27" t="str">
        <f t="shared" si="37"/>
        <v xml:space="preserve">Quantité OK </v>
      </c>
    </row>
    <row r="486" spans="1:11" customFormat="1" ht="20.100000000000001" customHeight="1" x14ac:dyDescent="0.25">
      <c r="A486" s="7"/>
      <c r="B486" s="7"/>
      <c r="C486" s="16"/>
      <c r="D486" s="16"/>
      <c r="E486" s="14"/>
      <c r="F486" s="14"/>
      <c r="G486" s="14" t="str">
        <f t="shared" si="35"/>
        <v xml:space="preserve">Quantité OK </v>
      </c>
      <c r="H486" s="9"/>
      <c r="I486" s="9" t="str">
        <f t="shared" si="36"/>
        <v/>
      </c>
      <c r="J486" s="9"/>
      <c r="K486" s="9" t="str">
        <f t="shared" si="37"/>
        <v xml:space="preserve">Quantité OK </v>
      </c>
    </row>
    <row r="487" spans="1:11" ht="20.100000000000001" customHeight="1" x14ac:dyDescent="0.25">
      <c r="A487" s="24"/>
      <c r="B487" s="24"/>
      <c r="C487" s="25"/>
      <c r="D487" s="25"/>
      <c r="E487" s="26"/>
      <c r="F487" s="26"/>
      <c r="G487" s="26" t="str">
        <f>IF(F487=D487,"Quantité OK",IF(D487&lt;F502,"Ecart positif","Ecart négatif"))&amp;" "&amp;IF(C487=E487,"","- Article déclassé")</f>
        <v xml:space="preserve">Quantité OK </v>
      </c>
      <c r="H487" s="27"/>
      <c r="I487" s="27" t="str">
        <f t="shared" si="36"/>
        <v/>
      </c>
      <c r="J487" s="27"/>
      <c r="K487" s="27" t="str">
        <f t="shared" si="37"/>
        <v xml:space="preserve">Quantité OK </v>
      </c>
    </row>
    <row r="488" spans="1:11" customFormat="1" ht="20.100000000000001" customHeight="1" x14ac:dyDescent="0.25">
      <c r="A488" s="7"/>
      <c r="B488" s="7"/>
      <c r="C488" s="16"/>
      <c r="D488" s="16"/>
      <c r="E488" s="14"/>
      <c r="F488" s="14"/>
      <c r="G488" s="14" t="str">
        <f t="shared" si="35"/>
        <v xml:space="preserve">Quantité OK </v>
      </c>
      <c r="H488" s="9"/>
      <c r="I488" s="9" t="str">
        <f t="shared" si="36"/>
        <v/>
      </c>
      <c r="J488" s="9"/>
      <c r="K488" s="9" t="str">
        <f t="shared" si="37"/>
        <v xml:space="preserve">Quantité OK </v>
      </c>
    </row>
    <row r="489" spans="1:11" customFormat="1" ht="20.100000000000001" customHeight="1" x14ac:dyDescent="0.25">
      <c r="A489" s="7"/>
      <c r="B489" s="7"/>
      <c r="C489" s="16"/>
      <c r="D489" s="16"/>
      <c r="E489" s="14"/>
      <c r="F489" s="14"/>
      <c r="G489" s="14" t="str">
        <f t="shared" si="35"/>
        <v xml:space="preserve">Quantité OK </v>
      </c>
      <c r="H489" s="9"/>
      <c r="I489" s="9" t="str">
        <f t="shared" si="36"/>
        <v/>
      </c>
      <c r="J489" s="9"/>
      <c r="K489" s="9" t="str">
        <f t="shared" si="37"/>
        <v xml:space="preserve">Quantité OK </v>
      </c>
    </row>
    <row r="490" spans="1:11" customFormat="1" ht="20.100000000000001" customHeight="1" x14ac:dyDescent="0.25">
      <c r="A490" s="7"/>
      <c r="B490" s="7"/>
      <c r="C490" s="16"/>
      <c r="D490" s="16"/>
      <c r="E490" s="14"/>
      <c r="F490" s="14"/>
      <c r="G490" s="14" t="str">
        <f t="shared" si="35"/>
        <v xml:space="preserve">Quantité OK </v>
      </c>
      <c r="H490" s="9"/>
      <c r="I490" s="9" t="str">
        <f t="shared" si="36"/>
        <v/>
      </c>
      <c r="J490" s="9"/>
      <c r="K490" s="9" t="str">
        <f t="shared" si="37"/>
        <v xml:space="preserve">Quantité OK </v>
      </c>
    </row>
    <row r="491" spans="1:11" customFormat="1" ht="20.100000000000001" customHeight="1" x14ac:dyDescent="0.25">
      <c r="A491" s="7"/>
      <c r="B491" s="7"/>
      <c r="C491" s="16"/>
      <c r="D491" s="16"/>
      <c r="E491" s="14"/>
      <c r="F491" s="14"/>
      <c r="G491" s="14" t="str">
        <f t="shared" si="35"/>
        <v xml:space="preserve">Quantité OK </v>
      </c>
      <c r="H491" s="9"/>
      <c r="I491" s="9" t="str">
        <f t="shared" si="36"/>
        <v/>
      </c>
      <c r="J491" s="9"/>
      <c r="K491" s="9" t="str">
        <f t="shared" si="37"/>
        <v xml:space="preserve">Quantité OK </v>
      </c>
    </row>
    <row r="492" spans="1:11" customFormat="1" ht="20.100000000000001" customHeight="1" x14ac:dyDescent="0.25">
      <c r="A492" s="7"/>
      <c r="B492" s="7"/>
      <c r="C492" s="16"/>
      <c r="D492" s="16"/>
      <c r="E492" s="14"/>
      <c r="F492" s="14"/>
      <c r="G492" s="14" t="str">
        <f t="shared" si="35"/>
        <v xml:space="preserve">Quantité OK </v>
      </c>
      <c r="H492" s="9"/>
      <c r="I492" s="9" t="str">
        <f t="shared" si="36"/>
        <v/>
      </c>
      <c r="J492" s="9"/>
      <c r="K492" s="9" t="str">
        <f t="shared" si="37"/>
        <v xml:space="preserve">Quantité OK </v>
      </c>
    </row>
    <row r="493" spans="1:11" ht="20.100000000000001" customHeight="1" x14ac:dyDescent="0.25">
      <c r="A493" s="24"/>
      <c r="B493" s="24"/>
      <c r="C493" s="25"/>
      <c r="D493" s="25"/>
      <c r="E493" s="26"/>
      <c r="F493" s="26"/>
      <c r="G493" s="26" t="str">
        <f t="shared" si="35"/>
        <v xml:space="preserve">Quantité OK </v>
      </c>
      <c r="H493" s="27"/>
      <c r="I493" s="27" t="str">
        <f t="shared" si="36"/>
        <v/>
      </c>
      <c r="J493" s="27"/>
      <c r="K493" s="27" t="str">
        <f t="shared" si="37"/>
        <v xml:space="preserve">Quantité OK </v>
      </c>
    </row>
    <row r="494" spans="1:11" ht="20.100000000000001" customHeight="1" x14ac:dyDescent="0.25">
      <c r="A494" s="24"/>
      <c r="B494" s="24"/>
      <c r="C494" s="25"/>
      <c r="D494" s="25"/>
      <c r="E494" s="26"/>
      <c r="F494" s="26"/>
      <c r="G494" s="26" t="str">
        <f t="shared" si="35"/>
        <v xml:space="preserve">Quantité OK </v>
      </c>
      <c r="H494" s="27"/>
      <c r="I494" s="27" t="str">
        <f t="shared" si="36"/>
        <v/>
      </c>
      <c r="J494" s="27"/>
      <c r="K494" s="27" t="str">
        <f t="shared" si="37"/>
        <v xml:space="preserve">Quantité OK </v>
      </c>
    </row>
    <row r="495" spans="1:11" customFormat="1" ht="20.100000000000001" customHeight="1" x14ac:dyDescent="0.25">
      <c r="A495" s="7"/>
      <c r="B495" s="7"/>
      <c r="C495" s="16"/>
      <c r="D495" s="16"/>
      <c r="E495" s="14"/>
      <c r="F495" s="14"/>
      <c r="G495" s="14" t="str">
        <f t="shared" si="35"/>
        <v xml:space="preserve">Quantité OK </v>
      </c>
      <c r="H495" s="9"/>
      <c r="I495" s="9" t="str">
        <f t="shared" si="36"/>
        <v/>
      </c>
      <c r="J495" s="9"/>
      <c r="K495" s="9" t="str">
        <f t="shared" si="37"/>
        <v xml:space="preserve">Quantité OK </v>
      </c>
    </row>
    <row r="496" spans="1:11" ht="20.100000000000001" customHeight="1" x14ac:dyDescent="0.25">
      <c r="A496" s="24"/>
      <c r="B496" s="24"/>
      <c r="C496" s="25"/>
      <c r="D496" s="25"/>
      <c r="E496" s="26"/>
      <c r="F496" s="26"/>
      <c r="G496" s="26" t="str">
        <f t="shared" si="35"/>
        <v xml:space="preserve">Quantité OK </v>
      </c>
      <c r="H496" s="27"/>
      <c r="I496" s="27" t="str">
        <f t="shared" si="36"/>
        <v/>
      </c>
      <c r="J496" s="27"/>
      <c r="K496" s="27" t="str">
        <f t="shared" si="37"/>
        <v xml:space="preserve">Quantité OK </v>
      </c>
    </row>
    <row r="497" spans="1:11" customFormat="1" ht="20.100000000000001" customHeight="1" x14ac:dyDescent="0.25">
      <c r="A497" s="7"/>
      <c r="B497" s="7"/>
      <c r="C497" s="16"/>
      <c r="D497" s="16"/>
      <c r="E497" s="14"/>
      <c r="F497" s="14"/>
      <c r="G497" s="14" t="str">
        <f t="shared" si="35"/>
        <v xml:space="preserve">Quantité OK </v>
      </c>
      <c r="H497" s="9"/>
      <c r="I497" s="9" t="str">
        <f t="shared" si="36"/>
        <v/>
      </c>
      <c r="J497" s="9"/>
      <c r="K497" s="9" t="str">
        <f t="shared" si="37"/>
        <v xml:space="preserve">Quantité OK </v>
      </c>
    </row>
    <row r="498" spans="1:11" customFormat="1" ht="20.100000000000001" customHeight="1" x14ac:dyDescent="0.25">
      <c r="A498" s="7"/>
      <c r="B498" s="7"/>
      <c r="C498" s="16"/>
      <c r="D498" s="16"/>
      <c r="E498" s="14"/>
      <c r="F498" s="14"/>
      <c r="G498" s="14" t="str">
        <f t="shared" si="35"/>
        <v xml:space="preserve">Quantité OK </v>
      </c>
      <c r="H498" s="9"/>
      <c r="I498" s="9" t="str">
        <f t="shared" si="36"/>
        <v/>
      </c>
      <c r="J498" s="9"/>
      <c r="K498" s="9" t="str">
        <f t="shared" si="37"/>
        <v xml:space="preserve">Quantité OK </v>
      </c>
    </row>
    <row r="499" spans="1:11" ht="20.100000000000001" customHeight="1" x14ac:dyDescent="0.25">
      <c r="A499" s="24"/>
      <c r="B499" s="24"/>
      <c r="C499" s="25"/>
      <c r="D499" s="25"/>
      <c r="E499" s="26"/>
      <c r="F499" s="26"/>
      <c r="G499" s="26" t="str">
        <f t="shared" si="35"/>
        <v xml:space="preserve">Quantité OK </v>
      </c>
      <c r="H499" s="27"/>
      <c r="I499" s="27" t="str">
        <f t="shared" si="36"/>
        <v/>
      </c>
      <c r="J499" s="27"/>
      <c r="K499" s="27" t="str">
        <f t="shared" si="37"/>
        <v xml:space="preserve">Quantité OK </v>
      </c>
    </row>
    <row r="500" spans="1:11" ht="20.100000000000001" customHeight="1" x14ac:dyDescent="0.25">
      <c r="A500" s="24"/>
      <c r="B500" s="24"/>
      <c r="C500" s="25"/>
      <c r="D500" s="25"/>
      <c r="E500" s="26"/>
      <c r="F500" s="26"/>
      <c r="G500" s="26" t="str">
        <f t="shared" si="35"/>
        <v xml:space="preserve">Quantité OK </v>
      </c>
      <c r="H500" s="27"/>
      <c r="I500" s="27" t="str">
        <f t="shared" si="36"/>
        <v/>
      </c>
      <c r="J500" s="27"/>
      <c r="K500" s="27" t="str">
        <f t="shared" si="37"/>
        <v xml:space="preserve">Quantité OK </v>
      </c>
    </row>
    <row r="501" spans="1:11" customFormat="1" ht="20.100000000000001" customHeight="1" x14ac:dyDescent="0.25">
      <c r="A501" s="7"/>
      <c r="B501" s="7"/>
      <c r="C501" s="16"/>
      <c r="D501" s="16"/>
      <c r="E501" s="14"/>
      <c r="F501" s="14"/>
      <c r="G501" s="14" t="str">
        <f t="shared" si="35"/>
        <v xml:space="preserve">Quantité OK </v>
      </c>
      <c r="H501" s="9"/>
      <c r="I501" s="9" t="str">
        <f t="shared" si="36"/>
        <v/>
      </c>
      <c r="J501" s="9"/>
      <c r="K501" s="9" t="str">
        <f t="shared" si="37"/>
        <v xml:space="preserve">Quantité OK </v>
      </c>
    </row>
    <row r="502" spans="1:11" customFormat="1" ht="20.100000000000001" customHeight="1" x14ac:dyDescent="0.25">
      <c r="A502" s="7"/>
      <c r="B502" s="7"/>
      <c r="C502" s="16"/>
      <c r="D502" s="16"/>
      <c r="E502" s="14"/>
      <c r="F502" s="14"/>
      <c r="G502" s="14" t="str">
        <f>IF(F502=D502,"Quantité OK",IF(D502&lt;F517,"Ecart positif","Ecart négatif"))&amp;" "&amp;IF(C502=E502,"","- Article déclassé")</f>
        <v xml:space="preserve">Quantité OK </v>
      </c>
      <c r="H502" s="9"/>
      <c r="I502" s="9" t="str">
        <f t="shared" si="36"/>
        <v/>
      </c>
      <c r="J502" s="9"/>
      <c r="K502" s="9" t="str">
        <f t="shared" si="37"/>
        <v xml:space="preserve">Quantité OK </v>
      </c>
    </row>
    <row r="503" spans="1:11" customFormat="1" ht="20.100000000000001" customHeight="1" x14ac:dyDescent="0.25">
      <c r="A503" s="7"/>
      <c r="B503" s="7"/>
      <c r="C503" s="16"/>
      <c r="D503" s="16"/>
      <c r="E503" s="14"/>
      <c r="F503" s="14"/>
      <c r="G503" s="14" t="str">
        <f t="shared" si="35"/>
        <v xml:space="preserve">Quantité OK </v>
      </c>
      <c r="H503" s="9"/>
      <c r="I503" s="9" t="str">
        <f t="shared" si="36"/>
        <v/>
      </c>
      <c r="J503" s="9"/>
      <c r="K503" s="9" t="str">
        <f t="shared" si="37"/>
        <v xml:space="preserve">Quantité OK </v>
      </c>
    </row>
    <row r="504" spans="1:11" ht="20.100000000000001" customHeight="1" x14ac:dyDescent="0.25">
      <c r="A504" s="24"/>
      <c r="B504" s="24"/>
      <c r="C504" s="25"/>
      <c r="D504" s="25"/>
      <c r="E504" s="26"/>
      <c r="F504" s="26"/>
      <c r="G504" s="26" t="str">
        <f t="shared" si="35"/>
        <v xml:space="preserve">Quantité OK </v>
      </c>
      <c r="H504" s="27"/>
      <c r="I504" s="27" t="str">
        <f t="shared" si="36"/>
        <v/>
      </c>
      <c r="J504" s="27"/>
      <c r="K504" s="27" t="str">
        <f t="shared" si="37"/>
        <v xml:space="preserve">Quantité OK </v>
      </c>
    </row>
    <row r="505" spans="1:11" ht="20.100000000000001" customHeight="1" x14ac:dyDescent="0.25">
      <c r="A505" s="24"/>
      <c r="B505" s="24"/>
      <c r="C505" s="25"/>
      <c r="D505" s="25"/>
      <c r="E505" s="26"/>
      <c r="F505" s="26"/>
      <c r="G505" s="26" t="str">
        <f t="shared" si="35"/>
        <v xml:space="preserve">Quantité OK </v>
      </c>
      <c r="H505" s="27"/>
      <c r="I505" s="27" t="str">
        <f t="shared" si="36"/>
        <v/>
      </c>
      <c r="J505" s="27"/>
      <c r="K505" s="27" t="str">
        <f t="shared" si="37"/>
        <v xml:space="preserve">Quantité OK </v>
      </c>
    </row>
    <row r="506" spans="1:11" customFormat="1" ht="20.100000000000001" customHeight="1" x14ac:dyDescent="0.25">
      <c r="A506" s="7"/>
      <c r="B506" s="7"/>
      <c r="C506" s="16"/>
      <c r="D506" s="16"/>
      <c r="E506" s="14"/>
      <c r="F506" s="14"/>
      <c r="G506" s="14" t="str">
        <f t="shared" si="35"/>
        <v xml:space="preserve">Quantité OK </v>
      </c>
      <c r="H506" s="9"/>
      <c r="I506" s="9" t="str">
        <f t="shared" si="36"/>
        <v/>
      </c>
      <c r="J506" s="9"/>
      <c r="K506" s="9" t="str">
        <f t="shared" si="37"/>
        <v xml:space="preserve">Quantité OK </v>
      </c>
    </row>
    <row r="507" spans="1:11" customFormat="1" ht="20.100000000000001" customHeight="1" x14ac:dyDescent="0.25">
      <c r="A507" s="7"/>
      <c r="B507" s="7"/>
      <c r="C507" s="16"/>
      <c r="D507" s="16"/>
      <c r="E507" s="14"/>
      <c r="F507" s="14"/>
      <c r="G507" s="14" t="str">
        <f t="shared" si="35"/>
        <v xml:space="preserve">Quantité OK </v>
      </c>
      <c r="H507" s="9"/>
      <c r="I507" s="9" t="str">
        <f t="shared" si="36"/>
        <v/>
      </c>
      <c r="J507" s="9"/>
      <c r="K507" s="9" t="str">
        <f t="shared" si="37"/>
        <v xml:space="preserve">Quantité OK </v>
      </c>
    </row>
    <row r="508" spans="1:11" customFormat="1" ht="20.100000000000001" customHeight="1" x14ac:dyDescent="0.25">
      <c r="A508" s="7"/>
      <c r="B508" s="7"/>
      <c r="C508" s="16"/>
      <c r="D508" s="16"/>
      <c r="E508" s="14"/>
      <c r="F508" s="14"/>
      <c r="G508" s="14" t="str">
        <f t="shared" si="35"/>
        <v xml:space="preserve">Quantité OK </v>
      </c>
      <c r="H508" s="9"/>
      <c r="I508" s="9" t="str">
        <f t="shared" si="36"/>
        <v/>
      </c>
      <c r="J508" s="9"/>
      <c r="K508" s="9" t="str">
        <f t="shared" si="37"/>
        <v xml:space="preserve">Quantité OK </v>
      </c>
    </row>
    <row r="509" spans="1:11" customFormat="1" ht="20.100000000000001" customHeight="1" x14ac:dyDescent="0.25">
      <c r="A509" s="7"/>
      <c r="B509" s="7"/>
      <c r="C509" s="16"/>
      <c r="D509" s="16"/>
      <c r="E509" s="14"/>
      <c r="F509" s="14"/>
      <c r="G509" s="14" t="str">
        <f t="shared" si="35"/>
        <v xml:space="preserve">Quantité OK </v>
      </c>
      <c r="H509" s="9"/>
      <c r="I509" s="9" t="str">
        <f t="shared" si="36"/>
        <v/>
      </c>
      <c r="J509" s="9"/>
      <c r="K509" s="9" t="str">
        <f t="shared" si="37"/>
        <v xml:space="preserve">Quantité OK </v>
      </c>
    </row>
    <row r="510" spans="1:11" ht="20.100000000000001" customHeight="1" x14ac:dyDescent="0.25">
      <c r="A510" s="24"/>
      <c r="B510" s="24"/>
      <c r="C510" s="25"/>
      <c r="D510" s="25"/>
      <c r="E510" s="26"/>
      <c r="F510" s="26"/>
      <c r="G510" s="26" t="str">
        <f t="shared" si="35"/>
        <v xml:space="preserve">Quantité OK </v>
      </c>
      <c r="H510" s="27"/>
      <c r="I510" s="27" t="str">
        <f t="shared" si="36"/>
        <v/>
      </c>
      <c r="J510" s="27"/>
      <c r="K510" s="27" t="str">
        <f t="shared" si="37"/>
        <v xml:space="preserve">Quantité OK </v>
      </c>
    </row>
    <row r="511" spans="1:11" ht="20.100000000000001" customHeight="1" x14ac:dyDescent="0.25">
      <c r="A511" s="24"/>
      <c r="B511" s="24"/>
      <c r="C511" s="25"/>
      <c r="D511" s="25"/>
      <c r="E511" s="26"/>
      <c r="F511" s="26"/>
      <c r="G511" s="26" t="str">
        <f t="shared" si="35"/>
        <v xml:space="preserve">Quantité OK </v>
      </c>
      <c r="H511" s="27"/>
      <c r="I511" s="27" t="str">
        <f t="shared" si="36"/>
        <v/>
      </c>
      <c r="J511" s="27"/>
      <c r="K511" s="27" t="str">
        <f t="shared" si="37"/>
        <v xml:space="preserve">Quantité OK </v>
      </c>
    </row>
    <row r="512" spans="1:11" customFormat="1" ht="20.100000000000001" customHeight="1" x14ac:dyDescent="0.25">
      <c r="A512" s="7"/>
      <c r="B512" s="7"/>
      <c r="C512" s="16"/>
      <c r="D512" s="16"/>
      <c r="E512" s="14"/>
      <c r="F512" s="14"/>
      <c r="G512" s="14" t="str">
        <f t="shared" si="35"/>
        <v xml:space="preserve">Quantité OK </v>
      </c>
      <c r="H512" s="9"/>
      <c r="I512" s="9" t="str">
        <f t="shared" ref="I512:I563" si="38">IF(H512="OK",C512,"")</f>
        <v/>
      </c>
      <c r="J512" s="9"/>
      <c r="K512" s="9" t="str">
        <f t="shared" ref="K512:K563" si="39">IF(D512=J512,"Quantité OK",IF(D512&lt;J512,"Ecart positif","Ecart négatif"))&amp;" "&amp;IF(I512=C512,"","- Article déclassé")</f>
        <v xml:space="preserve">Quantité OK </v>
      </c>
    </row>
    <row r="513" spans="1:11" ht="20.100000000000001" customHeight="1" x14ac:dyDescent="0.25">
      <c r="A513" s="24"/>
      <c r="B513" s="24"/>
      <c r="C513" s="25"/>
      <c r="D513" s="25"/>
      <c r="E513" s="26"/>
      <c r="F513" s="26"/>
      <c r="G513" s="26" t="str">
        <f t="shared" si="35"/>
        <v xml:space="preserve">Quantité OK </v>
      </c>
      <c r="H513" s="27"/>
      <c r="I513" s="27" t="str">
        <f t="shared" si="38"/>
        <v/>
      </c>
      <c r="J513" s="27"/>
      <c r="K513" s="27" t="str">
        <f t="shared" si="39"/>
        <v xml:space="preserve">Quantité OK </v>
      </c>
    </row>
    <row r="514" spans="1:11" ht="20.100000000000001" customHeight="1" x14ac:dyDescent="0.25">
      <c r="A514" s="24"/>
      <c r="B514" s="24"/>
      <c r="C514" s="25"/>
      <c r="D514" s="25"/>
      <c r="E514" s="26"/>
      <c r="F514" s="26"/>
      <c r="G514" s="26" t="str">
        <f t="shared" si="35"/>
        <v xml:space="preserve">Quantité OK </v>
      </c>
      <c r="H514" s="27"/>
      <c r="I514" s="27" t="str">
        <f t="shared" si="38"/>
        <v/>
      </c>
      <c r="J514" s="27"/>
      <c r="K514" s="27" t="str">
        <f t="shared" si="39"/>
        <v xml:space="preserve">Quantité OK </v>
      </c>
    </row>
    <row r="515" spans="1:11" ht="20.100000000000001" customHeight="1" x14ac:dyDescent="0.25">
      <c r="A515" s="24"/>
      <c r="B515" s="24"/>
      <c r="C515" s="25"/>
      <c r="D515" s="25"/>
      <c r="E515" s="26"/>
      <c r="F515" s="26"/>
      <c r="G515" s="26" t="str">
        <f t="shared" si="35"/>
        <v xml:space="preserve">Quantité OK </v>
      </c>
      <c r="H515" s="27"/>
      <c r="I515" s="27" t="str">
        <f t="shared" si="38"/>
        <v/>
      </c>
      <c r="J515" s="27"/>
      <c r="K515" s="27" t="str">
        <f t="shared" si="39"/>
        <v xml:space="preserve">Quantité OK </v>
      </c>
    </row>
    <row r="516" spans="1:11" ht="20.100000000000001" customHeight="1" x14ac:dyDescent="0.25">
      <c r="A516" s="24"/>
      <c r="B516" s="24"/>
      <c r="C516" s="25"/>
      <c r="D516" s="25"/>
      <c r="E516" s="26"/>
      <c r="F516" s="26"/>
      <c r="G516" s="26" t="str">
        <f t="shared" si="35"/>
        <v xml:space="preserve">Quantité OK </v>
      </c>
      <c r="H516" s="27"/>
      <c r="I516" s="27" t="str">
        <f t="shared" si="38"/>
        <v/>
      </c>
      <c r="J516" s="27"/>
      <c r="K516" s="27" t="str">
        <f t="shared" si="39"/>
        <v xml:space="preserve">Quantité OK </v>
      </c>
    </row>
    <row r="517" spans="1:11" customFormat="1" ht="20.100000000000001" customHeight="1" x14ac:dyDescent="0.25">
      <c r="A517" s="7"/>
      <c r="B517" s="7"/>
      <c r="C517" s="16"/>
      <c r="D517" s="16"/>
      <c r="E517" s="14"/>
      <c r="F517" s="14"/>
      <c r="G517" s="14" t="str">
        <f t="shared" si="35"/>
        <v xml:space="preserve">Quantité OK </v>
      </c>
      <c r="H517" s="9"/>
      <c r="I517" s="9" t="str">
        <f t="shared" si="38"/>
        <v/>
      </c>
      <c r="J517" s="9"/>
      <c r="K517" s="9" t="str">
        <f t="shared" si="39"/>
        <v xml:space="preserve">Quantité OK </v>
      </c>
    </row>
    <row r="518" spans="1:11" customFormat="1" ht="20.100000000000001" customHeight="1" x14ac:dyDescent="0.25">
      <c r="A518" s="7"/>
      <c r="B518" s="7"/>
      <c r="C518" s="16"/>
      <c r="D518" s="16"/>
      <c r="E518" s="14"/>
      <c r="F518" s="14"/>
      <c r="G518" s="14" t="str">
        <f t="shared" si="35"/>
        <v xml:space="preserve">Quantité OK </v>
      </c>
      <c r="H518" s="9"/>
      <c r="I518" s="9" t="str">
        <f t="shared" si="38"/>
        <v/>
      </c>
      <c r="J518" s="9"/>
      <c r="K518" s="9" t="str">
        <f t="shared" si="39"/>
        <v xml:space="preserve">Quantité OK </v>
      </c>
    </row>
    <row r="519" spans="1:11" ht="20.100000000000001" customHeight="1" x14ac:dyDescent="0.25">
      <c r="A519" s="24"/>
      <c r="B519" s="24"/>
      <c r="C519" s="25"/>
      <c r="D519" s="25"/>
      <c r="E519" s="26"/>
      <c r="F519" s="26"/>
      <c r="G519" s="26" t="str">
        <f>IF(F519=D519,"Quantité OK",IF(D519&lt;F534,"Ecart positif","Ecart négatif"))&amp;" "&amp;IF(C519=E519,"","- Article déclassé")</f>
        <v xml:space="preserve">Quantité OK </v>
      </c>
      <c r="H519" s="27"/>
      <c r="I519" s="27" t="str">
        <f t="shared" si="38"/>
        <v/>
      </c>
      <c r="J519" s="27"/>
      <c r="K519" s="27" t="str">
        <f t="shared" si="39"/>
        <v xml:space="preserve">Quantité OK </v>
      </c>
    </row>
    <row r="520" spans="1:11" customFormat="1" ht="20.100000000000001" customHeight="1" x14ac:dyDescent="0.25">
      <c r="A520" s="7"/>
      <c r="B520" s="7"/>
      <c r="C520" s="16"/>
      <c r="D520" s="16"/>
      <c r="E520" s="14"/>
      <c r="F520" s="14"/>
      <c r="G520" s="14" t="str">
        <f t="shared" si="35"/>
        <v xml:space="preserve">Quantité OK </v>
      </c>
      <c r="H520" s="9"/>
      <c r="I520" s="9" t="str">
        <f t="shared" si="38"/>
        <v/>
      </c>
      <c r="J520" s="9"/>
      <c r="K520" s="9" t="str">
        <f t="shared" si="39"/>
        <v xml:space="preserve">Quantité OK </v>
      </c>
    </row>
    <row r="521" spans="1:11" customFormat="1" ht="20.100000000000001" customHeight="1" x14ac:dyDescent="0.25">
      <c r="A521" s="7"/>
      <c r="B521" s="7"/>
      <c r="C521" s="16"/>
      <c r="D521" s="16"/>
      <c r="E521" s="14"/>
      <c r="F521" s="14"/>
      <c r="G521" s="14" t="str">
        <f t="shared" si="35"/>
        <v xml:space="preserve">Quantité OK </v>
      </c>
      <c r="H521" s="9"/>
      <c r="I521" s="9" t="str">
        <f t="shared" si="38"/>
        <v/>
      </c>
      <c r="J521" s="9"/>
      <c r="K521" s="9" t="str">
        <f t="shared" si="39"/>
        <v xml:space="preserve">Quantité OK </v>
      </c>
    </row>
    <row r="522" spans="1:11" ht="20.100000000000001" customHeight="1" x14ac:dyDescent="0.25">
      <c r="A522" s="24"/>
      <c r="B522" s="24"/>
      <c r="C522" s="25"/>
      <c r="D522" s="25"/>
      <c r="E522" s="26"/>
      <c r="F522" s="26"/>
      <c r="G522" s="26" t="str">
        <f t="shared" ref="G522" si="40">IF(F522=D522,"Quantité OK",IF(D522&lt;F537,"Ecart positif","Ecart négatif"))&amp;" "&amp;IF(C522=E522,"","- Article déclassé")</f>
        <v xml:space="preserve">Quantité OK </v>
      </c>
      <c r="H522" s="27"/>
      <c r="I522" s="27" t="str">
        <f t="shared" si="38"/>
        <v/>
      </c>
      <c r="J522" s="27"/>
      <c r="K522" s="27" t="str">
        <f t="shared" si="39"/>
        <v xml:space="preserve">Quantité OK </v>
      </c>
    </row>
    <row r="523" spans="1:11" customFormat="1" ht="20.100000000000001" customHeight="1" x14ac:dyDescent="0.25">
      <c r="A523" s="7"/>
      <c r="B523" s="7"/>
      <c r="C523" s="16"/>
      <c r="D523" s="16"/>
      <c r="E523" s="14"/>
      <c r="F523" s="14"/>
      <c r="G523" s="14" t="str">
        <f>IF(F523=D523,"Quantité OK",IF(D523&lt;F535,"Ecart positif","Ecart négatif"))&amp;" "&amp;IF(C523=E523,"","- Article déclassé")</f>
        <v xml:space="preserve">Quantité OK </v>
      </c>
      <c r="H523" s="9"/>
      <c r="I523" s="9" t="str">
        <f t="shared" si="38"/>
        <v/>
      </c>
      <c r="J523" s="9"/>
      <c r="K523" s="9" t="str">
        <f t="shared" si="39"/>
        <v xml:space="preserve">Quantité OK </v>
      </c>
    </row>
    <row r="524" spans="1:11" customFormat="1" ht="20.100000000000001" customHeight="1" x14ac:dyDescent="0.25">
      <c r="A524" s="7"/>
      <c r="B524" s="7"/>
      <c r="C524" s="16"/>
      <c r="D524" s="16"/>
      <c r="E524" s="14"/>
      <c r="F524" s="14"/>
      <c r="G524" s="14" t="str">
        <f>IF(F524=D524,"Quantité OK",IF(D524&lt;F536,"Ecart positif","Ecart négatif"))&amp;" "&amp;IF(C524=E524,"","- Article déclassé")</f>
        <v xml:space="preserve">Quantité OK </v>
      </c>
      <c r="H524" s="9"/>
      <c r="I524" s="9" t="str">
        <f t="shared" si="38"/>
        <v/>
      </c>
      <c r="J524" s="9"/>
      <c r="K524" s="9" t="str">
        <f t="shared" si="39"/>
        <v xml:space="preserve">Quantité OK </v>
      </c>
    </row>
    <row r="525" spans="1:11" ht="20.100000000000001" customHeight="1" x14ac:dyDescent="0.25">
      <c r="A525" s="24"/>
      <c r="B525" s="24"/>
      <c r="C525" s="25"/>
      <c r="D525" s="25"/>
      <c r="E525" s="26"/>
      <c r="F525" s="26"/>
      <c r="G525" s="26" t="str">
        <f>IF(F525=D525,"Quantité OK",IF(D525&lt;F538,"Ecart positif","Ecart négatif"))&amp;" "&amp;IF(C525=E525,"","- Article déclassé")</f>
        <v xml:space="preserve">Quantité OK </v>
      </c>
      <c r="H525" s="27"/>
      <c r="I525" s="27" t="str">
        <f t="shared" si="38"/>
        <v/>
      </c>
      <c r="J525" s="27"/>
      <c r="K525" s="27" t="str">
        <f t="shared" si="39"/>
        <v xml:space="preserve">Quantité OK </v>
      </c>
    </row>
    <row r="526" spans="1:11" ht="20.100000000000001" customHeight="1" x14ac:dyDescent="0.25">
      <c r="A526" s="24"/>
      <c r="B526" s="24"/>
      <c r="C526" s="25"/>
      <c r="D526" s="25"/>
      <c r="E526" s="26"/>
      <c r="F526" s="26"/>
      <c r="G526" s="26" t="str">
        <f>IF(F526=D526,"Quantité OK",IF(D526&lt;F540,"Ecart positif","Ecart négatif"))&amp;" "&amp;IF(C526=E526,"","- Article déclassé")</f>
        <v xml:space="preserve">Quantité OK </v>
      </c>
      <c r="H526" s="27"/>
      <c r="I526" s="27" t="str">
        <f t="shared" si="38"/>
        <v/>
      </c>
      <c r="J526" s="27"/>
      <c r="K526" s="27" t="str">
        <f t="shared" si="39"/>
        <v xml:space="preserve">Quantité OK </v>
      </c>
    </row>
    <row r="527" spans="1:11" ht="20.100000000000001" customHeight="1" x14ac:dyDescent="0.25">
      <c r="A527" s="24"/>
      <c r="B527" s="24"/>
      <c r="C527" s="25"/>
      <c r="D527" s="25"/>
      <c r="E527" s="26"/>
      <c r="F527" s="26"/>
      <c r="G527" s="26" t="str">
        <f>IF(F527=D527,"Quantité OK",IF(D527&lt;F542,"Ecart positif","Ecart négatif"))&amp;" "&amp;IF(C527=E527,"","- Article déclassé")</f>
        <v xml:space="preserve">Quantité OK </v>
      </c>
      <c r="H527" s="27"/>
      <c r="I527" s="27" t="str">
        <f t="shared" si="38"/>
        <v/>
      </c>
      <c r="J527" s="27"/>
      <c r="K527" s="27" t="str">
        <f t="shared" si="39"/>
        <v xml:space="preserve">Quantité OK </v>
      </c>
    </row>
    <row r="528" spans="1:11" customFormat="1" ht="20.100000000000001" customHeight="1" x14ac:dyDescent="0.25">
      <c r="A528" s="7"/>
      <c r="B528" s="7"/>
      <c r="C528" s="16"/>
      <c r="D528" s="16"/>
      <c r="E528" s="14"/>
      <c r="F528" s="14"/>
      <c r="G528" s="14" t="str">
        <f>IF(F528=D528,"Quantité OK",IF(D528&lt;F543,"Ecart positif","Ecart négatif"))&amp;" "&amp;IF(C528=E528,"","- Article déclassé")</f>
        <v xml:space="preserve">Quantité OK </v>
      </c>
      <c r="H528" s="9"/>
      <c r="I528" s="9" t="str">
        <f t="shared" si="38"/>
        <v/>
      </c>
      <c r="J528" s="9"/>
      <c r="K528" s="9" t="str">
        <f t="shared" si="39"/>
        <v xml:space="preserve">Quantité OK </v>
      </c>
    </row>
    <row r="529" spans="1:11" ht="20.100000000000001" customHeight="1" x14ac:dyDescent="0.25">
      <c r="A529" s="24"/>
      <c r="B529" s="24"/>
      <c r="C529" s="25"/>
      <c r="D529" s="25"/>
      <c r="E529" s="26"/>
      <c r="F529" s="26"/>
      <c r="G529" s="26" t="str">
        <f>IF(F529=D529,"Quantité OK",IF(D529&lt;F544,"Ecart positif","Ecart négatif"))&amp;" "&amp;IF(C529=E529,"","- Article déclassé")</f>
        <v xml:space="preserve">Quantité OK </v>
      </c>
      <c r="H529" s="27"/>
      <c r="I529" s="27" t="str">
        <f t="shared" si="38"/>
        <v/>
      </c>
      <c r="J529" s="27"/>
      <c r="K529" s="27" t="str">
        <f t="shared" si="39"/>
        <v xml:space="preserve">Quantité OK </v>
      </c>
    </row>
    <row r="530" spans="1:11" ht="20.100000000000001" customHeight="1" x14ac:dyDescent="0.25">
      <c r="A530" s="24"/>
      <c r="B530" s="24"/>
      <c r="C530" s="25"/>
      <c r="D530" s="25"/>
      <c r="E530" s="26"/>
      <c r="F530" s="26"/>
      <c r="G530" s="26" t="str">
        <f>IF(F530=D530,"Quantité OK",IF(D530&lt;F545,"Ecart positif","Ecart négatif"))&amp;" "&amp;IF(C530=E530,"","- Article déclassé")</f>
        <v xml:space="preserve">Quantité OK </v>
      </c>
      <c r="H530" s="27"/>
      <c r="I530" s="27" t="str">
        <f t="shared" si="38"/>
        <v/>
      </c>
      <c r="J530" s="27"/>
      <c r="K530" s="27" t="str">
        <f t="shared" si="39"/>
        <v xml:space="preserve">Quantité OK </v>
      </c>
    </row>
    <row r="531" spans="1:11" ht="20.100000000000001" customHeight="1" x14ac:dyDescent="0.25">
      <c r="A531" s="24"/>
      <c r="B531" s="24"/>
      <c r="C531" s="25"/>
      <c r="D531" s="25"/>
      <c r="E531" s="26"/>
      <c r="F531" s="26"/>
      <c r="G531" s="26" t="str">
        <f>IF(F531=D531,"Quantité OK",IF(D531&lt;F548,"Ecart positif","Ecart négatif"))&amp;" "&amp;IF(C531=E531,"","- Article déclassé")</f>
        <v xml:space="preserve">Quantité OK </v>
      </c>
      <c r="H531" s="27"/>
      <c r="I531" s="27" t="str">
        <f t="shared" si="38"/>
        <v/>
      </c>
      <c r="J531" s="27"/>
      <c r="K531" s="27" t="str">
        <f t="shared" si="39"/>
        <v xml:space="preserve">Quantité OK </v>
      </c>
    </row>
    <row r="532" spans="1:11" ht="20.100000000000001" customHeight="1" x14ac:dyDescent="0.25">
      <c r="A532" s="24"/>
      <c r="B532" s="24"/>
      <c r="C532" s="25"/>
      <c r="D532" s="25"/>
      <c r="E532" s="26"/>
      <c r="F532" s="26"/>
      <c r="G532" s="26" t="str">
        <f>IF(F532=D532,"Quantité OK",IF(D532&lt;F549,"Ecart positif","Ecart négatif"))&amp;" "&amp;IF(C532=E532,"","- Article déclassé")</f>
        <v xml:space="preserve">Quantité OK </v>
      </c>
      <c r="H532" s="27"/>
      <c r="I532" s="27" t="str">
        <f t="shared" si="38"/>
        <v/>
      </c>
      <c r="J532" s="27"/>
      <c r="K532" s="27" t="str">
        <f t="shared" si="39"/>
        <v xml:space="preserve">Quantité OK </v>
      </c>
    </row>
    <row r="533" spans="1:11" ht="20.100000000000001" customHeight="1" x14ac:dyDescent="0.25">
      <c r="A533" s="24"/>
      <c r="B533" s="24"/>
      <c r="C533" s="25"/>
      <c r="D533" s="25"/>
      <c r="E533" s="26"/>
      <c r="F533" s="26"/>
      <c r="G533" s="26" t="str">
        <f>IF(F533=D533,"Quantité OK",IF(D533&lt;F551,"Ecart positif","Ecart négatif"))&amp;" "&amp;IF(C533=E533,"","- Article déclassé")</f>
        <v xml:space="preserve">Quantité OK </v>
      </c>
      <c r="H533" s="27"/>
      <c r="I533" s="27" t="str">
        <f t="shared" si="38"/>
        <v/>
      </c>
      <c r="J533" s="27"/>
      <c r="K533" s="27" t="str">
        <f t="shared" si="39"/>
        <v xml:space="preserve">Quantité OK </v>
      </c>
    </row>
    <row r="534" spans="1:11" customFormat="1" ht="20.100000000000001" customHeight="1" x14ac:dyDescent="0.25">
      <c r="A534" s="7"/>
      <c r="B534" s="7"/>
      <c r="C534" s="16"/>
      <c r="D534" s="16"/>
      <c r="E534" s="14"/>
      <c r="F534" s="14"/>
      <c r="G534" s="14" t="str">
        <f t="shared" ref="G534:G546" si="41">IF(F534=D534,"Quantité OK",IF(D534&lt;F553,"Ecart positif","Ecart négatif"))&amp;" "&amp;IF(C534=E534,"","- Article déclassé")</f>
        <v xml:space="preserve">Quantité OK </v>
      </c>
      <c r="H534" s="9"/>
      <c r="I534" s="9" t="str">
        <f t="shared" si="38"/>
        <v/>
      </c>
      <c r="J534" s="9"/>
      <c r="K534" s="9" t="str">
        <f t="shared" si="39"/>
        <v xml:space="preserve">Quantité OK </v>
      </c>
    </row>
    <row r="535" spans="1:11" customFormat="1" ht="20.100000000000001" customHeight="1" x14ac:dyDescent="0.25">
      <c r="A535" s="7"/>
      <c r="B535" s="7"/>
      <c r="C535" s="16"/>
      <c r="D535" s="16"/>
      <c r="E535" s="14"/>
      <c r="F535" s="14"/>
      <c r="G535" s="14" t="str">
        <f t="shared" si="41"/>
        <v xml:space="preserve">Quantité OK </v>
      </c>
      <c r="H535" s="9"/>
      <c r="I535" s="9" t="str">
        <f t="shared" si="38"/>
        <v/>
      </c>
      <c r="J535" s="9"/>
      <c r="K535" s="9" t="str">
        <f t="shared" si="39"/>
        <v xml:space="preserve">Quantité OK </v>
      </c>
    </row>
    <row r="536" spans="1:11" ht="20.100000000000001" customHeight="1" x14ac:dyDescent="0.25">
      <c r="A536" s="24"/>
      <c r="B536" s="24"/>
      <c r="C536" s="25"/>
      <c r="D536" s="25"/>
      <c r="E536" s="26"/>
      <c r="F536" s="26"/>
      <c r="G536" s="26" t="str">
        <f t="shared" si="41"/>
        <v xml:space="preserve">Quantité OK </v>
      </c>
      <c r="H536" s="27"/>
      <c r="I536" s="27" t="str">
        <f t="shared" si="38"/>
        <v/>
      </c>
      <c r="J536" s="27"/>
      <c r="K536" s="27" t="str">
        <f t="shared" si="39"/>
        <v xml:space="preserve">Quantité OK </v>
      </c>
    </row>
    <row r="537" spans="1:11" customFormat="1" ht="20.100000000000001" customHeight="1" x14ac:dyDescent="0.25">
      <c r="A537" s="7"/>
      <c r="B537" s="7"/>
      <c r="C537" s="16"/>
      <c r="D537" s="16"/>
      <c r="E537" s="14"/>
      <c r="F537" s="14"/>
      <c r="G537" s="14" t="str">
        <f t="shared" si="41"/>
        <v xml:space="preserve">Quantité OK </v>
      </c>
      <c r="H537" s="9"/>
      <c r="I537" s="9" t="str">
        <f t="shared" si="38"/>
        <v/>
      </c>
      <c r="J537" s="9"/>
      <c r="K537" s="9" t="str">
        <f t="shared" si="39"/>
        <v xml:space="preserve">Quantité OK </v>
      </c>
    </row>
    <row r="538" spans="1:11" customFormat="1" ht="20.100000000000001" customHeight="1" x14ac:dyDescent="0.25">
      <c r="A538" s="7"/>
      <c r="B538" s="7"/>
      <c r="C538" s="16"/>
      <c r="D538" s="16"/>
      <c r="E538" s="14"/>
      <c r="F538" s="14"/>
      <c r="G538" s="14" t="str">
        <f t="shared" si="41"/>
        <v xml:space="preserve">Quantité OK </v>
      </c>
      <c r="H538" s="9"/>
      <c r="I538" s="9" t="str">
        <f t="shared" si="38"/>
        <v/>
      </c>
      <c r="J538" s="9"/>
      <c r="K538" s="9" t="str">
        <f t="shared" si="39"/>
        <v xml:space="preserve">Quantité OK </v>
      </c>
    </row>
    <row r="539" spans="1:11" customFormat="1" ht="20.100000000000001" customHeight="1" x14ac:dyDescent="0.25">
      <c r="A539" s="7"/>
      <c r="B539" s="7"/>
      <c r="C539" s="16"/>
      <c r="D539" s="16"/>
      <c r="E539" s="14"/>
      <c r="F539" s="14"/>
      <c r="G539" s="14" t="str">
        <f t="shared" si="41"/>
        <v xml:space="preserve">Quantité OK </v>
      </c>
      <c r="H539" s="9"/>
      <c r="I539" s="9" t="str">
        <f t="shared" si="38"/>
        <v/>
      </c>
      <c r="J539" s="9"/>
      <c r="K539" s="9" t="str">
        <f t="shared" si="39"/>
        <v xml:space="preserve">Quantité OK </v>
      </c>
    </row>
    <row r="540" spans="1:11" ht="20.100000000000001" customHeight="1" x14ac:dyDescent="0.25">
      <c r="A540" s="24"/>
      <c r="B540" s="24"/>
      <c r="C540" s="25"/>
      <c r="D540" s="25"/>
      <c r="E540" s="26"/>
      <c r="F540" s="26"/>
      <c r="G540" s="26" t="str">
        <f t="shared" si="41"/>
        <v xml:space="preserve">Quantité OK </v>
      </c>
      <c r="H540" s="27"/>
      <c r="I540" s="27" t="str">
        <f t="shared" si="38"/>
        <v/>
      </c>
      <c r="J540" s="27"/>
      <c r="K540" s="27" t="str">
        <f t="shared" si="39"/>
        <v xml:space="preserve">Quantité OK </v>
      </c>
    </row>
    <row r="541" spans="1:11" ht="20.100000000000001" customHeight="1" x14ac:dyDescent="0.25">
      <c r="A541" s="24"/>
      <c r="B541" s="24"/>
      <c r="C541" s="25"/>
      <c r="D541" s="25"/>
      <c r="E541" s="26"/>
      <c r="F541" s="26"/>
      <c r="G541" s="26" t="str">
        <f t="shared" si="41"/>
        <v xml:space="preserve">Quantité OK </v>
      </c>
      <c r="H541" s="27"/>
      <c r="I541" s="27" t="str">
        <f t="shared" si="38"/>
        <v/>
      </c>
      <c r="J541" s="27"/>
      <c r="K541" s="27" t="str">
        <f t="shared" si="39"/>
        <v xml:space="preserve">Quantité OK </v>
      </c>
    </row>
    <row r="542" spans="1:11" customFormat="1" ht="20.100000000000001" customHeight="1" x14ac:dyDescent="0.25">
      <c r="A542" s="7"/>
      <c r="B542" s="7"/>
      <c r="C542" s="16"/>
      <c r="D542" s="16"/>
      <c r="E542" s="14"/>
      <c r="F542" s="14"/>
      <c r="G542" s="14" t="str">
        <f t="shared" si="41"/>
        <v xml:space="preserve">Quantité OK </v>
      </c>
      <c r="H542" s="9"/>
      <c r="I542" s="9" t="str">
        <f t="shared" si="38"/>
        <v/>
      </c>
      <c r="J542" s="9"/>
      <c r="K542" s="9" t="str">
        <f t="shared" si="39"/>
        <v xml:space="preserve">Quantité OK </v>
      </c>
    </row>
    <row r="543" spans="1:11" customFormat="1" ht="20.100000000000001" customHeight="1" x14ac:dyDescent="0.25">
      <c r="A543" s="7"/>
      <c r="B543" s="7"/>
      <c r="C543" s="16"/>
      <c r="D543" s="16"/>
      <c r="E543" s="14"/>
      <c r="F543" s="14"/>
      <c r="G543" s="14" t="str">
        <f t="shared" si="41"/>
        <v xml:space="preserve">Quantité OK </v>
      </c>
      <c r="H543" s="9"/>
      <c r="I543" s="9" t="str">
        <f t="shared" si="38"/>
        <v/>
      </c>
      <c r="J543" s="9"/>
      <c r="K543" s="9" t="str">
        <f t="shared" si="39"/>
        <v xml:space="preserve">Quantité OK </v>
      </c>
    </row>
    <row r="544" spans="1:11" customFormat="1" ht="20.100000000000001" customHeight="1" x14ac:dyDescent="0.25">
      <c r="A544" s="7"/>
      <c r="B544" s="7"/>
      <c r="C544" s="16"/>
      <c r="D544" s="16"/>
      <c r="E544" s="14"/>
      <c r="F544" s="14"/>
      <c r="G544" s="14" t="str">
        <f t="shared" si="41"/>
        <v xml:space="preserve">Quantité OK </v>
      </c>
      <c r="H544" s="9"/>
      <c r="I544" s="9" t="str">
        <f t="shared" si="38"/>
        <v/>
      </c>
      <c r="J544" s="9"/>
      <c r="K544" s="9" t="str">
        <f t="shared" si="39"/>
        <v xml:space="preserve">Quantité OK </v>
      </c>
    </row>
    <row r="545" spans="1:11" ht="20.100000000000001" customHeight="1" x14ac:dyDescent="0.25">
      <c r="A545" s="24"/>
      <c r="B545" s="24"/>
      <c r="C545" s="25"/>
      <c r="D545" s="25"/>
      <c r="E545" s="26"/>
      <c r="F545" s="26"/>
      <c r="G545" s="26" t="str">
        <f t="shared" si="41"/>
        <v xml:space="preserve">Quantité OK </v>
      </c>
      <c r="H545" s="27"/>
      <c r="I545" s="27" t="str">
        <f t="shared" si="38"/>
        <v/>
      </c>
      <c r="J545" s="27"/>
      <c r="K545" s="27" t="str">
        <f t="shared" si="39"/>
        <v xml:space="preserve">Quantité OK </v>
      </c>
    </row>
    <row r="546" spans="1:11" ht="20.100000000000001" customHeight="1" x14ac:dyDescent="0.25">
      <c r="A546" s="24"/>
      <c r="B546" s="24"/>
      <c r="C546" s="25"/>
      <c r="D546" s="25"/>
      <c r="E546" s="26"/>
      <c r="F546" s="26"/>
      <c r="G546" s="26" t="str">
        <f t="shared" si="41"/>
        <v xml:space="preserve">Quantité OK </v>
      </c>
      <c r="H546" s="27"/>
      <c r="I546" s="27" t="str">
        <f t="shared" si="38"/>
        <v/>
      </c>
      <c r="J546" s="27"/>
      <c r="K546" s="27" t="str">
        <f t="shared" si="39"/>
        <v xml:space="preserve">Quantité OK </v>
      </c>
    </row>
    <row r="547" spans="1:11" ht="20.100000000000001" customHeight="1" x14ac:dyDescent="0.25">
      <c r="A547" s="24"/>
      <c r="B547" s="24"/>
      <c r="C547" s="25"/>
      <c r="D547" s="25"/>
      <c r="E547" s="26"/>
      <c r="F547" s="26"/>
      <c r="G547" s="26" t="str">
        <f t="shared" ref="G547" si="42">IF(F547=D547,"Quantité OK",IF(D547&lt;F567,"Ecart positif","Ecart négatif"))&amp;" "&amp;IF(C547=E547,"","- Article déclassé")</f>
        <v xml:space="preserve">Quantité OK </v>
      </c>
      <c r="H547" s="27"/>
      <c r="I547" s="27" t="str">
        <f t="shared" si="38"/>
        <v/>
      </c>
      <c r="J547" s="27"/>
      <c r="K547" s="27" t="str">
        <f t="shared" si="39"/>
        <v xml:space="preserve">Quantité OK </v>
      </c>
    </row>
    <row r="548" spans="1:11" customFormat="1" ht="20.100000000000001" customHeight="1" x14ac:dyDescent="0.25">
      <c r="A548" s="7"/>
      <c r="B548" s="7"/>
      <c r="C548" s="16"/>
      <c r="D548" s="16"/>
      <c r="E548" s="14"/>
      <c r="F548" s="14"/>
      <c r="G548" s="14" t="str">
        <f>IF(F548=D548,"Quantité OK",IF(D548&lt;#REF!,"Ecart positif","Ecart négatif"))&amp;" "&amp;IF(C548=E548,"","- Article déclassé")</f>
        <v xml:space="preserve">Quantité OK </v>
      </c>
      <c r="H548" s="9"/>
      <c r="I548" s="9" t="str">
        <f t="shared" si="38"/>
        <v/>
      </c>
      <c r="J548" s="9"/>
      <c r="K548" s="9" t="str">
        <f t="shared" si="39"/>
        <v xml:space="preserve">Quantité OK </v>
      </c>
    </row>
    <row r="549" spans="1:11" customFormat="1" ht="20.100000000000001" customHeight="1" x14ac:dyDescent="0.25">
      <c r="A549" s="7"/>
      <c r="B549" s="7"/>
      <c r="C549" s="16"/>
      <c r="D549" s="16"/>
      <c r="E549" s="14"/>
      <c r="F549" s="14"/>
      <c r="G549" s="14" t="str">
        <f>IF(F549=D549,"Quantité OK",IF(D549&lt;F568,"Ecart positif","Ecart négatif"))&amp;" "&amp;IF(C549=E549,"","- Article déclassé")</f>
        <v xml:space="preserve">Quantité OK </v>
      </c>
      <c r="H549" s="9"/>
      <c r="I549" s="9" t="str">
        <f t="shared" si="38"/>
        <v/>
      </c>
      <c r="J549" s="9"/>
      <c r="K549" s="9" t="str">
        <f t="shared" si="39"/>
        <v xml:space="preserve">Quantité OK </v>
      </c>
    </row>
    <row r="550" spans="1:11" customFormat="1" ht="20.100000000000001" customHeight="1" x14ac:dyDescent="0.25">
      <c r="A550" s="7"/>
      <c r="B550" s="7"/>
      <c r="C550" s="16"/>
      <c r="D550" s="16"/>
      <c r="E550" s="14"/>
      <c r="F550" s="14"/>
      <c r="G550" s="14" t="str">
        <f>IF(F550=D550,"Quantité OK",IF(D550&lt;F569,"Ecart positif","Ecart négatif"))&amp;" "&amp;IF(C550=E550,"","- Article déclassé")</f>
        <v xml:space="preserve">Quantité OK </v>
      </c>
      <c r="H550" s="9"/>
      <c r="I550" s="9" t="str">
        <f t="shared" si="38"/>
        <v/>
      </c>
      <c r="J550" s="9"/>
      <c r="K550" s="9" t="str">
        <f t="shared" si="39"/>
        <v xml:space="preserve">Quantité OK </v>
      </c>
    </row>
    <row r="551" spans="1:11" customFormat="1" ht="20.100000000000001" customHeight="1" x14ac:dyDescent="0.25">
      <c r="A551" s="7"/>
      <c r="B551" s="7"/>
      <c r="C551" s="16"/>
      <c r="D551" s="16"/>
      <c r="E551" s="14"/>
      <c r="F551" s="14"/>
      <c r="G551" s="14" t="str">
        <f t="shared" ref="G551:G552" si="43">IF(F551=D551,"Quantité OK",IF(D551&lt;F570,"Ecart positif","Ecart négatif"))&amp;" "&amp;IF(C551=E551,"","- Article déclassé")</f>
        <v xml:space="preserve">Quantité OK </v>
      </c>
      <c r="H551" s="9"/>
      <c r="I551" s="9" t="str">
        <f t="shared" si="38"/>
        <v/>
      </c>
      <c r="J551" s="9"/>
      <c r="K551" s="9" t="str">
        <f t="shared" si="39"/>
        <v xml:space="preserve">Quantité OK </v>
      </c>
    </row>
    <row r="552" spans="1:11" ht="20.100000000000001" customHeight="1" x14ac:dyDescent="0.25">
      <c r="A552" s="24"/>
      <c r="B552" s="24"/>
      <c r="C552" s="25"/>
      <c r="D552" s="25"/>
      <c r="E552" s="26"/>
      <c r="F552" s="26"/>
      <c r="G552" s="26" t="str">
        <f t="shared" si="43"/>
        <v xml:space="preserve">Quantité OK </v>
      </c>
      <c r="H552" s="27"/>
      <c r="I552" s="27" t="str">
        <f t="shared" si="38"/>
        <v/>
      </c>
      <c r="J552" s="27"/>
      <c r="K552" s="27" t="str">
        <f t="shared" si="39"/>
        <v xml:space="preserve">Quantité OK </v>
      </c>
    </row>
    <row r="553" spans="1:11" customFormat="1" ht="20.100000000000001" customHeight="1" x14ac:dyDescent="0.25">
      <c r="A553" s="7"/>
      <c r="B553" s="7"/>
      <c r="C553" s="16"/>
      <c r="D553" s="16"/>
      <c r="E553" s="14"/>
      <c r="F553" s="14"/>
      <c r="G553" s="14" t="str">
        <f t="shared" ref="G553:G559" si="44">IF(F553=D553,"Quantité OK",IF(D553&lt;F571,"Ecart positif","Ecart négatif"))&amp;" "&amp;IF(C553=E553,"","- Article déclassé")</f>
        <v xml:space="preserve">Quantité OK </v>
      </c>
      <c r="H553" s="9"/>
      <c r="I553" s="9" t="str">
        <f t="shared" si="38"/>
        <v/>
      </c>
      <c r="J553" s="9"/>
      <c r="K553" s="9" t="str">
        <f t="shared" si="39"/>
        <v xml:space="preserve">Quantité OK </v>
      </c>
    </row>
    <row r="554" spans="1:11" ht="20.100000000000001" customHeight="1" x14ac:dyDescent="0.25">
      <c r="A554" s="24"/>
      <c r="B554" s="24"/>
      <c r="C554" s="25"/>
      <c r="D554" s="25"/>
      <c r="E554" s="26"/>
      <c r="F554" s="26"/>
      <c r="G554" s="26" t="str">
        <f t="shared" si="44"/>
        <v xml:space="preserve">Quantité OK </v>
      </c>
      <c r="H554" s="27"/>
      <c r="I554" s="27" t="str">
        <f t="shared" si="38"/>
        <v/>
      </c>
      <c r="J554" s="27"/>
      <c r="K554" s="27" t="str">
        <f t="shared" si="39"/>
        <v xml:space="preserve">Quantité OK </v>
      </c>
    </row>
    <row r="555" spans="1:11" customFormat="1" ht="20.100000000000001" customHeight="1" x14ac:dyDescent="0.25">
      <c r="A555" s="7"/>
      <c r="B555" s="7"/>
      <c r="C555" s="16"/>
      <c r="D555" s="16"/>
      <c r="E555" s="14"/>
      <c r="F555" s="14"/>
      <c r="G555" s="14" t="str">
        <f t="shared" si="44"/>
        <v xml:space="preserve">Quantité OK </v>
      </c>
      <c r="H555" s="9"/>
      <c r="I555" s="9" t="str">
        <f t="shared" si="38"/>
        <v/>
      </c>
      <c r="J555" s="9"/>
      <c r="K555" s="9" t="str">
        <f t="shared" si="39"/>
        <v xml:space="preserve">Quantité OK </v>
      </c>
    </row>
    <row r="556" spans="1:11" ht="20.100000000000001" customHeight="1" x14ac:dyDescent="0.25">
      <c r="A556" s="24"/>
      <c r="B556" s="24"/>
      <c r="C556" s="25"/>
      <c r="D556" s="25"/>
      <c r="E556" s="26"/>
      <c r="F556" s="26"/>
      <c r="G556" s="26" t="str">
        <f t="shared" si="44"/>
        <v xml:space="preserve">Quantité OK </v>
      </c>
      <c r="H556" s="27"/>
      <c r="I556" s="27" t="str">
        <f t="shared" si="38"/>
        <v/>
      </c>
      <c r="J556" s="27"/>
      <c r="K556" s="27" t="str">
        <f t="shared" si="39"/>
        <v xml:space="preserve">Quantité OK </v>
      </c>
    </row>
    <row r="557" spans="1:11" customFormat="1" ht="20.100000000000001" customHeight="1" x14ac:dyDescent="0.25">
      <c r="A557" s="7"/>
      <c r="B557" s="7"/>
      <c r="C557" s="16"/>
      <c r="D557" s="16"/>
      <c r="E557" s="14"/>
      <c r="F557" s="14"/>
      <c r="G557" s="14" t="str">
        <f t="shared" si="44"/>
        <v xml:space="preserve">Quantité OK </v>
      </c>
      <c r="H557" s="9"/>
      <c r="I557" s="9" t="str">
        <f t="shared" si="38"/>
        <v/>
      </c>
      <c r="J557" s="9"/>
      <c r="K557" s="9" t="str">
        <f t="shared" si="39"/>
        <v xml:space="preserve">Quantité OK </v>
      </c>
    </row>
    <row r="558" spans="1:11" ht="20.100000000000001" customHeight="1" x14ac:dyDescent="0.25">
      <c r="A558" s="24"/>
      <c r="B558" s="24"/>
      <c r="C558" s="25"/>
      <c r="D558" s="25"/>
      <c r="E558" s="26"/>
      <c r="F558" s="26"/>
      <c r="G558" s="26" t="str">
        <f t="shared" si="44"/>
        <v xml:space="preserve">Quantité OK </v>
      </c>
      <c r="H558" s="27"/>
      <c r="I558" s="27" t="str">
        <f t="shared" si="38"/>
        <v/>
      </c>
      <c r="J558" s="27"/>
      <c r="K558" s="27" t="str">
        <f t="shared" si="39"/>
        <v xml:space="preserve">Quantité OK </v>
      </c>
    </row>
    <row r="559" spans="1:11" customFormat="1" ht="20.100000000000001" customHeight="1" x14ac:dyDescent="0.25">
      <c r="A559" s="7"/>
      <c r="B559" s="7"/>
      <c r="C559" s="16"/>
      <c r="D559" s="16"/>
      <c r="E559" s="14"/>
      <c r="F559" s="14"/>
      <c r="G559" s="14" t="str">
        <f t="shared" si="44"/>
        <v xml:space="preserve">Quantité OK </v>
      </c>
      <c r="H559" s="9"/>
      <c r="I559" s="9" t="str">
        <f t="shared" si="38"/>
        <v/>
      </c>
      <c r="J559" s="9"/>
      <c r="K559" s="9" t="str">
        <f t="shared" si="39"/>
        <v xml:space="preserve">Quantité OK </v>
      </c>
    </row>
    <row r="560" spans="1:11" ht="20.100000000000001" customHeight="1" x14ac:dyDescent="0.25">
      <c r="A560" s="24"/>
      <c r="B560" s="24"/>
      <c r="C560" s="25"/>
      <c r="D560" s="25"/>
      <c r="E560" s="26"/>
      <c r="F560" s="26"/>
      <c r="G560" s="26" t="str">
        <f t="shared" ref="G560:G564" si="45">IF(F560=D560,"Quantité OK",IF(D560&lt;F578,"Ecart positif","Ecart négatif"))&amp;" "&amp;IF(C560=E560,"","- Article déclassé")</f>
        <v xml:space="preserve">Quantité OK </v>
      </c>
      <c r="H560" s="27"/>
      <c r="I560" s="27" t="str">
        <f t="shared" si="38"/>
        <v/>
      </c>
      <c r="J560" s="27"/>
      <c r="K560" s="27" t="str">
        <f t="shared" si="39"/>
        <v xml:space="preserve">Quantité OK </v>
      </c>
    </row>
    <row r="561" spans="1:11" customFormat="1" ht="20.100000000000001" customHeight="1" x14ac:dyDescent="0.25">
      <c r="A561" s="7"/>
      <c r="B561" s="7"/>
      <c r="C561" s="16"/>
      <c r="D561" s="16"/>
      <c r="E561" s="14"/>
      <c r="F561" s="14"/>
      <c r="G561" s="14" t="str">
        <f t="shared" si="45"/>
        <v xml:space="preserve">Quantité OK </v>
      </c>
      <c r="H561" s="9"/>
      <c r="I561" s="9" t="str">
        <f t="shared" si="38"/>
        <v/>
      </c>
      <c r="J561" s="9"/>
      <c r="K561" s="9" t="str">
        <f t="shared" si="39"/>
        <v xml:space="preserve">Quantité OK </v>
      </c>
    </row>
    <row r="562" spans="1:11" ht="20.100000000000001" customHeight="1" x14ac:dyDescent="0.25">
      <c r="A562" s="24"/>
      <c r="B562" s="24"/>
      <c r="C562" s="25"/>
      <c r="D562" s="25"/>
      <c r="E562" s="26"/>
      <c r="F562" s="26"/>
      <c r="G562" s="26" t="str">
        <f t="shared" si="45"/>
        <v xml:space="preserve">Quantité OK </v>
      </c>
      <c r="H562" s="27"/>
      <c r="I562" s="27" t="str">
        <f t="shared" si="38"/>
        <v/>
      </c>
      <c r="J562" s="27"/>
      <c r="K562" s="27" t="str">
        <f t="shared" si="39"/>
        <v xml:space="preserve">Quantité OK </v>
      </c>
    </row>
    <row r="563" spans="1:11" ht="20.100000000000001" customHeight="1" x14ac:dyDescent="0.25">
      <c r="A563" s="24"/>
      <c r="B563" s="24"/>
      <c r="C563" s="25"/>
      <c r="D563" s="25"/>
      <c r="E563" s="26"/>
      <c r="F563" s="26"/>
      <c r="G563" s="26" t="str">
        <f t="shared" si="45"/>
        <v xml:space="preserve">Quantité OK </v>
      </c>
      <c r="H563" s="27"/>
      <c r="I563" s="27" t="str">
        <f t="shared" si="38"/>
        <v/>
      </c>
      <c r="J563" s="27"/>
      <c r="K563" s="27" t="str">
        <f t="shared" si="39"/>
        <v xml:space="preserve">Quantité OK </v>
      </c>
    </row>
    <row r="564" spans="1:11" customFormat="1" ht="20.100000000000001" customHeight="1" x14ac:dyDescent="0.25">
      <c r="A564" s="7"/>
      <c r="B564" s="7"/>
      <c r="C564" s="16"/>
      <c r="D564" s="16"/>
      <c r="E564" s="14"/>
      <c r="F564" s="14"/>
      <c r="G564" s="14" t="str">
        <f t="shared" si="45"/>
        <v xml:space="preserve">Quantité OK </v>
      </c>
      <c r="H564" s="9"/>
      <c r="I564" s="9" t="str">
        <f t="shared" ref="I564:I615" si="46">IF(H564="OK",C564,"")</f>
        <v/>
      </c>
      <c r="J564" s="9"/>
      <c r="K564" s="9" t="str">
        <f t="shared" ref="K564:K615" si="47">IF(D564=J564,"Quantité OK",IF(D564&lt;J564,"Ecart positif","Ecart négatif"))&amp;" "&amp;IF(I564=C564,"","- Article déclassé")</f>
        <v xml:space="preserve">Quantité OK </v>
      </c>
    </row>
    <row r="565" spans="1:11" ht="20.100000000000001" customHeight="1" x14ac:dyDescent="0.25">
      <c r="A565" s="24"/>
      <c r="B565" s="24"/>
      <c r="C565" s="25"/>
      <c r="D565" s="25"/>
      <c r="E565" s="26"/>
      <c r="F565" s="26"/>
      <c r="G565" s="26" t="str">
        <f>IF(F565=D565,"Quantité OK",IF(D565&lt;F582,"Ecart positif","Ecart négatif"))&amp;" "&amp;IF(C565=E565,"","- Article déclassé")</f>
        <v xml:space="preserve">Quantité OK </v>
      </c>
      <c r="H565" s="27"/>
      <c r="I565" s="27" t="str">
        <f t="shared" si="46"/>
        <v/>
      </c>
      <c r="J565" s="27"/>
      <c r="K565" s="27" t="str">
        <f t="shared" si="47"/>
        <v xml:space="preserve">Quantité OK </v>
      </c>
    </row>
    <row r="566" spans="1:11" ht="20.100000000000001" customHeight="1" x14ac:dyDescent="0.25">
      <c r="A566" s="24"/>
      <c r="B566" s="24"/>
      <c r="C566" s="25"/>
      <c r="D566" s="25"/>
      <c r="E566" s="26"/>
      <c r="F566" s="26"/>
      <c r="G566" s="26" t="str">
        <f>IF(F566=D566,"Quantité OK",IF(D566&lt;F583,"Ecart positif","Ecart négatif"))&amp;" "&amp;IF(C566=E566,"","- Article déclassé")</f>
        <v xml:space="preserve">Quantité OK </v>
      </c>
      <c r="H566" s="27"/>
      <c r="I566" s="27" t="str">
        <f t="shared" si="46"/>
        <v/>
      </c>
      <c r="J566" s="27"/>
      <c r="K566" s="27" t="str">
        <f t="shared" si="47"/>
        <v xml:space="preserve">Quantité OK </v>
      </c>
    </row>
    <row r="567" spans="1:11" customFormat="1" ht="20.100000000000001" customHeight="1" x14ac:dyDescent="0.25">
      <c r="A567" s="7"/>
      <c r="B567" s="7"/>
      <c r="C567" s="16"/>
      <c r="D567" s="16"/>
      <c r="E567" s="14"/>
      <c r="F567" s="14"/>
      <c r="G567" s="14" t="str">
        <f>IF(F567=D567,"Quantité OK",IF(D567&lt;F584,"Ecart positif","Ecart négatif"))&amp;" "&amp;IF(C567=E567,"","- Article déclassé")</f>
        <v xml:space="preserve">Quantité OK </v>
      </c>
      <c r="H567" s="9"/>
      <c r="I567" s="9" t="str">
        <f t="shared" si="46"/>
        <v/>
      </c>
      <c r="J567" s="9"/>
      <c r="K567" s="9" t="str">
        <f t="shared" si="47"/>
        <v xml:space="preserve">Quantité OK </v>
      </c>
    </row>
    <row r="568" spans="1:11" customFormat="1" ht="20.100000000000001" customHeight="1" x14ac:dyDescent="0.25">
      <c r="A568" s="7"/>
      <c r="B568" s="7"/>
      <c r="C568" s="16"/>
      <c r="D568" s="16"/>
      <c r="E568" s="14"/>
      <c r="F568" s="14"/>
      <c r="G568" s="14" t="str">
        <f>IF(F568=D568,"Quantité OK",IF(D568&lt;#REF!,"Ecart positif","Ecart négatif"))&amp;" "&amp;IF(C568=E568,"","- Article déclassé")</f>
        <v xml:space="preserve">Quantité OK </v>
      </c>
      <c r="H568" s="9"/>
      <c r="I568" s="9" t="str">
        <f t="shared" si="46"/>
        <v/>
      </c>
      <c r="J568" s="9"/>
      <c r="K568" s="9" t="str">
        <f t="shared" si="47"/>
        <v xml:space="preserve">Quantité OK </v>
      </c>
    </row>
    <row r="569" spans="1:11" ht="20.100000000000001" customHeight="1" x14ac:dyDescent="0.25">
      <c r="A569" s="24"/>
      <c r="B569" s="24"/>
      <c r="C569" s="25"/>
      <c r="D569" s="25"/>
      <c r="E569" s="26"/>
      <c r="F569" s="26"/>
      <c r="G569" s="26" t="str">
        <f>IF(F569=D569,"Quantité OK",IF(D569&lt;F586,"Ecart positif","Ecart négatif"))&amp;" "&amp;IF(C569=E569,"","- Article déclassé")</f>
        <v xml:space="preserve">Quantité OK </v>
      </c>
      <c r="H569" s="27"/>
      <c r="I569" s="27" t="str">
        <f t="shared" si="46"/>
        <v/>
      </c>
      <c r="J569" s="27"/>
      <c r="K569" s="27" t="str">
        <f t="shared" si="47"/>
        <v xml:space="preserve">Quantité OK </v>
      </c>
    </row>
    <row r="570" spans="1:11" customFormat="1" ht="20.100000000000001" customHeight="1" x14ac:dyDescent="0.25">
      <c r="A570" s="7"/>
      <c r="B570" s="7"/>
      <c r="C570" s="16"/>
      <c r="D570" s="16"/>
      <c r="E570" s="14"/>
      <c r="F570" s="14"/>
      <c r="G570" s="14" t="str">
        <f>IF(F570=D570,"Quantité OK",IF(D570&lt;F586,"Ecart positif","Ecart négatif"))&amp;" "&amp;IF(C570=E570,"","- Article déclassé")</f>
        <v xml:space="preserve">Quantité OK </v>
      </c>
      <c r="H570" s="9"/>
      <c r="I570" s="9" t="str">
        <f t="shared" si="46"/>
        <v/>
      </c>
      <c r="J570" s="9"/>
      <c r="K570" s="9" t="str">
        <f t="shared" si="47"/>
        <v xml:space="preserve">Quantité OK </v>
      </c>
    </row>
    <row r="571" spans="1:11" ht="20.100000000000001" customHeight="1" x14ac:dyDescent="0.25">
      <c r="A571" s="24"/>
      <c r="B571" s="24"/>
      <c r="C571" s="25"/>
      <c r="D571" s="25"/>
      <c r="E571" s="26"/>
      <c r="F571" s="26"/>
      <c r="G571" s="26" t="str">
        <f>IF(F571=D571,"Quantité OK",IF(D571&lt;F587,"Ecart positif","Ecart négatif"))&amp;" "&amp;IF(C571=E571,"","- Article déclassé")</f>
        <v xml:space="preserve">Quantité OK </v>
      </c>
      <c r="H571" s="27"/>
      <c r="I571" s="27" t="str">
        <f t="shared" si="46"/>
        <v/>
      </c>
      <c r="J571" s="27"/>
      <c r="K571" s="27" t="str">
        <f t="shared" si="47"/>
        <v xml:space="preserve">Quantité OK </v>
      </c>
    </row>
    <row r="572" spans="1:11" ht="20.100000000000001" customHeight="1" x14ac:dyDescent="0.25">
      <c r="A572" s="24"/>
      <c r="B572" s="24"/>
      <c r="C572" s="25"/>
      <c r="D572" s="25"/>
      <c r="E572" s="26"/>
      <c r="F572" s="26"/>
      <c r="G572" s="26" t="str">
        <f>IF(F572=D572,"Quantité OK",IF(D572&lt;F588,"Ecart positif","Ecart négatif"))&amp;" "&amp;IF(C572=E572,"","- Article déclassé")</f>
        <v xml:space="preserve">Quantité OK </v>
      </c>
      <c r="H572" s="27"/>
      <c r="I572" s="27" t="str">
        <f t="shared" si="46"/>
        <v/>
      </c>
      <c r="J572" s="27"/>
      <c r="K572" s="27" t="str">
        <f t="shared" si="47"/>
        <v xml:space="preserve">Quantité OK </v>
      </c>
    </row>
    <row r="573" spans="1:11" ht="20.100000000000001" customHeight="1" x14ac:dyDescent="0.25">
      <c r="A573" s="24"/>
      <c r="B573" s="24"/>
      <c r="C573" s="25"/>
      <c r="D573" s="25"/>
      <c r="E573" s="26"/>
      <c r="F573" s="26"/>
      <c r="G573" s="26" t="str">
        <f>IF(F573=D573,"Quantité OK",IF(D573&lt;F589,"Ecart positif","Ecart négatif"))&amp;" "&amp;IF(C573=E573,"","- Article déclassé")</f>
        <v xml:space="preserve">Quantité OK </v>
      </c>
      <c r="H573" s="27"/>
      <c r="I573" s="27" t="str">
        <f t="shared" si="46"/>
        <v/>
      </c>
      <c r="J573" s="27"/>
      <c r="K573" s="27" t="str">
        <f t="shared" si="47"/>
        <v xml:space="preserve">Quantité OK </v>
      </c>
    </row>
    <row r="574" spans="1:11" customFormat="1" ht="20.100000000000001" customHeight="1" x14ac:dyDescent="0.25">
      <c r="A574" s="7"/>
      <c r="B574" s="7"/>
      <c r="C574" s="16"/>
      <c r="D574" s="16"/>
      <c r="E574" s="14"/>
      <c r="F574" s="14"/>
      <c r="G574" s="14" t="str">
        <f>IF(F574=D574,"Quantité OK",IF(D574&lt;F590,"Ecart positif","Ecart négatif"))&amp;" "&amp;IF(C574=E574,"","- Article déclassé")</f>
        <v xml:space="preserve">Quantité OK </v>
      </c>
      <c r="H574" s="9"/>
      <c r="I574" s="9" t="str">
        <f t="shared" si="46"/>
        <v/>
      </c>
      <c r="J574" s="9"/>
      <c r="K574" s="9" t="str">
        <f t="shared" si="47"/>
        <v xml:space="preserve">Quantité OK </v>
      </c>
    </row>
    <row r="575" spans="1:11" customFormat="1" ht="20.100000000000001" customHeight="1" x14ac:dyDescent="0.25">
      <c r="A575" s="7"/>
      <c r="B575" s="7"/>
      <c r="C575" s="16"/>
      <c r="D575" s="16"/>
      <c r="E575" s="14"/>
      <c r="F575" s="14"/>
      <c r="G575" s="14" t="str">
        <f>IF(F575=D575,"Quantité OK",IF(D575&lt;#REF!,"Ecart positif","Ecart négatif"))&amp;" "&amp;IF(C575=E575,"","- Article déclassé")</f>
        <v xml:space="preserve">Quantité OK </v>
      </c>
      <c r="H575" s="9"/>
      <c r="I575" s="9" t="str">
        <f t="shared" si="46"/>
        <v/>
      </c>
      <c r="J575" s="9"/>
      <c r="K575" s="9" t="str">
        <f t="shared" si="47"/>
        <v xml:space="preserve">Quantité OK </v>
      </c>
    </row>
    <row r="576" spans="1:11" customFormat="1" ht="20.100000000000001" customHeight="1" x14ac:dyDescent="0.25">
      <c r="A576" s="7"/>
      <c r="B576" s="7"/>
      <c r="C576" s="16"/>
      <c r="D576" s="16"/>
      <c r="E576" s="14"/>
      <c r="F576" s="14"/>
      <c r="G576" s="14" t="str">
        <f>IF(F576=D576,"Quantité OK",IF(D576&lt;F591,"Ecart positif","Ecart négatif"))&amp;" "&amp;IF(C576=E576,"","- Article déclassé")</f>
        <v xml:space="preserve">Quantité OK </v>
      </c>
      <c r="H576" s="9"/>
      <c r="I576" s="9" t="str">
        <f t="shared" si="46"/>
        <v/>
      </c>
      <c r="J576" s="9"/>
      <c r="K576" s="9" t="str">
        <f t="shared" si="47"/>
        <v xml:space="preserve">Quantité OK </v>
      </c>
    </row>
    <row r="577" spans="1:11" customFormat="1" ht="20.100000000000001" customHeight="1" x14ac:dyDescent="0.25">
      <c r="A577" s="7"/>
      <c r="B577" s="7"/>
      <c r="C577" s="16"/>
      <c r="D577" s="16"/>
      <c r="E577" s="14"/>
      <c r="F577" s="14"/>
      <c r="G577" s="14" t="str">
        <f>IF(F577=D577,"Quantité OK",IF(D577&lt;F592,"Ecart positif","Ecart négatif"))&amp;" "&amp;IF(C577=E577,"","- Article déclassé")</f>
        <v xml:space="preserve">Quantité OK </v>
      </c>
      <c r="H577" s="9"/>
      <c r="I577" s="9" t="str">
        <f t="shared" si="46"/>
        <v/>
      </c>
      <c r="J577" s="9"/>
      <c r="K577" s="9" t="str">
        <f t="shared" si="47"/>
        <v xml:space="preserve">Quantité OK </v>
      </c>
    </row>
    <row r="578" spans="1:11" customFormat="1" ht="20.100000000000001" customHeight="1" x14ac:dyDescent="0.25">
      <c r="A578" s="7"/>
      <c r="B578" s="7"/>
      <c r="C578" s="16"/>
      <c r="D578" s="16"/>
      <c r="E578" s="14"/>
      <c r="F578" s="14"/>
      <c r="G578" s="14" t="str">
        <f>IF(F578=D578,"Quantité OK",IF(D578&lt;F593,"Ecart positif","Ecart négatif"))&amp;" "&amp;IF(C578=E578,"","- Article déclassé")</f>
        <v xml:space="preserve">Quantité OK </v>
      </c>
      <c r="H578" s="9"/>
      <c r="I578" s="9" t="str">
        <f t="shared" si="46"/>
        <v/>
      </c>
      <c r="J578" s="9"/>
      <c r="K578" s="9" t="str">
        <f t="shared" si="47"/>
        <v xml:space="preserve">Quantité OK </v>
      </c>
    </row>
    <row r="579" spans="1:11" ht="20.100000000000001" customHeight="1" x14ac:dyDescent="0.25">
      <c r="A579" s="24"/>
      <c r="B579" s="24"/>
      <c r="C579" s="25"/>
      <c r="D579" s="25"/>
      <c r="E579" s="26"/>
      <c r="F579" s="26"/>
      <c r="G579" s="26" t="str">
        <f>IF(F579=D579,"Quantité OK",IF(D579&lt;F595,"Ecart positif","Ecart négatif"))&amp;" "&amp;IF(C579=E579,"","- Article déclassé")</f>
        <v xml:space="preserve">Quantité OK </v>
      </c>
      <c r="H579" s="27"/>
      <c r="I579" s="27" t="str">
        <f t="shared" si="46"/>
        <v/>
      </c>
      <c r="J579" s="27"/>
      <c r="K579" s="27" t="str">
        <f t="shared" si="47"/>
        <v xml:space="preserve">Quantité OK </v>
      </c>
    </row>
    <row r="580" spans="1:11" customFormat="1" ht="20.100000000000001" customHeight="1" x14ac:dyDescent="0.25">
      <c r="A580" s="7"/>
      <c r="B580" s="7"/>
      <c r="C580" s="16"/>
      <c r="D580" s="16"/>
      <c r="E580" s="14"/>
      <c r="F580" s="14"/>
      <c r="G580" s="14" t="str">
        <f>IF(F580=D580,"Quantité OK",IF(D580&lt;F596,"Ecart positif","Ecart négatif"))&amp;" "&amp;IF(C580=E580,"","- Article déclassé")</f>
        <v xml:space="preserve">Quantité OK </v>
      </c>
      <c r="H580" s="9"/>
      <c r="I580" s="9" t="str">
        <f t="shared" si="46"/>
        <v/>
      </c>
      <c r="J580" s="9"/>
      <c r="K580" s="9" t="str">
        <f t="shared" si="47"/>
        <v xml:space="preserve">Quantité OK </v>
      </c>
    </row>
    <row r="581" spans="1:11" customFormat="1" ht="20.100000000000001" customHeight="1" x14ac:dyDescent="0.25">
      <c r="A581" s="7"/>
      <c r="B581" s="7"/>
      <c r="C581" s="16"/>
      <c r="D581" s="16"/>
      <c r="E581" s="14"/>
      <c r="F581" s="14"/>
      <c r="G581" s="14" t="str">
        <f>IF(F581=D581,"Quantité OK",IF(D581&lt;#REF!,"Ecart positif","Ecart négatif"))&amp;" "&amp;IF(C581=E581,"","- Article déclassé")</f>
        <v xml:space="preserve">Quantité OK </v>
      </c>
      <c r="H581" s="9"/>
      <c r="I581" s="9" t="str">
        <f t="shared" si="46"/>
        <v/>
      </c>
      <c r="J581" s="9"/>
      <c r="K581" s="9" t="str">
        <f t="shared" si="47"/>
        <v xml:space="preserve">Quantité OK </v>
      </c>
    </row>
    <row r="582" spans="1:11" customFormat="1" ht="20.100000000000001" customHeight="1" x14ac:dyDescent="0.25">
      <c r="A582" s="7"/>
      <c r="B582" s="7"/>
      <c r="C582" s="16"/>
      <c r="D582" s="16"/>
      <c r="E582" s="14"/>
      <c r="F582" s="14"/>
      <c r="G582" s="14" t="str">
        <f>IF(F582=D582,"Quantité OK",IF(D582&lt;#REF!,"Ecart positif","Ecart négatif"))&amp;" "&amp;IF(C582=E582,"","- Article déclassé")</f>
        <v xml:space="preserve">Quantité OK </v>
      </c>
      <c r="H582" s="9"/>
      <c r="I582" s="9" t="str">
        <f t="shared" si="46"/>
        <v/>
      </c>
      <c r="J582" s="9"/>
      <c r="K582" s="9" t="str">
        <f t="shared" si="47"/>
        <v xml:space="preserve">Quantité OK </v>
      </c>
    </row>
    <row r="583" spans="1:11" customFormat="1" ht="20.100000000000001" customHeight="1" x14ac:dyDescent="0.25">
      <c r="A583" s="7"/>
      <c r="B583" s="7"/>
      <c r="C583" s="16"/>
      <c r="D583" s="16"/>
      <c r="E583" s="14"/>
      <c r="F583" s="14"/>
      <c r="G583" s="14" t="str">
        <f>IF(F583=D583,"Quantité OK",IF(D583&lt;F597,"Ecart positif","Ecart négatif"))&amp;" "&amp;IF(C583=E583,"","- Article déclassé")</f>
        <v xml:space="preserve">Quantité OK </v>
      </c>
      <c r="H583" s="9"/>
      <c r="I583" s="9" t="str">
        <f t="shared" si="46"/>
        <v/>
      </c>
      <c r="J583" s="9"/>
      <c r="K583" s="9" t="str">
        <f t="shared" si="47"/>
        <v xml:space="preserve">Quantité OK </v>
      </c>
    </row>
    <row r="584" spans="1:11" ht="20.100000000000001" customHeight="1" x14ac:dyDescent="0.25">
      <c r="A584" s="24"/>
      <c r="B584" s="24"/>
      <c r="C584" s="25"/>
      <c r="D584" s="25"/>
      <c r="E584" s="26"/>
      <c r="F584" s="26"/>
      <c r="G584" s="26" t="str">
        <f>IF(F584=D584,"Quantité OK",IF(D584&lt;F598,"Ecart positif","Ecart négatif"))&amp;" "&amp;IF(C584=E584,"","- Article déclassé")</f>
        <v xml:space="preserve">Quantité OK </v>
      </c>
      <c r="H584" s="27"/>
      <c r="I584" s="27" t="str">
        <f t="shared" si="46"/>
        <v/>
      </c>
      <c r="J584" s="27"/>
      <c r="K584" s="27" t="str">
        <f t="shared" si="47"/>
        <v xml:space="preserve">Quantité OK </v>
      </c>
    </row>
    <row r="585" spans="1:11" ht="20.100000000000001" customHeight="1" x14ac:dyDescent="0.25">
      <c r="A585" s="24"/>
      <c r="B585" s="24"/>
      <c r="C585" s="25"/>
      <c r="D585" s="25"/>
      <c r="E585" s="26"/>
      <c r="F585" s="26"/>
      <c r="G585" s="26" t="str">
        <f>IF(F585=D585,"Quantité OK",IF(D585&lt;F599,"Ecart positif","Ecart négatif"))&amp;" "&amp;IF(C585=E585,"","- Article déclassé")</f>
        <v xml:space="preserve">Quantité OK </v>
      </c>
      <c r="H585" s="27"/>
      <c r="I585" s="27" t="str">
        <f t="shared" si="46"/>
        <v/>
      </c>
      <c r="J585" s="27"/>
      <c r="K585" s="27" t="str">
        <f t="shared" si="47"/>
        <v xml:space="preserve">Quantité OK </v>
      </c>
    </row>
    <row r="586" spans="1:11" customFormat="1" ht="20.100000000000001" customHeight="1" x14ac:dyDescent="0.25">
      <c r="A586" s="7"/>
      <c r="B586" s="7"/>
      <c r="C586" s="16"/>
      <c r="D586" s="16"/>
      <c r="E586" s="14"/>
      <c r="F586" s="14"/>
      <c r="G586" s="14" t="str">
        <f>IF(F586=D586,"Quantité OK",IF(D586&lt;F602,"Ecart positif","Ecart négatif"))&amp;" "&amp;IF(C586=E586,"","- Article déclassé")</f>
        <v xml:space="preserve">Quantité OK </v>
      </c>
      <c r="H586" s="9"/>
      <c r="I586" s="9" t="str">
        <f t="shared" si="46"/>
        <v/>
      </c>
      <c r="J586" s="9"/>
      <c r="K586" s="9" t="str">
        <f t="shared" si="47"/>
        <v xml:space="preserve">Quantité OK </v>
      </c>
    </row>
    <row r="587" spans="1:11" customFormat="1" ht="20.100000000000001" customHeight="1" x14ac:dyDescent="0.25">
      <c r="A587" s="7"/>
      <c r="B587" s="7"/>
      <c r="C587" s="16"/>
      <c r="D587" s="16"/>
      <c r="E587" s="14"/>
      <c r="F587" s="14"/>
      <c r="G587" s="14" t="str">
        <f>IF(F587=D587,"Quantité OK",IF(D587&lt;F603,"Ecart positif","Ecart négatif"))&amp;" "&amp;IF(C587=E587,"","- Article déclassé")</f>
        <v xml:space="preserve">Quantité OK </v>
      </c>
      <c r="H587" s="9"/>
      <c r="I587" s="9" t="str">
        <f t="shared" si="46"/>
        <v/>
      </c>
      <c r="J587" s="9"/>
      <c r="K587" s="9" t="str">
        <f t="shared" si="47"/>
        <v xml:space="preserve">Quantité OK </v>
      </c>
    </row>
    <row r="588" spans="1:11" ht="20.100000000000001" customHeight="1" x14ac:dyDescent="0.25">
      <c r="A588" s="24"/>
      <c r="B588" s="24"/>
      <c r="C588" s="25"/>
      <c r="D588" s="25"/>
      <c r="E588" s="26"/>
      <c r="F588" s="26"/>
      <c r="G588" s="26" t="str">
        <f>IF(F588=D588,"Quantité OK",IF(D588&lt;F604,"Ecart positif","Ecart négatif"))&amp;" "&amp;IF(C588=E588,"","- Article déclassé")</f>
        <v xml:space="preserve">Quantité OK </v>
      </c>
      <c r="H588" s="27"/>
      <c r="I588" s="27" t="str">
        <f t="shared" si="46"/>
        <v/>
      </c>
      <c r="J588" s="27"/>
      <c r="K588" s="27" t="str">
        <f t="shared" si="47"/>
        <v xml:space="preserve">Quantité OK </v>
      </c>
    </row>
    <row r="589" spans="1:11" customFormat="1" ht="20.100000000000001" customHeight="1" x14ac:dyDescent="0.25">
      <c r="A589" s="7"/>
      <c r="B589" s="7"/>
      <c r="C589" s="16"/>
      <c r="D589" s="16"/>
      <c r="E589" s="14"/>
      <c r="F589" s="14"/>
      <c r="G589" s="14" t="str">
        <f>IF(F589=D589,"Quantité OK",IF(D589&lt;F605,"Ecart positif","Ecart négatif"))&amp;" "&amp;IF(C589=E589,"","- Article déclassé")</f>
        <v xml:space="preserve">Quantité OK </v>
      </c>
      <c r="H589" s="9"/>
      <c r="I589" s="9" t="str">
        <f t="shared" si="46"/>
        <v/>
      </c>
      <c r="J589" s="9"/>
      <c r="K589" s="9" t="str">
        <f t="shared" si="47"/>
        <v xml:space="preserve">Quantité OK </v>
      </c>
    </row>
    <row r="590" spans="1:11" customFormat="1" ht="20.100000000000001" customHeight="1" x14ac:dyDescent="0.25">
      <c r="A590" s="7"/>
      <c r="B590" s="7"/>
      <c r="C590" s="16"/>
      <c r="D590" s="16"/>
      <c r="E590" s="14"/>
      <c r="F590" s="14"/>
      <c r="G590" s="14" t="str">
        <f>IF(F590=D590,"Quantité OK",IF(D590&lt;#REF!,"Ecart positif","Ecart négatif"))&amp;" "&amp;IF(C590=E590,"","- Article déclassé")</f>
        <v xml:space="preserve">Quantité OK </v>
      </c>
      <c r="H590" s="9"/>
      <c r="I590" s="9" t="str">
        <f t="shared" si="46"/>
        <v/>
      </c>
      <c r="J590" s="9"/>
      <c r="K590" s="9" t="str">
        <f t="shared" si="47"/>
        <v xml:space="preserve">Quantité OK </v>
      </c>
    </row>
    <row r="591" spans="1:11" ht="20.100000000000001" customHeight="1" x14ac:dyDescent="0.25">
      <c r="A591" s="24"/>
      <c r="B591" s="24"/>
      <c r="C591" s="25"/>
      <c r="D591" s="25"/>
      <c r="E591" s="26"/>
      <c r="F591" s="26"/>
      <c r="G591" s="26" t="str">
        <f t="shared" ref="G591:G596" si="48">IF(F591=D591,"Quantité OK",IF(D591&lt;F607,"Ecart positif","Ecart négatif"))&amp;" "&amp;IF(C591=E591,"","- Article déclassé")</f>
        <v xml:space="preserve">Quantité OK </v>
      </c>
      <c r="H591" s="27"/>
      <c r="I591" s="27" t="str">
        <f t="shared" si="46"/>
        <v/>
      </c>
      <c r="J591" s="27"/>
      <c r="K591" s="27" t="str">
        <f t="shared" si="47"/>
        <v xml:space="preserve">Quantité OK </v>
      </c>
    </row>
    <row r="592" spans="1:11" customFormat="1" ht="20.100000000000001" customHeight="1" x14ac:dyDescent="0.25">
      <c r="A592" s="7"/>
      <c r="B592" s="7"/>
      <c r="C592" s="16"/>
      <c r="D592" s="16"/>
      <c r="E592" s="14"/>
      <c r="F592" s="14"/>
      <c r="G592" s="14" t="str">
        <f t="shared" si="48"/>
        <v xml:space="preserve">Quantité OK </v>
      </c>
      <c r="H592" s="9"/>
      <c r="I592" s="9" t="str">
        <f t="shared" si="46"/>
        <v/>
      </c>
      <c r="J592" s="9"/>
      <c r="K592" s="9" t="str">
        <f t="shared" si="47"/>
        <v xml:space="preserve">Quantité OK </v>
      </c>
    </row>
    <row r="593" spans="1:11" ht="20.100000000000001" customHeight="1" x14ac:dyDescent="0.25">
      <c r="A593" s="24"/>
      <c r="B593" s="24"/>
      <c r="C593" s="25"/>
      <c r="D593" s="25"/>
      <c r="E593" s="26"/>
      <c r="F593" s="26"/>
      <c r="G593" s="26" t="str">
        <f t="shared" si="48"/>
        <v xml:space="preserve">Quantité OK </v>
      </c>
      <c r="H593" s="27"/>
      <c r="I593" s="27" t="str">
        <f t="shared" si="46"/>
        <v/>
      </c>
      <c r="J593" s="27"/>
      <c r="K593" s="27" t="str">
        <f t="shared" si="47"/>
        <v xml:space="preserve">Quantité OK </v>
      </c>
    </row>
    <row r="594" spans="1:11" ht="20.100000000000001" customHeight="1" x14ac:dyDescent="0.25">
      <c r="A594" s="24"/>
      <c r="B594" s="24"/>
      <c r="C594" s="25"/>
      <c r="D594" s="25"/>
      <c r="E594" s="26"/>
      <c r="F594" s="26"/>
      <c r="G594" s="26" t="str">
        <f t="shared" si="48"/>
        <v xml:space="preserve">Quantité OK </v>
      </c>
      <c r="H594" s="27"/>
      <c r="I594" s="27" t="str">
        <f t="shared" si="46"/>
        <v/>
      </c>
      <c r="J594" s="27"/>
      <c r="K594" s="27" t="str">
        <f t="shared" si="47"/>
        <v xml:space="preserve">Quantité OK </v>
      </c>
    </row>
    <row r="595" spans="1:11" customFormat="1" ht="20.100000000000001" customHeight="1" x14ac:dyDescent="0.25">
      <c r="A595" s="7"/>
      <c r="B595" s="7"/>
      <c r="C595" s="16"/>
      <c r="D595" s="16"/>
      <c r="E595" s="14"/>
      <c r="F595" s="14"/>
      <c r="G595" s="14" t="str">
        <f t="shared" si="48"/>
        <v xml:space="preserve">Quantité OK </v>
      </c>
      <c r="H595" s="9"/>
      <c r="I595" s="9" t="str">
        <f t="shared" si="46"/>
        <v/>
      </c>
      <c r="J595" s="9"/>
      <c r="K595" s="9" t="str">
        <f t="shared" si="47"/>
        <v xml:space="preserve">Quantité OK </v>
      </c>
    </row>
    <row r="596" spans="1:11" customFormat="1" ht="20.100000000000001" customHeight="1" x14ac:dyDescent="0.25">
      <c r="A596" s="7"/>
      <c r="B596" s="7"/>
      <c r="C596" s="16"/>
      <c r="D596" s="16"/>
      <c r="E596" s="14"/>
      <c r="F596" s="14"/>
      <c r="G596" s="14" t="str">
        <f t="shared" si="48"/>
        <v xml:space="preserve">Quantité OK </v>
      </c>
      <c r="H596" s="9"/>
      <c r="I596" s="9" t="str">
        <f t="shared" si="46"/>
        <v/>
      </c>
      <c r="J596" s="9"/>
      <c r="K596" s="9" t="str">
        <f t="shared" si="47"/>
        <v xml:space="preserve">Quantité OK </v>
      </c>
    </row>
    <row r="597" spans="1:11" customFormat="1" ht="20.100000000000001" customHeight="1" x14ac:dyDescent="0.25">
      <c r="A597" s="7"/>
      <c r="B597" s="7"/>
      <c r="C597" s="16"/>
      <c r="D597" s="16"/>
      <c r="E597" s="14"/>
      <c r="F597" s="14"/>
      <c r="G597" s="14" t="str">
        <f>IF(F597=D597,"Quantité OK",IF(D597&lt;F614,"Ecart positif","Ecart négatif"))&amp;" "&amp;IF(C597=E597,"","- Article déclassé")</f>
        <v xml:space="preserve">Quantité OK </v>
      </c>
      <c r="H597" s="9"/>
      <c r="I597" s="9" t="str">
        <f t="shared" si="46"/>
        <v/>
      </c>
      <c r="J597" s="9"/>
      <c r="K597" s="9" t="str">
        <f t="shared" si="47"/>
        <v xml:space="preserve">Quantité OK </v>
      </c>
    </row>
    <row r="598" spans="1:11" customFormat="1" ht="20.100000000000001" customHeight="1" x14ac:dyDescent="0.25">
      <c r="A598" s="7"/>
      <c r="B598" s="7"/>
      <c r="C598" s="16"/>
      <c r="D598" s="16"/>
      <c r="E598" s="14"/>
      <c r="F598" s="14"/>
      <c r="G598" s="14" t="str">
        <f>IF(F598=D598,"Quantité OK",IF(D598&lt;F615,"Ecart positif","Ecart négatif"))&amp;" "&amp;IF(C598=E598,"","- Article déclassé")</f>
        <v xml:space="preserve">Quantité OK </v>
      </c>
      <c r="H598" s="9"/>
      <c r="I598" s="9" t="str">
        <f t="shared" si="46"/>
        <v/>
      </c>
      <c r="J598" s="9"/>
      <c r="K598" s="9" t="str">
        <f t="shared" si="47"/>
        <v xml:space="preserve">Quantité OK </v>
      </c>
    </row>
    <row r="599" spans="1:11" customFormat="1" ht="20.100000000000001" customHeight="1" x14ac:dyDescent="0.25">
      <c r="A599" s="7"/>
      <c r="B599" s="7"/>
      <c r="C599" s="16"/>
      <c r="D599" s="16"/>
      <c r="E599" s="14"/>
      <c r="F599" s="14"/>
      <c r="G599" s="14" t="str">
        <f>IF(F599=D599,"Quantité OK",IF(D599&lt;#REF!,"Ecart positif","Ecart négatif"))&amp;" "&amp;IF(C599=E599,"","- Article déclassé")</f>
        <v xml:space="preserve">Quantité OK </v>
      </c>
      <c r="H599" s="9"/>
      <c r="I599" s="9" t="str">
        <f t="shared" si="46"/>
        <v/>
      </c>
      <c r="J599" s="9"/>
      <c r="K599" s="9" t="str">
        <f t="shared" si="47"/>
        <v xml:space="preserve">Quantité OK </v>
      </c>
    </row>
    <row r="600" spans="1:11" customFormat="1" ht="20.100000000000001" customHeight="1" x14ac:dyDescent="0.25">
      <c r="A600" s="7"/>
      <c r="B600" s="7"/>
      <c r="C600" s="16"/>
      <c r="D600" s="16"/>
      <c r="E600" s="14"/>
      <c r="F600" s="14"/>
      <c r="G600" s="14" t="str">
        <f>IF(F600=D600,"Quantité OK",IF(D600&lt;F616,"Ecart positif","Ecart négatif"))&amp;" "&amp;IF(C600=E600,"","- Article déclassé")</f>
        <v xml:space="preserve">Quantité OK </v>
      </c>
      <c r="H600" s="9"/>
      <c r="I600" s="9" t="str">
        <f t="shared" si="46"/>
        <v/>
      </c>
      <c r="J600" s="9"/>
      <c r="K600" s="9" t="str">
        <f t="shared" si="47"/>
        <v xml:space="preserve">Quantité OK </v>
      </c>
    </row>
    <row r="601" spans="1:11" ht="20.100000000000001" customHeight="1" x14ac:dyDescent="0.25">
      <c r="A601" s="24"/>
      <c r="B601" s="24"/>
      <c r="C601" s="25"/>
      <c r="D601" s="25"/>
      <c r="E601" s="26"/>
      <c r="F601" s="26"/>
      <c r="G601" s="26" t="str">
        <f>IF(F601=D601,"Quantité OK",IF(D601&lt;F617,"Ecart positif","Ecart négatif"))&amp;" "&amp;IF(C601=E601,"","- Article déclassé")</f>
        <v xml:space="preserve">Quantité OK </v>
      </c>
      <c r="H601" s="27"/>
      <c r="I601" s="27" t="str">
        <f t="shared" si="46"/>
        <v/>
      </c>
      <c r="J601" s="27"/>
      <c r="K601" s="27" t="str">
        <f t="shared" si="47"/>
        <v xml:space="preserve">Quantité OK </v>
      </c>
    </row>
    <row r="602" spans="1:11" customFormat="1" ht="20.100000000000001" customHeight="1" x14ac:dyDescent="0.25">
      <c r="A602" s="7"/>
      <c r="B602" s="7"/>
      <c r="C602" s="16"/>
      <c r="D602" s="16"/>
      <c r="E602" s="14"/>
      <c r="F602" s="14"/>
      <c r="G602" s="14" t="str">
        <f>IF(F602=D602,"Quantité OK",IF(D602&lt;F618,"Ecart positif","Ecart négatif"))&amp;" "&amp;IF(C602=E602,"","- Article déclassé")</f>
        <v xml:space="preserve">Quantité OK </v>
      </c>
      <c r="H602" s="9"/>
      <c r="I602" s="9" t="str">
        <f t="shared" si="46"/>
        <v/>
      </c>
      <c r="J602" s="9"/>
      <c r="K602" s="9" t="str">
        <f t="shared" si="47"/>
        <v xml:space="preserve">Quantité OK </v>
      </c>
    </row>
    <row r="603" spans="1:11" customFormat="1" ht="20.100000000000001" customHeight="1" x14ac:dyDescent="0.25">
      <c r="A603" s="7"/>
      <c r="B603" s="7"/>
      <c r="C603" s="16"/>
      <c r="D603" s="16"/>
      <c r="E603" s="14"/>
      <c r="F603" s="14"/>
      <c r="G603" s="14" t="str">
        <f>IF(F603=D603,"Quantité OK",IF(D603&lt;#REF!,"Ecart positif","Ecart négatif"))&amp;" "&amp;IF(C603=E603,"","- Article déclassé")</f>
        <v xml:space="preserve">Quantité OK </v>
      </c>
      <c r="H603" s="9"/>
      <c r="I603" s="9" t="str">
        <f t="shared" si="46"/>
        <v/>
      </c>
      <c r="J603" s="9"/>
      <c r="K603" s="9" t="str">
        <f t="shared" si="47"/>
        <v xml:space="preserve">Quantité OK </v>
      </c>
    </row>
    <row r="604" spans="1:11" ht="20.100000000000001" customHeight="1" x14ac:dyDescent="0.25">
      <c r="A604" s="24"/>
      <c r="B604" s="24"/>
      <c r="C604" s="25"/>
      <c r="D604" s="25"/>
      <c r="E604" s="26"/>
      <c r="F604" s="26"/>
      <c r="G604" s="26" t="str">
        <f>IF(F604=D604,"Quantité OK",IF(D604&lt;F619,"Ecart positif","Ecart négatif"))&amp;" "&amp;IF(C604=E604,"","- Article déclassé")</f>
        <v xml:space="preserve">Quantité OK </v>
      </c>
      <c r="H604" s="27"/>
      <c r="I604" s="27" t="str">
        <f t="shared" si="46"/>
        <v/>
      </c>
      <c r="J604" s="27"/>
      <c r="K604" s="27" t="str">
        <f t="shared" si="47"/>
        <v xml:space="preserve">Quantité OK </v>
      </c>
    </row>
    <row r="605" spans="1:11" customFormat="1" ht="20.100000000000001" customHeight="1" x14ac:dyDescent="0.25">
      <c r="A605" s="7"/>
      <c r="B605" s="7"/>
      <c r="C605" s="16"/>
      <c r="D605" s="16"/>
      <c r="E605" s="14"/>
      <c r="F605" s="14"/>
      <c r="G605" s="14" t="str">
        <f>IF(F605=D605,"Quantité OK",IF(D605&lt;F620,"Ecart positif","Ecart négatif"))&amp;" "&amp;IF(C605=E605,"","- Article déclassé")</f>
        <v xml:space="preserve">Quantité OK </v>
      </c>
      <c r="H605" s="9"/>
      <c r="I605" s="9" t="str">
        <f t="shared" si="46"/>
        <v/>
      </c>
      <c r="J605" s="9"/>
      <c r="K605" s="9" t="str">
        <f t="shared" si="47"/>
        <v xml:space="preserve">Quantité OK </v>
      </c>
    </row>
    <row r="606" spans="1:11" customFormat="1" ht="20.100000000000001" customHeight="1" x14ac:dyDescent="0.25">
      <c r="A606" s="7"/>
      <c r="B606" s="7"/>
      <c r="C606" s="16"/>
      <c r="D606" s="16"/>
      <c r="E606" s="14"/>
      <c r="F606" s="14"/>
      <c r="G606" s="14" t="str">
        <f>IF(F606=D606,"Quantité OK",IF(D606&lt;#REF!,"Ecart positif","Ecart négatif"))&amp;" "&amp;IF(C606=E606,"","- Article déclassé")</f>
        <v xml:space="preserve">Quantité OK </v>
      </c>
      <c r="H606" s="9"/>
      <c r="I606" s="9" t="str">
        <f t="shared" si="46"/>
        <v/>
      </c>
      <c r="J606" s="9"/>
      <c r="K606" s="9" t="str">
        <f t="shared" si="47"/>
        <v xml:space="preserve">Quantité OK </v>
      </c>
    </row>
    <row r="607" spans="1:11" ht="20.100000000000001" customHeight="1" x14ac:dyDescent="0.25">
      <c r="A607" s="24"/>
      <c r="B607" s="24"/>
      <c r="C607" s="25"/>
      <c r="D607" s="25"/>
      <c r="E607" s="26"/>
      <c r="F607" s="26"/>
      <c r="G607" s="26" t="str">
        <f>IF(F607=D607,"Quantité OK",IF(D607&lt;F622,"Ecart positif","Ecart négatif"))&amp;" "&amp;IF(C607=E607,"","- Article déclassé")</f>
        <v xml:space="preserve">Quantité OK </v>
      </c>
      <c r="H607" s="27"/>
      <c r="I607" s="27" t="str">
        <f t="shared" si="46"/>
        <v/>
      </c>
      <c r="J607" s="27"/>
      <c r="K607" s="27" t="str">
        <f t="shared" si="47"/>
        <v xml:space="preserve">Quantité OK </v>
      </c>
    </row>
    <row r="608" spans="1:11" customFormat="1" ht="20.100000000000001" customHeight="1" x14ac:dyDescent="0.25">
      <c r="A608" s="7"/>
      <c r="B608" s="7"/>
      <c r="C608" s="16"/>
      <c r="D608" s="16"/>
      <c r="E608" s="14"/>
      <c r="F608" s="14"/>
      <c r="G608" s="14" t="str">
        <f>IF(F608=D608,"Quantité OK",IF(D608&lt;F623,"Ecart positif","Ecart négatif"))&amp;" "&amp;IF(C608=E608,"","- Article déclassé")</f>
        <v xml:space="preserve">Quantité OK </v>
      </c>
      <c r="H608" s="9"/>
      <c r="I608" s="9" t="str">
        <f t="shared" si="46"/>
        <v/>
      </c>
      <c r="J608" s="9"/>
      <c r="K608" s="9" t="str">
        <f t="shared" si="47"/>
        <v xml:space="preserve">Quantité OK </v>
      </c>
    </row>
    <row r="609" spans="1:11" customFormat="1" ht="20.100000000000001" customHeight="1" x14ac:dyDescent="0.25">
      <c r="A609" s="7"/>
      <c r="B609" s="7"/>
      <c r="C609" s="16"/>
      <c r="D609" s="16"/>
      <c r="E609" s="14"/>
      <c r="F609" s="14"/>
      <c r="G609" s="14" t="str">
        <f>IF(F609=D609,"Quantité OK",IF(D609&lt;F623,"Ecart positif","Ecart négatif"))&amp;" "&amp;IF(C609=E609,"","- Article déclassé")</f>
        <v xml:space="preserve">Quantité OK </v>
      </c>
      <c r="H609" s="9"/>
      <c r="I609" s="9" t="str">
        <f t="shared" si="46"/>
        <v/>
      </c>
      <c r="J609" s="9"/>
      <c r="K609" s="9" t="str">
        <f t="shared" si="47"/>
        <v xml:space="preserve">Quantité OK </v>
      </c>
    </row>
    <row r="610" spans="1:11" customFormat="1" ht="20.100000000000001" customHeight="1" x14ac:dyDescent="0.25">
      <c r="A610" s="7"/>
      <c r="B610" s="7"/>
      <c r="C610" s="16"/>
      <c r="D610" s="16"/>
      <c r="E610" s="14"/>
      <c r="F610" s="14"/>
      <c r="G610" s="14" t="str">
        <f>IF(F610=D610,"Quantité OK",IF(D610&lt;F624,"Ecart positif","Ecart négatif"))&amp;" "&amp;IF(C610=E610,"","- Article déclassé")</f>
        <v xml:space="preserve">Quantité OK </v>
      </c>
      <c r="H610" s="9"/>
      <c r="I610" s="9" t="str">
        <f t="shared" si="46"/>
        <v/>
      </c>
      <c r="J610" s="9"/>
      <c r="K610" s="9" t="str">
        <f t="shared" si="47"/>
        <v xml:space="preserve">Quantité OK </v>
      </c>
    </row>
    <row r="611" spans="1:11" customFormat="1" ht="20.100000000000001" customHeight="1" x14ac:dyDescent="0.25">
      <c r="A611" s="7"/>
      <c r="B611" s="7"/>
      <c r="C611" s="16"/>
      <c r="D611" s="16"/>
      <c r="E611" s="14"/>
      <c r="F611" s="14"/>
      <c r="G611" s="14" t="str">
        <f>IF(F611=D611,"Quantité OK",IF(D611&lt;F625,"Ecart positif","Ecart négatif"))&amp;" "&amp;IF(C611=E611,"","- Article déclassé")</f>
        <v xml:space="preserve">Quantité OK </v>
      </c>
      <c r="H611" s="9"/>
      <c r="I611" s="9" t="str">
        <f t="shared" si="46"/>
        <v/>
      </c>
      <c r="J611" s="9"/>
      <c r="K611" s="9" t="str">
        <f t="shared" si="47"/>
        <v xml:space="preserve">Quantité OK </v>
      </c>
    </row>
    <row r="612" spans="1:11" customFormat="1" ht="20.100000000000001" customHeight="1" x14ac:dyDescent="0.25">
      <c r="A612" s="7"/>
      <c r="B612" s="7"/>
      <c r="C612" s="16"/>
      <c r="D612" s="16"/>
      <c r="E612" s="14"/>
      <c r="F612" s="14"/>
      <c r="G612" s="14" t="str">
        <f>IF(F612=D612,"Quantité OK",IF(D612&lt;F626,"Ecart positif","Ecart négatif"))&amp;" "&amp;IF(C612=E612,"","- Article déclassé")</f>
        <v xml:space="preserve">Quantité OK </v>
      </c>
      <c r="H612" s="9"/>
      <c r="I612" s="9" t="str">
        <f t="shared" si="46"/>
        <v/>
      </c>
      <c r="J612" s="9"/>
      <c r="K612" s="9" t="str">
        <f t="shared" si="47"/>
        <v xml:space="preserve">Quantité OK </v>
      </c>
    </row>
    <row r="613" spans="1:11" ht="20.100000000000001" customHeight="1" x14ac:dyDescent="0.25">
      <c r="A613" s="24"/>
      <c r="B613" s="24"/>
      <c r="C613" s="25"/>
      <c r="D613" s="25"/>
      <c r="E613" s="26"/>
      <c r="F613" s="26"/>
      <c r="G613" s="26" t="str">
        <f>IF(F613=D613,"Quantité OK",IF(D613&lt;F627,"Ecart positif","Ecart négatif"))&amp;" "&amp;IF(C613=E613,"","- Article déclassé")</f>
        <v xml:space="preserve">Quantité OK </v>
      </c>
      <c r="H613" s="27"/>
      <c r="I613" s="27" t="str">
        <f t="shared" si="46"/>
        <v/>
      </c>
      <c r="J613" s="27"/>
      <c r="K613" s="27" t="str">
        <f t="shared" si="47"/>
        <v xml:space="preserve">Quantité OK </v>
      </c>
    </row>
    <row r="614" spans="1:11" ht="20.100000000000001" customHeight="1" x14ac:dyDescent="0.25">
      <c r="A614" s="24"/>
      <c r="B614" s="24"/>
      <c r="C614" s="25"/>
      <c r="D614" s="25"/>
      <c r="E614" s="26"/>
      <c r="F614" s="26"/>
      <c r="G614" s="26" t="str">
        <f>IF(F614=D614,"Quantité OK",IF(D614&lt;F629,"Ecart positif","Ecart négatif"))&amp;" "&amp;IF(C614=E614,"","- Article déclassé")</f>
        <v xml:space="preserve">Quantité OK </v>
      </c>
      <c r="H614" s="27"/>
      <c r="I614" s="27" t="str">
        <f t="shared" si="46"/>
        <v/>
      </c>
      <c r="J614" s="27"/>
      <c r="K614" s="27" t="str">
        <f t="shared" si="47"/>
        <v xml:space="preserve">Quantité OK </v>
      </c>
    </row>
    <row r="615" spans="1:11" customFormat="1" ht="20.100000000000001" customHeight="1" x14ac:dyDescent="0.25">
      <c r="A615" s="7"/>
      <c r="B615" s="7"/>
      <c r="C615" s="16"/>
      <c r="D615" s="16"/>
      <c r="E615" s="14"/>
      <c r="F615" s="14"/>
      <c r="G615" s="14" t="str">
        <f>IF(F615=D615,"Quantité OK",IF(D615&lt;F630,"Ecart positif","Ecart négatif"))&amp;" "&amp;IF(C615=E615,"","- Article déclassé")</f>
        <v xml:space="preserve">Quantité OK </v>
      </c>
      <c r="H615" s="9"/>
      <c r="I615" s="9" t="str">
        <f t="shared" si="46"/>
        <v/>
      </c>
      <c r="J615" s="9"/>
      <c r="K615" s="9" t="str">
        <f t="shared" si="47"/>
        <v xml:space="preserve">Quantité OK </v>
      </c>
    </row>
    <row r="616" spans="1:11" customFormat="1" ht="20.100000000000001" customHeight="1" x14ac:dyDescent="0.25">
      <c r="A616" s="7"/>
      <c r="B616" s="7"/>
      <c r="C616" s="16"/>
      <c r="D616" s="16"/>
      <c r="E616" s="14"/>
      <c r="F616" s="14"/>
      <c r="G616" s="14" t="str">
        <f>IF(F616=D616,"Quantité OK",IF(D616&lt;F631,"Ecart positif","Ecart négatif"))&amp;" "&amp;IF(C616=E616,"","- Article déclassé")</f>
        <v xml:space="preserve">Quantité OK </v>
      </c>
      <c r="H616" s="9"/>
      <c r="I616" s="9" t="str">
        <f t="shared" ref="I616:I652" si="49">IF(H616="OK",C616,"")</f>
        <v/>
      </c>
      <c r="J616" s="9"/>
      <c r="K616" s="9" t="str">
        <f t="shared" ref="K616:K652" si="50">IF(D616=J616,"Quantité OK",IF(D616&lt;J616,"Ecart positif","Ecart négatif"))&amp;" "&amp;IF(I616=C616,"","- Article déclassé")</f>
        <v xml:space="preserve">Quantité OK </v>
      </c>
    </row>
    <row r="617" spans="1:11" customFormat="1" ht="20.100000000000001" customHeight="1" x14ac:dyDescent="0.25">
      <c r="A617" s="7"/>
      <c r="B617" s="7"/>
      <c r="C617" s="16"/>
      <c r="D617" s="16"/>
      <c r="E617" s="14"/>
      <c r="F617" s="14"/>
      <c r="G617" s="14" t="str">
        <f>IF(F617=D617,"Quantité OK",IF(D617&lt;F632,"Ecart positif","Ecart négatif"))&amp;" "&amp;IF(C617=E617,"","- Article déclassé")</f>
        <v xml:space="preserve">Quantité OK </v>
      </c>
      <c r="H617" s="9"/>
      <c r="I617" s="9" t="str">
        <f t="shared" si="49"/>
        <v/>
      </c>
      <c r="J617" s="9"/>
      <c r="K617" s="9" t="str">
        <f t="shared" si="50"/>
        <v xml:space="preserve">Quantité OK </v>
      </c>
    </row>
    <row r="618" spans="1:11" ht="20.100000000000001" customHeight="1" x14ac:dyDescent="0.25">
      <c r="A618" s="24"/>
      <c r="B618" s="24"/>
      <c r="C618" s="25"/>
      <c r="D618" s="25"/>
      <c r="E618" s="26"/>
      <c r="F618" s="26"/>
      <c r="G618" s="26" t="str">
        <f>IF(F618=D618,"Quantité OK",IF(D618&lt;F633,"Ecart positif","Ecart négatif"))&amp;" "&amp;IF(C618=E618,"","- Article déclassé")</f>
        <v xml:space="preserve">Quantité OK </v>
      </c>
      <c r="H618" s="27"/>
      <c r="I618" s="27" t="str">
        <f t="shared" si="49"/>
        <v/>
      </c>
      <c r="J618" s="27"/>
      <c r="K618" s="27" t="str">
        <f t="shared" si="50"/>
        <v xml:space="preserve">Quantité OK </v>
      </c>
    </row>
    <row r="619" spans="1:11" customFormat="1" ht="20.100000000000001" customHeight="1" x14ac:dyDescent="0.25">
      <c r="A619" s="7"/>
      <c r="B619" s="7"/>
      <c r="C619" s="16"/>
      <c r="D619" s="16"/>
      <c r="E619" s="14"/>
      <c r="F619" s="14"/>
      <c r="G619" s="14" t="str">
        <f>IF(F619=D619,"Quantité OK",IF(D619&lt;#REF!,"Ecart positif","Ecart négatif"))&amp;" "&amp;IF(C619=E619,"","- Article déclassé")</f>
        <v xml:space="preserve">Quantité OK </v>
      </c>
      <c r="H619" s="9"/>
      <c r="I619" s="9" t="str">
        <f t="shared" si="49"/>
        <v/>
      </c>
      <c r="J619" s="9"/>
      <c r="K619" s="9" t="str">
        <f t="shared" si="50"/>
        <v xml:space="preserve">Quantité OK </v>
      </c>
    </row>
    <row r="620" spans="1:11" customFormat="1" ht="20.100000000000001" customHeight="1" x14ac:dyDescent="0.25">
      <c r="A620" s="7"/>
      <c r="B620" s="7"/>
      <c r="C620" s="16"/>
      <c r="D620" s="16"/>
      <c r="E620" s="14"/>
      <c r="F620" s="14"/>
      <c r="G620" s="14" t="str">
        <f>IF(F620=D620,"Quantité OK",IF(D620&lt;F633,"Ecart positif","Ecart négatif"))&amp;" "&amp;IF(C620=E620,"","- Article déclassé")</f>
        <v xml:space="preserve">Quantité OK </v>
      </c>
      <c r="H620" s="9"/>
      <c r="I620" s="9" t="str">
        <f t="shared" si="49"/>
        <v/>
      </c>
      <c r="J620" s="9"/>
      <c r="K620" s="9" t="str">
        <f t="shared" si="50"/>
        <v xml:space="preserve">Quantité OK </v>
      </c>
    </row>
    <row r="621" spans="1:11" customFormat="1" ht="20.100000000000001" customHeight="1" x14ac:dyDescent="0.25">
      <c r="A621" s="7"/>
      <c r="B621" s="7"/>
      <c r="C621" s="16"/>
      <c r="D621" s="16"/>
      <c r="E621" s="14"/>
      <c r="F621" s="14"/>
      <c r="G621" s="14" t="str">
        <f>IF(F621=D621,"Quantité OK",IF(D621&lt;F634,"Ecart positif","Ecart négatif"))&amp;" "&amp;IF(C621=E621,"","- Article déclassé")</f>
        <v xml:space="preserve">Quantité OK </v>
      </c>
      <c r="H621" s="9"/>
      <c r="I621" s="9" t="str">
        <f t="shared" si="49"/>
        <v/>
      </c>
      <c r="J621" s="9"/>
      <c r="K621" s="9" t="str">
        <f t="shared" si="50"/>
        <v xml:space="preserve">Quantité OK </v>
      </c>
    </row>
    <row r="622" spans="1:11" customFormat="1" ht="20.100000000000001" customHeight="1" x14ac:dyDescent="0.25">
      <c r="A622" s="7"/>
      <c r="B622" s="7"/>
      <c r="C622" s="16"/>
      <c r="D622" s="16"/>
      <c r="E622" s="14"/>
      <c r="F622" s="14"/>
      <c r="G622" s="14" t="str">
        <f>IF(F622=D622,"Quantité OK",IF(D622&lt;F635,"Ecart positif","Ecart négatif"))&amp;" "&amp;IF(C622=E622,"","- Article déclassé")</f>
        <v xml:space="preserve">Quantité OK </v>
      </c>
      <c r="H622" s="9"/>
      <c r="I622" s="9" t="str">
        <f t="shared" si="49"/>
        <v/>
      </c>
      <c r="J622" s="9"/>
      <c r="K622" s="9" t="str">
        <f t="shared" si="50"/>
        <v xml:space="preserve">Quantité OK </v>
      </c>
    </row>
    <row r="623" spans="1:11" customFormat="1" ht="20.100000000000001" customHeight="1" x14ac:dyDescent="0.25">
      <c r="A623" s="7"/>
      <c r="B623" s="7"/>
      <c r="C623" s="16"/>
      <c r="D623" s="16"/>
      <c r="E623" s="14"/>
      <c r="F623" s="14"/>
      <c r="G623" s="14" t="str">
        <f>IF(F623=D623,"Quantité OK",IF(D623&lt;F637,"Ecart positif","Ecart négatif"))&amp;" "&amp;IF(C623=E623,"","- Article déclassé")</f>
        <v xml:space="preserve">Quantité OK </v>
      </c>
      <c r="H623" s="9"/>
      <c r="I623" s="9" t="str">
        <f t="shared" si="49"/>
        <v/>
      </c>
      <c r="J623" s="9"/>
      <c r="K623" s="9" t="str">
        <f t="shared" si="50"/>
        <v xml:space="preserve">Quantité OK </v>
      </c>
    </row>
    <row r="624" spans="1:11" customFormat="1" ht="20.100000000000001" customHeight="1" x14ac:dyDescent="0.25">
      <c r="A624" s="7"/>
      <c r="B624" s="7"/>
      <c r="C624" s="16"/>
      <c r="D624" s="16"/>
      <c r="E624" s="14"/>
      <c r="F624" s="14"/>
      <c r="G624" s="14" t="str">
        <f>IF(F624=D624,"Quantité OK",IF(D624&lt;F638,"Ecart positif","Ecart négatif"))&amp;" "&amp;IF(C624=E624,"","- Article déclassé")</f>
        <v xml:space="preserve">Quantité OK </v>
      </c>
      <c r="H624" s="9"/>
      <c r="I624" s="9" t="str">
        <f t="shared" si="49"/>
        <v/>
      </c>
      <c r="J624" s="9"/>
      <c r="K624" s="9" t="str">
        <f t="shared" si="50"/>
        <v xml:space="preserve">Quantité OK </v>
      </c>
    </row>
    <row r="625" spans="1:11" ht="20.100000000000001" customHeight="1" x14ac:dyDescent="0.25">
      <c r="A625" s="24"/>
      <c r="B625" s="24"/>
      <c r="C625" s="25"/>
      <c r="D625" s="25"/>
      <c r="E625" s="26"/>
      <c r="F625" s="26"/>
      <c r="G625" s="26" t="str">
        <f>IF(F625=D625,"Quantité OK",IF(D625&lt;F639,"Ecart positif","Ecart négatif"))&amp;" "&amp;IF(C625=E625,"","- Article déclassé")</f>
        <v xml:space="preserve">Quantité OK </v>
      </c>
      <c r="H625" s="27"/>
      <c r="I625" s="27" t="str">
        <f t="shared" si="49"/>
        <v/>
      </c>
      <c r="J625" s="27"/>
      <c r="K625" s="27" t="str">
        <f t="shared" si="50"/>
        <v xml:space="preserve">Quantité OK </v>
      </c>
    </row>
    <row r="626" spans="1:11" customFormat="1" ht="20.100000000000001" customHeight="1" x14ac:dyDescent="0.25">
      <c r="A626" s="7"/>
      <c r="B626" s="7"/>
      <c r="C626" s="16"/>
      <c r="D626" s="16"/>
      <c r="E626" s="14"/>
      <c r="F626" s="14"/>
      <c r="G626" s="14" t="str">
        <f>IF(F626=D626,"Quantité OK",IF(D626&lt;F640,"Ecart positif","Ecart négatif"))&amp;" "&amp;IF(C626=E626,"","- Article déclassé")</f>
        <v xml:space="preserve">Quantité OK </v>
      </c>
      <c r="H626" s="9"/>
      <c r="I626" s="9" t="str">
        <f t="shared" si="49"/>
        <v/>
      </c>
      <c r="J626" s="9"/>
      <c r="K626" s="9" t="str">
        <f t="shared" si="50"/>
        <v xml:space="preserve">Quantité OK </v>
      </c>
    </row>
    <row r="627" spans="1:11" customFormat="1" ht="20.100000000000001" customHeight="1" x14ac:dyDescent="0.25">
      <c r="A627" s="7"/>
      <c r="B627" s="7"/>
      <c r="C627" s="16"/>
      <c r="D627" s="16"/>
      <c r="E627" s="14"/>
      <c r="F627" s="14"/>
      <c r="G627" s="14" t="str">
        <f>IF(F627=D627,"Quantité OK",IF(D627&lt;F642,"Ecart positif","Ecart négatif"))&amp;" "&amp;IF(C627=E627,"","- Article déclassé")</f>
        <v xml:space="preserve">Quantité OK </v>
      </c>
      <c r="H627" s="9"/>
      <c r="I627" s="9" t="str">
        <f t="shared" si="49"/>
        <v/>
      </c>
      <c r="J627" s="9"/>
      <c r="K627" s="9" t="str">
        <f t="shared" si="50"/>
        <v xml:space="preserve">Quantité OK </v>
      </c>
    </row>
    <row r="628" spans="1:11" customFormat="1" ht="20.100000000000001" customHeight="1" x14ac:dyDescent="0.25">
      <c r="A628" s="7"/>
      <c r="B628" s="7"/>
      <c r="C628" s="16"/>
      <c r="D628" s="16"/>
      <c r="E628" s="14"/>
      <c r="F628" s="14"/>
      <c r="G628" s="14" t="str">
        <f>IF(F628=D628,"Quantité OK",IF(D628&lt;F644,"Ecart positif","Ecart négatif"))&amp;" "&amp;IF(C628=E628,"","- Article déclassé")</f>
        <v xml:space="preserve">Quantité OK </v>
      </c>
      <c r="H628" s="9"/>
      <c r="I628" s="9" t="str">
        <f t="shared" si="49"/>
        <v/>
      </c>
      <c r="J628" s="9"/>
      <c r="K628" s="9" t="str">
        <f t="shared" si="50"/>
        <v xml:space="preserve">Quantité OK </v>
      </c>
    </row>
    <row r="629" spans="1:11" customFormat="1" ht="20.100000000000001" customHeight="1" x14ac:dyDescent="0.25">
      <c r="A629" s="7"/>
      <c r="B629" s="7"/>
      <c r="C629" s="16"/>
      <c r="D629" s="16"/>
      <c r="E629" s="14"/>
      <c r="F629" s="14"/>
      <c r="G629" s="14" t="str">
        <f>IF(F629=D629,"Quantité OK",IF(D629&lt;F645,"Ecart positif","Ecart négatif"))&amp;" "&amp;IF(C629=E629,"","- Article déclassé")</f>
        <v xml:space="preserve">Quantité OK </v>
      </c>
      <c r="H629" s="9"/>
      <c r="I629" s="9" t="str">
        <f t="shared" si="49"/>
        <v/>
      </c>
      <c r="J629" s="9"/>
      <c r="K629" s="9" t="str">
        <f t="shared" si="50"/>
        <v xml:space="preserve">Quantité OK </v>
      </c>
    </row>
    <row r="630" spans="1:11" customFormat="1" ht="20.100000000000001" customHeight="1" x14ac:dyDescent="0.25">
      <c r="A630" s="7"/>
      <c r="B630" s="7"/>
      <c r="C630" s="16"/>
      <c r="D630" s="16"/>
      <c r="E630" s="14"/>
      <c r="F630" s="14"/>
      <c r="G630" s="14" t="str">
        <f>IF(F630=D630,"Quantité OK",IF(D630&lt;F646,"Ecart positif","Ecart négatif"))&amp;" "&amp;IF(C630=E630,"","- Article déclassé")</f>
        <v xml:space="preserve">Quantité OK </v>
      </c>
      <c r="H630" s="9"/>
      <c r="I630" s="9" t="str">
        <f t="shared" si="49"/>
        <v/>
      </c>
      <c r="J630" s="9"/>
      <c r="K630" s="9" t="str">
        <f t="shared" si="50"/>
        <v xml:space="preserve">Quantité OK </v>
      </c>
    </row>
    <row r="631" spans="1:11" customFormat="1" ht="20.100000000000001" customHeight="1" x14ac:dyDescent="0.25">
      <c r="A631" s="7"/>
      <c r="B631" s="7"/>
      <c r="C631" s="16"/>
      <c r="D631" s="16"/>
      <c r="E631" s="14"/>
      <c r="F631" s="14"/>
      <c r="G631" s="14" t="str">
        <f>IF(F631=D631,"Quantité OK",IF(D631&lt;F648,"Ecart positif","Ecart négatif"))&amp;" "&amp;IF(C631=E631,"","- Article déclassé")</f>
        <v xml:space="preserve">Quantité OK </v>
      </c>
      <c r="H631" s="9"/>
      <c r="I631" s="9" t="str">
        <f t="shared" si="49"/>
        <v/>
      </c>
      <c r="J631" s="9"/>
      <c r="K631" s="9" t="str">
        <f t="shared" si="50"/>
        <v xml:space="preserve">Quantité OK </v>
      </c>
    </row>
    <row r="632" spans="1:11" customFormat="1" ht="20.100000000000001" customHeight="1" x14ac:dyDescent="0.25">
      <c r="A632" s="7"/>
      <c r="B632" s="7"/>
      <c r="C632" s="16"/>
      <c r="D632" s="16"/>
      <c r="E632" s="14"/>
      <c r="F632" s="14"/>
      <c r="G632" s="14" t="str">
        <f>IF(F632=D632,"Quantité OK",IF(D632&lt;F649,"Ecart positif","Ecart négatif"))&amp;" "&amp;IF(C632=E632,"","- Article déclassé")</f>
        <v xml:space="preserve">Quantité OK </v>
      </c>
      <c r="H632" s="9"/>
      <c r="I632" s="9" t="str">
        <f t="shared" si="49"/>
        <v/>
      </c>
      <c r="J632" s="9"/>
      <c r="K632" s="9" t="str">
        <f t="shared" si="50"/>
        <v xml:space="preserve">Quantité OK </v>
      </c>
    </row>
    <row r="633" spans="1:11" customFormat="1" ht="20.100000000000001" customHeight="1" x14ac:dyDescent="0.25">
      <c r="A633" s="7"/>
      <c r="B633" s="7"/>
      <c r="C633" s="16"/>
      <c r="D633" s="16"/>
      <c r="E633" s="14"/>
      <c r="F633" s="14"/>
      <c r="G633" s="14" t="str">
        <f>IF(F633=D633,"Quantité OK",IF(D633&lt;F651,"Ecart positif","Ecart négatif"))&amp;" "&amp;IF(C633=E633,"","- Article déclassé")</f>
        <v xml:space="preserve">Quantité OK </v>
      </c>
      <c r="H633" s="9"/>
      <c r="I633" s="9" t="str">
        <f t="shared" si="49"/>
        <v/>
      </c>
      <c r="J633" s="9"/>
      <c r="K633" s="9" t="str">
        <f t="shared" si="50"/>
        <v xml:space="preserve">Quantité OK </v>
      </c>
    </row>
    <row r="634" spans="1:11" customFormat="1" ht="20.100000000000001" customHeight="1" x14ac:dyDescent="0.25">
      <c r="A634" s="7"/>
      <c r="B634" s="7"/>
      <c r="C634" s="16"/>
      <c r="D634" s="16"/>
      <c r="E634" s="14"/>
      <c r="F634" s="14"/>
      <c r="G634" s="14" t="str">
        <f>IF(F634=D634,"Quantité OK",IF(D634&lt;F652,"Ecart positif","Ecart négatif"))&amp;" "&amp;IF(C634=E634,"","- Article déclassé")</f>
        <v xml:space="preserve">Quantité OK </v>
      </c>
      <c r="H634" s="9"/>
      <c r="I634" s="9" t="str">
        <f t="shared" si="49"/>
        <v/>
      </c>
      <c r="J634" s="9"/>
      <c r="K634" s="9" t="str">
        <f t="shared" si="50"/>
        <v xml:space="preserve">Quantité OK </v>
      </c>
    </row>
    <row r="635" spans="1:11" ht="20.100000000000001" customHeight="1" x14ac:dyDescent="0.25">
      <c r="A635" s="24"/>
      <c r="B635" s="24"/>
      <c r="C635" s="25"/>
      <c r="D635" s="25"/>
      <c r="E635" s="26"/>
      <c r="F635" s="26"/>
      <c r="G635" s="26" t="str">
        <f t="shared" ref="G635:G648" si="51">IF(F635=D635,"Quantité OK",IF(D635&lt;F654,"Ecart positif","Ecart négatif"))&amp;" "&amp;IF(C635=E635,"","- Article déclassé")</f>
        <v xml:space="preserve">Quantité OK </v>
      </c>
      <c r="H635" s="27"/>
      <c r="I635" s="27" t="str">
        <f t="shared" si="49"/>
        <v/>
      </c>
      <c r="J635" s="27"/>
      <c r="K635" s="27" t="str">
        <f t="shared" si="50"/>
        <v xml:space="preserve">Quantité OK </v>
      </c>
    </row>
    <row r="636" spans="1:11" customFormat="1" ht="20.100000000000001" customHeight="1" x14ac:dyDescent="0.25">
      <c r="A636" s="7"/>
      <c r="B636" s="7"/>
      <c r="C636" s="16"/>
      <c r="D636" s="16"/>
      <c r="E636" s="14"/>
      <c r="F636" s="14"/>
      <c r="G636" s="14" t="str">
        <f t="shared" si="51"/>
        <v xml:space="preserve">Quantité OK </v>
      </c>
      <c r="H636" s="9"/>
      <c r="I636" s="9" t="str">
        <f t="shared" si="49"/>
        <v/>
      </c>
      <c r="J636" s="9"/>
      <c r="K636" s="9" t="str">
        <f t="shared" si="50"/>
        <v xml:space="preserve">Quantité OK </v>
      </c>
    </row>
    <row r="637" spans="1:11" customFormat="1" ht="20.100000000000001" customHeight="1" x14ac:dyDescent="0.25">
      <c r="A637" s="7"/>
      <c r="B637" s="7"/>
      <c r="C637" s="16"/>
      <c r="D637" s="16"/>
      <c r="E637" s="14"/>
      <c r="F637" s="14"/>
      <c r="G637" s="14" t="str">
        <f t="shared" si="51"/>
        <v xml:space="preserve">Quantité OK </v>
      </c>
      <c r="H637" s="9"/>
      <c r="I637" s="9" t="str">
        <f t="shared" si="49"/>
        <v/>
      </c>
      <c r="J637" s="9"/>
      <c r="K637" s="9" t="str">
        <f t="shared" si="50"/>
        <v xml:space="preserve">Quantité OK </v>
      </c>
    </row>
    <row r="638" spans="1:11" ht="20.100000000000001" customHeight="1" x14ac:dyDescent="0.25">
      <c r="A638" s="24"/>
      <c r="B638" s="24"/>
      <c r="C638" s="25"/>
      <c r="D638" s="25"/>
      <c r="E638" s="26"/>
      <c r="F638" s="26"/>
      <c r="G638" s="26" t="str">
        <f t="shared" si="51"/>
        <v xml:space="preserve">Quantité OK </v>
      </c>
      <c r="H638" s="27"/>
      <c r="I638" s="27" t="str">
        <f t="shared" si="49"/>
        <v/>
      </c>
      <c r="J638" s="27"/>
      <c r="K638" s="27" t="str">
        <f t="shared" si="50"/>
        <v xml:space="preserve">Quantité OK </v>
      </c>
    </row>
    <row r="639" spans="1:11" customFormat="1" ht="20.100000000000001" customHeight="1" x14ac:dyDescent="0.25">
      <c r="A639" s="7"/>
      <c r="B639" s="7"/>
      <c r="C639" s="16"/>
      <c r="D639" s="16"/>
      <c r="E639" s="14"/>
      <c r="F639" s="14"/>
      <c r="G639" s="14" t="str">
        <f t="shared" si="51"/>
        <v xml:space="preserve">Quantité OK </v>
      </c>
      <c r="H639" s="9"/>
      <c r="I639" s="9" t="str">
        <f t="shared" si="49"/>
        <v/>
      </c>
      <c r="J639" s="9"/>
      <c r="K639" s="9" t="str">
        <f t="shared" si="50"/>
        <v xml:space="preserve">Quantité OK </v>
      </c>
    </row>
    <row r="640" spans="1:11" customFormat="1" ht="20.100000000000001" customHeight="1" x14ac:dyDescent="0.25">
      <c r="A640" s="7"/>
      <c r="B640" s="7"/>
      <c r="C640" s="16"/>
      <c r="D640" s="16"/>
      <c r="E640" s="14"/>
      <c r="F640" s="14"/>
      <c r="G640" s="14" t="str">
        <f t="shared" si="51"/>
        <v xml:space="preserve">Quantité OK </v>
      </c>
      <c r="H640" s="9"/>
      <c r="I640" s="9" t="str">
        <f t="shared" si="49"/>
        <v/>
      </c>
      <c r="J640" s="9"/>
      <c r="K640" s="9" t="str">
        <f t="shared" si="50"/>
        <v xml:space="preserve">Quantité OK </v>
      </c>
    </row>
    <row r="641" spans="1:11" customFormat="1" ht="20.100000000000001" customHeight="1" x14ac:dyDescent="0.25">
      <c r="A641" s="7"/>
      <c r="B641" s="7"/>
      <c r="C641" s="16"/>
      <c r="D641" s="16"/>
      <c r="E641" s="14"/>
      <c r="F641" s="14"/>
      <c r="G641" s="14" t="str">
        <f t="shared" si="51"/>
        <v xml:space="preserve">Quantité OK </v>
      </c>
      <c r="H641" s="9"/>
      <c r="I641" s="9" t="str">
        <f t="shared" si="49"/>
        <v/>
      </c>
      <c r="J641" s="9"/>
      <c r="K641" s="9" t="str">
        <f t="shared" si="50"/>
        <v xml:space="preserve">Quantité OK </v>
      </c>
    </row>
    <row r="642" spans="1:11" customFormat="1" ht="20.100000000000001" customHeight="1" x14ac:dyDescent="0.25">
      <c r="A642" s="7"/>
      <c r="B642" s="7"/>
      <c r="C642" s="16"/>
      <c r="D642" s="16"/>
      <c r="E642" s="14"/>
      <c r="F642" s="14"/>
      <c r="G642" s="14" t="str">
        <f t="shared" si="51"/>
        <v xml:space="preserve">Quantité OK </v>
      </c>
      <c r="H642" s="9"/>
      <c r="I642" s="9" t="str">
        <f t="shared" si="49"/>
        <v/>
      </c>
      <c r="J642" s="9"/>
      <c r="K642" s="9" t="str">
        <f t="shared" si="50"/>
        <v xml:space="preserve">Quantité OK </v>
      </c>
    </row>
    <row r="643" spans="1:11" customFormat="1" ht="20.100000000000001" customHeight="1" x14ac:dyDescent="0.25">
      <c r="A643" s="7"/>
      <c r="B643" s="7"/>
      <c r="C643" s="16"/>
      <c r="D643" s="16"/>
      <c r="E643" s="14"/>
      <c r="F643" s="14"/>
      <c r="G643" s="14" t="str">
        <f t="shared" si="51"/>
        <v xml:space="preserve">Quantité OK </v>
      </c>
      <c r="H643" s="9"/>
      <c r="I643" s="9" t="str">
        <f t="shared" si="49"/>
        <v/>
      </c>
      <c r="J643" s="9"/>
      <c r="K643" s="9" t="str">
        <f t="shared" si="50"/>
        <v xml:space="preserve">Quantité OK </v>
      </c>
    </row>
    <row r="644" spans="1:11" ht="20.100000000000001" customHeight="1" x14ac:dyDescent="0.25">
      <c r="A644" s="24"/>
      <c r="B644" s="24"/>
      <c r="C644" s="25"/>
      <c r="D644" s="25"/>
      <c r="E644" s="26"/>
      <c r="F644" s="26"/>
      <c r="G644" s="26" t="str">
        <f t="shared" si="51"/>
        <v xml:space="preserve">Quantité OK </v>
      </c>
      <c r="H644" s="27"/>
      <c r="I644" s="27" t="str">
        <f t="shared" si="49"/>
        <v/>
      </c>
      <c r="J644" s="27"/>
      <c r="K644" s="27" t="str">
        <f t="shared" si="50"/>
        <v xml:space="preserve">Quantité OK </v>
      </c>
    </row>
    <row r="645" spans="1:11" customFormat="1" ht="20.100000000000001" customHeight="1" x14ac:dyDescent="0.25">
      <c r="A645" s="7"/>
      <c r="B645" s="7"/>
      <c r="C645" s="16"/>
      <c r="D645" s="16"/>
      <c r="E645" s="14"/>
      <c r="F645" s="14"/>
      <c r="G645" s="14" t="str">
        <f t="shared" si="51"/>
        <v xml:space="preserve">Quantité OK </v>
      </c>
      <c r="H645" s="9"/>
      <c r="I645" s="9" t="str">
        <f t="shared" si="49"/>
        <v/>
      </c>
      <c r="J645" s="9"/>
      <c r="K645" s="9" t="str">
        <f t="shared" si="50"/>
        <v xml:space="preserve">Quantité OK </v>
      </c>
    </row>
    <row r="646" spans="1:11" customFormat="1" ht="20.100000000000001" customHeight="1" x14ac:dyDescent="0.25">
      <c r="A646" s="7"/>
      <c r="B646" s="7"/>
      <c r="C646" s="16"/>
      <c r="D646" s="16"/>
      <c r="E646" s="14"/>
      <c r="F646" s="14"/>
      <c r="G646" s="14" t="str">
        <f t="shared" si="51"/>
        <v xml:space="preserve">Quantité OK </v>
      </c>
      <c r="H646" s="9"/>
      <c r="I646" s="9" t="str">
        <f t="shared" si="49"/>
        <v/>
      </c>
      <c r="J646" s="9"/>
      <c r="K646" s="9" t="str">
        <f t="shared" si="50"/>
        <v xml:space="preserve">Quantité OK </v>
      </c>
    </row>
    <row r="647" spans="1:11" customFormat="1" ht="20.100000000000001" customHeight="1" x14ac:dyDescent="0.25">
      <c r="A647" s="7"/>
      <c r="B647" s="7"/>
      <c r="C647" s="16"/>
      <c r="D647" s="16"/>
      <c r="E647" s="14"/>
      <c r="F647" s="14"/>
      <c r="G647" s="14" t="str">
        <f t="shared" si="51"/>
        <v xml:space="preserve">Quantité OK </v>
      </c>
      <c r="H647" s="9"/>
      <c r="I647" s="9" t="str">
        <f t="shared" si="49"/>
        <v/>
      </c>
      <c r="J647" s="9"/>
      <c r="K647" s="9" t="str">
        <f t="shared" si="50"/>
        <v xml:space="preserve">Quantité OK </v>
      </c>
    </row>
    <row r="648" spans="1:11" customFormat="1" ht="20.100000000000001" customHeight="1" x14ac:dyDescent="0.25">
      <c r="A648" s="7"/>
      <c r="B648" s="7"/>
      <c r="C648" s="16"/>
      <c r="D648" s="16"/>
      <c r="E648" s="14"/>
      <c r="F648" s="14"/>
      <c r="G648" s="14" t="str">
        <f t="shared" si="51"/>
        <v xml:space="preserve">Quantité OK </v>
      </c>
      <c r="H648" s="9"/>
      <c r="I648" s="9" t="str">
        <f t="shared" si="49"/>
        <v/>
      </c>
      <c r="J648" s="9"/>
      <c r="K648" s="9" t="str">
        <f t="shared" si="50"/>
        <v xml:space="preserve">Quantité OK </v>
      </c>
    </row>
    <row r="649" spans="1:11" customFormat="1" ht="20.100000000000001" customHeight="1" x14ac:dyDescent="0.25">
      <c r="A649" s="7"/>
      <c r="B649" s="7"/>
      <c r="C649" s="16"/>
      <c r="D649" s="16"/>
      <c r="E649" s="14"/>
      <c r="F649" s="14"/>
      <c r="G649" s="14" t="str">
        <f t="shared" ref="G649:G652" si="52">IF(F649=D649,"Quantité OK",IF(D649&lt;F669,"Ecart positif","Ecart négatif"))&amp;" "&amp;IF(C649=E649,"","- Article déclassé")</f>
        <v xml:space="preserve">Quantité OK </v>
      </c>
      <c r="H649" s="9"/>
      <c r="I649" s="9" t="str">
        <f t="shared" si="49"/>
        <v/>
      </c>
      <c r="J649" s="9"/>
      <c r="K649" s="9" t="str">
        <f t="shared" si="50"/>
        <v xml:space="preserve">Quantité OK </v>
      </c>
    </row>
    <row r="650" spans="1:11" ht="20.100000000000001" customHeight="1" x14ac:dyDescent="0.25">
      <c r="A650" s="24"/>
      <c r="B650" s="24"/>
      <c r="C650" s="25"/>
      <c r="D650" s="25"/>
      <c r="E650" s="26"/>
      <c r="F650" s="26"/>
      <c r="G650" s="26" t="str">
        <f t="shared" si="52"/>
        <v xml:space="preserve">Quantité OK </v>
      </c>
      <c r="H650" s="27"/>
      <c r="I650" s="27" t="str">
        <f t="shared" si="49"/>
        <v/>
      </c>
      <c r="J650" s="27"/>
      <c r="K650" s="27" t="str">
        <f t="shared" si="50"/>
        <v xml:space="preserve">Quantité OK </v>
      </c>
    </row>
    <row r="651" spans="1:11" customFormat="1" ht="20.100000000000001" customHeight="1" x14ac:dyDescent="0.25">
      <c r="A651" s="7"/>
      <c r="B651" s="7"/>
      <c r="C651" s="16"/>
      <c r="D651" s="16"/>
      <c r="E651" s="14"/>
      <c r="F651" s="14"/>
      <c r="G651" s="14" t="str">
        <f t="shared" si="52"/>
        <v xml:space="preserve">Quantité OK </v>
      </c>
      <c r="H651" s="9"/>
      <c r="I651" s="9" t="str">
        <f t="shared" si="49"/>
        <v/>
      </c>
      <c r="J651" s="9"/>
      <c r="K651" s="9" t="str">
        <f t="shared" si="50"/>
        <v xml:space="preserve">Quantité OK </v>
      </c>
    </row>
    <row r="652" spans="1:11" customFormat="1" ht="20.100000000000001" customHeight="1" x14ac:dyDescent="0.25">
      <c r="A652" s="7"/>
      <c r="B652" s="7"/>
      <c r="C652" s="16"/>
      <c r="D652" s="16"/>
      <c r="E652" s="14"/>
      <c r="F652" s="14"/>
      <c r="G652" s="14" t="str">
        <f t="shared" si="52"/>
        <v xml:space="preserve">Quantité OK </v>
      </c>
      <c r="H652" s="9"/>
      <c r="I652" s="9" t="str">
        <f t="shared" si="49"/>
        <v/>
      </c>
      <c r="J652" s="9"/>
      <c r="K652" s="9" t="str">
        <f t="shared" si="50"/>
        <v xml:space="preserve">Quantité OK </v>
      </c>
    </row>
  </sheetData>
  <sheetProtection password="DD41" sheet="1" objects="1" scenarios="1" formatCells="0" formatColumns="0" formatRows="0" insertColumns="0" insertRows="0" insertHyperlinks="0" deleteColumns="0" deleteRows="0" sort="0" autoFilter="0" pivotTables="0"/>
  <autoFilter ref="A1:K652">
    <sortState ref="A2:L769">
      <sortCondition ref="B1"/>
    </sortState>
  </autoFilter>
  <conditionalFormatting sqref="B1">
    <cfRule type="duplicateValues" dxfId="3" priority="4"/>
  </conditionalFormatting>
  <conditionalFormatting sqref="B1">
    <cfRule type="duplicateValues" dxfId="2" priority="3"/>
  </conditionalFormatting>
  <conditionalFormatting sqref="B1:B1048576">
    <cfRule type="duplicateValues" dxfId="1" priority="1"/>
  </conditionalFormatting>
  <conditionalFormatting sqref="B2:B652">
    <cfRule type="duplicateValues" dxfId="0" priority="43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 A BARRE</vt:lpstr>
      <vt:lpstr>BASE INCADEA</vt:lpstr>
      <vt:lpstr>COMPTAGE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chennaoui</dc:creator>
  <cp:lastModifiedBy>atef gharbi</cp:lastModifiedBy>
  <cp:lastPrinted>2017-05-15T10:49:22Z</cp:lastPrinted>
  <dcterms:created xsi:type="dcterms:W3CDTF">2017-05-14T14:40:15Z</dcterms:created>
  <dcterms:modified xsi:type="dcterms:W3CDTF">2017-05-22T09:48:42Z</dcterms:modified>
</cp:coreProperties>
</file>