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201" codeName="{21656B06-1B9B-AA78-C99D-37B55691406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ives\Desktop\"/>
    </mc:Choice>
  </mc:AlternateContent>
  <bookViews>
    <workbookView xWindow="0" yWindow="0" windowWidth="19440" windowHeight="7530"/>
  </bookViews>
  <sheets>
    <sheet name="Planning" sheetId="1" r:id="rId1"/>
    <sheet name="Datas" sheetId="4" state="hidden" r:id="rId2"/>
  </sheets>
  <definedNames>
    <definedName name="_xlnm._FilterDatabase" localSheetId="0" hidden="1">Planning!$A$1:$A$6</definedName>
    <definedName name="An">Planning!$A$1</definedName>
    <definedName name="Années">Datas!$B$2:$B$12</definedName>
    <definedName name="Ferie">OFFSET(Datas!$C$2,,,COUNTA(Datas!$C:$C)-1)</definedName>
    <definedName name="Indices">Datas!$E$2:$E$53</definedName>
    <definedName name="jours">OFFSET(Planning!$5:$19,0,1,,COUNTA(Planning!$5:$5))</definedName>
    <definedName name="Mois">Datas!$A$2:$A$13</definedName>
    <definedName name="Sélection">Datas!$F$2:$F$3</definedName>
    <definedName name="Taux">Datas!$G$2</definedName>
    <definedName name="_xlnm.Print_Area" localSheetId="0">Planning!$A$1:$CM$19</definedName>
  </definedNames>
  <calcPr calcId="171027"/>
</workbook>
</file>

<file path=xl/calcChain.xml><?xml version="1.0" encoding="utf-8"?>
<calcChain xmlns="http://schemas.openxmlformats.org/spreadsheetml/2006/main">
  <c r="AR7" i="1" l="1"/>
  <c r="AS7" i="1"/>
  <c r="AT7" i="1"/>
  <c r="AU7" i="1"/>
  <c r="AV7" i="1"/>
  <c r="AW7" i="1"/>
  <c r="AX7" i="1"/>
  <c r="AY7" i="1"/>
  <c r="AZ7" i="1"/>
  <c r="BA7" i="1"/>
  <c r="BB7" i="1"/>
  <c r="BC7" i="1"/>
  <c r="BD7" i="1"/>
  <c r="BE7" i="1"/>
  <c r="BF7" i="1"/>
  <c r="BG7" i="1"/>
  <c r="BI7" i="1"/>
  <c r="BJ7" i="1"/>
  <c r="BK7" i="1"/>
  <c r="BL7" i="1"/>
  <c r="BM7" i="1"/>
  <c r="BN7" i="1"/>
  <c r="BO7" i="1"/>
  <c r="BP7" i="1"/>
  <c r="BQ7" i="1"/>
  <c r="BR7" i="1"/>
  <c r="BS7" i="1"/>
  <c r="BT7" i="1"/>
  <c r="BU7" i="1"/>
  <c r="BV7" i="1"/>
  <c r="BW7" i="1"/>
  <c r="BX7" i="1"/>
  <c r="BY7" i="1"/>
  <c r="BZ7" i="1"/>
  <c r="CA7" i="1"/>
  <c r="CB7" i="1"/>
  <c r="CC7" i="1"/>
  <c r="CD7" i="1"/>
  <c r="CE7" i="1"/>
  <c r="CF7" i="1"/>
  <c r="CG7" i="1"/>
  <c r="CH7" i="1"/>
  <c r="CI7" i="1"/>
  <c r="CJ7" i="1"/>
  <c r="CK7" i="1"/>
  <c r="CL7" i="1"/>
  <c r="CM7" i="1"/>
  <c r="CN7" i="1"/>
  <c r="AD7" i="1" l="1"/>
  <c r="AE7" i="1"/>
  <c r="AF7" i="1"/>
  <c r="AG7" i="1"/>
  <c r="AH7" i="1"/>
  <c r="AI7" i="1"/>
  <c r="AJ7" i="1"/>
  <c r="AK7" i="1"/>
  <c r="AL7" i="1"/>
  <c r="AM7" i="1"/>
  <c r="AN7" i="1"/>
  <c r="AO7" i="1"/>
  <c r="AP7" i="1"/>
  <c r="AQ7" i="1"/>
  <c r="C7" i="1"/>
  <c r="D7" i="1"/>
  <c r="E7" i="1"/>
  <c r="F7" i="1"/>
  <c r="G7" i="1"/>
  <c r="H7" i="1"/>
  <c r="I7" i="1"/>
  <c r="J7" i="1"/>
  <c r="K7" i="1"/>
  <c r="L7" i="1"/>
  <c r="M7" i="1"/>
  <c r="N7" i="1"/>
  <c r="O7" i="1"/>
  <c r="P7" i="1"/>
  <c r="Q7" i="1"/>
  <c r="R7" i="1"/>
  <c r="S7" i="1"/>
  <c r="T7" i="1"/>
  <c r="U7" i="1"/>
  <c r="V7" i="1"/>
  <c r="W7" i="1"/>
  <c r="X7" i="1"/>
  <c r="Y7" i="1"/>
  <c r="Z7" i="1"/>
  <c r="AA7" i="1"/>
  <c r="AB7" i="1"/>
  <c r="AC7" i="1"/>
  <c r="B7" i="1"/>
  <c r="BJ4" i="1" l="1"/>
  <c r="BJ5" i="1" s="1"/>
  <c r="AG4" i="1"/>
  <c r="AG5" i="1" s="1"/>
  <c r="B4" i="1"/>
  <c r="B5" i="1" s="1"/>
  <c r="C2" i="4"/>
  <c r="C3" i="4"/>
  <c r="C7" i="4" s="1"/>
  <c r="C5" i="4"/>
  <c r="C6" i="4"/>
  <c r="C10" i="4"/>
  <c r="C11" i="4"/>
  <c r="C12" i="4"/>
  <c r="C13" i="4"/>
  <c r="C14" i="4"/>
  <c r="C15" i="4"/>
  <c r="C16" i="4"/>
  <c r="C20" i="4" s="1"/>
  <c r="C18" i="4"/>
  <c r="C19" i="4"/>
  <c r="C23" i="4"/>
  <c r="C24" i="4"/>
  <c r="C25" i="4"/>
  <c r="C26" i="4"/>
  <c r="C27" i="4"/>
  <c r="C4" i="1" l="1"/>
  <c r="B3" i="1" s="1"/>
  <c r="AH4" i="1"/>
  <c r="AI4" i="1" s="1"/>
  <c r="C4" i="4"/>
  <c r="C8" i="4"/>
  <c r="C9" i="4" s="1"/>
  <c r="C17" i="4"/>
  <c r="BK4" i="1"/>
  <c r="C21" i="4"/>
  <c r="C22" i="4" s="1"/>
  <c r="AH5" i="1" l="1"/>
  <c r="D4" i="1"/>
  <c r="C5" i="1"/>
  <c r="AJ4" i="1"/>
  <c r="AI5" i="1"/>
  <c r="BK5" i="1"/>
  <c r="BL4" i="1"/>
  <c r="D5" i="1" l="1"/>
  <c r="E4" i="1"/>
  <c r="AJ5" i="1"/>
  <c r="AK4" i="1"/>
  <c r="BM4" i="1"/>
  <c r="BL5" i="1"/>
  <c r="E5" i="1" l="1"/>
  <c r="F4" i="1"/>
  <c r="AK5" i="1"/>
  <c r="AL4" i="1"/>
  <c r="AK3" i="1" s="1"/>
  <c r="BN4" i="1"/>
  <c r="BM5" i="1"/>
  <c r="F5" i="1" l="1"/>
  <c r="G4" i="1"/>
  <c r="BN5" i="1"/>
  <c r="BO4" i="1"/>
  <c r="BN3" i="1" s="1"/>
  <c r="AL5" i="1"/>
  <c r="AM4" i="1"/>
  <c r="H4" i="1" l="1"/>
  <c r="G5" i="1"/>
  <c r="BO5" i="1"/>
  <c r="BP4" i="1"/>
  <c r="AN4" i="1"/>
  <c r="AM5" i="1"/>
  <c r="H5" i="1" l="1"/>
  <c r="I4" i="1"/>
  <c r="BQ4" i="1"/>
  <c r="BP5" i="1"/>
  <c r="AN5" i="1"/>
  <c r="AO4" i="1"/>
  <c r="I5" i="1" l="1"/>
  <c r="J4" i="1"/>
  <c r="I3" i="1" s="1"/>
  <c r="AO5" i="1"/>
  <c r="AP4" i="1"/>
  <c r="BR4" i="1"/>
  <c r="BQ5" i="1"/>
  <c r="J5" i="1" l="1"/>
  <c r="K4" i="1"/>
  <c r="AP5" i="1"/>
  <c r="AQ4" i="1"/>
  <c r="BR5" i="1"/>
  <c r="BS4" i="1"/>
  <c r="L4" i="1" l="1"/>
  <c r="K5" i="1"/>
  <c r="BS5" i="1"/>
  <c r="BT4" i="1"/>
  <c r="AQ5" i="1"/>
  <c r="AR4" i="1"/>
  <c r="L5" i="1" l="1"/>
  <c r="M4" i="1"/>
  <c r="BU4" i="1"/>
  <c r="BT5" i="1"/>
  <c r="AR5" i="1"/>
  <c r="AS4" i="1"/>
  <c r="AR3" i="1" s="1"/>
  <c r="M5" i="1" l="1"/>
  <c r="N4" i="1"/>
  <c r="AS5" i="1"/>
  <c r="AT4" i="1"/>
  <c r="BV4" i="1"/>
  <c r="BU3" i="1" s="1"/>
  <c r="BU5" i="1"/>
  <c r="N5" i="1" l="1"/>
  <c r="O4" i="1"/>
  <c r="AU4" i="1"/>
  <c r="AT5" i="1"/>
  <c r="BV5" i="1"/>
  <c r="BW4" i="1"/>
  <c r="P4" i="1" l="1"/>
  <c r="O5" i="1"/>
  <c r="AU5" i="1"/>
  <c r="AV4" i="1"/>
  <c r="BW5" i="1"/>
  <c r="BX4" i="1"/>
  <c r="P5" i="1" l="1"/>
  <c r="Q4" i="1"/>
  <c r="P3" i="1" s="1"/>
  <c r="BY4" i="1"/>
  <c r="BX5" i="1"/>
  <c r="AV5" i="1"/>
  <c r="AW4" i="1"/>
  <c r="Q5" i="1" l="1"/>
  <c r="R4" i="1"/>
  <c r="AW5" i="1"/>
  <c r="AX4" i="1"/>
  <c r="BZ4" i="1"/>
  <c r="BY5" i="1"/>
  <c r="R5" i="1" l="1"/>
  <c r="S4" i="1"/>
  <c r="AY4" i="1"/>
  <c r="AX5" i="1"/>
  <c r="BZ5" i="1"/>
  <c r="CA4" i="1"/>
  <c r="T4" i="1" l="1"/>
  <c r="S5" i="1"/>
  <c r="CA5" i="1"/>
  <c r="CB4" i="1"/>
  <c r="AY5" i="1"/>
  <c r="AZ4" i="1"/>
  <c r="AY3" i="1" s="1"/>
  <c r="T5" i="1" l="1"/>
  <c r="U4" i="1"/>
  <c r="AZ5" i="1"/>
  <c r="BA4" i="1"/>
  <c r="CC4" i="1"/>
  <c r="CB3" i="1" s="1"/>
  <c r="CB5" i="1"/>
  <c r="U5" i="1" l="1"/>
  <c r="V4" i="1"/>
  <c r="BA5" i="1"/>
  <c r="BB4" i="1"/>
  <c r="CD4" i="1"/>
  <c r="CC5" i="1"/>
  <c r="V5" i="1" l="1"/>
  <c r="W4" i="1"/>
  <c r="CD5" i="1"/>
  <c r="CE4" i="1"/>
  <c r="BC4" i="1"/>
  <c r="BB5" i="1"/>
  <c r="X4" i="1" l="1"/>
  <c r="W3" i="1" s="1"/>
  <c r="W5" i="1"/>
  <c r="CE5" i="1"/>
  <c r="CF4" i="1"/>
  <c r="BC5" i="1"/>
  <c r="BD4" i="1"/>
  <c r="X5" i="1" l="1"/>
  <c r="Y4" i="1"/>
  <c r="BD5" i="1"/>
  <c r="BE4" i="1"/>
  <c r="CG4" i="1"/>
  <c r="CF5" i="1"/>
  <c r="Y5" i="1" l="1"/>
  <c r="Z4" i="1"/>
  <c r="BE5" i="1"/>
  <c r="BF4" i="1"/>
  <c r="CH4" i="1"/>
  <c r="CG5" i="1"/>
  <c r="Z5" i="1" l="1"/>
  <c r="AA4" i="1"/>
  <c r="BF5" i="1"/>
  <c r="BG4" i="1"/>
  <c r="CH5" i="1"/>
  <c r="CI4" i="1"/>
  <c r="BF3" i="1" l="1"/>
  <c r="BH4" i="1"/>
  <c r="AB4" i="1"/>
  <c r="AA5" i="1"/>
  <c r="BG5" i="1"/>
  <c r="CI5" i="1"/>
  <c r="CJ4" i="1"/>
  <c r="CI3" i="1" s="1"/>
  <c r="BH5" i="1" l="1"/>
  <c r="BI4" i="1"/>
  <c r="BI5" i="1" s="1"/>
  <c r="AB5" i="1"/>
  <c r="AC4" i="1"/>
  <c r="CK4" i="1"/>
  <c r="CJ5" i="1"/>
  <c r="AC5" i="1" l="1"/>
  <c r="AD4" i="1"/>
  <c r="CL4" i="1"/>
  <c r="CK5" i="1"/>
  <c r="AD5" i="1" l="1"/>
  <c r="AE4" i="1"/>
  <c r="AD3" i="1" s="1"/>
  <c r="CL5" i="1"/>
  <c r="CM4" i="1"/>
  <c r="AE5" i="1" l="1"/>
  <c r="AF4" i="1"/>
  <c r="AF5" i="1" s="1"/>
  <c r="CM5" i="1"/>
  <c r="CN4" i="1"/>
  <c r="CN5" i="1" s="1"/>
</calcChain>
</file>

<file path=xl/sharedStrings.xml><?xml version="1.0" encoding="utf-8"?>
<sst xmlns="http://schemas.openxmlformats.org/spreadsheetml/2006/main" count="103" uniqueCount="88">
  <si>
    <t>Mois</t>
  </si>
  <si>
    <t>Pâques</t>
  </si>
  <si>
    <t>Lundi de Pâques</t>
  </si>
  <si>
    <t>Ascension</t>
  </si>
  <si>
    <t>Pentecôte</t>
  </si>
  <si>
    <t>Assomption</t>
  </si>
  <si>
    <t>Toussaint</t>
  </si>
  <si>
    <t>Armistice</t>
  </si>
  <si>
    <t>Années</t>
  </si>
  <si>
    <t>Noël</t>
  </si>
  <si>
    <t>Fête nationale</t>
  </si>
  <si>
    <t>Fête du travail</t>
  </si>
  <si>
    <t>Jour de l'An</t>
  </si>
  <si>
    <t>Victoire 1945</t>
  </si>
  <si>
    <t>Lundi de Pentecôte</t>
  </si>
  <si>
    <t>Armistice 1918</t>
  </si>
  <si>
    <t>JUIN</t>
  </si>
  <si>
    <t>JUILLET</t>
  </si>
  <si>
    <t>AOÛT</t>
  </si>
  <si>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</si>
  <si>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</si>
  <si>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</si>
  <si>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</si>
  <si>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</si>
  <si>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</si>
  <si>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</si>
  <si>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</si>
  <si>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</si>
  <si>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Ind A</t>
  </si>
  <si>
    <t>Indices</t>
  </si>
  <si>
    <t>Ind B</t>
  </si>
  <si>
    <t>Ind C</t>
  </si>
  <si>
    <t>Ind D</t>
  </si>
  <si>
    <t>Ind E</t>
  </si>
  <si>
    <t>Ind F</t>
  </si>
  <si>
    <t>Ind G</t>
  </si>
  <si>
    <t>Ind H</t>
  </si>
  <si>
    <t>Ind I</t>
  </si>
  <si>
    <t>Ind J</t>
  </si>
  <si>
    <t>Ind K</t>
  </si>
  <si>
    <t>Ind AA</t>
  </si>
  <si>
    <t>Ind AB</t>
  </si>
  <si>
    <t>Ind AC</t>
  </si>
  <si>
    <t>Ind AD</t>
  </si>
  <si>
    <t>Ind AE</t>
  </si>
  <si>
    <t>Ind L</t>
  </si>
  <si>
    <t>Ind M</t>
  </si>
  <si>
    <t>Ind N</t>
  </si>
  <si>
    <t>Ind O</t>
  </si>
  <si>
    <t>Ind P</t>
  </si>
  <si>
    <t>Ind Q</t>
  </si>
  <si>
    <t>Ind R</t>
  </si>
  <si>
    <t>Ind S</t>
  </si>
  <si>
    <t>Ind Y</t>
  </si>
  <si>
    <t>Ind T</t>
  </si>
  <si>
    <t>Ind U</t>
  </si>
  <si>
    <t>Ind V</t>
  </si>
  <si>
    <t>Ind W</t>
  </si>
  <si>
    <t>Ind X</t>
  </si>
  <si>
    <t>Ind Z</t>
  </si>
  <si>
    <t>Ind AF</t>
  </si>
  <si>
    <t>Ind AG</t>
  </si>
  <si>
    <t>Ind AH</t>
  </si>
  <si>
    <t>Ind AI</t>
  </si>
  <si>
    <t>Ind AJ</t>
  </si>
  <si>
    <t>Ind AK</t>
  </si>
  <si>
    <t>Ind AL</t>
  </si>
  <si>
    <t>Ind AM</t>
  </si>
  <si>
    <t>Ind AN</t>
  </si>
  <si>
    <t>Ind AO</t>
  </si>
  <si>
    <t>Ind AP</t>
  </si>
  <si>
    <t>Ind AQ</t>
  </si>
  <si>
    <t>Ind AR</t>
  </si>
  <si>
    <t>Ind AS</t>
  </si>
  <si>
    <t>Ind AT</t>
  </si>
  <si>
    <t>Ind AU</t>
  </si>
  <si>
    <t>Ind AV</t>
  </si>
  <si>
    <t>Ind AW</t>
  </si>
  <si>
    <t>Ind AX</t>
  </si>
  <si>
    <t>Ind AY</t>
  </si>
  <si>
    <t>Ind AZ</t>
  </si>
  <si>
    <t>Fériés</t>
  </si>
  <si>
    <t>A</t>
  </si>
  <si>
    <t>Nombre de Jours</t>
  </si>
  <si>
    <t>Sélection</t>
  </si>
  <si>
    <t>Ap</t>
  </si>
  <si>
    <t>Taux</t>
  </si>
  <si>
    <t>Nombre d'appel(s)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</si>
</sst>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ddd"/>
    <numFmt numFmtId="165" formatCode="ddd\ * dd\-mm\-yy"/>
    <numFmt numFmtId="166" formatCode="d"/>
    <numFmt numFmtId="167" formatCode="#,##0.00\ &quot;€&quot;"/>
  </numFmts>
  <fonts count="13" x14ac:knownFonts="1">
    <font>
      <sz val="10"/>
      <name val="Times New Roman"/>
    </font>
    <font>
      <sz val="10"/>
      <name val="Arial"/>
      <family val="2"/>
    </font>
    <font>
      <sz val="10"/>
      <name val="Times New Roman"/>
      <family val="1"/>
    </font>
    <font>
      <u/>
      <sz val="10"/>
      <color indexed="12"/>
      <name val="Times New Roman"/>
      <family val="1"/>
    </font>
    <font>
      <b/>
      <sz val="10"/>
      <name val="Times New Roman"/>
      <family val="1"/>
    </font>
    <font>
      <u/>
      <sz val="10"/>
      <color indexed="12"/>
      <name val="Times New Roman"/>
      <family val="1"/>
    </font>
    <font>
      <sz val="9"/>
      <name val="Times New Roman"/>
      <family val="1"/>
    </font>
    <font>
      <b/>
      <sz val="9"/>
      <name val="Times New Roman"/>
      <family val="1"/>
    </font>
    <font>
      <sz val="9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800000"/>
      <name val="Times New Roman"/>
      <family val="1"/>
    </font>
    <font>
      <b/>
      <sz val="9"/>
      <color rgb="FFFF0000"/>
      <name val="Times New Roman"/>
      <family val="1"/>
    </font>
    <font>
      <b/>
      <sz val="9"/>
      <color theme="5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</fills>
  <borders count="2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theme="0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0" fontId="1" fillId="0" borderId="0"/>
  </cellStyleXfs>
  <cellXfs count="58">
    <xf numFmtId="0" fontId="0" fillId="0" borderId="0" xfId="0"/>
    <xf numFmtId="0" fontId="2" fillId="0" borderId="0" xfId="0" applyFont="1"/>
    <xf numFmtId="0" fontId="2" fillId="0" borderId="0" xfId="2" applyFont="1" applyAlignment="1">
      <alignment horizontal="center"/>
    </xf>
    <xf numFmtId="0" fontId="4" fillId="0" borderId="1" xfId="2" applyFont="1" applyBorder="1" applyAlignment="1">
      <alignment horizontal="center"/>
    </xf>
    <xf numFmtId="0" fontId="5" fillId="0" borderId="0" xfId="1" applyFont="1" applyAlignment="1" applyProtection="1">
      <alignment horizontal="center"/>
    </xf>
    <xf numFmtId="0" fontId="2" fillId="0" borderId="0" xfId="2" applyFont="1" applyBorder="1" applyAlignment="1">
      <alignment horizontal="center"/>
    </xf>
    <xf numFmtId="0" fontId="2" fillId="0" borderId="2" xfId="2" applyFont="1" applyBorder="1" applyAlignment="1">
      <alignment horizontal="center"/>
    </xf>
    <xf numFmtId="0" fontId="2" fillId="0" borderId="3" xfId="2" applyFont="1" applyBorder="1" applyAlignment="1">
      <alignment horizontal="center"/>
    </xf>
    <xf numFmtId="165" fontId="2" fillId="0" borderId="0" xfId="2" applyNumberFormat="1" applyFont="1" applyAlignment="1">
      <alignment horizontal="center"/>
    </xf>
    <xf numFmtId="165" fontId="2" fillId="2" borderId="4" xfId="0" applyNumberFormat="1" applyFont="1" applyFill="1" applyBorder="1" applyAlignment="1">
      <alignment horizontal="center"/>
    </xf>
    <xf numFmtId="165" fontId="2" fillId="2" borderId="5" xfId="0" applyNumberFormat="1" applyFont="1" applyFill="1" applyBorder="1" applyAlignment="1">
      <alignment horizontal="center"/>
    </xf>
    <xf numFmtId="165" fontId="2" fillId="2" borderId="6" xfId="0" applyNumberFormat="1" applyFont="1" applyFill="1" applyBorder="1" applyAlignment="1">
      <alignment horizontal="center"/>
    </xf>
    <xf numFmtId="165" fontId="2" fillId="4" borderId="5" xfId="0" applyNumberFormat="1" applyFont="1" applyFill="1" applyBorder="1" applyAlignment="1">
      <alignment horizontal="center"/>
    </xf>
    <xf numFmtId="165" fontId="2" fillId="4" borderId="6" xfId="0" applyNumberFormat="1" applyFont="1" applyFill="1" applyBorder="1" applyAlignment="1">
      <alignment horizontal="center"/>
    </xf>
    <xf numFmtId="165" fontId="2" fillId="4" borderId="4" xfId="2" applyNumberFormat="1" applyFont="1" applyFill="1" applyBorder="1" applyAlignment="1">
      <alignment horizontal="center"/>
    </xf>
    <xf numFmtId="0" fontId="8" fillId="0" borderId="10" xfId="0" applyFont="1" applyBorder="1" applyAlignment="1">
      <alignment horizontal="center" vertical="center"/>
    </xf>
    <xf numFmtId="164" fontId="6" fillId="0" borderId="12" xfId="0" applyNumberFormat="1" applyFont="1" applyBorder="1" applyAlignment="1" applyProtection="1">
      <alignment horizontal="center" vertical="center"/>
      <protection hidden="1"/>
    </xf>
    <xf numFmtId="166" fontId="7" fillId="0" borderId="13" xfId="0" applyNumberFormat="1" applyFont="1" applyFill="1" applyBorder="1" applyAlignment="1" applyProtection="1">
      <alignment horizontal="center" vertical="center"/>
      <protection hidden="1"/>
    </xf>
    <xf numFmtId="164" fontId="6" fillId="0" borderId="14" xfId="0" applyNumberFormat="1" applyFont="1" applyBorder="1" applyAlignment="1" applyProtection="1">
      <alignment horizontal="center" vertical="center"/>
      <protection hidden="1"/>
    </xf>
    <xf numFmtId="166" fontId="7" fillId="0" borderId="15" xfId="0" applyNumberFormat="1" applyFont="1" applyFill="1" applyBorder="1" applyAlignment="1" applyProtection="1">
      <alignment horizontal="center" vertical="center"/>
      <protection hidden="1"/>
    </xf>
    <xf numFmtId="0" fontId="9" fillId="3" borderId="0" xfId="0" applyNumberFormat="1" applyFont="1" applyFill="1" applyBorder="1" applyAlignment="1">
      <alignment horizontal="center" vertical="center"/>
    </xf>
    <xf numFmtId="0" fontId="0" fillId="0" borderId="0" xfId="0" applyNumberFormat="1"/>
    <xf numFmtId="164" fontId="6" fillId="0" borderId="19" xfId="0" applyNumberFormat="1" applyFont="1" applyBorder="1" applyAlignment="1" applyProtection="1">
      <alignment horizontal="center" vertical="center"/>
      <protection hidden="1"/>
    </xf>
    <xf numFmtId="166" fontId="7" fillId="0" borderId="20" xfId="0" applyNumberFormat="1" applyFont="1" applyFill="1" applyBorder="1" applyAlignment="1" applyProtection="1">
      <alignment horizontal="center" vertical="center"/>
      <protection hidden="1"/>
    </xf>
    <xf numFmtId="0" fontId="4" fillId="0" borderId="18" xfId="2" applyFont="1" applyBorder="1" applyAlignment="1">
      <alignment horizontal="center"/>
    </xf>
    <xf numFmtId="0" fontId="2" fillId="0" borderId="7" xfId="2" applyFont="1" applyBorder="1" applyAlignment="1">
      <alignment horizontal="center"/>
    </xf>
    <xf numFmtId="0" fontId="2" fillId="0" borderId="8" xfId="2" applyFont="1" applyBorder="1" applyAlignment="1">
      <alignment horizontal="center"/>
    </xf>
    <xf numFmtId="0" fontId="2" fillId="0" borderId="9" xfId="2" applyFont="1" applyBorder="1" applyAlignment="1">
      <alignment horizontal="center"/>
    </xf>
    <xf numFmtId="14" fontId="2" fillId="2" borderId="22" xfId="0" applyNumberFormat="1" applyFont="1" applyFill="1" applyBorder="1" applyAlignment="1">
      <alignment horizontal="center"/>
    </xf>
    <xf numFmtId="14" fontId="2" fillId="2" borderId="0" xfId="0" applyNumberFormat="1" applyFont="1" applyFill="1" applyBorder="1" applyAlignment="1">
      <alignment horizontal="center"/>
    </xf>
    <xf numFmtId="14" fontId="2" fillId="2" borderId="23" xfId="0" applyNumberFormat="1" applyFont="1" applyFill="1" applyBorder="1" applyAlignment="1">
      <alignment horizontal="center"/>
    </xf>
    <xf numFmtId="14" fontId="2" fillId="4" borderId="0" xfId="0" applyNumberFormat="1" applyFont="1" applyFill="1" applyBorder="1" applyAlignment="1">
      <alignment horizontal="center"/>
    </xf>
    <xf numFmtId="14" fontId="2" fillId="4" borderId="23" xfId="0" applyNumberFormat="1" applyFont="1" applyFill="1" applyBorder="1" applyAlignment="1">
      <alignment horizontal="center"/>
    </xf>
    <xf numFmtId="0" fontId="2" fillId="0" borderId="24" xfId="2" applyFont="1" applyBorder="1" applyAlignment="1">
      <alignment horizontal="center"/>
    </xf>
    <xf numFmtId="0" fontId="12" fillId="5" borderId="21" xfId="0" applyFont="1" applyFill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7" fillId="0" borderId="0" xfId="0" applyNumberFormat="1" applyFont="1" applyAlignment="1">
      <alignment horizontal="center" vertical="center"/>
    </xf>
    <xf numFmtId="0" fontId="6" fillId="0" borderId="0" xfId="0" applyFont="1"/>
    <xf numFmtId="0" fontId="6" fillId="0" borderId="0" xfId="0" applyFont="1" applyFill="1"/>
    <xf numFmtId="0" fontId="6" fillId="0" borderId="0" xfId="0" applyFont="1" applyAlignment="1">
      <alignment vertical="center"/>
    </xf>
    <xf numFmtId="0" fontId="2" fillId="0" borderId="2" xfId="2" applyFont="1" applyFill="1" applyBorder="1" applyAlignment="1">
      <alignment horizontal="center"/>
    </xf>
    <xf numFmtId="0" fontId="2" fillId="0" borderId="24" xfId="2" applyFont="1" applyFill="1" applyBorder="1" applyAlignment="1">
      <alignment horizontal="center"/>
    </xf>
    <xf numFmtId="0" fontId="4" fillId="0" borderId="1" xfId="2" applyFont="1" applyFill="1" applyBorder="1" applyAlignment="1">
      <alignment horizontal="center"/>
    </xf>
    <xf numFmtId="0" fontId="2" fillId="0" borderId="1" xfId="2" applyFont="1" applyBorder="1" applyAlignment="1">
      <alignment horizontal="center"/>
    </xf>
    <xf numFmtId="167" fontId="2" fillId="0" borderId="1" xfId="2" applyNumberFormat="1" applyFont="1" applyBorder="1" applyAlignment="1">
      <alignment horizontal="center"/>
    </xf>
    <xf numFmtId="0" fontId="6" fillId="0" borderId="0" xfId="0" applyFont="1"/>
    <xf numFmtId="0" fontId="7" fillId="6" borderId="16" xfId="0" applyFont="1" applyFill="1" applyBorder="1" applyAlignment="1" applyProtection="1">
      <alignment horizontal="center" vertical="center"/>
      <protection locked="0"/>
    </xf>
    <xf numFmtId="0" fontId="7" fillId="6" borderId="17" xfId="0" applyFont="1" applyFill="1" applyBorder="1" applyAlignment="1" applyProtection="1">
      <alignment horizontal="center" vertical="center"/>
      <protection locked="0"/>
    </xf>
    <xf numFmtId="0" fontId="11" fillId="0" borderId="26" xfId="0" applyFont="1" applyBorder="1" applyAlignment="1">
      <alignment horizontal="center" vertical="center"/>
    </xf>
    <xf numFmtId="0" fontId="11" fillId="0" borderId="11" xfId="0" applyFont="1" applyBorder="1" applyAlignment="1">
      <alignment horizontal="center" vertical="center"/>
    </xf>
    <xf numFmtId="0" fontId="2" fillId="0" borderId="23" xfId="0" applyFont="1" applyBorder="1" applyAlignment="1">
      <alignment horizontal="center"/>
    </xf>
    <xf numFmtId="0" fontId="2" fillId="0" borderId="25" xfId="0" applyFont="1" applyBorder="1" applyAlignment="1">
      <alignment horizontal="center"/>
    </xf>
    <xf numFmtId="0" fontId="7" fillId="0" borderId="27" xfId="0" applyFont="1" applyFill="1" applyBorder="1" applyAlignment="1" applyProtection="1">
      <alignment horizontal="center" vertical="center"/>
      <protection locked="0"/>
    </xf>
    <xf numFmtId="0" fontId="7" fillId="0" borderId="17" xfId="0" applyFont="1" applyFill="1" applyBorder="1" applyAlignment="1" applyProtection="1">
      <alignment horizontal="center" vertical="center"/>
      <protection locked="0"/>
    </xf>
    <xf numFmtId="0" fontId="7" fillId="0" borderId="28" xfId="0" applyFont="1" applyFill="1" applyBorder="1" applyAlignment="1" applyProtection="1">
      <alignment horizontal="center" vertical="center"/>
      <protection locked="0"/>
    </xf>
    <xf numFmtId="0" fontId="7" fillId="6" borderId="18" xfId="0" applyFont="1" applyFill="1" applyBorder="1" applyAlignment="1" applyProtection="1">
      <alignment horizontal="center" vertical="center"/>
      <protection locked="0"/>
    </xf>
    <xf numFmtId="0" fontId="4" fillId="0" borderId="16" xfId="0" applyFont="1" applyBorder="1" applyAlignment="1">
      <alignment horizontal="center"/>
    </xf>
    <xf numFmtId="0" fontId="4" fillId="0" borderId="17" xfId="0" applyFont="1" applyBorder="1" applyAlignment="1">
      <alignment horizontal="center"/>
    </xf>
  </cellXfs>
  <cellStyles count="3">
    <cellStyle name="Lien hypertexte" xfId="1" builtinId="8"/>
    <cellStyle name="Normal" xfId="0" builtinId="0"/>
    <cellStyle name="Normal_Classeur2" xfId="2"/>
  </cellStyles>
  <dxfs count="6"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92D050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</dxfs>
  <tableStyles count="0" defaultTableStyle="TableStyleMedium9" defaultPivotStyle="PivotStyleLight16"/>
  <colors>
    <mruColors>
      <color rgb="FFFF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9</xdr:row>
          <xdr:rowOff>0</xdr:rowOff>
        </xdr:from>
        <xdr:to>
          <xdr:col>1</xdr:col>
          <xdr:colOff>0</xdr:colOff>
          <xdr:row>11</xdr:row>
          <xdr:rowOff>0</xdr:rowOff>
        </xdr:to>
        <xdr:sp macro="" textlink="">
          <xdr:nvSpPr>
            <xdr:cNvPr id="1481" name="Button 457" hidden="1">
              <a:extLst>
                <a:ext uri="{63B3BB69-23CF-44E3-9099-C40C66FF867C}">
                  <a14:compatExt spid="_x0000_s1481"/>
                </a:ext>
                <a:ext uri="{FF2B5EF4-FFF2-40B4-BE49-F238E27FC236}">
                  <a16:creationId xmlns:a16="http://schemas.microsoft.com/office/drawing/2014/main" id="{00000000-0008-0000-0000-0000C9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800000"/>
                  </a:solidFill>
                  <a:latin typeface="Times New Roman"/>
                  <a:cs typeface="Times New Roman"/>
                </a:rPr>
                <a:t>Filtre de dates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3</xdr:row>
          <xdr:rowOff>0</xdr:rowOff>
        </xdr:from>
        <xdr:to>
          <xdr:col>0</xdr:col>
          <xdr:colOff>1381125</xdr:colOff>
          <xdr:row>5</xdr:row>
          <xdr:rowOff>0</xdr:rowOff>
        </xdr:to>
        <xdr:sp macro="" textlink="">
          <xdr:nvSpPr>
            <xdr:cNvPr id="1493" name="Button 469" hidden="1">
              <a:extLst>
                <a:ext uri="{63B3BB69-23CF-44E3-9099-C40C66FF867C}">
                  <a14:compatExt spid="_x0000_s1493"/>
                </a:ext>
                <a:ext uri="{FF2B5EF4-FFF2-40B4-BE49-F238E27FC236}">
                  <a16:creationId xmlns:a16="http://schemas.microsoft.com/office/drawing/2014/main" id="{00000000-0008-0000-0000-0000D5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800000"/>
                  </a:solidFill>
                  <a:latin typeface="Times New Roman"/>
                  <a:cs typeface="Times New Roman"/>
                </a:rPr>
                <a:t>Enregistrement Excel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11</xdr:row>
          <xdr:rowOff>9525</xdr:rowOff>
        </xdr:from>
        <xdr:to>
          <xdr:col>1</xdr:col>
          <xdr:colOff>0</xdr:colOff>
          <xdr:row>13</xdr:row>
          <xdr:rowOff>0</xdr:rowOff>
        </xdr:to>
        <xdr:sp macro="" textlink="">
          <xdr:nvSpPr>
            <xdr:cNvPr id="1480" name="Button 456" hidden="1">
              <a:extLst>
                <a:ext uri="{63B3BB69-23CF-44E3-9099-C40C66FF867C}">
                  <a14:compatExt spid="_x0000_s1480"/>
                </a:ext>
                <a:ext uri="{FF2B5EF4-FFF2-40B4-BE49-F238E27FC236}">
                  <a16:creationId xmlns:a16="http://schemas.microsoft.com/office/drawing/2014/main" id="{00000000-0008-0000-0000-0000C8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800000"/>
                  </a:solidFill>
                  <a:latin typeface="Times New Roman"/>
                  <a:cs typeface="Times New Roman"/>
                </a:rPr>
                <a:t>Enregistrement PDF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CO16"/>
  <sheetViews>
    <sheetView showZeros="0" tabSelected="1" zoomScaleNormal="100" workbookViewId="0">
      <pane xSplit="1" topLeftCell="B1" activePane="topRight" state="frozen"/>
      <selection pane="topRight" activeCell="A2" sqref="A2:A3"/>
    </sheetView>
  </sheetViews>
  <sheetFormatPr baseColWidth="10" defaultColWidth="12" defaultRowHeight="12.75" x14ac:dyDescent="0.2"/>
  <cols>
    <col min="1" max="1" width="24.33203125" style="1" customWidth="1"/>
    <col min="2" max="92" width="4.33203125" style="1" customWidth="1"/>
    <col min="93" max="16384" width="12" style="1"/>
  </cols>
  <sheetData>
    <row r="1" spans="1:93" ht="12.75" customHeight="1" thickBot="1" x14ac:dyDescent="0.25">
      <c r="A1" s="34">
        <v>2018</v>
      </c>
      <c r="B1" s="51"/>
      <c r="C1" s="50"/>
      <c r="D1" s="50"/>
      <c r="E1" s="50"/>
      <c r="F1" s="50"/>
      <c r="G1" s="50"/>
      <c r="H1" s="50"/>
      <c r="I1" s="50"/>
      <c r="J1" s="50"/>
      <c r="K1" s="50"/>
      <c r="L1" s="50"/>
      <c r="M1" s="50"/>
      <c r="N1" s="50"/>
      <c r="O1" s="50"/>
      <c r="P1" s="50"/>
      <c r="Q1" s="50"/>
      <c r="R1" s="50"/>
      <c r="S1" s="50"/>
      <c r="T1" s="50"/>
      <c r="U1" s="50"/>
      <c r="V1" s="50"/>
      <c r="W1" s="50"/>
      <c r="X1" s="50"/>
      <c r="Y1" s="50"/>
      <c r="Z1" s="50"/>
      <c r="AA1" s="50"/>
      <c r="AB1" s="50"/>
      <c r="AC1" s="50"/>
      <c r="AD1" s="50"/>
      <c r="AE1" s="50"/>
      <c r="AF1" s="50"/>
      <c r="AG1" s="50"/>
      <c r="AH1" s="50"/>
      <c r="AI1" s="50"/>
      <c r="AJ1" s="50"/>
      <c r="AK1" s="50"/>
      <c r="AL1" s="50"/>
      <c r="AM1" s="50"/>
      <c r="AN1" s="50"/>
      <c r="AO1" s="50"/>
      <c r="AP1" s="50"/>
      <c r="AQ1" s="50"/>
      <c r="AR1" s="50"/>
      <c r="AS1" s="50"/>
      <c r="AT1" s="50"/>
      <c r="AU1" s="50"/>
      <c r="AV1" s="50"/>
      <c r="AW1" s="50"/>
      <c r="AX1" s="50"/>
      <c r="AY1" s="50"/>
      <c r="AZ1" s="50"/>
      <c r="BA1" s="50"/>
      <c r="BB1" s="50"/>
      <c r="BC1" s="50"/>
      <c r="BD1" s="50"/>
      <c r="BE1" s="50"/>
      <c r="BF1" s="50"/>
      <c r="BG1" s="50"/>
      <c r="BH1" s="50"/>
      <c r="BI1" s="50"/>
      <c r="BJ1" s="50"/>
      <c r="BK1" s="50"/>
      <c r="BL1" s="50"/>
      <c r="BM1" s="50"/>
      <c r="BN1" s="50"/>
      <c r="BO1" s="50"/>
      <c r="BP1" s="50"/>
      <c r="BQ1" s="50"/>
      <c r="BR1" s="50"/>
      <c r="BS1" s="50"/>
      <c r="BT1" s="50"/>
      <c r="BU1" s="50"/>
      <c r="BV1" s="50"/>
      <c r="BW1" s="50"/>
      <c r="BX1" s="50"/>
      <c r="BY1" s="50"/>
      <c r="BZ1" s="50"/>
      <c r="CA1" s="50"/>
      <c r="CB1" s="50"/>
      <c r="CC1" s="50"/>
      <c r="CD1" s="50"/>
      <c r="CE1" s="50"/>
      <c r="CF1" s="50"/>
      <c r="CG1" s="50"/>
      <c r="CH1" s="50"/>
      <c r="CI1" s="50"/>
      <c r="CJ1" s="50"/>
      <c r="CK1" s="50"/>
      <c r="CL1" s="50"/>
      <c r="CM1" s="50"/>
      <c r="CN1" s="50"/>
    </row>
    <row r="2" spans="1:93" s="37" customFormat="1" ht="12.75" customHeight="1" thickBot="1" x14ac:dyDescent="0.25">
      <c r="A2" s="48"/>
      <c r="B2" s="46" t="s">
        <v>23</v>
      </c>
      <c r="C2" s="47"/>
      <c r="D2" s="47"/>
      <c r="E2" s="47"/>
      <c r="F2" s="47"/>
      <c r="G2" s="47"/>
      <c r="H2" s="47"/>
      <c r="I2" s="47"/>
      <c r="J2" s="47"/>
      <c r="K2" s="47"/>
      <c r="L2" s="47"/>
      <c r="M2" s="47"/>
      <c r="N2" s="47"/>
      <c r="O2" s="47"/>
      <c r="P2" s="47"/>
      <c r="Q2" s="47"/>
      <c r="R2" s="47"/>
      <c r="S2" s="47"/>
      <c r="T2" s="47"/>
      <c r="U2" s="47"/>
      <c r="V2" s="47"/>
      <c r="W2" s="47"/>
      <c r="X2" s="47"/>
      <c r="Y2" s="47"/>
      <c r="Z2" s="47"/>
      <c r="AA2" s="47"/>
      <c r="AB2" s="47"/>
      <c r="AC2" s="47"/>
      <c r="AD2" s="47"/>
      <c r="AE2" s="47"/>
      <c r="AF2" s="55"/>
      <c r="AG2" s="46" t="s">
        <v>24</v>
      </c>
      <c r="AH2" s="47"/>
      <c r="AI2" s="47"/>
      <c r="AJ2" s="47"/>
      <c r="AK2" s="47"/>
      <c r="AL2" s="47"/>
      <c r="AM2" s="47"/>
      <c r="AN2" s="47"/>
      <c r="AO2" s="47"/>
      <c r="AP2" s="47"/>
      <c r="AQ2" s="47"/>
      <c r="AR2" s="47"/>
      <c r="AS2" s="47"/>
      <c r="AT2" s="47"/>
      <c r="AU2" s="47"/>
      <c r="AV2" s="47"/>
      <c r="AW2" s="47"/>
      <c r="AX2" s="47"/>
      <c r="AY2" s="47"/>
      <c r="AZ2" s="47"/>
      <c r="BA2" s="47"/>
      <c r="BB2" s="47"/>
      <c r="BC2" s="47"/>
      <c r="BD2" s="47"/>
      <c r="BE2" s="47"/>
      <c r="BF2" s="47"/>
      <c r="BG2" s="47"/>
      <c r="BH2" s="47"/>
      <c r="BI2" s="47"/>
      <c r="BJ2" s="46" t="s">
        <v>25</v>
      </c>
      <c r="BK2" s="47"/>
      <c r="BL2" s="47"/>
      <c r="BM2" s="47"/>
      <c r="BN2" s="47"/>
      <c r="BO2" s="47"/>
      <c r="BP2" s="47"/>
      <c r="BQ2" s="47"/>
      <c r="BR2" s="47"/>
      <c r="BS2" s="47"/>
      <c r="BT2" s="47"/>
      <c r="BU2" s="47"/>
      <c r="BV2" s="47"/>
      <c r="BW2" s="47"/>
      <c r="BX2" s="47"/>
      <c r="BY2" s="47"/>
      <c r="BZ2" s="47"/>
      <c r="CA2" s="47"/>
      <c r="CB2" s="47"/>
      <c r="CC2" s="47"/>
      <c r="CD2" s="47"/>
      <c r="CE2" s="47"/>
      <c r="CF2" s="47"/>
      <c r="CG2" s="47"/>
      <c r="CH2" s="47"/>
      <c r="CI2" s="47"/>
      <c r="CJ2" s="47"/>
      <c r="CK2" s="47"/>
      <c r="CL2" s="47"/>
      <c r="CM2" s="47"/>
      <c r="CN2" s="55"/>
    </row>
    <row r="3" spans="1:93" s="38" customFormat="1" ht="12.75" customHeight="1" thickBot="1" x14ac:dyDescent="0.25">
      <c r="A3" s="49"/>
      <c r="B3" s="52">
        <f>_xlfn.ISOWEEKNUM(C$4)</f>
        <v>1</v>
      </c>
      <c r="C3" s="53"/>
      <c r="D3" s="53"/>
      <c r="E3" s="53"/>
      <c r="F3" s="53"/>
      <c r="G3" s="53"/>
      <c r="H3" s="54"/>
      <c r="I3" s="52">
        <f t="shared" ref="I3" si="0">_xlfn.ISOWEEKNUM(J$4)</f>
        <v>2</v>
      </c>
      <c r="J3" s="53"/>
      <c r="K3" s="53"/>
      <c r="L3" s="53"/>
      <c r="M3" s="53"/>
      <c r="N3" s="53"/>
      <c r="O3" s="54"/>
      <c r="P3" s="52">
        <f t="shared" ref="P3" si="1">_xlfn.ISOWEEKNUM(Q$4)</f>
        <v>3</v>
      </c>
      <c r="Q3" s="53"/>
      <c r="R3" s="53"/>
      <c r="S3" s="53"/>
      <c r="T3" s="53"/>
      <c r="U3" s="53"/>
      <c r="V3" s="54"/>
      <c r="W3" s="52">
        <f t="shared" ref="W3" si="2">_xlfn.ISOWEEKNUM(X$4)</f>
        <v>4</v>
      </c>
      <c r="X3" s="53"/>
      <c r="Y3" s="53"/>
      <c r="Z3" s="53"/>
      <c r="AA3" s="53"/>
      <c r="AB3" s="53"/>
      <c r="AC3" s="54"/>
      <c r="AD3" s="52">
        <f t="shared" ref="AD3" si="3">_xlfn.ISOWEEKNUM(AE$4)</f>
        <v>5</v>
      </c>
      <c r="AE3" s="53"/>
      <c r="AF3" s="53"/>
      <c r="AG3" s="53"/>
      <c r="AH3" s="53"/>
      <c r="AI3" s="53"/>
      <c r="AJ3" s="54"/>
      <c r="AK3" s="52">
        <f t="shared" ref="AK3" si="4">_xlfn.ISOWEEKNUM(AL$4)</f>
        <v>6</v>
      </c>
      <c r="AL3" s="53"/>
      <c r="AM3" s="53"/>
      <c r="AN3" s="53"/>
      <c r="AO3" s="53"/>
      <c r="AP3" s="53"/>
      <c r="AQ3" s="54"/>
      <c r="AR3" s="52">
        <f t="shared" ref="AR3" si="5">_xlfn.ISOWEEKNUM(AS$4)</f>
        <v>7</v>
      </c>
      <c r="AS3" s="53"/>
      <c r="AT3" s="53"/>
      <c r="AU3" s="53"/>
      <c r="AV3" s="53"/>
      <c r="AW3" s="53"/>
      <c r="AX3" s="54"/>
      <c r="AY3" s="52">
        <f t="shared" ref="AY3" si="6">_xlfn.ISOWEEKNUM(AZ$4)</f>
        <v>8</v>
      </c>
      <c r="AZ3" s="53"/>
      <c r="BA3" s="53"/>
      <c r="BB3" s="53"/>
      <c r="BC3" s="53"/>
      <c r="BD3" s="53"/>
      <c r="BE3" s="54"/>
      <c r="BF3" s="52">
        <f t="shared" ref="BF3" si="7">_xlfn.ISOWEEKNUM(BG$4)</f>
        <v>9</v>
      </c>
      <c r="BG3" s="53"/>
      <c r="BH3" s="53"/>
      <c r="BI3" s="53"/>
      <c r="BJ3" s="53"/>
      <c r="BK3" s="53"/>
      <c r="BL3" s="53"/>
      <c r="BM3" s="54"/>
      <c r="BN3" s="52">
        <f t="shared" ref="BN3" si="8">_xlfn.ISOWEEKNUM(BO$4)</f>
        <v>10</v>
      </c>
      <c r="BO3" s="53"/>
      <c r="BP3" s="53"/>
      <c r="BQ3" s="53"/>
      <c r="BR3" s="53"/>
      <c r="BS3" s="53"/>
      <c r="BT3" s="54"/>
      <c r="BU3" s="52">
        <f t="shared" ref="BU3" si="9">_xlfn.ISOWEEKNUM(BV$4)</f>
        <v>11</v>
      </c>
      <c r="BV3" s="53"/>
      <c r="BW3" s="53"/>
      <c r="BX3" s="53"/>
      <c r="BY3" s="53"/>
      <c r="BZ3" s="53"/>
      <c r="CA3" s="54"/>
      <c r="CB3" s="52">
        <f t="shared" ref="CB3:CI3" si="10">_xlfn.ISOWEEKNUM(CC$4)</f>
        <v>12</v>
      </c>
      <c r="CC3" s="53"/>
      <c r="CD3" s="53"/>
      <c r="CE3" s="53"/>
      <c r="CF3" s="53"/>
      <c r="CG3" s="53"/>
      <c r="CH3" s="54"/>
      <c r="CI3" s="52">
        <f t="shared" si="10"/>
        <v>13</v>
      </c>
      <c r="CJ3" s="53"/>
      <c r="CK3" s="53"/>
      <c r="CL3" s="53"/>
      <c r="CM3" s="53"/>
      <c r="CN3" s="53"/>
      <c r="CO3" s="54"/>
    </row>
    <row r="4" spans="1:93" s="39" customFormat="1" ht="12.75" customHeight="1" x14ac:dyDescent="0.2">
      <c r="A4" s="45"/>
      <c r="B4" s="18">
        <f>DATE(An,MONTH(1&amp;B2),1)</f>
        <v>43101</v>
      </c>
      <c r="C4" s="16">
        <f t="shared" ref="C4:AC4" si="11">B4+1</f>
        <v>43102</v>
      </c>
      <c r="D4" s="16">
        <f t="shared" si="11"/>
        <v>43103</v>
      </c>
      <c r="E4" s="16">
        <f t="shared" si="11"/>
        <v>43104</v>
      </c>
      <c r="F4" s="16">
        <f t="shared" si="11"/>
        <v>43105</v>
      </c>
      <c r="G4" s="16">
        <f t="shared" si="11"/>
        <v>43106</v>
      </c>
      <c r="H4" s="16">
        <f t="shared" si="11"/>
        <v>43107</v>
      </c>
      <c r="I4" s="16">
        <f t="shared" si="11"/>
        <v>43108</v>
      </c>
      <c r="J4" s="16">
        <f t="shared" si="11"/>
        <v>43109</v>
      </c>
      <c r="K4" s="16">
        <f t="shared" si="11"/>
        <v>43110</v>
      </c>
      <c r="L4" s="16">
        <f t="shared" si="11"/>
        <v>43111</v>
      </c>
      <c r="M4" s="16">
        <f t="shared" si="11"/>
        <v>43112</v>
      </c>
      <c r="N4" s="16">
        <f t="shared" si="11"/>
        <v>43113</v>
      </c>
      <c r="O4" s="16">
        <f t="shared" si="11"/>
        <v>43114</v>
      </c>
      <c r="P4" s="16">
        <f t="shared" si="11"/>
        <v>43115</v>
      </c>
      <c r="Q4" s="16">
        <f t="shared" si="11"/>
        <v>43116</v>
      </c>
      <c r="R4" s="16">
        <f t="shared" si="11"/>
        <v>43117</v>
      </c>
      <c r="S4" s="16">
        <f t="shared" si="11"/>
        <v>43118</v>
      </c>
      <c r="T4" s="16">
        <f t="shared" si="11"/>
        <v>43119</v>
      </c>
      <c r="U4" s="16">
        <f t="shared" si="11"/>
        <v>43120</v>
      </c>
      <c r="V4" s="16">
        <f t="shared" si="11"/>
        <v>43121</v>
      </c>
      <c r="W4" s="16">
        <f t="shared" si="11"/>
        <v>43122</v>
      </c>
      <c r="X4" s="16">
        <f t="shared" si="11"/>
        <v>43123</v>
      </c>
      <c r="Y4" s="16">
        <f t="shared" si="11"/>
        <v>43124</v>
      </c>
      <c r="Z4" s="16">
        <f t="shared" si="11"/>
        <v>43125</v>
      </c>
      <c r="AA4" s="16">
        <f t="shared" si="11"/>
        <v>43126</v>
      </c>
      <c r="AB4" s="16">
        <f t="shared" si="11"/>
        <v>43127</v>
      </c>
      <c r="AC4" s="16">
        <f t="shared" si="11"/>
        <v>43128</v>
      </c>
      <c r="AD4" s="16">
        <f>IF(AC4=0,0,IF(MONTH(AC4)&lt;&gt;MONTH(AC4+1),0,AC4+1))</f>
        <v>43129</v>
      </c>
      <c r="AE4" s="16">
        <f>IF(AD4=0,0,IF(MONTH(AD4)&lt;&gt;MONTH(AD4+1),0,AD4+1))</f>
        <v>43130</v>
      </c>
      <c r="AF4" s="22">
        <f>IF(AE4=0,0,IF(MONTH(AE4)&lt;&gt;MONTH(AE4+1),0,AE4+1))</f>
        <v>43131</v>
      </c>
      <c r="AG4" s="18">
        <f>DATE(An,MONTH(1&amp;AG2),1)</f>
        <v>43132</v>
      </c>
      <c r="AH4" s="16">
        <f t="shared" ref="AH4:BH4" si="12">AG4+1</f>
        <v>43133</v>
      </c>
      <c r="AI4" s="16">
        <f t="shared" si="12"/>
        <v>43134</v>
      </c>
      <c r="AJ4" s="16">
        <f t="shared" si="12"/>
        <v>43135</v>
      </c>
      <c r="AK4" s="16">
        <f t="shared" si="12"/>
        <v>43136</v>
      </c>
      <c r="AL4" s="16">
        <f t="shared" si="12"/>
        <v>43137</v>
      </c>
      <c r="AM4" s="16">
        <f t="shared" si="12"/>
        <v>43138</v>
      </c>
      <c r="AN4" s="16">
        <f t="shared" si="12"/>
        <v>43139</v>
      </c>
      <c r="AO4" s="16">
        <f t="shared" si="12"/>
        <v>43140</v>
      </c>
      <c r="AP4" s="16">
        <f t="shared" si="12"/>
        <v>43141</v>
      </c>
      <c r="AQ4" s="16">
        <f t="shared" si="12"/>
        <v>43142</v>
      </c>
      <c r="AR4" s="16">
        <f t="shared" si="12"/>
        <v>43143</v>
      </c>
      <c r="AS4" s="16">
        <f t="shared" si="12"/>
        <v>43144</v>
      </c>
      <c r="AT4" s="16">
        <f t="shared" si="12"/>
        <v>43145</v>
      </c>
      <c r="AU4" s="16">
        <f t="shared" si="12"/>
        <v>43146</v>
      </c>
      <c r="AV4" s="16">
        <f t="shared" si="12"/>
        <v>43147</v>
      </c>
      <c r="AW4" s="16">
        <f t="shared" si="12"/>
        <v>43148</v>
      </c>
      <c r="AX4" s="16">
        <f t="shared" si="12"/>
        <v>43149</v>
      </c>
      <c r="AY4" s="16">
        <f t="shared" si="12"/>
        <v>43150</v>
      </c>
      <c r="AZ4" s="16">
        <f t="shared" si="12"/>
        <v>43151</v>
      </c>
      <c r="BA4" s="16">
        <f t="shared" si="12"/>
        <v>43152</v>
      </c>
      <c r="BB4" s="16">
        <f t="shared" si="12"/>
        <v>43153</v>
      </c>
      <c r="BC4" s="16">
        <f t="shared" si="12"/>
        <v>43154</v>
      </c>
      <c r="BD4" s="16">
        <f t="shared" si="12"/>
        <v>43155</v>
      </c>
      <c r="BE4" s="16">
        <f t="shared" si="12"/>
        <v>43156</v>
      </c>
      <c r="BF4" s="16">
        <f t="shared" si="12"/>
        <v>43157</v>
      </c>
      <c r="BG4" s="16">
        <f t="shared" si="12"/>
        <v>43158</v>
      </c>
      <c r="BH4" s="16">
        <f t="shared" si="12"/>
        <v>43159</v>
      </c>
      <c r="BI4" s="16">
        <f>IF(BH4=0,0,IF(MONTH(BH4)&lt;&gt;MONTH(BH4+1),0,BH4+1))</f>
        <v>0</v>
      </c>
      <c r="BJ4" s="18">
        <f>DATE(An,MONTH(1&amp;BJ2),1)</f>
        <v>43160</v>
      </c>
      <c r="BK4" s="16">
        <f t="shared" ref="BK4:CK4" si="13">BJ4+1</f>
        <v>43161</v>
      </c>
      <c r="BL4" s="16">
        <f t="shared" si="13"/>
        <v>43162</v>
      </c>
      <c r="BM4" s="16">
        <f t="shared" si="13"/>
        <v>43163</v>
      </c>
      <c r="BN4" s="16">
        <f t="shared" si="13"/>
        <v>43164</v>
      </c>
      <c r="BO4" s="16">
        <f t="shared" si="13"/>
        <v>43165</v>
      </c>
      <c r="BP4" s="16">
        <f t="shared" si="13"/>
        <v>43166</v>
      </c>
      <c r="BQ4" s="16">
        <f t="shared" si="13"/>
        <v>43167</v>
      </c>
      <c r="BR4" s="16">
        <f t="shared" si="13"/>
        <v>43168</v>
      </c>
      <c r="BS4" s="16">
        <f t="shared" si="13"/>
        <v>43169</v>
      </c>
      <c r="BT4" s="16">
        <f t="shared" si="13"/>
        <v>43170</v>
      </c>
      <c r="BU4" s="16">
        <f t="shared" si="13"/>
        <v>43171</v>
      </c>
      <c r="BV4" s="16">
        <f t="shared" si="13"/>
        <v>43172</v>
      </c>
      <c r="BW4" s="16">
        <f t="shared" si="13"/>
        <v>43173</v>
      </c>
      <c r="BX4" s="16">
        <f t="shared" si="13"/>
        <v>43174</v>
      </c>
      <c r="BY4" s="16">
        <f t="shared" si="13"/>
        <v>43175</v>
      </c>
      <c r="BZ4" s="16">
        <f t="shared" si="13"/>
        <v>43176</v>
      </c>
      <c r="CA4" s="16">
        <f t="shared" si="13"/>
        <v>43177</v>
      </c>
      <c r="CB4" s="16">
        <f t="shared" si="13"/>
        <v>43178</v>
      </c>
      <c r="CC4" s="16">
        <f t="shared" si="13"/>
        <v>43179</v>
      </c>
      <c r="CD4" s="16">
        <f t="shared" si="13"/>
        <v>43180</v>
      </c>
      <c r="CE4" s="16">
        <f t="shared" si="13"/>
        <v>43181</v>
      </c>
      <c r="CF4" s="16">
        <f t="shared" si="13"/>
        <v>43182</v>
      </c>
      <c r="CG4" s="16">
        <f t="shared" si="13"/>
        <v>43183</v>
      </c>
      <c r="CH4" s="16">
        <f t="shared" si="13"/>
        <v>43184</v>
      </c>
      <c r="CI4" s="16">
        <f t="shared" si="13"/>
        <v>43185</v>
      </c>
      <c r="CJ4" s="16">
        <f t="shared" si="13"/>
        <v>43186</v>
      </c>
      <c r="CK4" s="16">
        <f t="shared" si="13"/>
        <v>43187</v>
      </c>
      <c r="CL4" s="16">
        <f>IF(CK4=0,0,IF(MONTH(CK4)&lt;&gt;MONTH(CK4+1),0,CK4+1))</f>
        <v>43188</v>
      </c>
      <c r="CM4" s="16">
        <f>CL4+1</f>
        <v>43189</v>
      </c>
      <c r="CN4" s="16">
        <f>IF(CM4=0,0,IF(MONTH(CM4)&lt;&gt;MONTH(CM4+1),0,CM4+1))</f>
        <v>43190</v>
      </c>
    </row>
    <row r="5" spans="1:93" s="39" customFormat="1" ht="12.75" customHeight="1" thickBot="1" x14ac:dyDescent="0.25">
      <c r="A5" s="45"/>
      <c r="B5" s="19">
        <f t="shared" ref="B5:BM5" si="14">B4</f>
        <v>43101</v>
      </c>
      <c r="C5" s="17">
        <f t="shared" si="14"/>
        <v>43102</v>
      </c>
      <c r="D5" s="17">
        <f t="shared" si="14"/>
        <v>43103</v>
      </c>
      <c r="E5" s="17">
        <f t="shared" si="14"/>
        <v>43104</v>
      </c>
      <c r="F5" s="17">
        <f t="shared" si="14"/>
        <v>43105</v>
      </c>
      <c r="G5" s="17">
        <f t="shared" si="14"/>
        <v>43106</v>
      </c>
      <c r="H5" s="17">
        <f t="shared" si="14"/>
        <v>43107</v>
      </c>
      <c r="I5" s="17">
        <f t="shared" si="14"/>
        <v>43108</v>
      </c>
      <c r="J5" s="17">
        <f t="shared" si="14"/>
        <v>43109</v>
      </c>
      <c r="K5" s="17">
        <f t="shared" si="14"/>
        <v>43110</v>
      </c>
      <c r="L5" s="17">
        <f t="shared" si="14"/>
        <v>43111</v>
      </c>
      <c r="M5" s="17">
        <f t="shared" si="14"/>
        <v>43112</v>
      </c>
      <c r="N5" s="17">
        <f t="shared" si="14"/>
        <v>43113</v>
      </c>
      <c r="O5" s="17">
        <f t="shared" si="14"/>
        <v>43114</v>
      </c>
      <c r="P5" s="17">
        <f t="shared" si="14"/>
        <v>43115</v>
      </c>
      <c r="Q5" s="17">
        <f t="shared" si="14"/>
        <v>43116</v>
      </c>
      <c r="R5" s="17">
        <f t="shared" si="14"/>
        <v>43117</v>
      </c>
      <c r="S5" s="17">
        <f t="shared" si="14"/>
        <v>43118</v>
      </c>
      <c r="T5" s="17">
        <f t="shared" si="14"/>
        <v>43119</v>
      </c>
      <c r="U5" s="17">
        <f t="shared" si="14"/>
        <v>43120</v>
      </c>
      <c r="V5" s="17">
        <f t="shared" si="14"/>
        <v>43121</v>
      </c>
      <c r="W5" s="17">
        <f t="shared" si="14"/>
        <v>43122</v>
      </c>
      <c r="X5" s="17">
        <f t="shared" si="14"/>
        <v>43123</v>
      </c>
      <c r="Y5" s="17">
        <f t="shared" si="14"/>
        <v>43124</v>
      </c>
      <c r="Z5" s="17">
        <f t="shared" si="14"/>
        <v>43125</v>
      </c>
      <c r="AA5" s="17">
        <f t="shared" si="14"/>
        <v>43126</v>
      </c>
      <c r="AB5" s="17">
        <f t="shared" si="14"/>
        <v>43127</v>
      </c>
      <c r="AC5" s="17">
        <f t="shared" si="14"/>
        <v>43128</v>
      </c>
      <c r="AD5" s="17">
        <f t="shared" si="14"/>
        <v>43129</v>
      </c>
      <c r="AE5" s="17">
        <f t="shared" si="14"/>
        <v>43130</v>
      </c>
      <c r="AF5" s="23">
        <f>AF4</f>
        <v>43131</v>
      </c>
      <c r="AG5" s="19">
        <f t="shared" si="14"/>
        <v>43132</v>
      </c>
      <c r="AH5" s="17">
        <f t="shared" si="14"/>
        <v>43133</v>
      </c>
      <c r="AI5" s="17">
        <f t="shared" si="14"/>
        <v>43134</v>
      </c>
      <c r="AJ5" s="17">
        <f t="shared" si="14"/>
        <v>43135</v>
      </c>
      <c r="AK5" s="17">
        <f t="shared" si="14"/>
        <v>43136</v>
      </c>
      <c r="AL5" s="17">
        <f t="shared" si="14"/>
        <v>43137</v>
      </c>
      <c r="AM5" s="17">
        <f t="shared" si="14"/>
        <v>43138</v>
      </c>
      <c r="AN5" s="17">
        <f t="shared" si="14"/>
        <v>43139</v>
      </c>
      <c r="AO5" s="17">
        <f t="shared" si="14"/>
        <v>43140</v>
      </c>
      <c r="AP5" s="17">
        <f t="shared" si="14"/>
        <v>43141</v>
      </c>
      <c r="AQ5" s="17">
        <f t="shared" si="14"/>
        <v>43142</v>
      </c>
      <c r="AR5" s="17">
        <f t="shared" si="14"/>
        <v>43143</v>
      </c>
      <c r="AS5" s="17">
        <f t="shared" si="14"/>
        <v>43144</v>
      </c>
      <c r="AT5" s="17">
        <f t="shared" si="14"/>
        <v>43145</v>
      </c>
      <c r="AU5" s="17">
        <f t="shared" si="14"/>
        <v>43146</v>
      </c>
      <c r="AV5" s="17">
        <f t="shared" si="14"/>
        <v>43147</v>
      </c>
      <c r="AW5" s="17">
        <f t="shared" si="14"/>
        <v>43148</v>
      </c>
      <c r="AX5" s="17">
        <f t="shared" si="14"/>
        <v>43149</v>
      </c>
      <c r="AY5" s="17">
        <f t="shared" si="14"/>
        <v>43150</v>
      </c>
      <c r="AZ5" s="17">
        <f t="shared" si="14"/>
        <v>43151</v>
      </c>
      <c r="BA5" s="17">
        <f t="shared" si="14"/>
        <v>43152</v>
      </c>
      <c r="BB5" s="17">
        <f t="shared" si="14"/>
        <v>43153</v>
      </c>
      <c r="BC5" s="17">
        <f t="shared" si="14"/>
        <v>43154</v>
      </c>
      <c r="BD5" s="17">
        <f t="shared" si="14"/>
        <v>43155</v>
      </c>
      <c r="BE5" s="17">
        <f t="shared" si="14"/>
        <v>43156</v>
      </c>
      <c r="BF5" s="17">
        <f t="shared" si="14"/>
        <v>43157</v>
      </c>
      <c r="BG5" s="17">
        <f t="shared" si="14"/>
        <v>43158</v>
      </c>
      <c r="BH5" s="17">
        <f t="shared" ref="BH5:BI5" si="15">BH4</f>
        <v>43159</v>
      </c>
      <c r="BI5" s="17">
        <f t="shared" si="15"/>
        <v>0</v>
      </c>
      <c r="BJ5" s="19">
        <f t="shared" si="14"/>
        <v>43160</v>
      </c>
      <c r="BK5" s="17">
        <f t="shared" si="14"/>
        <v>43161</v>
      </c>
      <c r="BL5" s="17">
        <f t="shared" si="14"/>
        <v>43162</v>
      </c>
      <c r="BM5" s="17">
        <f t="shared" si="14"/>
        <v>43163</v>
      </c>
      <c r="BN5" s="17">
        <f t="shared" ref="BN5:CL5" si="16">BN4</f>
        <v>43164</v>
      </c>
      <c r="BO5" s="17">
        <f t="shared" si="16"/>
        <v>43165</v>
      </c>
      <c r="BP5" s="17">
        <f t="shared" si="16"/>
        <v>43166</v>
      </c>
      <c r="BQ5" s="17">
        <f t="shared" si="16"/>
        <v>43167</v>
      </c>
      <c r="BR5" s="17">
        <f t="shared" si="16"/>
        <v>43168</v>
      </c>
      <c r="BS5" s="17">
        <f t="shared" si="16"/>
        <v>43169</v>
      </c>
      <c r="BT5" s="17">
        <f t="shared" si="16"/>
        <v>43170</v>
      </c>
      <c r="BU5" s="17">
        <f t="shared" si="16"/>
        <v>43171</v>
      </c>
      <c r="BV5" s="17">
        <f t="shared" si="16"/>
        <v>43172</v>
      </c>
      <c r="BW5" s="17">
        <f t="shared" si="16"/>
        <v>43173</v>
      </c>
      <c r="BX5" s="17">
        <f t="shared" si="16"/>
        <v>43174</v>
      </c>
      <c r="BY5" s="17">
        <f t="shared" si="16"/>
        <v>43175</v>
      </c>
      <c r="BZ5" s="17">
        <f t="shared" si="16"/>
        <v>43176</v>
      </c>
      <c r="CA5" s="17">
        <f t="shared" si="16"/>
        <v>43177</v>
      </c>
      <c r="CB5" s="17">
        <f t="shared" si="16"/>
        <v>43178</v>
      </c>
      <c r="CC5" s="17">
        <f t="shared" si="16"/>
        <v>43179</v>
      </c>
      <c r="CD5" s="17">
        <f t="shared" si="16"/>
        <v>43180</v>
      </c>
      <c r="CE5" s="17">
        <f t="shared" si="16"/>
        <v>43181</v>
      </c>
      <c r="CF5" s="17">
        <f t="shared" si="16"/>
        <v>43182</v>
      </c>
      <c r="CG5" s="17">
        <f t="shared" si="16"/>
        <v>43183</v>
      </c>
      <c r="CH5" s="17">
        <f t="shared" si="16"/>
        <v>43184</v>
      </c>
      <c r="CI5" s="17">
        <f t="shared" si="16"/>
        <v>43185</v>
      </c>
      <c r="CJ5" s="17">
        <f t="shared" si="16"/>
        <v>43186</v>
      </c>
      <c r="CK5" s="17">
        <f t="shared" si="16"/>
        <v>43187</v>
      </c>
      <c r="CL5" s="17">
        <f t="shared" si="16"/>
        <v>43188</v>
      </c>
      <c r="CM5" s="17">
        <f>CM4</f>
        <v>43189</v>
      </c>
      <c r="CN5" s="17">
        <f>CN4</f>
        <v>43190</v>
      </c>
    </row>
    <row r="6" spans="1:93" customFormat="1" ht="12.75" customHeight="1" x14ac:dyDescent="0.2">
      <c r="A6" s="35"/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  <c r="BG6" s="15"/>
      <c r="BH6" s="15"/>
      <c r="BI6" s="15"/>
      <c r="BJ6" s="15"/>
      <c r="BK6" s="15"/>
      <c r="BL6" s="15"/>
      <c r="BM6" s="15"/>
      <c r="BN6" s="15"/>
      <c r="BO6" s="15"/>
      <c r="BP6" s="15"/>
      <c r="BQ6" s="15"/>
      <c r="BR6" s="15"/>
      <c r="BS6" s="15"/>
      <c r="BT6" s="15"/>
      <c r="BU6" s="15"/>
      <c r="BV6" s="15"/>
      <c r="BW6" s="15"/>
      <c r="BX6" s="15"/>
      <c r="BY6" s="15"/>
      <c r="BZ6" s="15"/>
      <c r="CA6" s="15"/>
      <c r="CB6" s="15"/>
      <c r="CC6" s="15"/>
      <c r="CD6" s="15"/>
      <c r="CE6" s="15"/>
      <c r="CF6" s="15"/>
      <c r="CG6" s="15"/>
      <c r="CH6" s="15"/>
      <c r="CI6" s="15"/>
      <c r="CJ6" s="15"/>
      <c r="CK6" s="15"/>
      <c r="CL6" s="15"/>
      <c r="CM6" s="15"/>
      <c r="CN6" s="15"/>
    </row>
    <row r="7" spans="1:93" s="21" customFormat="1" ht="12.75" customHeight="1" x14ac:dyDescent="0.2">
      <c r="A7" s="36" t="s">
        <v>83</v>
      </c>
      <c r="B7" s="20">
        <f>COUNTIF(B6,"A")+COUNTIF(B6,"Ap")</f>
        <v>0</v>
      </c>
      <c r="C7" s="20">
        <f t="shared" ref="C7:AC7" si="17">COUNTIF(C6,"A")+COUNTIF(C6,"Ap")</f>
        <v>0</v>
      </c>
      <c r="D7" s="20">
        <f t="shared" si="17"/>
        <v>0</v>
      </c>
      <c r="E7" s="20">
        <f t="shared" si="17"/>
        <v>0</v>
      </c>
      <c r="F7" s="20">
        <f t="shared" si="17"/>
        <v>0</v>
      </c>
      <c r="G7" s="20">
        <f t="shared" si="17"/>
        <v>0</v>
      </c>
      <c r="H7" s="20">
        <f t="shared" si="17"/>
        <v>0</v>
      </c>
      <c r="I7" s="20">
        <f t="shared" si="17"/>
        <v>0</v>
      </c>
      <c r="J7" s="20">
        <f t="shared" si="17"/>
        <v>0</v>
      </c>
      <c r="K7" s="20">
        <f t="shared" si="17"/>
        <v>0</v>
      </c>
      <c r="L7" s="20">
        <f t="shared" si="17"/>
        <v>0</v>
      </c>
      <c r="M7" s="20">
        <f t="shared" si="17"/>
        <v>0</v>
      </c>
      <c r="N7" s="20">
        <f t="shared" si="17"/>
        <v>0</v>
      </c>
      <c r="O7" s="20">
        <f t="shared" si="17"/>
        <v>0</v>
      </c>
      <c r="P7" s="20">
        <f t="shared" si="17"/>
        <v>0</v>
      </c>
      <c r="Q7" s="20">
        <f t="shared" si="17"/>
        <v>0</v>
      </c>
      <c r="R7" s="20">
        <f t="shared" si="17"/>
        <v>0</v>
      </c>
      <c r="S7" s="20">
        <f t="shared" si="17"/>
        <v>0</v>
      </c>
      <c r="T7" s="20">
        <f t="shared" si="17"/>
        <v>0</v>
      </c>
      <c r="U7" s="20">
        <f t="shared" si="17"/>
        <v>0</v>
      </c>
      <c r="V7" s="20">
        <f t="shared" si="17"/>
        <v>0</v>
      </c>
      <c r="W7" s="20">
        <f t="shared" si="17"/>
        <v>0</v>
      </c>
      <c r="X7" s="20">
        <f t="shared" si="17"/>
        <v>0</v>
      </c>
      <c r="Y7" s="20">
        <f t="shared" si="17"/>
        <v>0</v>
      </c>
      <c r="Z7" s="20">
        <f t="shared" si="17"/>
        <v>0</v>
      </c>
      <c r="AA7" s="20">
        <f t="shared" si="17"/>
        <v>0</v>
      </c>
      <c r="AB7" s="20">
        <f t="shared" si="17"/>
        <v>0</v>
      </c>
      <c r="AC7" s="20">
        <f t="shared" si="17"/>
        <v>0</v>
      </c>
      <c r="AD7" s="20">
        <f>COUNTIF(AD6,"A")+COUNTIF(AD6,"Ap")</f>
        <v>0</v>
      </c>
      <c r="AE7" s="20">
        <f t="shared" ref="AE7" si="18">COUNTIF(AE6,"A")+COUNTIF(AE6,"Ap")</f>
        <v>0</v>
      </c>
      <c r="AF7" s="20">
        <f t="shared" ref="AF7" si="19">COUNTIF(AF6,"A")+COUNTIF(AF6,"Ap")</f>
        <v>0</v>
      </c>
      <c r="AG7" s="20">
        <f t="shared" ref="AG7" si="20">COUNTIF(AG6,"A")+COUNTIF(AG6,"Ap")</f>
        <v>0</v>
      </c>
      <c r="AH7" s="20">
        <f t="shared" ref="AH7" si="21">COUNTIF(AH6,"A")+COUNTIF(AH6,"Ap")</f>
        <v>0</v>
      </c>
      <c r="AI7" s="20">
        <f t="shared" ref="AI7" si="22">COUNTIF(AI6,"A")+COUNTIF(AI6,"Ap")</f>
        <v>0</v>
      </c>
      <c r="AJ7" s="20">
        <f t="shared" ref="AJ7" si="23">COUNTIF(AJ6,"A")+COUNTIF(AJ6,"Ap")</f>
        <v>0</v>
      </c>
      <c r="AK7" s="20">
        <f t="shared" ref="AK7" si="24">COUNTIF(AK6,"A")+COUNTIF(AK6,"Ap")</f>
        <v>0</v>
      </c>
      <c r="AL7" s="20">
        <f t="shared" ref="AL7" si="25">COUNTIF(AL6,"A")+COUNTIF(AL6,"Ap")</f>
        <v>0</v>
      </c>
      <c r="AM7" s="20">
        <f t="shared" ref="AM7" si="26">COUNTIF(AM6,"A")+COUNTIF(AM6,"Ap")</f>
        <v>0</v>
      </c>
      <c r="AN7" s="20">
        <f t="shared" ref="AN7" si="27">COUNTIF(AN6,"A")+COUNTIF(AN6,"Ap")</f>
        <v>0</v>
      </c>
      <c r="AO7" s="20">
        <f t="shared" ref="AO7" si="28">COUNTIF(AO6,"A")+COUNTIF(AO6,"Ap")</f>
        <v>0</v>
      </c>
      <c r="AP7" s="20">
        <f t="shared" ref="AP7" si="29">COUNTIF(AP6,"A")+COUNTIF(AP6,"Ap")</f>
        <v>0</v>
      </c>
      <c r="AQ7" s="20">
        <f t="shared" ref="AQ7:CN7" si="30">COUNTIF(AQ6,"A")+COUNTIF(AQ6,"Ap")</f>
        <v>0</v>
      </c>
      <c r="AR7" s="20">
        <f t="shared" si="30"/>
        <v>0</v>
      </c>
      <c r="AS7" s="20">
        <f t="shared" si="30"/>
        <v>0</v>
      </c>
      <c r="AT7" s="20">
        <f t="shared" si="30"/>
        <v>0</v>
      </c>
      <c r="AU7" s="20">
        <f t="shared" si="30"/>
        <v>0</v>
      </c>
      <c r="AV7" s="20">
        <f t="shared" si="30"/>
        <v>0</v>
      </c>
      <c r="AW7" s="20">
        <f t="shared" si="30"/>
        <v>0</v>
      </c>
      <c r="AX7" s="20">
        <f t="shared" si="30"/>
        <v>0</v>
      </c>
      <c r="AY7" s="20">
        <f t="shared" si="30"/>
        <v>0</v>
      </c>
      <c r="AZ7" s="20">
        <f t="shared" si="30"/>
        <v>0</v>
      </c>
      <c r="BA7" s="20">
        <f t="shared" si="30"/>
        <v>0</v>
      </c>
      <c r="BB7" s="20">
        <f t="shared" si="30"/>
        <v>0</v>
      </c>
      <c r="BC7" s="20">
        <f t="shared" si="30"/>
        <v>0</v>
      </c>
      <c r="BD7" s="20">
        <f t="shared" si="30"/>
        <v>0</v>
      </c>
      <c r="BE7" s="20">
        <f t="shared" si="30"/>
        <v>0</v>
      </c>
      <c r="BF7" s="20">
        <f t="shared" si="30"/>
        <v>0</v>
      </c>
      <c r="BG7" s="20">
        <f t="shared" si="30"/>
        <v>0</v>
      </c>
      <c r="BH7" s="20"/>
      <c r="BI7" s="20">
        <f t="shared" si="30"/>
        <v>0</v>
      </c>
      <c r="BJ7" s="20">
        <f t="shared" si="30"/>
        <v>0</v>
      </c>
      <c r="BK7" s="20">
        <f t="shared" si="30"/>
        <v>0</v>
      </c>
      <c r="BL7" s="20">
        <f t="shared" si="30"/>
        <v>0</v>
      </c>
      <c r="BM7" s="20">
        <f t="shared" si="30"/>
        <v>0</v>
      </c>
      <c r="BN7" s="20">
        <f t="shared" si="30"/>
        <v>0</v>
      </c>
      <c r="BO7" s="20">
        <f t="shared" si="30"/>
        <v>0</v>
      </c>
      <c r="BP7" s="20">
        <f t="shared" si="30"/>
        <v>0</v>
      </c>
      <c r="BQ7" s="20">
        <f t="shared" si="30"/>
        <v>0</v>
      </c>
      <c r="BR7" s="20">
        <f t="shared" si="30"/>
        <v>0</v>
      </c>
      <c r="BS7" s="20">
        <f t="shared" si="30"/>
        <v>0</v>
      </c>
      <c r="BT7" s="20">
        <f t="shared" si="30"/>
        <v>0</v>
      </c>
      <c r="BU7" s="20">
        <f t="shared" si="30"/>
        <v>0</v>
      </c>
      <c r="BV7" s="20">
        <f t="shared" si="30"/>
        <v>0</v>
      </c>
      <c r="BW7" s="20">
        <f t="shared" si="30"/>
        <v>0</v>
      </c>
      <c r="BX7" s="20">
        <f t="shared" si="30"/>
        <v>0</v>
      </c>
      <c r="BY7" s="20">
        <f t="shared" si="30"/>
        <v>0</v>
      </c>
      <c r="BZ7" s="20">
        <f t="shared" si="30"/>
        <v>0</v>
      </c>
      <c r="CA7" s="20">
        <f t="shared" si="30"/>
        <v>0</v>
      </c>
      <c r="CB7" s="20">
        <f t="shared" si="30"/>
        <v>0</v>
      </c>
      <c r="CC7" s="20">
        <f t="shared" si="30"/>
        <v>0</v>
      </c>
      <c r="CD7" s="20">
        <f t="shared" si="30"/>
        <v>0</v>
      </c>
      <c r="CE7" s="20">
        <f t="shared" si="30"/>
        <v>0</v>
      </c>
      <c r="CF7" s="20">
        <f t="shared" si="30"/>
        <v>0</v>
      </c>
      <c r="CG7" s="20">
        <f t="shared" si="30"/>
        <v>0</v>
      </c>
      <c r="CH7" s="20">
        <f t="shared" si="30"/>
        <v>0</v>
      </c>
      <c r="CI7" s="20">
        <f t="shared" si="30"/>
        <v>0</v>
      </c>
      <c r="CJ7" s="20">
        <f t="shared" si="30"/>
        <v>0</v>
      </c>
      <c r="CK7" s="20">
        <f t="shared" si="30"/>
        <v>0</v>
      </c>
      <c r="CL7" s="20">
        <f t="shared" si="30"/>
        <v>0</v>
      </c>
      <c r="CM7" s="20">
        <f t="shared" si="30"/>
        <v>0</v>
      </c>
      <c r="CN7" s="20">
        <f t="shared" si="30"/>
        <v>0</v>
      </c>
    </row>
    <row r="8" spans="1:93" s="21" customFormat="1" ht="12.75" customHeight="1" x14ac:dyDescent="0.2">
      <c r="A8" s="36" t="s">
        <v>87</v>
      </c>
      <c r="B8" s="20"/>
      <c r="C8" s="20"/>
      <c r="D8" s="20"/>
      <c r="E8" s="20"/>
      <c r="F8" s="20"/>
      <c r="G8" s="20"/>
      <c r="H8" s="20"/>
      <c r="I8" s="20"/>
      <c r="J8" s="20"/>
      <c r="K8" s="20"/>
      <c r="L8" s="20"/>
      <c r="M8" s="20"/>
      <c r="N8" s="20"/>
      <c r="O8" s="20"/>
      <c r="P8" s="20"/>
      <c r="Q8" s="20"/>
      <c r="R8" s="20"/>
      <c r="S8" s="20"/>
      <c r="T8" s="20"/>
      <c r="U8" s="20"/>
      <c r="V8" s="20"/>
      <c r="W8" s="20"/>
      <c r="X8" s="20"/>
      <c r="Y8" s="20"/>
      <c r="Z8" s="20"/>
      <c r="AA8" s="20"/>
      <c r="AB8" s="20"/>
      <c r="AC8" s="20"/>
      <c r="AD8" s="20"/>
      <c r="AE8" s="20"/>
      <c r="AF8" s="20"/>
      <c r="AG8" s="20"/>
      <c r="AH8" s="20"/>
      <c r="AI8" s="20"/>
      <c r="AJ8" s="20"/>
      <c r="AK8" s="20"/>
      <c r="AL8" s="20"/>
      <c r="AM8" s="20"/>
      <c r="AN8" s="20"/>
      <c r="AO8" s="20"/>
      <c r="AP8" s="20"/>
      <c r="AQ8" s="20"/>
      <c r="AR8" s="20"/>
      <c r="AS8" s="20"/>
      <c r="AT8" s="20"/>
      <c r="AU8" s="20"/>
      <c r="AV8" s="20"/>
      <c r="AW8" s="20"/>
      <c r="AX8" s="20"/>
      <c r="AY8" s="20"/>
      <c r="AZ8" s="20"/>
      <c r="BA8" s="20"/>
      <c r="BB8" s="20"/>
      <c r="BC8" s="20"/>
      <c r="BD8" s="20"/>
      <c r="BE8" s="20"/>
      <c r="BF8" s="20"/>
      <c r="BG8" s="20"/>
      <c r="BH8" s="20"/>
      <c r="BI8" s="20"/>
      <c r="BJ8" s="20"/>
      <c r="BK8" s="20"/>
      <c r="BL8" s="20"/>
      <c r="BM8" s="20"/>
      <c r="BN8" s="20"/>
      <c r="BO8" s="20"/>
      <c r="BP8" s="20"/>
      <c r="BQ8" s="20"/>
      <c r="BR8" s="20"/>
      <c r="BS8" s="20"/>
      <c r="BT8" s="20"/>
      <c r="BU8" s="20"/>
      <c r="BV8" s="20"/>
      <c r="BW8" s="20"/>
      <c r="BX8" s="20"/>
      <c r="BY8" s="20"/>
      <c r="BZ8" s="20"/>
      <c r="CA8" s="20"/>
      <c r="CB8" s="20"/>
      <c r="CC8" s="20"/>
      <c r="CD8" s="20"/>
      <c r="CE8" s="20"/>
      <c r="CF8" s="20"/>
      <c r="CG8" s="20"/>
      <c r="CH8" s="20"/>
      <c r="CI8" s="20"/>
      <c r="CJ8" s="20"/>
      <c r="CK8" s="20"/>
      <c r="CL8" s="20"/>
      <c r="CM8" s="20"/>
      <c r="CN8" s="20"/>
    </row>
    <row r="9" spans="1:93" ht="12.75" customHeight="1" x14ac:dyDescent="0.2"/>
    <row r="10" spans="1:93" ht="17.100000000000001" customHeight="1" x14ac:dyDescent="0.2"/>
    <row r="11" spans="1:93" ht="17.100000000000001" customHeight="1" x14ac:dyDescent="0.2"/>
    <row r="12" spans="1:93" ht="17.100000000000001" customHeight="1" x14ac:dyDescent="0.2"/>
    <row r="13" spans="1:93" ht="17.100000000000001" customHeight="1" x14ac:dyDescent="0.2"/>
    <row r="14" spans="1:93" ht="17.100000000000001" customHeight="1" x14ac:dyDescent="0.2"/>
    <row r="15" spans="1:93" ht="17.100000000000001" customHeight="1" x14ac:dyDescent="0.2"/>
    <row r="16" spans="1:93" ht="17.100000000000001" customHeight="1" x14ac:dyDescent="0.2"/>
  </sheetData>
  <mergeCells count="21">
    <mergeCell ref="AR3:AX3"/>
    <mergeCell ref="AY3:BE3"/>
    <mergeCell ref="BF3:BM3"/>
    <mergeCell ref="BN3:BT3"/>
    <mergeCell ref="BU3:CA3"/>
    <mergeCell ref="A4:A5"/>
    <mergeCell ref="AG2:BI2"/>
    <mergeCell ref="A2:A3"/>
    <mergeCell ref="BJ1:CN1"/>
    <mergeCell ref="B1:AF1"/>
    <mergeCell ref="AG1:BI1"/>
    <mergeCell ref="CB3:CH3"/>
    <mergeCell ref="CI3:CO3"/>
    <mergeCell ref="BJ2:CN2"/>
    <mergeCell ref="B2:AF2"/>
    <mergeCell ref="B3:H3"/>
    <mergeCell ref="I3:O3"/>
    <mergeCell ref="P3:V3"/>
    <mergeCell ref="W3:AC3"/>
    <mergeCell ref="AD3:AJ3"/>
    <mergeCell ref="AK3:AQ3"/>
  </mergeCells>
  <phoneticPr fontId="0" type="noConversion"/>
  <conditionalFormatting sqref="B4:CN5">
    <cfRule type="expression" dxfId="5" priority="1649" stopIfTrue="1">
      <formula>WEEKDAY(B$4,2)=7</formula>
    </cfRule>
    <cfRule type="expression" dxfId="4" priority="1651" stopIfTrue="1">
      <formula>COUNTIF(Ferie,B$4)</formula>
    </cfRule>
  </conditionalFormatting>
  <conditionalFormatting sqref="B6:CN6">
    <cfRule type="cellIs" dxfId="3" priority="1" operator="equal">
      <formula>"Ap"</formula>
    </cfRule>
    <cfRule type="cellIs" dxfId="2" priority="1648" stopIfTrue="1" operator="equal">
      <formula>"A"</formula>
    </cfRule>
    <cfRule type="expression" dxfId="1" priority="1650" stopIfTrue="1">
      <formula>WEEKDAY(B$4,2)=7</formula>
    </cfRule>
    <cfRule type="expression" dxfId="0" priority="2264" stopIfTrue="1">
      <formula>COUNTIF(Ferie,B$4)</formula>
    </cfRule>
  </conditionalFormatting>
  <dataValidations count="3">
    <dataValidation type="list" allowBlank="1" showInputMessage="1" showErrorMessage="1" sqref="A1">
      <formula1>Années</formula1>
    </dataValidation>
    <dataValidation type="list" allowBlank="1" showInputMessage="1" showErrorMessage="1" sqref="A2">
      <formula1>Indices</formula1>
    </dataValidation>
    <dataValidation type="list" allowBlank="1" showInputMessage="1" showErrorMessage="1" sqref="B6:CN6">
      <formula1>Sélection</formula1>
    </dataValidation>
  </dataValidations>
  <printOptions horizontalCentered="1" verticalCentered="1"/>
  <pageMargins left="0.25" right="0.25" top="0.75" bottom="0.75" header="0.3" footer="0.3"/>
  <pageSetup paperSize="9" scale="39" orientation="landscape" verticalDpi="597" r:id="rId1"/>
  <headerFooter alignWithMargins="0">
    <oddFooter>&amp;L&amp;D&amp;R&amp;F</oddFooter>
  </headerFooter>
  <ignoredErrors>
    <ignoredError sqref="CL4:CM4 BJ4" formula="1"/>
    <ignoredError sqref="B3 BI3:CI3 I3:BG3" unlocked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81" r:id="rId4" name="Button 457">
              <controlPr defaultSize="0" print="0" autoFill="0" autoPict="0" macro="[0]!affichage_formulaire">
                <anchor moveWithCells="1">
                  <from>
                    <xdr:col>0</xdr:col>
                    <xdr:colOff>0</xdr:colOff>
                    <xdr:row>9</xdr:row>
                    <xdr:rowOff>0</xdr:rowOff>
                  </from>
                  <to>
                    <xdr:col>1</xdr:col>
                    <xdr:colOff>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93" r:id="rId5" name="Button 469">
              <controlPr defaultSize="0" print="0" autoFill="0" autoPict="0" macro="[0]!Enreg_Excel">
                <anchor moveWithCells="1" sizeWithCells="1">
                  <from>
                    <xdr:col>0</xdr:col>
                    <xdr:colOff>0</xdr:colOff>
                    <xdr:row>3</xdr:row>
                    <xdr:rowOff>0</xdr:rowOff>
                  </from>
                  <to>
                    <xdr:col>0</xdr:col>
                    <xdr:colOff>1381125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80" r:id="rId6" name="Button 456">
              <controlPr defaultSize="0" print="0" autoFill="0" autoPict="0" macro="[0]!Enreg_PDF">
                <anchor moveWithCells="1" sizeWithCells="1">
                  <from>
                    <xdr:col>0</xdr:col>
                    <xdr:colOff>0</xdr:colOff>
                    <xdr:row>11</xdr:row>
                    <xdr:rowOff>9525</xdr:rowOff>
                  </from>
                  <to>
                    <xdr:col>1</xdr:col>
                    <xdr:colOff>0</xdr:colOff>
                    <xdr:row>13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H53"/>
  <sheetViews>
    <sheetView zoomScale="90" zoomScaleNormal="90" workbookViewId="0">
      <selection activeCell="A3" sqref="A3"/>
    </sheetView>
  </sheetViews>
  <sheetFormatPr baseColWidth="10" defaultColWidth="13.33203125" defaultRowHeight="12.75" x14ac:dyDescent="0.2"/>
  <cols>
    <col min="1" max="2" width="13.33203125" style="2"/>
    <col min="3" max="3" width="14.33203125" style="2" bestFit="1" customWidth="1"/>
    <col min="4" max="4" width="26.5" style="2" bestFit="1" customWidth="1"/>
    <col min="5" max="5" width="15.83203125" style="2" customWidth="1"/>
    <col min="7" max="7" width="15.83203125" style="2" customWidth="1"/>
    <col min="8" max="16384" width="13.33203125" style="2"/>
  </cols>
  <sheetData>
    <row r="1" spans="1:8" ht="20.100000000000001" customHeight="1" thickBot="1" x14ac:dyDescent="0.25">
      <c r="A1" s="3" t="s">
        <v>0</v>
      </c>
      <c r="B1" s="24" t="s">
        <v>8</v>
      </c>
      <c r="C1" s="56" t="s">
        <v>81</v>
      </c>
      <c r="D1" s="57"/>
      <c r="E1" s="3" t="s">
        <v>29</v>
      </c>
      <c r="F1" s="42" t="s">
        <v>84</v>
      </c>
      <c r="G1" s="43" t="s">
        <v>86</v>
      </c>
      <c r="H1" s="4"/>
    </row>
    <row r="2" spans="1:8" ht="13.5" thickBot="1" x14ac:dyDescent="0.25">
      <c r="A2" s="6" t="s">
        <v>23</v>
      </c>
      <c r="B2" s="25">
        <v>2017</v>
      </c>
      <c r="C2" s="9">
        <f>DATE(An,1,1)</f>
        <v>43101</v>
      </c>
      <c r="D2" s="28" t="s">
        <v>12</v>
      </c>
      <c r="E2" s="6" t="s">
        <v>28</v>
      </c>
      <c r="F2" s="40" t="s">
        <v>82</v>
      </c>
      <c r="G2" s="44">
        <v>21.67</v>
      </c>
    </row>
    <row r="3" spans="1:8" ht="13.5" thickBot="1" x14ac:dyDescent="0.25">
      <c r="A3" s="6" t="s">
        <v>24</v>
      </c>
      <c r="B3" s="26">
        <v>2018</v>
      </c>
      <c r="C3" s="10">
        <f>DATE(An,3,29.56+0.979*MOD(204-11*MOD(An,19),30)-WEEKDAY(DATE(An,3,28.56+0.979*MOD(204-11*MOD(An,19),30))))</f>
        <v>43191</v>
      </c>
      <c r="D3" s="29" t="s">
        <v>1</v>
      </c>
      <c r="E3" s="6" t="s">
        <v>30</v>
      </c>
      <c r="F3" s="41" t="s">
        <v>85</v>
      </c>
    </row>
    <row r="4" spans="1:8" x14ac:dyDescent="0.2">
      <c r="A4" s="6" t="s">
        <v>25</v>
      </c>
      <c r="B4" s="26">
        <v>2019</v>
      </c>
      <c r="C4" s="10">
        <f>C3+1</f>
        <v>43192</v>
      </c>
      <c r="D4" s="29" t="s">
        <v>2</v>
      </c>
      <c r="E4" s="6" t="s">
        <v>31</v>
      </c>
    </row>
    <row r="5" spans="1:8" x14ac:dyDescent="0.2">
      <c r="A5" s="6" t="s">
        <v>26</v>
      </c>
      <c r="B5" s="26">
        <v>2020</v>
      </c>
      <c r="C5" s="10">
        <f>DATE(An,5,1)</f>
        <v>43221</v>
      </c>
      <c r="D5" s="29" t="s">
        <v>11</v>
      </c>
      <c r="E5" s="6" t="s">
        <v>32</v>
      </c>
    </row>
    <row r="6" spans="1:8" x14ac:dyDescent="0.2">
      <c r="A6" s="6" t="s">
        <v>27</v>
      </c>
      <c r="B6" s="26">
        <v>2021</v>
      </c>
      <c r="C6" s="10">
        <f>DATE(An,5,8)</f>
        <v>43228</v>
      </c>
      <c r="D6" s="29" t="s">
        <v>13</v>
      </c>
      <c r="E6" s="6" t="s">
        <v>33</v>
      </c>
    </row>
    <row r="7" spans="1:8" x14ac:dyDescent="0.2">
      <c r="A7" s="6" t="s">
        <v>16</v>
      </c>
      <c r="B7" s="26">
        <v>2022</v>
      </c>
      <c r="C7" s="10">
        <f>C3+39</f>
        <v>43230</v>
      </c>
      <c r="D7" s="29" t="s">
        <v>3</v>
      </c>
      <c r="E7" s="6" t="s">
        <v>34</v>
      </c>
    </row>
    <row r="8" spans="1:8" x14ac:dyDescent="0.2">
      <c r="A8" s="6" t="s">
        <v>17</v>
      </c>
      <c r="B8" s="26">
        <v>2023</v>
      </c>
      <c r="C8" s="10">
        <f>C3+49</f>
        <v>43240</v>
      </c>
      <c r="D8" s="29" t="s">
        <v>4</v>
      </c>
      <c r="E8" s="6" t="s">
        <v>35</v>
      </c>
    </row>
    <row r="9" spans="1:8" x14ac:dyDescent="0.2">
      <c r="A9" s="6" t="s">
        <v>18</v>
      </c>
      <c r="B9" s="26">
        <v>2024</v>
      </c>
      <c r="C9" s="10">
        <f>C8+1</f>
        <v>43241</v>
      </c>
      <c r="D9" s="29" t="s">
        <v>14</v>
      </c>
      <c r="E9" s="6" t="s">
        <v>36</v>
      </c>
    </row>
    <row r="10" spans="1:8" x14ac:dyDescent="0.2">
      <c r="A10" s="6" t="s">
        <v>19</v>
      </c>
      <c r="B10" s="26">
        <v>2025</v>
      </c>
      <c r="C10" s="10">
        <f>DATE(An,7,14)</f>
        <v>43295</v>
      </c>
      <c r="D10" s="29" t="s">
        <v>10</v>
      </c>
      <c r="E10" s="6" t="s">
        <v>37</v>
      </c>
    </row>
    <row r="11" spans="1:8" x14ac:dyDescent="0.2">
      <c r="A11" s="6" t="s">
        <v>20</v>
      </c>
      <c r="B11" s="26">
        <v>2026</v>
      </c>
      <c r="C11" s="10">
        <f>DATE(An,8,15)</f>
        <v>43327</v>
      </c>
      <c r="D11" s="29" t="s">
        <v>5</v>
      </c>
      <c r="E11" s="6" t="s">
        <v>38</v>
      </c>
    </row>
    <row r="12" spans="1:8" ht="13.5" thickBot="1" x14ac:dyDescent="0.25">
      <c r="A12" s="6" t="s">
        <v>21</v>
      </c>
      <c r="B12" s="27">
        <v>2027</v>
      </c>
      <c r="C12" s="10">
        <f>DATE(An,11,1)</f>
        <v>43405</v>
      </c>
      <c r="D12" s="29" t="s">
        <v>6</v>
      </c>
      <c r="E12" s="6" t="s">
        <v>39</v>
      </c>
    </row>
    <row r="13" spans="1:8" ht="13.5" thickBot="1" x14ac:dyDescent="0.25">
      <c r="A13" s="7" t="s">
        <v>22</v>
      </c>
      <c r="C13" s="10">
        <f>DATE(An,11,11)</f>
        <v>43415</v>
      </c>
      <c r="D13" s="29" t="s">
        <v>15</v>
      </c>
      <c r="E13" s="6" t="s">
        <v>45</v>
      </c>
    </row>
    <row r="14" spans="1:8" ht="13.5" thickBot="1" x14ac:dyDescent="0.25">
      <c r="A14" s="5"/>
      <c r="C14" s="11">
        <f>DATE(An,12,25)</f>
        <v>43459</v>
      </c>
      <c r="D14" s="30" t="s">
        <v>9</v>
      </c>
      <c r="E14" s="6" t="s">
        <v>46</v>
      </c>
    </row>
    <row r="15" spans="1:8" x14ac:dyDescent="0.2">
      <c r="A15" s="5"/>
      <c r="C15" s="14">
        <f>DATE(An+1,1,1)</f>
        <v>43466</v>
      </c>
      <c r="D15" s="31" t="s">
        <v>12</v>
      </c>
      <c r="E15" s="6" t="s">
        <v>47</v>
      </c>
    </row>
    <row r="16" spans="1:8" x14ac:dyDescent="0.2">
      <c r="A16" s="5"/>
      <c r="C16" s="12">
        <f>DATE(An+1,3,29.56+0.979*MOD(204-11*MOD(An+1,19),30)-WEEKDAY(DATE(An+1,3,28.56+0.979*MOD(204-11*MOD(An+1,19),30))))</f>
        <v>43576</v>
      </c>
      <c r="D16" s="31" t="s">
        <v>1</v>
      </c>
      <c r="E16" s="6" t="s">
        <v>48</v>
      </c>
    </row>
    <row r="17" spans="1:5" x14ac:dyDescent="0.2">
      <c r="A17" s="5"/>
      <c r="C17" s="12">
        <f>C16+1</f>
        <v>43577</v>
      </c>
      <c r="D17" s="31" t="s">
        <v>2</v>
      </c>
      <c r="E17" s="6" t="s">
        <v>49</v>
      </c>
    </row>
    <row r="18" spans="1:5" x14ac:dyDescent="0.2">
      <c r="A18" s="5"/>
      <c r="C18" s="12">
        <f>DATE(An+1,5,1)</f>
        <v>43586</v>
      </c>
      <c r="D18" s="31" t="s">
        <v>11</v>
      </c>
      <c r="E18" s="6" t="s">
        <v>50</v>
      </c>
    </row>
    <row r="19" spans="1:5" x14ac:dyDescent="0.2">
      <c r="A19" s="5"/>
      <c r="C19" s="12">
        <f>DATE(An+1,5,8)</f>
        <v>43593</v>
      </c>
      <c r="D19" s="31" t="s">
        <v>13</v>
      </c>
      <c r="E19" s="6" t="s">
        <v>51</v>
      </c>
    </row>
    <row r="20" spans="1:5" x14ac:dyDescent="0.2">
      <c r="A20" s="5"/>
      <c r="C20" s="12">
        <f>C16+39</f>
        <v>43615</v>
      </c>
      <c r="D20" s="31" t="s">
        <v>3</v>
      </c>
      <c r="E20" s="6" t="s">
        <v>52</v>
      </c>
    </row>
    <row r="21" spans="1:5" x14ac:dyDescent="0.2">
      <c r="A21" s="5"/>
      <c r="C21" s="12">
        <f>C16+49</f>
        <v>43625</v>
      </c>
      <c r="D21" s="31" t="s">
        <v>4</v>
      </c>
      <c r="E21" s="6" t="s">
        <v>54</v>
      </c>
    </row>
    <row r="22" spans="1:5" x14ac:dyDescent="0.2">
      <c r="A22" s="5"/>
      <c r="C22" s="12">
        <f>C21+1</f>
        <v>43626</v>
      </c>
      <c r="D22" s="31" t="s">
        <v>14</v>
      </c>
      <c r="E22" s="6" t="s">
        <v>55</v>
      </c>
    </row>
    <row r="23" spans="1:5" x14ac:dyDescent="0.2">
      <c r="A23" s="5"/>
      <c r="C23" s="12">
        <f>DATE(An+1,7,14)</f>
        <v>43660</v>
      </c>
      <c r="D23" s="31" t="s">
        <v>10</v>
      </c>
      <c r="E23" s="6" t="s">
        <v>56</v>
      </c>
    </row>
    <row r="24" spans="1:5" x14ac:dyDescent="0.2">
      <c r="A24" s="5"/>
      <c r="C24" s="12">
        <f>DATE(An+1,8,15)</f>
        <v>43692</v>
      </c>
      <c r="D24" s="31" t="s">
        <v>5</v>
      </c>
      <c r="E24" s="6" t="s">
        <v>57</v>
      </c>
    </row>
    <row r="25" spans="1:5" x14ac:dyDescent="0.2">
      <c r="A25" s="5"/>
      <c r="C25" s="12">
        <f>DATE(An+1,11,1)</f>
        <v>43770</v>
      </c>
      <c r="D25" s="31" t="s">
        <v>6</v>
      </c>
      <c r="E25" s="6" t="s">
        <v>58</v>
      </c>
    </row>
    <row r="26" spans="1:5" x14ac:dyDescent="0.2">
      <c r="A26" s="5"/>
      <c r="C26" s="12">
        <f>DATE(An+1,11,11)</f>
        <v>43780</v>
      </c>
      <c r="D26" s="31" t="s">
        <v>7</v>
      </c>
      <c r="E26" s="6" t="s">
        <v>53</v>
      </c>
    </row>
    <row r="27" spans="1:5" ht="13.5" thickBot="1" x14ac:dyDescent="0.25">
      <c r="A27" s="5"/>
      <c r="C27" s="13">
        <f>DATE(An+1,12,25)</f>
        <v>43824</v>
      </c>
      <c r="D27" s="32" t="s">
        <v>9</v>
      </c>
      <c r="E27" s="6" t="s">
        <v>59</v>
      </c>
    </row>
    <row r="28" spans="1:5" x14ac:dyDescent="0.2">
      <c r="A28" s="5"/>
      <c r="C28" s="8"/>
      <c r="E28" s="6" t="s">
        <v>40</v>
      </c>
    </row>
    <row r="29" spans="1:5" x14ac:dyDescent="0.2">
      <c r="A29" s="5"/>
      <c r="C29" s="8"/>
      <c r="E29" s="6" t="s">
        <v>41</v>
      </c>
    </row>
    <row r="30" spans="1:5" x14ac:dyDescent="0.2">
      <c r="A30" s="5"/>
      <c r="C30" s="8"/>
      <c r="E30" s="6" t="s">
        <v>42</v>
      </c>
    </row>
    <row r="31" spans="1:5" x14ac:dyDescent="0.2">
      <c r="A31" s="5"/>
      <c r="C31" s="8"/>
      <c r="E31" s="6" t="s">
        <v>43</v>
      </c>
    </row>
    <row r="32" spans="1:5" x14ac:dyDescent="0.2">
      <c r="A32" s="5"/>
      <c r="C32" s="8"/>
      <c r="E32" s="6" t="s">
        <v>44</v>
      </c>
    </row>
    <row r="33" spans="1:5" x14ac:dyDescent="0.2">
      <c r="A33" s="5"/>
      <c r="C33" s="8"/>
      <c r="E33" s="6" t="s">
        <v>60</v>
      </c>
    </row>
    <row r="34" spans="1:5" x14ac:dyDescent="0.2">
      <c r="C34" s="8"/>
      <c r="E34" s="6" t="s">
        <v>61</v>
      </c>
    </row>
    <row r="35" spans="1:5" x14ac:dyDescent="0.2">
      <c r="C35" s="8"/>
      <c r="E35" s="6" t="s">
        <v>62</v>
      </c>
    </row>
    <row r="36" spans="1:5" x14ac:dyDescent="0.2">
      <c r="C36" s="8"/>
      <c r="E36" s="6" t="s">
        <v>63</v>
      </c>
    </row>
    <row r="37" spans="1:5" x14ac:dyDescent="0.2">
      <c r="C37" s="8"/>
      <c r="E37" s="6" t="s">
        <v>64</v>
      </c>
    </row>
    <row r="38" spans="1:5" x14ac:dyDescent="0.2">
      <c r="C38" s="8"/>
      <c r="E38" s="6" t="s">
        <v>65</v>
      </c>
    </row>
    <row r="39" spans="1:5" x14ac:dyDescent="0.2">
      <c r="C39" s="8"/>
      <c r="E39" s="6" t="s">
        <v>66</v>
      </c>
    </row>
    <row r="40" spans="1:5" x14ac:dyDescent="0.2">
      <c r="C40" s="8"/>
      <c r="E40" s="6" t="s">
        <v>67</v>
      </c>
    </row>
    <row r="41" spans="1:5" x14ac:dyDescent="0.2">
      <c r="C41" s="8"/>
      <c r="E41" s="6" t="s">
        <v>68</v>
      </c>
    </row>
    <row r="42" spans="1:5" x14ac:dyDescent="0.2">
      <c r="C42" s="8"/>
      <c r="E42" s="6" t="s">
        <v>69</v>
      </c>
    </row>
    <row r="43" spans="1:5" x14ac:dyDescent="0.2">
      <c r="C43" s="8"/>
      <c r="E43" s="6" t="s">
        <v>70</v>
      </c>
    </row>
    <row r="44" spans="1:5" x14ac:dyDescent="0.2">
      <c r="C44" s="8"/>
      <c r="E44" s="6" t="s">
        <v>71</v>
      </c>
    </row>
    <row r="45" spans="1:5" x14ac:dyDescent="0.2">
      <c r="E45" s="6" t="s">
        <v>72</v>
      </c>
    </row>
    <row r="46" spans="1:5" x14ac:dyDescent="0.2">
      <c r="E46" s="6" t="s">
        <v>73</v>
      </c>
    </row>
    <row r="47" spans="1:5" x14ac:dyDescent="0.2">
      <c r="E47" s="6" t="s">
        <v>74</v>
      </c>
    </row>
    <row r="48" spans="1:5" x14ac:dyDescent="0.2">
      <c r="E48" s="6" t="s">
        <v>75</v>
      </c>
    </row>
    <row r="49" spans="5:5" x14ac:dyDescent="0.2">
      <c r="E49" s="6" t="s">
        <v>76</v>
      </c>
    </row>
    <row r="50" spans="5:5" x14ac:dyDescent="0.2">
      <c r="E50" s="6" t="s">
        <v>77</v>
      </c>
    </row>
    <row r="51" spans="5:5" x14ac:dyDescent="0.2">
      <c r="E51" s="6" t="s">
        <v>78</v>
      </c>
    </row>
    <row r="52" spans="5:5" x14ac:dyDescent="0.2">
      <c r="E52" s="6" t="s">
        <v>79</v>
      </c>
    </row>
    <row r="53" spans="5:5" ht="13.5" thickBot="1" x14ac:dyDescent="0.25">
      <c r="E53" s="33" t="s">
        <v>80</v>
      </c>
    </row>
  </sheetData>
  <mergeCells count="1">
    <mergeCell ref="C1:D1"/>
  </mergeCells>
  <phoneticPr fontId="0" type="noConversion"/>
  <pageMargins left="0.7" right="0.7" top="0.75" bottom="0.75" header="0.3" footer="0.3"/>
  <pageSetup paperSize="9" scale="74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Planning</vt:lpstr>
      <vt:lpstr>Datas</vt:lpstr>
      <vt:lpstr>An</vt:lpstr>
      <vt:lpstr>Années</vt:lpstr>
      <vt:lpstr>Indices</vt:lpstr>
      <vt:lpstr>Mois</vt:lpstr>
      <vt:lpstr>Sélection</vt:lpstr>
      <vt:lpstr>Taux</vt:lpstr>
      <vt:lpstr>Planning!Zone_d_impression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Fives</dc:creator>
  <cp:lastModifiedBy>Fives</cp:lastModifiedBy>
  <cp:lastPrinted>2017-11-03T18:59:04Z</cp:lastPrinted>
  <dcterms:created xsi:type="dcterms:W3CDTF">2009-05-19T05:49:18Z</dcterms:created>
  <dcterms:modified xsi:type="dcterms:W3CDTF">2017-11-12T10:57:36Z</dcterms:modified>
</cp:coreProperties>
</file>