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ckL\Documents\"/>
    </mc:Choice>
  </mc:AlternateContent>
  <bookViews>
    <workbookView xWindow="0" yWindow="0" windowWidth="20490" windowHeight="7740"/>
  </bookViews>
  <sheets>
    <sheet name="GESTION STOCK" sheetId="32" r:id="rId1"/>
    <sheet name="RECAP DU MOIS" sheetId="1" r:id="rId2"/>
    <sheet name="1" sheetId="2" r:id="rId3"/>
    <sheet name="2" sheetId="3" r:id="rId4"/>
    <sheet name="3" sheetId="4" r:id="rId5"/>
    <sheet name="4" sheetId="5" r:id="rId6"/>
    <sheet name="5" sheetId="6" r:id="rId7"/>
    <sheet name="6" sheetId="7" r:id="rId8"/>
    <sheet name="7" sheetId="8" r:id="rId9"/>
    <sheet name="8" sheetId="9" r:id="rId10"/>
    <sheet name="9" sheetId="10" r:id="rId11"/>
    <sheet name="10" sheetId="11" r:id="rId12"/>
    <sheet name="11" sheetId="12" r:id="rId13"/>
    <sheet name="12" sheetId="13" r:id="rId14"/>
    <sheet name="13" sheetId="14" r:id="rId15"/>
    <sheet name="14" sheetId="15" r:id="rId16"/>
    <sheet name="15" sheetId="16" r:id="rId17"/>
    <sheet name="16" sheetId="17" r:id="rId18"/>
    <sheet name="17" sheetId="18" r:id="rId19"/>
    <sheet name="18" sheetId="19" r:id="rId20"/>
    <sheet name="19" sheetId="20" r:id="rId21"/>
    <sheet name="20" sheetId="21" r:id="rId22"/>
    <sheet name="21" sheetId="22" r:id="rId23"/>
    <sheet name="22" sheetId="23" r:id="rId24"/>
    <sheet name="23" sheetId="24" r:id="rId25"/>
    <sheet name="25" sheetId="25" r:id="rId26"/>
    <sheet name="26" sheetId="26" r:id="rId27"/>
    <sheet name="27" sheetId="27" r:id="rId28"/>
    <sheet name="28" sheetId="28" r:id="rId29"/>
    <sheet name="29" sheetId="29" r:id="rId30"/>
    <sheet name="30" sheetId="30" r:id="rId31"/>
    <sheet name="31" sheetId="31" r:id="rId3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32" l="1"/>
  <c r="F22" i="32"/>
  <c r="D22" i="32" s="1"/>
  <c r="F23" i="32"/>
  <c r="F20" i="32"/>
  <c r="D20" i="32" s="1"/>
  <c r="F19" i="32"/>
  <c r="D23" i="32"/>
  <c r="D8" i="32"/>
  <c r="D7" i="32"/>
  <c r="D6" i="32"/>
  <c r="D5" i="32"/>
  <c r="D14" i="32"/>
  <c r="D13" i="32"/>
  <c r="D12" i="32"/>
  <c r="D21" i="32"/>
  <c r="E5" i="32"/>
  <c r="E6" i="32"/>
  <c r="E7" i="32"/>
  <c r="E8" i="32"/>
  <c r="E9" i="32"/>
  <c r="E10" i="32"/>
  <c r="E12" i="32"/>
  <c r="E13" i="32"/>
  <c r="E14" i="32"/>
  <c r="E19" i="32"/>
  <c r="E20" i="32"/>
  <c r="E24" i="32"/>
  <c r="E25" i="32"/>
  <c r="E27" i="32"/>
  <c r="E28" i="32"/>
  <c r="E29" i="32"/>
  <c r="E30" i="32"/>
  <c r="E43" i="32"/>
  <c r="H17" i="32"/>
  <c r="I17" i="32" s="1"/>
  <c r="H16" i="32"/>
  <c r="H10" i="32"/>
  <c r="H9" i="32"/>
  <c r="G12" i="32"/>
  <c r="G13" i="32"/>
  <c r="I13" i="32" s="1"/>
  <c r="G14" i="32"/>
  <c r="I9" i="32"/>
  <c r="G6" i="32"/>
  <c r="G7" i="32"/>
  <c r="G8" i="32"/>
  <c r="I8" i="32" s="1"/>
  <c r="G5" i="32"/>
  <c r="F27" i="32"/>
  <c r="F12" i="32"/>
  <c r="F5" i="32"/>
  <c r="I43" i="32"/>
  <c r="I41" i="32"/>
  <c r="I30" i="32"/>
  <c r="I29" i="32"/>
  <c r="I28" i="32"/>
  <c r="I25" i="32"/>
  <c r="I24" i="32"/>
  <c r="I15" i="32"/>
  <c r="I7" i="32"/>
  <c r="I23" i="32" l="1"/>
  <c r="I5" i="32"/>
  <c r="I6" i="32"/>
  <c r="I10" i="32"/>
  <c r="I12" i="32"/>
  <c r="I27" i="32"/>
  <c r="K123" i="31"/>
  <c r="I123" i="31"/>
  <c r="H123" i="31"/>
  <c r="G123" i="31"/>
  <c r="F123" i="31"/>
  <c r="E123" i="31"/>
  <c r="D123" i="31"/>
  <c r="C123" i="31"/>
  <c r="S122" i="31"/>
  <c r="J122" i="31"/>
  <c r="S121" i="31"/>
  <c r="J121" i="31"/>
  <c r="S120" i="31"/>
  <c r="J120" i="31"/>
  <c r="S119" i="31"/>
  <c r="J119" i="31"/>
  <c r="S118" i="31"/>
  <c r="J118" i="31"/>
  <c r="S117" i="31"/>
  <c r="J117" i="31"/>
  <c r="S116" i="31"/>
  <c r="J116" i="31"/>
  <c r="S115" i="31"/>
  <c r="S123" i="31" s="1"/>
  <c r="J115" i="31"/>
  <c r="J123" i="31" s="1"/>
  <c r="K112" i="31"/>
  <c r="I112" i="31"/>
  <c r="H112" i="31"/>
  <c r="G112" i="31"/>
  <c r="F112" i="31"/>
  <c r="E112" i="31"/>
  <c r="D112" i="31"/>
  <c r="C112" i="31"/>
  <c r="S111" i="31"/>
  <c r="J111" i="31"/>
  <c r="S110" i="31"/>
  <c r="J110" i="31"/>
  <c r="S109" i="31"/>
  <c r="J109" i="31"/>
  <c r="S108" i="31"/>
  <c r="J108" i="31"/>
  <c r="S107" i="31"/>
  <c r="J107" i="31"/>
  <c r="S106" i="31"/>
  <c r="J106" i="31"/>
  <c r="S105" i="31"/>
  <c r="J105" i="31"/>
  <c r="S104" i="31"/>
  <c r="J104" i="31"/>
  <c r="S103" i="31"/>
  <c r="J103" i="31"/>
  <c r="S102" i="31"/>
  <c r="J102" i="31"/>
  <c r="S101" i="31"/>
  <c r="S112" i="31" s="1"/>
  <c r="J101" i="31"/>
  <c r="J112" i="31" s="1"/>
  <c r="K98" i="31"/>
  <c r="I98" i="31"/>
  <c r="H98" i="31"/>
  <c r="G98" i="31"/>
  <c r="F98" i="31"/>
  <c r="E98" i="31"/>
  <c r="D98" i="31"/>
  <c r="C98" i="31"/>
  <c r="S97" i="31"/>
  <c r="J97" i="31"/>
  <c r="S96" i="31"/>
  <c r="J96" i="31"/>
  <c r="S95" i="31"/>
  <c r="J95" i="31"/>
  <c r="S94" i="31"/>
  <c r="J94" i="31"/>
  <c r="S93" i="31"/>
  <c r="J93" i="31"/>
  <c r="S92" i="31"/>
  <c r="J92" i="31"/>
  <c r="S91" i="31"/>
  <c r="J91" i="31"/>
  <c r="S90" i="31"/>
  <c r="J90" i="31"/>
  <c r="S89" i="31"/>
  <c r="J89" i="31"/>
  <c r="S88" i="31"/>
  <c r="J88" i="31"/>
  <c r="S87" i="31"/>
  <c r="J87" i="31"/>
  <c r="S86" i="31"/>
  <c r="J86" i="31"/>
  <c r="S85" i="31"/>
  <c r="J85" i="31"/>
  <c r="S84" i="31"/>
  <c r="J84" i="31"/>
  <c r="S83" i="31"/>
  <c r="S98" i="31" s="1"/>
  <c r="J83" i="31"/>
  <c r="J98" i="31" s="1"/>
  <c r="A82" i="31"/>
  <c r="K80" i="31"/>
  <c r="J80" i="31"/>
  <c r="I80" i="31"/>
  <c r="H80" i="31"/>
  <c r="G80" i="31"/>
  <c r="F80" i="31"/>
  <c r="E80" i="31"/>
  <c r="D80" i="31"/>
  <c r="C80" i="31"/>
  <c r="S79" i="31"/>
  <c r="J79" i="31"/>
  <c r="S78" i="31"/>
  <c r="J78" i="31"/>
  <c r="S77" i="31"/>
  <c r="J77" i="31"/>
  <c r="S76" i="31"/>
  <c r="J76" i="31"/>
  <c r="S75" i="31"/>
  <c r="J75" i="31"/>
  <c r="S74" i="31"/>
  <c r="J74" i="31"/>
  <c r="S73" i="31"/>
  <c r="J73" i="31"/>
  <c r="S72" i="31"/>
  <c r="J72" i="31"/>
  <c r="S71" i="31"/>
  <c r="J71" i="31"/>
  <c r="S70" i="31"/>
  <c r="J70" i="31"/>
  <c r="S69" i="31"/>
  <c r="J69" i="31"/>
  <c r="S68" i="31"/>
  <c r="J68" i="31"/>
  <c r="S67" i="31"/>
  <c r="J67" i="31"/>
  <c r="S66" i="31"/>
  <c r="J66" i="31"/>
  <c r="S65" i="31"/>
  <c r="S80" i="31" s="1"/>
  <c r="J65" i="31"/>
  <c r="K62" i="31"/>
  <c r="J62" i="31"/>
  <c r="I62" i="31"/>
  <c r="H62" i="31"/>
  <c r="G62" i="31"/>
  <c r="F62" i="31"/>
  <c r="E62" i="31"/>
  <c r="D62" i="31"/>
  <c r="C62" i="31"/>
  <c r="S61" i="31"/>
  <c r="J61" i="31"/>
  <c r="S60" i="31"/>
  <c r="J60" i="31"/>
  <c r="S59" i="31"/>
  <c r="J59" i="31"/>
  <c r="S58" i="31"/>
  <c r="J58" i="31"/>
  <c r="S57" i="31"/>
  <c r="J57" i="31"/>
  <c r="S56" i="31"/>
  <c r="J56" i="31"/>
  <c r="S55" i="31"/>
  <c r="J55" i="31"/>
  <c r="S54" i="31"/>
  <c r="J54" i="31"/>
  <c r="S53" i="31"/>
  <c r="J53" i="31"/>
  <c r="S52" i="31"/>
  <c r="J52" i="31"/>
  <c r="S51" i="31"/>
  <c r="J51" i="31"/>
  <c r="S50" i="31"/>
  <c r="J50" i="31"/>
  <c r="S49" i="31"/>
  <c r="J49" i="31"/>
  <c r="S48" i="31"/>
  <c r="J48" i="31"/>
  <c r="S47" i="31"/>
  <c r="S62" i="31" s="1"/>
  <c r="J47" i="31"/>
  <c r="K45" i="31"/>
  <c r="J45" i="31"/>
  <c r="I45" i="31"/>
  <c r="H45" i="31"/>
  <c r="G45" i="31"/>
  <c r="F45" i="31"/>
  <c r="E45" i="31"/>
  <c r="D45" i="31"/>
  <c r="C45" i="31"/>
  <c r="S44" i="31"/>
  <c r="J44" i="31"/>
  <c r="S43" i="31"/>
  <c r="J43" i="31"/>
  <c r="S42" i="31"/>
  <c r="J42" i="31"/>
  <c r="S41" i="31"/>
  <c r="J41" i="31"/>
  <c r="S40" i="31"/>
  <c r="S45" i="31" s="1"/>
  <c r="J40" i="31"/>
  <c r="K38" i="31"/>
  <c r="I38" i="31"/>
  <c r="H38" i="31"/>
  <c r="G38" i="31"/>
  <c r="F38" i="31"/>
  <c r="E38" i="31"/>
  <c r="D38" i="31"/>
  <c r="C38" i="31"/>
  <c r="S37" i="31"/>
  <c r="J37" i="31"/>
  <c r="S36" i="31"/>
  <c r="J36" i="31"/>
  <c r="S35" i="31"/>
  <c r="J35" i="31"/>
  <c r="S34" i="31"/>
  <c r="J34" i="31"/>
  <c r="S33" i="31"/>
  <c r="J33" i="31"/>
  <c r="S32" i="31"/>
  <c r="J32" i="31"/>
  <c r="S31" i="31"/>
  <c r="J31" i="31"/>
  <c r="S30" i="31"/>
  <c r="J30" i="31"/>
  <c r="S29" i="31"/>
  <c r="J29" i="31"/>
  <c r="S28" i="31"/>
  <c r="J28" i="31"/>
  <c r="J27" i="31"/>
  <c r="S26" i="31"/>
  <c r="J26" i="31"/>
  <c r="S25" i="31"/>
  <c r="J25" i="31"/>
  <c r="S24" i="31"/>
  <c r="J24" i="31"/>
  <c r="S23" i="31"/>
  <c r="S38" i="31" s="1"/>
  <c r="J23" i="31"/>
  <c r="J38" i="31" s="1"/>
  <c r="K21" i="31"/>
  <c r="K126" i="31" s="1"/>
  <c r="I21" i="31"/>
  <c r="I126" i="31" s="1"/>
  <c r="H21" i="31"/>
  <c r="H126" i="31" s="1"/>
  <c r="G21" i="31"/>
  <c r="G126" i="31" s="1"/>
  <c r="F21" i="31"/>
  <c r="F126" i="31" s="1"/>
  <c r="E21" i="31"/>
  <c r="E126" i="31" s="1"/>
  <c r="D21" i="31"/>
  <c r="D126" i="31" s="1"/>
  <c r="C21" i="31"/>
  <c r="C126" i="31" s="1"/>
  <c r="S20" i="31"/>
  <c r="J20" i="31"/>
  <c r="S19" i="31"/>
  <c r="J19" i="31"/>
  <c r="S18" i="31"/>
  <c r="J18" i="31"/>
  <c r="S17" i="31"/>
  <c r="J17" i="31"/>
  <c r="S16" i="31"/>
  <c r="J16" i="31"/>
  <c r="S15" i="31"/>
  <c r="J15" i="31"/>
  <c r="S14" i="31"/>
  <c r="J14" i="31"/>
  <c r="S13" i="31"/>
  <c r="J13" i="31"/>
  <c r="S12" i="31"/>
  <c r="J12" i="31"/>
  <c r="S11" i="31"/>
  <c r="J11" i="31"/>
  <c r="S10" i="31"/>
  <c r="J10" i="31"/>
  <c r="S9" i="31"/>
  <c r="J9" i="31"/>
  <c r="S8" i="31"/>
  <c r="J8" i="31"/>
  <c r="S7" i="31"/>
  <c r="J7" i="31"/>
  <c r="S6" i="31"/>
  <c r="S21" i="31" s="1"/>
  <c r="S126" i="31" s="1"/>
  <c r="J6" i="31"/>
  <c r="J21" i="31" s="1"/>
  <c r="K123" i="30"/>
  <c r="I123" i="30"/>
  <c r="H123" i="30"/>
  <c r="G123" i="30"/>
  <c r="F123" i="30"/>
  <c r="E123" i="30"/>
  <c r="D123" i="30"/>
  <c r="C123" i="30"/>
  <c r="S122" i="30"/>
  <c r="J122" i="30"/>
  <c r="S121" i="30"/>
  <c r="J121" i="30"/>
  <c r="S120" i="30"/>
  <c r="J120" i="30"/>
  <c r="S119" i="30"/>
  <c r="J119" i="30"/>
  <c r="S118" i="30"/>
  <c r="J118" i="30"/>
  <c r="S117" i="30"/>
  <c r="J117" i="30"/>
  <c r="S116" i="30"/>
  <c r="J116" i="30"/>
  <c r="S115" i="30"/>
  <c r="S123" i="30" s="1"/>
  <c r="J115" i="30"/>
  <c r="J123" i="30" s="1"/>
  <c r="K112" i="30"/>
  <c r="I112" i="30"/>
  <c r="H112" i="30"/>
  <c r="G112" i="30"/>
  <c r="F112" i="30"/>
  <c r="E112" i="30"/>
  <c r="D112" i="30"/>
  <c r="C112" i="30"/>
  <c r="S111" i="30"/>
  <c r="J111" i="30"/>
  <c r="S110" i="30"/>
  <c r="J110" i="30"/>
  <c r="S109" i="30"/>
  <c r="J109" i="30"/>
  <c r="S108" i="30"/>
  <c r="J108" i="30"/>
  <c r="S107" i="30"/>
  <c r="J107" i="30"/>
  <c r="S106" i="30"/>
  <c r="J106" i="30"/>
  <c r="S105" i="30"/>
  <c r="J105" i="30"/>
  <c r="S104" i="30"/>
  <c r="J104" i="30"/>
  <c r="S103" i="30"/>
  <c r="J103" i="30"/>
  <c r="S102" i="30"/>
  <c r="J102" i="30"/>
  <c r="S101" i="30"/>
  <c r="S112" i="30" s="1"/>
  <c r="J101" i="30"/>
  <c r="J112" i="30" s="1"/>
  <c r="K98" i="30"/>
  <c r="I98" i="30"/>
  <c r="H98" i="30"/>
  <c r="G98" i="30"/>
  <c r="F98" i="30"/>
  <c r="E98" i="30"/>
  <c r="D98" i="30"/>
  <c r="C98" i="30"/>
  <c r="S97" i="30"/>
  <c r="J97" i="30"/>
  <c r="S96" i="30"/>
  <c r="J96" i="30"/>
  <c r="S95" i="30"/>
  <c r="J95" i="30"/>
  <c r="S94" i="30"/>
  <c r="J94" i="30"/>
  <c r="S93" i="30"/>
  <c r="J93" i="30"/>
  <c r="S92" i="30"/>
  <c r="J92" i="30"/>
  <c r="S91" i="30"/>
  <c r="J91" i="30"/>
  <c r="S90" i="30"/>
  <c r="J90" i="30"/>
  <c r="S89" i="30"/>
  <c r="J89" i="30"/>
  <c r="S88" i="30"/>
  <c r="J88" i="30"/>
  <c r="S87" i="30"/>
  <c r="J87" i="30"/>
  <c r="S86" i="30"/>
  <c r="J86" i="30"/>
  <c r="S85" i="30"/>
  <c r="J85" i="30"/>
  <c r="S84" i="30"/>
  <c r="J84" i="30"/>
  <c r="S83" i="30"/>
  <c r="S98" i="30" s="1"/>
  <c r="J83" i="30"/>
  <c r="J98" i="30" s="1"/>
  <c r="A82" i="30"/>
  <c r="K80" i="30"/>
  <c r="J80" i="30"/>
  <c r="I80" i="30"/>
  <c r="H80" i="30"/>
  <c r="G80" i="30"/>
  <c r="F80" i="30"/>
  <c r="E80" i="30"/>
  <c r="D80" i="30"/>
  <c r="C80" i="30"/>
  <c r="S79" i="30"/>
  <c r="J79" i="30"/>
  <c r="S78" i="30"/>
  <c r="J78" i="30"/>
  <c r="S77" i="30"/>
  <c r="J77" i="30"/>
  <c r="S76" i="30"/>
  <c r="J76" i="30"/>
  <c r="S75" i="30"/>
  <c r="J75" i="30"/>
  <c r="S74" i="30"/>
  <c r="J74" i="30"/>
  <c r="S73" i="30"/>
  <c r="J73" i="30"/>
  <c r="S72" i="30"/>
  <c r="J72" i="30"/>
  <c r="S71" i="30"/>
  <c r="J71" i="30"/>
  <c r="S70" i="30"/>
  <c r="J70" i="30"/>
  <c r="S69" i="30"/>
  <c r="J69" i="30"/>
  <c r="S68" i="30"/>
  <c r="J68" i="30"/>
  <c r="S67" i="30"/>
  <c r="J67" i="30"/>
  <c r="S66" i="30"/>
  <c r="J66" i="30"/>
  <c r="S65" i="30"/>
  <c r="S80" i="30" s="1"/>
  <c r="J65" i="30"/>
  <c r="K62" i="30"/>
  <c r="J62" i="30"/>
  <c r="I62" i="30"/>
  <c r="H62" i="30"/>
  <c r="G62" i="30"/>
  <c r="F62" i="30"/>
  <c r="E62" i="30"/>
  <c r="D62" i="30"/>
  <c r="C62" i="30"/>
  <c r="S61" i="30"/>
  <c r="J61" i="30"/>
  <c r="S60" i="30"/>
  <c r="J60" i="30"/>
  <c r="S59" i="30"/>
  <c r="J59" i="30"/>
  <c r="S58" i="30"/>
  <c r="J58" i="30"/>
  <c r="S57" i="30"/>
  <c r="J57" i="30"/>
  <c r="S56" i="30"/>
  <c r="J56" i="30"/>
  <c r="S55" i="30"/>
  <c r="J55" i="30"/>
  <c r="S54" i="30"/>
  <c r="J54" i="30"/>
  <c r="S53" i="30"/>
  <c r="J53" i="30"/>
  <c r="S52" i="30"/>
  <c r="J52" i="30"/>
  <c r="S51" i="30"/>
  <c r="J51" i="30"/>
  <c r="S50" i="30"/>
  <c r="J50" i="30"/>
  <c r="S49" i="30"/>
  <c r="J49" i="30"/>
  <c r="S48" i="30"/>
  <c r="J48" i="30"/>
  <c r="S47" i="30"/>
  <c r="S62" i="30" s="1"/>
  <c r="J47" i="30"/>
  <c r="K45" i="30"/>
  <c r="J45" i="30"/>
  <c r="I45" i="30"/>
  <c r="H45" i="30"/>
  <c r="G45" i="30"/>
  <c r="F45" i="30"/>
  <c r="E45" i="30"/>
  <c r="D45" i="30"/>
  <c r="C45" i="30"/>
  <c r="S44" i="30"/>
  <c r="J44" i="30"/>
  <c r="S43" i="30"/>
  <c r="J43" i="30"/>
  <c r="S42" i="30"/>
  <c r="J42" i="30"/>
  <c r="S41" i="30"/>
  <c r="J41" i="30"/>
  <c r="S40" i="30"/>
  <c r="S45" i="30" s="1"/>
  <c r="J40" i="30"/>
  <c r="K38" i="30"/>
  <c r="I38" i="30"/>
  <c r="H38" i="30"/>
  <c r="G38" i="30"/>
  <c r="F38" i="30"/>
  <c r="E38" i="30"/>
  <c r="D38" i="30"/>
  <c r="C38" i="30"/>
  <c r="S37" i="30"/>
  <c r="J37" i="30"/>
  <c r="S36" i="30"/>
  <c r="J36" i="30"/>
  <c r="S35" i="30"/>
  <c r="J35" i="30"/>
  <c r="S34" i="30"/>
  <c r="J34" i="30"/>
  <c r="S33" i="30"/>
  <c r="J33" i="30"/>
  <c r="S32" i="30"/>
  <c r="J32" i="30"/>
  <c r="S31" i="30"/>
  <c r="J31" i="30"/>
  <c r="S30" i="30"/>
  <c r="J30" i="30"/>
  <c r="S29" i="30"/>
  <c r="J29" i="30"/>
  <c r="S28" i="30"/>
  <c r="J28" i="30"/>
  <c r="J27" i="30"/>
  <c r="S26" i="30"/>
  <c r="J26" i="30"/>
  <c r="S25" i="30"/>
  <c r="J25" i="30"/>
  <c r="S24" i="30"/>
  <c r="J24" i="30"/>
  <c r="S23" i="30"/>
  <c r="S38" i="30" s="1"/>
  <c r="J23" i="30"/>
  <c r="J38" i="30" s="1"/>
  <c r="K21" i="30"/>
  <c r="K126" i="30" s="1"/>
  <c r="I21" i="30"/>
  <c r="I126" i="30" s="1"/>
  <c r="H21" i="30"/>
  <c r="H126" i="30" s="1"/>
  <c r="G21" i="30"/>
  <c r="G126" i="30" s="1"/>
  <c r="F21" i="30"/>
  <c r="F126" i="30" s="1"/>
  <c r="E21" i="30"/>
  <c r="E126" i="30" s="1"/>
  <c r="D21" i="30"/>
  <c r="D126" i="30" s="1"/>
  <c r="C21" i="30"/>
  <c r="C126" i="30" s="1"/>
  <c r="S20" i="30"/>
  <c r="J20" i="30"/>
  <c r="S19" i="30"/>
  <c r="J19" i="30"/>
  <c r="S18" i="30"/>
  <c r="J18" i="30"/>
  <c r="S17" i="30"/>
  <c r="J17" i="30"/>
  <c r="S16" i="30"/>
  <c r="J16" i="30"/>
  <c r="S15" i="30"/>
  <c r="J15" i="30"/>
  <c r="S14" i="30"/>
  <c r="J14" i="30"/>
  <c r="S13" i="30"/>
  <c r="J13" i="30"/>
  <c r="S12" i="30"/>
  <c r="J12" i="30"/>
  <c r="S11" i="30"/>
  <c r="J11" i="30"/>
  <c r="S10" i="30"/>
  <c r="J10" i="30"/>
  <c r="S9" i="30"/>
  <c r="J9" i="30"/>
  <c r="S8" i="30"/>
  <c r="J8" i="30"/>
  <c r="S7" i="30"/>
  <c r="J7" i="30"/>
  <c r="S6" i="30"/>
  <c r="S21" i="30" s="1"/>
  <c r="S126" i="30" s="1"/>
  <c r="J6" i="30"/>
  <c r="J21" i="30" s="1"/>
  <c r="K123" i="29"/>
  <c r="I123" i="29"/>
  <c r="H123" i="29"/>
  <c r="G123" i="29"/>
  <c r="F123" i="29"/>
  <c r="E123" i="29"/>
  <c r="D123" i="29"/>
  <c r="C123" i="29"/>
  <c r="S122" i="29"/>
  <c r="J122" i="29"/>
  <c r="S121" i="29"/>
  <c r="J121" i="29"/>
  <c r="S120" i="29"/>
  <c r="J120" i="29"/>
  <c r="S119" i="29"/>
  <c r="J119" i="29"/>
  <c r="S118" i="29"/>
  <c r="J118" i="29"/>
  <c r="S117" i="29"/>
  <c r="J117" i="29"/>
  <c r="S116" i="29"/>
  <c r="J116" i="29"/>
  <c r="S115" i="29"/>
  <c r="S123" i="29" s="1"/>
  <c r="J115" i="29"/>
  <c r="J123" i="29" s="1"/>
  <c r="K112" i="29"/>
  <c r="I112" i="29"/>
  <c r="H112" i="29"/>
  <c r="G112" i="29"/>
  <c r="F112" i="29"/>
  <c r="E112" i="29"/>
  <c r="D112" i="29"/>
  <c r="C112" i="29"/>
  <c r="S111" i="29"/>
  <c r="J111" i="29"/>
  <c r="S110" i="29"/>
  <c r="J110" i="29"/>
  <c r="S109" i="29"/>
  <c r="J109" i="29"/>
  <c r="S108" i="29"/>
  <c r="J108" i="29"/>
  <c r="S107" i="29"/>
  <c r="J107" i="29"/>
  <c r="S106" i="29"/>
  <c r="J106" i="29"/>
  <c r="S105" i="29"/>
  <c r="J105" i="29"/>
  <c r="S104" i="29"/>
  <c r="J104" i="29"/>
  <c r="S103" i="29"/>
  <c r="J103" i="29"/>
  <c r="S102" i="29"/>
  <c r="J102" i="29"/>
  <c r="S101" i="29"/>
  <c r="S112" i="29" s="1"/>
  <c r="J101" i="29"/>
  <c r="J112" i="29" s="1"/>
  <c r="K98" i="29"/>
  <c r="I98" i="29"/>
  <c r="H98" i="29"/>
  <c r="G98" i="29"/>
  <c r="F98" i="29"/>
  <c r="E98" i="29"/>
  <c r="D98" i="29"/>
  <c r="C98" i="29"/>
  <c r="S97" i="29"/>
  <c r="J97" i="29"/>
  <c r="S96" i="29"/>
  <c r="J96" i="29"/>
  <c r="S95" i="29"/>
  <c r="J95" i="29"/>
  <c r="S94" i="29"/>
  <c r="J94" i="29"/>
  <c r="S93" i="29"/>
  <c r="J93" i="29"/>
  <c r="S92" i="29"/>
  <c r="J92" i="29"/>
  <c r="S91" i="29"/>
  <c r="J91" i="29"/>
  <c r="S90" i="29"/>
  <c r="J90" i="29"/>
  <c r="S89" i="29"/>
  <c r="J89" i="29"/>
  <c r="S88" i="29"/>
  <c r="J88" i="29"/>
  <c r="S87" i="29"/>
  <c r="J87" i="29"/>
  <c r="S86" i="29"/>
  <c r="J86" i="29"/>
  <c r="S85" i="29"/>
  <c r="J85" i="29"/>
  <c r="S84" i="29"/>
  <c r="J84" i="29"/>
  <c r="S83" i="29"/>
  <c r="S98" i="29" s="1"/>
  <c r="J83" i="29"/>
  <c r="J98" i="29" s="1"/>
  <c r="A82" i="29"/>
  <c r="K80" i="29"/>
  <c r="J80" i="29"/>
  <c r="I80" i="29"/>
  <c r="H80" i="29"/>
  <c r="G80" i="29"/>
  <c r="F80" i="29"/>
  <c r="E80" i="29"/>
  <c r="D80" i="29"/>
  <c r="C80" i="29"/>
  <c r="S79" i="29"/>
  <c r="J79" i="29"/>
  <c r="S78" i="29"/>
  <c r="J78" i="29"/>
  <c r="S77" i="29"/>
  <c r="J77" i="29"/>
  <c r="S76" i="29"/>
  <c r="J76" i="29"/>
  <c r="S75" i="29"/>
  <c r="J75" i="29"/>
  <c r="S74" i="29"/>
  <c r="J74" i="29"/>
  <c r="S73" i="29"/>
  <c r="J73" i="29"/>
  <c r="S72" i="29"/>
  <c r="J72" i="29"/>
  <c r="S71" i="29"/>
  <c r="J71" i="29"/>
  <c r="S70" i="29"/>
  <c r="J70" i="29"/>
  <c r="S69" i="29"/>
  <c r="J69" i="29"/>
  <c r="S68" i="29"/>
  <c r="J68" i="29"/>
  <c r="S67" i="29"/>
  <c r="J67" i="29"/>
  <c r="S66" i="29"/>
  <c r="J66" i="29"/>
  <c r="S65" i="29"/>
  <c r="S80" i="29" s="1"/>
  <c r="J65" i="29"/>
  <c r="K62" i="29"/>
  <c r="J62" i="29"/>
  <c r="I62" i="29"/>
  <c r="H62" i="29"/>
  <c r="G62" i="29"/>
  <c r="F62" i="29"/>
  <c r="E62" i="29"/>
  <c r="D62" i="29"/>
  <c r="C62" i="29"/>
  <c r="S61" i="29"/>
  <c r="J61" i="29"/>
  <c r="S60" i="29"/>
  <c r="J60" i="29"/>
  <c r="S59" i="29"/>
  <c r="J59" i="29"/>
  <c r="S58" i="29"/>
  <c r="J58" i="29"/>
  <c r="S57" i="29"/>
  <c r="J57" i="29"/>
  <c r="S56" i="29"/>
  <c r="J56" i="29"/>
  <c r="S55" i="29"/>
  <c r="J55" i="29"/>
  <c r="S54" i="29"/>
  <c r="J54" i="29"/>
  <c r="S53" i="29"/>
  <c r="J53" i="29"/>
  <c r="S52" i="29"/>
  <c r="J52" i="29"/>
  <c r="S51" i="29"/>
  <c r="J51" i="29"/>
  <c r="S50" i="29"/>
  <c r="J50" i="29"/>
  <c r="S49" i="29"/>
  <c r="J49" i="29"/>
  <c r="S48" i="29"/>
  <c r="J48" i="29"/>
  <c r="S47" i="29"/>
  <c r="S62" i="29" s="1"/>
  <c r="J47" i="29"/>
  <c r="K45" i="29"/>
  <c r="J45" i="29"/>
  <c r="I45" i="29"/>
  <c r="H45" i="29"/>
  <c r="G45" i="29"/>
  <c r="F45" i="29"/>
  <c r="E45" i="29"/>
  <c r="D45" i="29"/>
  <c r="C45" i="29"/>
  <c r="S44" i="29"/>
  <c r="J44" i="29"/>
  <c r="S43" i="29"/>
  <c r="J43" i="29"/>
  <c r="S42" i="29"/>
  <c r="J42" i="29"/>
  <c r="S41" i="29"/>
  <c r="J41" i="29"/>
  <c r="S40" i="29"/>
  <c r="S45" i="29" s="1"/>
  <c r="J40" i="29"/>
  <c r="K38" i="29"/>
  <c r="I38" i="29"/>
  <c r="H38" i="29"/>
  <c r="G38" i="29"/>
  <c r="F38" i="29"/>
  <c r="E38" i="29"/>
  <c r="D38" i="29"/>
  <c r="C38" i="29"/>
  <c r="S37" i="29"/>
  <c r="J37" i="29"/>
  <c r="S36" i="29"/>
  <c r="J36" i="29"/>
  <c r="S35" i="29"/>
  <c r="J35" i="29"/>
  <c r="S34" i="29"/>
  <c r="J34" i="29"/>
  <c r="S33" i="29"/>
  <c r="J33" i="29"/>
  <c r="S32" i="29"/>
  <c r="J32" i="29"/>
  <c r="S31" i="29"/>
  <c r="J31" i="29"/>
  <c r="S30" i="29"/>
  <c r="J30" i="29"/>
  <c r="S29" i="29"/>
  <c r="J29" i="29"/>
  <c r="S28" i="29"/>
  <c r="J28" i="29"/>
  <c r="J27" i="29"/>
  <c r="S26" i="29"/>
  <c r="J26" i="29"/>
  <c r="S25" i="29"/>
  <c r="J25" i="29"/>
  <c r="S24" i="29"/>
  <c r="J24" i="29"/>
  <c r="S23" i="29"/>
  <c r="S38" i="29" s="1"/>
  <c r="J23" i="29"/>
  <c r="J38" i="29" s="1"/>
  <c r="K21" i="29"/>
  <c r="K126" i="29" s="1"/>
  <c r="I21" i="29"/>
  <c r="I126" i="29" s="1"/>
  <c r="H21" i="29"/>
  <c r="H126" i="29" s="1"/>
  <c r="G21" i="29"/>
  <c r="G126" i="29" s="1"/>
  <c r="F21" i="29"/>
  <c r="F126" i="29" s="1"/>
  <c r="E21" i="29"/>
  <c r="E126" i="29" s="1"/>
  <c r="D21" i="29"/>
  <c r="D126" i="29" s="1"/>
  <c r="C21" i="29"/>
  <c r="C126" i="29" s="1"/>
  <c r="S20" i="29"/>
  <c r="J20" i="29"/>
  <c r="S19" i="29"/>
  <c r="J19" i="29"/>
  <c r="S18" i="29"/>
  <c r="J18" i="29"/>
  <c r="S17" i="29"/>
  <c r="J17" i="29"/>
  <c r="S16" i="29"/>
  <c r="J16" i="29"/>
  <c r="S15" i="29"/>
  <c r="J15" i="29"/>
  <c r="S14" i="29"/>
  <c r="J14" i="29"/>
  <c r="S13" i="29"/>
  <c r="J13" i="29"/>
  <c r="S12" i="29"/>
  <c r="J12" i="29"/>
  <c r="S11" i="29"/>
  <c r="J11" i="29"/>
  <c r="S10" i="29"/>
  <c r="J10" i="29"/>
  <c r="S9" i="29"/>
  <c r="J9" i="29"/>
  <c r="S8" i="29"/>
  <c r="J8" i="29"/>
  <c r="S7" i="29"/>
  <c r="J7" i="29"/>
  <c r="S6" i="29"/>
  <c r="S21" i="29" s="1"/>
  <c r="S126" i="29" s="1"/>
  <c r="J6" i="29"/>
  <c r="J21" i="29" s="1"/>
  <c r="K123" i="28"/>
  <c r="I123" i="28"/>
  <c r="H123" i="28"/>
  <c r="G123" i="28"/>
  <c r="F123" i="28"/>
  <c r="E123" i="28"/>
  <c r="D123" i="28"/>
  <c r="C123" i="28"/>
  <c r="S122" i="28"/>
  <c r="J122" i="28"/>
  <c r="S121" i="28"/>
  <c r="J121" i="28"/>
  <c r="S120" i="28"/>
  <c r="J120" i="28"/>
  <c r="S119" i="28"/>
  <c r="J119" i="28"/>
  <c r="S118" i="28"/>
  <c r="J118" i="28"/>
  <c r="S117" i="28"/>
  <c r="J117" i="28"/>
  <c r="S116" i="28"/>
  <c r="J116" i="28"/>
  <c r="S115" i="28"/>
  <c r="S123" i="28" s="1"/>
  <c r="J115" i="28"/>
  <c r="J123" i="28" s="1"/>
  <c r="K112" i="28"/>
  <c r="I112" i="28"/>
  <c r="H112" i="28"/>
  <c r="G112" i="28"/>
  <c r="F112" i="28"/>
  <c r="E112" i="28"/>
  <c r="D112" i="28"/>
  <c r="C112" i="28"/>
  <c r="S111" i="28"/>
  <c r="J111" i="28"/>
  <c r="S110" i="28"/>
  <c r="J110" i="28"/>
  <c r="S109" i="28"/>
  <c r="J109" i="28"/>
  <c r="S108" i="28"/>
  <c r="J108" i="28"/>
  <c r="S107" i="28"/>
  <c r="J107" i="28"/>
  <c r="S106" i="28"/>
  <c r="J106" i="28"/>
  <c r="S105" i="28"/>
  <c r="J105" i="28"/>
  <c r="S104" i="28"/>
  <c r="J104" i="28"/>
  <c r="S103" i="28"/>
  <c r="J103" i="28"/>
  <c r="S102" i="28"/>
  <c r="S112" i="28" s="1"/>
  <c r="J102" i="28"/>
  <c r="S101" i="28"/>
  <c r="J101" i="28"/>
  <c r="J112" i="28" s="1"/>
  <c r="K98" i="28"/>
  <c r="I98" i="28"/>
  <c r="H98" i="28"/>
  <c r="G98" i="28"/>
  <c r="F98" i="28"/>
  <c r="E98" i="28"/>
  <c r="D98" i="28"/>
  <c r="C98" i="28"/>
  <c r="S97" i="28"/>
  <c r="J97" i="28"/>
  <c r="S96" i="28"/>
  <c r="J96" i="28"/>
  <c r="S95" i="28"/>
  <c r="J95" i="28"/>
  <c r="S94" i="28"/>
  <c r="J94" i="28"/>
  <c r="S93" i="28"/>
  <c r="J93" i="28"/>
  <c r="S92" i="28"/>
  <c r="J92" i="28"/>
  <c r="S91" i="28"/>
  <c r="J91" i="28"/>
  <c r="S90" i="28"/>
  <c r="J90" i="28"/>
  <c r="S89" i="28"/>
  <c r="J89" i="28"/>
  <c r="S88" i="28"/>
  <c r="J88" i="28"/>
  <c r="S87" i="28"/>
  <c r="J87" i="28"/>
  <c r="S86" i="28"/>
  <c r="J86" i="28"/>
  <c r="S85" i="28"/>
  <c r="J85" i="28"/>
  <c r="S84" i="28"/>
  <c r="S98" i="28" s="1"/>
  <c r="J84" i="28"/>
  <c r="S83" i="28"/>
  <c r="J83" i="28"/>
  <c r="J98" i="28" s="1"/>
  <c r="A82" i="28"/>
  <c r="K80" i="28"/>
  <c r="J80" i="28"/>
  <c r="I80" i="28"/>
  <c r="H80" i="28"/>
  <c r="G80" i="28"/>
  <c r="F80" i="28"/>
  <c r="E80" i="28"/>
  <c r="D80" i="28"/>
  <c r="C80" i="28"/>
  <c r="S79" i="28"/>
  <c r="J79" i="28"/>
  <c r="S78" i="28"/>
  <c r="J78" i="28"/>
  <c r="S77" i="28"/>
  <c r="J77" i="28"/>
  <c r="S76" i="28"/>
  <c r="J76" i="28"/>
  <c r="S75" i="28"/>
  <c r="J75" i="28"/>
  <c r="S74" i="28"/>
  <c r="J74" i="28"/>
  <c r="S73" i="28"/>
  <c r="J73" i="28"/>
  <c r="S72" i="28"/>
  <c r="J72" i="28"/>
  <c r="S71" i="28"/>
  <c r="J71" i="28"/>
  <c r="S70" i="28"/>
  <c r="J70" i="28"/>
  <c r="S69" i="28"/>
  <c r="J69" i="28"/>
  <c r="S68" i="28"/>
  <c r="J68" i="28"/>
  <c r="S67" i="28"/>
  <c r="J67" i="28"/>
  <c r="S66" i="28"/>
  <c r="J66" i="28"/>
  <c r="S65" i="28"/>
  <c r="S80" i="28" s="1"/>
  <c r="J65" i="28"/>
  <c r="K62" i="28"/>
  <c r="J62" i="28"/>
  <c r="I62" i="28"/>
  <c r="H62" i="28"/>
  <c r="G62" i="28"/>
  <c r="F62" i="28"/>
  <c r="E62" i="28"/>
  <c r="D62" i="28"/>
  <c r="C62" i="28"/>
  <c r="S61" i="28"/>
  <c r="J61" i="28"/>
  <c r="S60" i="28"/>
  <c r="J60" i="28"/>
  <c r="S59" i="28"/>
  <c r="J59" i="28"/>
  <c r="S58" i="28"/>
  <c r="J58" i="28"/>
  <c r="S57" i="28"/>
  <c r="J57" i="28"/>
  <c r="S56" i="28"/>
  <c r="J56" i="28"/>
  <c r="S55" i="28"/>
  <c r="J55" i="28"/>
  <c r="S54" i="28"/>
  <c r="J54" i="28"/>
  <c r="S53" i="28"/>
  <c r="J53" i="28"/>
  <c r="S52" i="28"/>
  <c r="J52" i="28"/>
  <c r="S51" i="28"/>
  <c r="J51" i="28"/>
  <c r="S50" i="28"/>
  <c r="J50" i="28"/>
  <c r="S49" i="28"/>
  <c r="J49" i="28"/>
  <c r="S48" i="28"/>
  <c r="J48" i="28"/>
  <c r="S47" i="28"/>
  <c r="S62" i="28" s="1"/>
  <c r="J47" i="28"/>
  <c r="K45" i="28"/>
  <c r="J45" i="28"/>
  <c r="I45" i="28"/>
  <c r="H45" i="28"/>
  <c r="G45" i="28"/>
  <c r="F45" i="28"/>
  <c r="E45" i="28"/>
  <c r="D45" i="28"/>
  <c r="C45" i="28"/>
  <c r="S44" i="28"/>
  <c r="J44" i="28"/>
  <c r="S43" i="28"/>
  <c r="J43" i="28"/>
  <c r="S42" i="28"/>
  <c r="J42" i="28"/>
  <c r="S41" i="28"/>
  <c r="J41" i="28"/>
  <c r="S40" i="28"/>
  <c r="S45" i="28" s="1"/>
  <c r="J40" i="28"/>
  <c r="K38" i="28"/>
  <c r="I38" i="28"/>
  <c r="H38" i="28"/>
  <c r="G38" i="28"/>
  <c r="F38" i="28"/>
  <c r="E38" i="28"/>
  <c r="D38" i="28"/>
  <c r="C38" i="28"/>
  <c r="S37" i="28"/>
  <c r="J37" i="28"/>
  <c r="S36" i="28"/>
  <c r="J36" i="28"/>
  <c r="S35" i="28"/>
  <c r="J35" i="28"/>
  <c r="S34" i="28"/>
  <c r="J34" i="28"/>
  <c r="S33" i="28"/>
  <c r="J33" i="28"/>
  <c r="S32" i="28"/>
  <c r="J32" i="28"/>
  <c r="S31" i="28"/>
  <c r="J31" i="28"/>
  <c r="S30" i="28"/>
  <c r="J30" i="28"/>
  <c r="S29" i="28"/>
  <c r="J29" i="28"/>
  <c r="S28" i="28"/>
  <c r="J28" i="28"/>
  <c r="J27" i="28"/>
  <c r="S26" i="28"/>
  <c r="J26" i="28"/>
  <c r="S25" i="28"/>
  <c r="J25" i="28"/>
  <c r="S24" i="28"/>
  <c r="J24" i="28"/>
  <c r="S23" i="28"/>
  <c r="S38" i="28" s="1"/>
  <c r="J23" i="28"/>
  <c r="J38" i="28" s="1"/>
  <c r="K21" i="28"/>
  <c r="K126" i="28" s="1"/>
  <c r="I21" i="28"/>
  <c r="I126" i="28" s="1"/>
  <c r="H21" i="28"/>
  <c r="H126" i="28" s="1"/>
  <c r="G21" i="28"/>
  <c r="G126" i="28" s="1"/>
  <c r="F21" i="28"/>
  <c r="F126" i="28" s="1"/>
  <c r="E21" i="28"/>
  <c r="E126" i="28" s="1"/>
  <c r="D21" i="28"/>
  <c r="D126" i="28" s="1"/>
  <c r="C21" i="28"/>
  <c r="C126" i="28" s="1"/>
  <c r="S20" i="28"/>
  <c r="J20" i="28"/>
  <c r="S19" i="28"/>
  <c r="J19" i="28"/>
  <c r="S18" i="28"/>
  <c r="J18" i="28"/>
  <c r="S17" i="28"/>
  <c r="J17" i="28"/>
  <c r="S16" i="28"/>
  <c r="J16" i="28"/>
  <c r="S15" i="28"/>
  <c r="J15" i="28"/>
  <c r="S14" i="28"/>
  <c r="J14" i="28"/>
  <c r="S13" i="28"/>
  <c r="J13" i="28"/>
  <c r="S12" i="28"/>
  <c r="J12" i="28"/>
  <c r="S11" i="28"/>
  <c r="J11" i="28"/>
  <c r="S10" i="28"/>
  <c r="J10" i="28"/>
  <c r="S9" i="28"/>
  <c r="J9" i="28"/>
  <c r="S8" i="28"/>
  <c r="J8" i="28"/>
  <c r="S7" i="28"/>
  <c r="J7" i="28"/>
  <c r="S6" i="28"/>
  <c r="S21" i="28" s="1"/>
  <c r="S126" i="28" s="1"/>
  <c r="J6" i="28"/>
  <c r="J21" i="28" s="1"/>
  <c r="K123" i="27"/>
  <c r="I123" i="27"/>
  <c r="H123" i="27"/>
  <c r="G123" i="27"/>
  <c r="F123" i="27"/>
  <c r="E123" i="27"/>
  <c r="D123" i="27"/>
  <c r="C123" i="27"/>
  <c r="S122" i="27"/>
  <c r="J122" i="27"/>
  <c r="S121" i="27"/>
  <c r="J121" i="27"/>
  <c r="S120" i="27"/>
  <c r="J120" i="27"/>
  <c r="S119" i="27"/>
  <c r="J119" i="27"/>
  <c r="S118" i="27"/>
  <c r="J118" i="27"/>
  <c r="S117" i="27"/>
  <c r="J117" i="27"/>
  <c r="S116" i="27"/>
  <c r="J116" i="27"/>
  <c r="S115" i="27"/>
  <c r="S123" i="27" s="1"/>
  <c r="J115" i="27"/>
  <c r="J123" i="27" s="1"/>
  <c r="K112" i="27"/>
  <c r="I112" i="27"/>
  <c r="H112" i="27"/>
  <c r="G112" i="27"/>
  <c r="F112" i="27"/>
  <c r="E112" i="27"/>
  <c r="D112" i="27"/>
  <c r="C112" i="27"/>
  <c r="S111" i="27"/>
  <c r="J111" i="27"/>
  <c r="S110" i="27"/>
  <c r="J110" i="27"/>
  <c r="S109" i="27"/>
  <c r="J109" i="27"/>
  <c r="S108" i="27"/>
  <c r="J108" i="27"/>
  <c r="S107" i="27"/>
  <c r="J107" i="27"/>
  <c r="S106" i="27"/>
  <c r="J106" i="27"/>
  <c r="S105" i="27"/>
  <c r="J105" i="27"/>
  <c r="S104" i="27"/>
  <c r="J104" i="27"/>
  <c r="S103" i="27"/>
  <c r="J103" i="27"/>
  <c r="S102" i="27"/>
  <c r="J102" i="27"/>
  <c r="S101" i="27"/>
  <c r="S112" i="27" s="1"/>
  <c r="J101" i="27"/>
  <c r="J112" i="27" s="1"/>
  <c r="K98" i="27"/>
  <c r="I98" i="27"/>
  <c r="H98" i="27"/>
  <c r="G98" i="27"/>
  <c r="F98" i="27"/>
  <c r="E98" i="27"/>
  <c r="D98" i="27"/>
  <c r="C98" i="27"/>
  <c r="S97" i="27"/>
  <c r="J97" i="27"/>
  <c r="S96" i="27"/>
  <c r="J96" i="27"/>
  <c r="S95" i="27"/>
  <c r="J95" i="27"/>
  <c r="S94" i="27"/>
  <c r="J94" i="27"/>
  <c r="S93" i="27"/>
  <c r="J93" i="27"/>
  <c r="S92" i="27"/>
  <c r="J92" i="27"/>
  <c r="S91" i="27"/>
  <c r="J91" i="27"/>
  <c r="S90" i="27"/>
  <c r="J90" i="27"/>
  <c r="S89" i="27"/>
  <c r="J89" i="27"/>
  <c r="S88" i="27"/>
  <c r="J88" i="27"/>
  <c r="S87" i="27"/>
  <c r="J87" i="27"/>
  <c r="S86" i="27"/>
  <c r="J86" i="27"/>
  <c r="S85" i="27"/>
  <c r="J85" i="27"/>
  <c r="S84" i="27"/>
  <c r="J84" i="27"/>
  <c r="S83" i="27"/>
  <c r="S98" i="27" s="1"/>
  <c r="J83" i="27"/>
  <c r="J98" i="27" s="1"/>
  <c r="A82" i="27"/>
  <c r="K80" i="27"/>
  <c r="J80" i="27"/>
  <c r="I80" i="27"/>
  <c r="H80" i="27"/>
  <c r="G80" i="27"/>
  <c r="F80" i="27"/>
  <c r="E80" i="27"/>
  <c r="D80" i="27"/>
  <c r="C80" i="27"/>
  <c r="S79" i="27"/>
  <c r="J79" i="27"/>
  <c r="S78" i="27"/>
  <c r="J78" i="27"/>
  <c r="S77" i="27"/>
  <c r="J77" i="27"/>
  <c r="S76" i="27"/>
  <c r="J76" i="27"/>
  <c r="S75" i="27"/>
  <c r="J75" i="27"/>
  <c r="S74" i="27"/>
  <c r="J74" i="27"/>
  <c r="S73" i="27"/>
  <c r="J73" i="27"/>
  <c r="S72" i="27"/>
  <c r="J72" i="27"/>
  <c r="S71" i="27"/>
  <c r="J71" i="27"/>
  <c r="S70" i="27"/>
  <c r="J70" i="27"/>
  <c r="S69" i="27"/>
  <c r="J69" i="27"/>
  <c r="S68" i="27"/>
  <c r="J68" i="27"/>
  <c r="S67" i="27"/>
  <c r="J67" i="27"/>
  <c r="S66" i="27"/>
  <c r="J66" i="27"/>
  <c r="S65" i="27"/>
  <c r="S80" i="27" s="1"/>
  <c r="J65" i="27"/>
  <c r="K62" i="27"/>
  <c r="J62" i="27"/>
  <c r="I62" i="27"/>
  <c r="H62" i="27"/>
  <c r="G62" i="27"/>
  <c r="F62" i="27"/>
  <c r="E62" i="27"/>
  <c r="D62" i="27"/>
  <c r="C62" i="27"/>
  <c r="S61" i="27"/>
  <c r="J61" i="27"/>
  <c r="S60" i="27"/>
  <c r="J60" i="27"/>
  <c r="S59" i="27"/>
  <c r="J59" i="27"/>
  <c r="S58" i="27"/>
  <c r="J58" i="27"/>
  <c r="S57" i="27"/>
  <c r="J57" i="27"/>
  <c r="S56" i="27"/>
  <c r="J56" i="27"/>
  <c r="S55" i="27"/>
  <c r="J55" i="27"/>
  <c r="S54" i="27"/>
  <c r="J54" i="27"/>
  <c r="S53" i="27"/>
  <c r="J53" i="27"/>
  <c r="S52" i="27"/>
  <c r="J52" i="27"/>
  <c r="S51" i="27"/>
  <c r="J51" i="27"/>
  <c r="S50" i="27"/>
  <c r="J50" i="27"/>
  <c r="S49" i="27"/>
  <c r="J49" i="27"/>
  <c r="S48" i="27"/>
  <c r="J48" i="27"/>
  <c r="S47" i="27"/>
  <c r="S62" i="27" s="1"/>
  <c r="J47" i="27"/>
  <c r="K45" i="27"/>
  <c r="J45" i="27"/>
  <c r="I45" i="27"/>
  <c r="H45" i="27"/>
  <c r="G45" i="27"/>
  <c r="F45" i="27"/>
  <c r="E45" i="27"/>
  <c r="D45" i="27"/>
  <c r="C45" i="27"/>
  <c r="S44" i="27"/>
  <c r="J44" i="27"/>
  <c r="S43" i="27"/>
  <c r="J43" i="27"/>
  <c r="S42" i="27"/>
  <c r="J42" i="27"/>
  <c r="S41" i="27"/>
  <c r="J41" i="27"/>
  <c r="S40" i="27"/>
  <c r="S45" i="27" s="1"/>
  <c r="J40" i="27"/>
  <c r="K38" i="27"/>
  <c r="I38" i="27"/>
  <c r="H38" i="27"/>
  <c r="G38" i="27"/>
  <c r="F38" i="27"/>
  <c r="E38" i="27"/>
  <c r="D38" i="27"/>
  <c r="C38" i="27"/>
  <c r="S37" i="27"/>
  <c r="J37" i="27"/>
  <c r="S36" i="27"/>
  <c r="J36" i="27"/>
  <c r="S35" i="27"/>
  <c r="J35" i="27"/>
  <c r="S34" i="27"/>
  <c r="J34" i="27"/>
  <c r="S33" i="27"/>
  <c r="J33" i="27"/>
  <c r="S32" i="27"/>
  <c r="J32" i="27"/>
  <c r="S31" i="27"/>
  <c r="J31" i="27"/>
  <c r="S30" i="27"/>
  <c r="J30" i="27"/>
  <c r="S29" i="27"/>
  <c r="J29" i="27"/>
  <c r="S28" i="27"/>
  <c r="J28" i="27"/>
  <c r="J27" i="27"/>
  <c r="S26" i="27"/>
  <c r="J26" i="27"/>
  <c r="S25" i="27"/>
  <c r="J25" i="27"/>
  <c r="S24" i="27"/>
  <c r="J24" i="27"/>
  <c r="S23" i="27"/>
  <c r="S38" i="27" s="1"/>
  <c r="J23" i="27"/>
  <c r="J38" i="27" s="1"/>
  <c r="K21" i="27"/>
  <c r="K126" i="27" s="1"/>
  <c r="I21" i="27"/>
  <c r="I126" i="27" s="1"/>
  <c r="H21" i="27"/>
  <c r="H126" i="27" s="1"/>
  <c r="G21" i="27"/>
  <c r="G126" i="27" s="1"/>
  <c r="F21" i="27"/>
  <c r="F126" i="27" s="1"/>
  <c r="E21" i="27"/>
  <c r="E126" i="27" s="1"/>
  <c r="D21" i="27"/>
  <c r="D126" i="27" s="1"/>
  <c r="C21" i="27"/>
  <c r="C126" i="27" s="1"/>
  <c r="S20" i="27"/>
  <c r="J20" i="27"/>
  <c r="S19" i="27"/>
  <c r="J19" i="27"/>
  <c r="S18" i="27"/>
  <c r="J18" i="27"/>
  <c r="S17" i="27"/>
  <c r="J17" i="27"/>
  <c r="S16" i="27"/>
  <c r="J16" i="27"/>
  <c r="S15" i="27"/>
  <c r="J15" i="27"/>
  <c r="S14" i="27"/>
  <c r="J14" i="27"/>
  <c r="S13" i="27"/>
  <c r="J13" i="27"/>
  <c r="S12" i="27"/>
  <c r="J12" i="27"/>
  <c r="S11" i="27"/>
  <c r="J11" i="27"/>
  <c r="S10" i="27"/>
  <c r="J10" i="27"/>
  <c r="S9" i="27"/>
  <c r="J9" i="27"/>
  <c r="S8" i="27"/>
  <c r="J8" i="27"/>
  <c r="S7" i="27"/>
  <c r="J7" i="27"/>
  <c r="S6" i="27"/>
  <c r="S21" i="27" s="1"/>
  <c r="S126" i="27" s="1"/>
  <c r="J6" i="27"/>
  <c r="J21" i="27" s="1"/>
  <c r="K123" i="26"/>
  <c r="I123" i="26"/>
  <c r="H123" i="26"/>
  <c r="G123" i="26"/>
  <c r="F123" i="26"/>
  <c r="E123" i="26"/>
  <c r="D123" i="26"/>
  <c r="C123" i="26"/>
  <c r="S122" i="26"/>
  <c r="J122" i="26"/>
  <c r="S121" i="26"/>
  <c r="J121" i="26"/>
  <c r="S120" i="26"/>
  <c r="J120" i="26"/>
  <c r="S119" i="26"/>
  <c r="J119" i="26"/>
  <c r="S118" i="26"/>
  <c r="J118" i="26"/>
  <c r="S117" i="26"/>
  <c r="J117" i="26"/>
  <c r="S116" i="26"/>
  <c r="J116" i="26"/>
  <c r="S115" i="26"/>
  <c r="S123" i="26" s="1"/>
  <c r="J115" i="26"/>
  <c r="J123" i="26" s="1"/>
  <c r="K112" i="26"/>
  <c r="I112" i="26"/>
  <c r="H112" i="26"/>
  <c r="G112" i="26"/>
  <c r="F112" i="26"/>
  <c r="E112" i="26"/>
  <c r="D112" i="26"/>
  <c r="C112" i="26"/>
  <c r="S111" i="26"/>
  <c r="J111" i="26"/>
  <c r="S110" i="26"/>
  <c r="J110" i="26"/>
  <c r="S109" i="26"/>
  <c r="J109" i="26"/>
  <c r="S108" i="26"/>
  <c r="J108" i="26"/>
  <c r="S107" i="26"/>
  <c r="J107" i="26"/>
  <c r="S106" i="26"/>
  <c r="J106" i="26"/>
  <c r="S105" i="26"/>
  <c r="J105" i="26"/>
  <c r="S104" i="26"/>
  <c r="J104" i="26"/>
  <c r="S103" i="26"/>
  <c r="J103" i="26"/>
  <c r="S102" i="26"/>
  <c r="J102" i="26"/>
  <c r="S101" i="26"/>
  <c r="S112" i="26" s="1"/>
  <c r="J101" i="26"/>
  <c r="J112" i="26" s="1"/>
  <c r="K98" i="26"/>
  <c r="I98" i="26"/>
  <c r="H98" i="26"/>
  <c r="G98" i="26"/>
  <c r="F98" i="26"/>
  <c r="E98" i="26"/>
  <c r="D98" i="26"/>
  <c r="C98" i="26"/>
  <c r="S97" i="26"/>
  <c r="J97" i="26"/>
  <c r="S96" i="26"/>
  <c r="J96" i="26"/>
  <c r="S95" i="26"/>
  <c r="J95" i="26"/>
  <c r="S94" i="26"/>
  <c r="J94" i="26"/>
  <c r="S93" i="26"/>
  <c r="J93" i="26"/>
  <c r="S92" i="26"/>
  <c r="J92" i="26"/>
  <c r="S91" i="26"/>
  <c r="J91" i="26"/>
  <c r="S90" i="26"/>
  <c r="J90" i="26"/>
  <c r="S89" i="26"/>
  <c r="J89" i="26"/>
  <c r="S88" i="26"/>
  <c r="J88" i="26"/>
  <c r="S87" i="26"/>
  <c r="J87" i="26"/>
  <c r="S86" i="26"/>
  <c r="J86" i="26"/>
  <c r="S85" i="26"/>
  <c r="J85" i="26"/>
  <c r="S84" i="26"/>
  <c r="J84" i="26"/>
  <c r="S83" i="26"/>
  <c r="S98" i="26" s="1"/>
  <c r="J83" i="26"/>
  <c r="J98" i="26" s="1"/>
  <c r="A82" i="26"/>
  <c r="K80" i="26"/>
  <c r="J80" i="26"/>
  <c r="I80" i="26"/>
  <c r="H80" i="26"/>
  <c r="G80" i="26"/>
  <c r="F80" i="26"/>
  <c r="E80" i="26"/>
  <c r="D80" i="26"/>
  <c r="C80" i="26"/>
  <c r="S79" i="26"/>
  <c r="J79" i="26"/>
  <c r="S78" i="26"/>
  <c r="J78" i="26"/>
  <c r="S77" i="26"/>
  <c r="J77" i="26"/>
  <c r="S76" i="26"/>
  <c r="J76" i="26"/>
  <c r="S75" i="26"/>
  <c r="J75" i="26"/>
  <c r="S74" i="26"/>
  <c r="J74" i="26"/>
  <c r="S73" i="26"/>
  <c r="J73" i="26"/>
  <c r="S72" i="26"/>
  <c r="J72" i="26"/>
  <c r="S71" i="26"/>
  <c r="J71" i="26"/>
  <c r="S70" i="26"/>
  <c r="J70" i="26"/>
  <c r="S69" i="26"/>
  <c r="J69" i="26"/>
  <c r="S68" i="26"/>
  <c r="J68" i="26"/>
  <c r="S67" i="26"/>
  <c r="J67" i="26"/>
  <c r="S66" i="26"/>
  <c r="J66" i="26"/>
  <c r="S65" i="26"/>
  <c r="S80" i="26" s="1"/>
  <c r="J65" i="26"/>
  <c r="K62" i="26"/>
  <c r="J62" i="26"/>
  <c r="I62" i="26"/>
  <c r="H62" i="26"/>
  <c r="G62" i="26"/>
  <c r="F62" i="26"/>
  <c r="E62" i="26"/>
  <c r="D62" i="26"/>
  <c r="C62" i="26"/>
  <c r="S61" i="26"/>
  <c r="J61" i="26"/>
  <c r="S60" i="26"/>
  <c r="J60" i="26"/>
  <c r="S59" i="26"/>
  <c r="J59" i="26"/>
  <c r="S58" i="26"/>
  <c r="J58" i="26"/>
  <c r="S57" i="26"/>
  <c r="J57" i="26"/>
  <c r="S56" i="26"/>
  <c r="J56" i="26"/>
  <c r="S55" i="26"/>
  <c r="J55" i="26"/>
  <c r="S54" i="26"/>
  <c r="J54" i="26"/>
  <c r="S53" i="26"/>
  <c r="J53" i="26"/>
  <c r="S52" i="26"/>
  <c r="J52" i="26"/>
  <c r="S51" i="26"/>
  <c r="J51" i="26"/>
  <c r="S50" i="26"/>
  <c r="J50" i="26"/>
  <c r="S49" i="26"/>
  <c r="J49" i="26"/>
  <c r="S48" i="26"/>
  <c r="J48" i="26"/>
  <c r="S47" i="26"/>
  <c r="S62" i="26" s="1"/>
  <c r="J47" i="26"/>
  <c r="K45" i="26"/>
  <c r="J45" i="26"/>
  <c r="I45" i="26"/>
  <c r="H45" i="26"/>
  <c r="G45" i="26"/>
  <c r="F45" i="26"/>
  <c r="E45" i="26"/>
  <c r="D45" i="26"/>
  <c r="C45" i="26"/>
  <c r="S44" i="26"/>
  <c r="J44" i="26"/>
  <c r="S43" i="26"/>
  <c r="J43" i="26"/>
  <c r="S42" i="26"/>
  <c r="J42" i="26"/>
  <c r="S41" i="26"/>
  <c r="J41" i="26"/>
  <c r="S40" i="26"/>
  <c r="S45" i="26" s="1"/>
  <c r="J40" i="26"/>
  <c r="K38" i="26"/>
  <c r="I38" i="26"/>
  <c r="H38" i="26"/>
  <c r="G38" i="26"/>
  <c r="F38" i="26"/>
  <c r="E38" i="26"/>
  <c r="D38" i="26"/>
  <c r="C38" i="26"/>
  <c r="S37" i="26"/>
  <c r="J37" i="26"/>
  <c r="S36" i="26"/>
  <c r="J36" i="26"/>
  <c r="S35" i="26"/>
  <c r="J35" i="26"/>
  <c r="S34" i="26"/>
  <c r="J34" i="26"/>
  <c r="S33" i="26"/>
  <c r="J33" i="26"/>
  <c r="S32" i="26"/>
  <c r="J32" i="26"/>
  <c r="S31" i="26"/>
  <c r="J31" i="26"/>
  <c r="S30" i="26"/>
  <c r="J30" i="26"/>
  <c r="S29" i="26"/>
  <c r="J29" i="26"/>
  <c r="S28" i="26"/>
  <c r="J28" i="26"/>
  <c r="J27" i="26"/>
  <c r="S26" i="26"/>
  <c r="J26" i="26"/>
  <c r="S25" i="26"/>
  <c r="J25" i="26"/>
  <c r="S24" i="26"/>
  <c r="J24" i="26"/>
  <c r="S23" i="26"/>
  <c r="S38" i="26" s="1"/>
  <c r="J23" i="26"/>
  <c r="J38" i="26" s="1"/>
  <c r="K21" i="26"/>
  <c r="K126" i="26" s="1"/>
  <c r="I21" i="26"/>
  <c r="I126" i="26" s="1"/>
  <c r="H21" i="26"/>
  <c r="H126" i="26" s="1"/>
  <c r="G21" i="26"/>
  <c r="G126" i="26" s="1"/>
  <c r="F21" i="26"/>
  <c r="F126" i="26" s="1"/>
  <c r="E21" i="26"/>
  <c r="E126" i="26" s="1"/>
  <c r="D21" i="26"/>
  <c r="D126" i="26" s="1"/>
  <c r="C21" i="26"/>
  <c r="C126" i="26" s="1"/>
  <c r="S20" i="26"/>
  <c r="J20" i="26"/>
  <c r="S19" i="26"/>
  <c r="J19" i="26"/>
  <c r="S18" i="26"/>
  <c r="J18" i="26"/>
  <c r="S17" i="26"/>
  <c r="J17" i="26"/>
  <c r="S16" i="26"/>
  <c r="J16" i="26"/>
  <c r="S15" i="26"/>
  <c r="J15" i="26"/>
  <c r="S14" i="26"/>
  <c r="J14" i="26"/>
  <c r="S13" i="26"/>
  <c r="J13" i="26"/>
  <c r="S12" i="26"/>
  <c r="J12" i="26"/>
  <c r="S11" i="26"/>
  <c r="J11" i="26"/>
  <c r="S10" i="26"/>
  <c r="J10" i="26"/>
  <c r="S9" i="26"/>
  <c r="J9" i="26"/>
  <c r="S8" i="26"/>
  <c r="J8" i="26"/>
  <c r="S7" i="26"/>
  <c r="J7" i="26"/>
  <c r="S6" i="26"/>
  <c r="S21" i="26" s="1"/>
  <c r="S126" i="26" s="1"/>
  <c r="J6" i="26"/>
  <c r="J21" i="26" s="1"/>
  <c r="K123" i="25"/>
  <c r="I123" i="25"/>
  <c r="H123" i="25"/>
  <c r="G123" i="25"/>
  <c r="F123" i="25"/>
  <c r="E123" i="25"/>
  <c r="D123" i="25"/>
  <c r="C123" i="25"/>
  <c r="S122" i="25"/>
  <c r="J122" i="25"/>
  <c r="S121" i="25"/>
  <c r="J121" i="25"/>
  <c r="S120" i="25"/>
  <c r="J120" i="25"/>
  <c r="S119" i="25"/>
  <c r="J119" i="25"/>
  <c r="S118" i="25"/>
  <c r="J118" i="25"/>
  <c r="S117" i="25"/>
  <c r="J117" i="25"/>
  <c r="S116" i="25"/>
  <c r="J116" i="25"/>
  <c r="S115" i="25"/>
  <c r="S123" i="25" s="1"/>
  <c r="J115" i="25"/>
  <c r="J123" i="25" s="1"/>
  <c r="K112" i="25"/>
  <c r="I112" i="25"/>
  <c r="H112" i="25"/>
  <c r="G112" i="25"/>
  <c r="F112" i="25"/>
  <c r="E112" i="25"/>
  <c r="D112" i="25"/>
  <c r="C112" i="25"/>
  <c r="S111" i="25"/>
  <c r="J111" i="25"/>
  <c r="S110" i="25"/>
  <c r="J110" i="25"/>
  <c r="S109" i="25"/>
  <c r="J109" i="25"/>
  <c r="S108" i="25"/>
  <c r="J108" i="25"/>
  <c r="S107" i="25"/>
  <c r="J107" i="25"/>
  <c r="S106" i="25"/>
  <c r="J106" i="25"/>
  <c r="S105" i="25"/>
  <c r="J105" i="25"/>
  <c r="S104" i="25"/>
  <c r="J104" i="25"/>
  <c r="S103" i="25"/>
  <c r="J103" i="25"/>
  <c r="S102" i="25"/>
  <c r="J102" i="25"/>
  <c r="S101" i="25"/>
  <c r="S112" i="25" s="1"/>
  <c r="J101" i="25"/>
  <c r="J112" i="25" s="1"/>
  <c r="K98" i="25"/>
  <c r="I98" i="25"/>
  <c r="H98" i="25"/>
  <c r="G98" i="25"/>
  <c r="F98" i="25"/>
  <c r="E98" i="25"/>
  <c r="D98" i="25"/>
  <c r="C98" i="25"/>
  <c r="S97" i="25"/>
  <c r="J97" i="25"/>
  <c r="S96" i="25"/>
  <c r="J96" i="25"/>
  <c r="S95" i="25"/>
  <c r="J95" i="25"/>
  <c r="S94" i="25"/>
  <c r="J94" i="25"/>
  <c r="S93" i="25"/>
  <c r="J93" i="25"/>
  <c r="S92" i="25"/>
  <c r="J92" i="25"/>
  <c r="S91" i="25"/>
  <c r="J91" i="25"/>
  <c r="S90" i="25"/>
  <c r="J90" i="25"/>
  <c r="S89" i="25"/>
  <c r="J89" i="25"/>
  <c r="S88" i="25"/>
  <c r="J88" i="25"/>
  <c r="S87" i="25"/>
  <c r="J87" i="25"/>
  <c r="S86" i="25"/>
  <c r="J86" i="25"/>
  <c r="S85" i="25"/>
  <c r="J85" i="25"/>
  <c r="S84" i="25"/>
  <c r="J84" i="25"/>
  <c r="S83" i="25"/>
  <c r="S98" i="25" s="1"/>
  <c r="J83" i="25"/>
  <c r="J98" i="25" s="1"/>
  <c r="A82" i="25"/>
  <c r="K80" i="25"/>
  <c r="J80" i="25"/>
  <c r="I80" i="25"/>
  <c r="H80" i="25"/>
  <c r="G80" i="25"/>
  <c r="F80" i="25"/>
  <c r="E80" i="25"/>
  <c r="D80" i="25"/>
  <c r="C80" i="25"/>
  <c r="S79" i="25"/>
  <c r="J79" i="25"/>
  <c r="S78" i="25"/>
  <c r="J78" i="25"/>
  <c r="S77" i="25"/>
  <c r="J77" i="25"/>
  <c r="S76" i="25"/>
  <c r="J76" i="25"/>
  <c r="S75" i="25"/>
  <c r="J75" i="25"/>
  <c r="S74" i="25"/>
  <c r="J74" i="25"/>
  <c r="S73" i="25"/>
  <c r="J73" i="25"/>
  <c r="S72" i="25"/>
  <c r="J72" i="25"/>
  <c r="S71" i="25"/>
  <c r="J71" i="25"/>
  <c r="S70" i="25"/>
  <c r="J70" i="25"/>
  <c r="S69" i="25"/>
  <c r="J69" i="25"/>
  <c r="S68" i="25"/>
  <c r="J68" i="25"/>
  <c r="S67" i="25"/>
  <c r="J67" i="25"/>
  <c r="S66" i="25"/>
  <c r="J66" i="25"/>
  <c r="S65" i="25"/>
  <c r="S80" i="25" s="1"/>
  <c r="J65" i="25"/>
  <c r="K62" i="25"/>
  <c r="J62" i="25"/>
  <c r="I62" i="25"/>
  <c r="H62" i="25"/>
  <c r="G62" i="25"/>
  <c r="F62" i="25"/>
  <c r="E62" i="25"/>
  <c r="D62" i="25"/>
  <c r="C62" i="25"/>
  <c r="S61" i="25"/>
  <c r="J61" i="25"/>
  <c r="S60" i="25"/>
  <c r="J60" i="25"/>
  <c r="S59" i="25"/>
  <c r="J59" i="25"/>
  <c r="S58" i="25"/>
  <c r="J58" i="25"/>
  <c r="S57" i="25"/>
  <c r="J57" i="25"/>
  <c r="S56" i="25"/>
  <c r="J56" i="25"/>
  <c r="S55" i="25"/>
  <c r="J55" i="25"/>
  <c r="S54" i="25"/>
  <c r="J54" i="25"/>
  <c r="S53" i="25"/>
  <c r="J53" i="25"/>
  <c r="S52" i="25"/>
  <c r="J52" i="25"/>
  <c r="S51" i="25"/>
  <c r="J51" i="25"/>
  <c r="S50" i="25"/>
  <c r="J50" i="25"/>
  <c r="S49" i="25"/>
  <c r="J49" i="25"/>
  <c r="S48" i="25"/>
  <c r="J48" i="25"/>
  <c r="S47" i="25"/>
  <c r="S62" i="25" s="1"/>
  <c r="J47" i="25"/>
  <c r="K45" i="25"/>
  <c r="J45" i="25"/>
  <c r="I45" i="25"/>
  <c r="H45" i="25"/>
  <c r="G45" i="25"/>
  <c r="F45" i="25"/>
  <c r="E45" i="25"/>
  <c r="D45" i="25"/>
  <c r="C45" i="25"/>
  <c r="S44" i="25"/>
  <c r="J44" i="25"/>
  <c r="S43" i="25"/>
  <c r="J43" i="25"/>
  <c r="S42" i="25"/>
  <c r="J42" i="25"/>
  <c r="S41" i="25"/>
  <c r="J41" i="25"/>
  <c r="S40" i="25"/>
  <c r="S45" i="25" s="1"/>
  <c r="J40" i="25"/>
  <c r="K38" i="25"/>
  <c r="I38" i="25"/>
  <c r="H38" i="25"/>
  <c r="G38" i="25"/>
  <c r="F38" i="25"/>
  <c r="E38" i="25"/>
  <c r="D38" i="25"/>
  <c r="C38" i="25"/>
  <c r="S37" i="25"/>
  <c r="J37" i="25"/>
  <c r="S36" i="25"/>
  <c r="J36" i="25"/>
  <c r="S35" i="25"/>
  <c r="J35" i="25"/>
  <c r="S34" i="25"/>
  <c r="J34" i="25"/>
  <c r="S33" i="25"/>
  <c r="J33" i="25"/>
  <c r="S32" i="25"/>
  <c r="J32" i="25"/>
  <c r="S31" i="25"/>
  <c r="J31" i="25"/>
  <c r="S30" i="25"/>
  <c r="J30" i="25"/>
  <c r="S29" i="25"/>
  <c r="J29" i="25"/>
  <c r="S28" i="25"/>
  <c r="J28" i="25"/>
  <c r="J27" i="25"/>
  <c r="S26" i="25"/>
  <c r="J26" i="25"/>
  <c r="S25" i="25"/>
  <c r="J25" i="25"/>
  <c r="S24" i="25"/>
  <c r="J24" i="25"/>
  <c r="S23" i="25"/>
  <c r="S38" i="25" s="1"/>
  <c r="J23" i="25"/>
  <c r="J38" i="25" s="1"/>
  <c r="K21" i="25"/>
  <c r="K126" i="25" s="1"/>
  <c r="I21" i="25"/>
  <c r="I126" i="25" s="1"/>
  <c r="H21" i="25"/>
  <c r="H126" i="25" s="1"/>
  <c r="G21" i="25"/>
  <c r="G126" i="25" s="1"/>
  <c r="F21" i="25"/>
  <c r="F126" i="25" s="1"/>
  <c r="E21" i="25"/>
  <c r="E126" i="25" s="1"/>
  <c r="D21" i="25"/>
  <c r="D126" i="25" s="1"/>
  <c r="C21" i="25"/>
  <c r="C126" i="25" s="1"/>
  <c r="S20" i="25"/>
  <c r="J20" i="25"/>
  <c r="S19" i="25"/>
  <c r="J19" i="25"/>
  <c r="S18" i="25"/>
  <c r="J18" i="25"/>
  <c r="S17" i="25"/>
  <c r="J17" i="25"/>
  <c r="S16" i="25"/>
  <c r="J16" i="25"/>
  <c r="S15" i="25"/>
  <c r="J15" i="25"/>
  <c r="S14" i="25"/>
  <c r="J14" i="25"/>
  <c r="S13" i="25"/>
  <c r="J13" i="25"/>
  <c r="S12" i="25"/>
  <c r="J12" i="25"/>
  <c r="S11" i="25"/>
  <c r="J11" i="25"/>
  <c r="S10" i="25"/>
  <c r="J10" i="25"/>
  <c r="S9" i="25"/>
  <c r="J9" i="25"/>
  <c r="S8" i="25"/>
  <c r="J8" i="25"/>
  <c r="S7" i="25"/>
  <c r="J7" i="25"/>
  <c r="S6" i="25"/>
  <c r="S21" i="25" s="1"/>
  <c r="S126" i="25" s="1"/>
  <c r="J6" i="25"/>
  <c r="J21" i="25" s="1"/>
  <c r="K123" i="24"/>
  <c r="I123" i="24"/>
  <c r="H123" i="24"/>
  <c r="G123" i="24"/>
  <c r="F123" i="24"/>
  <c r="E123" i="24"/>
  <c r="D123" i="24"/>
  <c r="C123" i="24"/>
  <c r="S122" i="24"/>
  <c r="J122" i="24"/>
  <c r="S121" i="24"/>
  <c r="J121" i="24"/>
  <c r="S120" i="24"/>
  <c r="J120" i="24"/>
  <c r="S119" i="24"/>
  <c r="J119" i="24"/>
  <c r="S118" i="24"/>
  <c r="J118" i="24"/>
  <c r="S117" i="24"/>
  <c r="J117" i="24"/>
  <c r="S116" i="24"/>
  <c r="J116" i="24"/>
  <c r="J123" i="24" s="1"/>
  <c r="S115" i="24"/>
  <c r="S123" i="24" s="1"/>
  <c r="J115" i="24"/>
  <c r="K112" i="24"/>
  <c r="I112" i="24"/>
  <c r="H112" i="24"/>
  <c r="G112" i="24"/>
  <c r="F112" i="24"/>
  <c r="E112" i="24"/>
  <c r="D112" i="24"/>
  <c r="C112" i="24"/>
  <c r="S111" i="24"/>
  <c r="J111" i="24"/>
  <c r="S110" i="24"/>
  <c r="J110" i="24"/>
  <c r="S109" i="24"/>
  <c r="J109" i="24"/>
  <c r="S108" i="24"/>
  <c r="J108" i="24"/>
  <c r="S107" i="24"/>
  <c r="J107" i="24"/>
  <c r="S106" i="24"/>
  <c r="J106" i="24"/>
  <c r="S105" i="24"/>
  <c r="J105" i="24"/>
  <c r="S104" i="24"/>
  <c r="J104" i="24"/>
  <c r="S103" i="24"/>
  <c r="J103" i="24"/>
  <c r="S102" i="24"/>
  <c r="J102" i="24"/>
  <c r="S101" i="24"/>
  <c r="S112" i="24" s="1"/>
  <c r="J101" i="24"/>
  <c r="J112" i="24" s="1"/>
  <c r="K98" i="24"/>
  <c r="J98" i="24"/>
  <c r="I98" i="24"/>
  <c r="H98" i="24"/>
  <c r="G98" i="24"/>
  <c r="F98" i="24"/>
  <c r="E98" i="24"/>
  <c r="D98" i="24"/>
  <c r="C98" i="24"/>
  <c r="S97" i="24"/>
  <c r="J97" i="24"/>
  <c r="S96" i="24"/>
  <c r="J96" i="24"/>
  <c r="S95" i="24"/>
  <c r="J95" i="24"/>
  <c r="S94" i="24"/>
  <c r="J94" i="24"/>
  <c r="S93" i="24"/>
  <c r="J93" i="24"/>
  <c r="S92" i="24"/>
  <c r="J92" i="24"/>
  <c r="S91" i="24"/>
  <c r="J91" i="24"/>
  <c r="S90" i="24"/>
  <c r="J90" i="24"/>
  <c r="S89" i="24"/>
  <c r="J89" i="24"/>
  <c r="S88" i="24"/>
  <c r="J88" i="24"/>
  <c r="S87" i="24"/>
  <c r="J87" i="24"/>
  <c r="S86" i="24"/>
  <c r="J86" i="24"/>
  <c r="S85" i="24"/>
  <c r="J85" i="24"/>
  <c r="S84" i="24"/>
  <c r="J84" i="24"/>
  <c r="S83" i="24"/>
  <c r="S98" i="24" s="1"/>
  <c r="J83" i="24"/>
  <c r="A82" i="24"/>
  <c r="K80" i="24"/>
  <c r="I80" i="24"/>
  <c r="H80" i="24"/>
  <c r="G80" i="24"/>
  <c r="F80" i="24"/>
  <c r="E80" i="24"/>
  <c r="D80" i="24"/>
  <c r="C80" i="24"/>
  <c r="S79" i="24"/>
  <c r="J79" i="24"/>
  <c r="S78" i="24"/>
  <c r="J78" i="24"/>
  <c r="S77" i="24"/>
  <c r="J77" i="24"/>
  <c r="S76" i="24"/>
  <c r="J76" i="24"/>
  <c r="S75" i="24"/>
  <c r="J75" i="24"/>
  <c r="S74" i="24"/>
  <c r="J74" i="24"/>
  <c r="S73" i="24"/>
  <c r="J73" i="24"/>
  <c r="S72" i="24"/>
  <c r="J72" i="24"/>
  <c r="S71" i="24"/>
  <c r="J71" i="24"/>
  <c r="S70" i="24"/>
  <c r="J70" i="24"/>
  <c r="S69" i="24"/>
  <c r="J69" i="24"/>
  <c r="S68" i="24"/>
  <c r="J68" i="24"/>
  <c r="S67" i="24"/>
  <c r="J67" i="24"/>
  <c r="S66" i="24"/>
  <c r="J66" i="24"/>
  <c r="S65" i="24"/>
  <c r="S80" i="24" s="1"/>
  <c r="J65" i="24"/>
  <c r="J80" i="24" s="1"/>
  <c r="K62" i="24"/>
  <c r="I62" i="24"/>
  <c r="H62" i="24"/>
  <c r="G62" i="24"/>
  <c r="F62" i="24"/>
  <c r="E62" i="24"/>
  <c r="D62" i="24"/>
  <c r="C62" i="24"/>
  <c r="S61" i="24"/>
  <c r="J61" i="24"/>
  <c r="S60" i="24"/>
  <c r="J60" i="24"/>
  <c r="S59" i="24"/>
  <c r="J59" i="24"/>
  <c r="S58" i="24"/>
  <c r="J58" i="24"/>
  <c r="S57" i="24"/>
  <c r="J57" i="24"/>
  <c r="S56" i="24"/>
  <c r="J56" i="24"/>
  <c r="S55" i="24"/>
  <c r="J55" i="24"/>
  <c r="S54" i="24"/>
  <c r="J54" i="24"/>
  <c r="S53" i="24"/>
  <c r="J53" i="24"/>
  <c r="S52" i="24"/>
  <c r="J52" i="24"/>
  <c r="S51" i="24"/>
  <c r="J51" i="24"/>
  <c r="S50" i="24"/>
  <c r="J50" i="24"/>
  <c r="S49" i="24"/>
  <c r="J49" i="24"/>
  <c r="S48" i="24"/>
  <c r="J48" i="24"/>
  <c r="S47" i="24"/>
  <c r="S62" i="24" s="1"/>
  <c r="J47" i="24"/>
  <c r="J62" i="24" s="1"/>
  <c r="K45" i="24"/>
  <c r="I45" i="24"/>
  <c r="H45" i="24"/>
  <c r="G45" i="24"/>
  <c r="F45" i="24"/>
  <c r="E45" i="24"/>
  <c r="D45" i="24"/>
  <c r="C45" i="24"/>
  <c r="S44" i="24"/>
  <c r="J44" i="24"/>
  <c r="S43" i="24"/>
  <c r="J43" i="24"/>
  <c r="S42" i="24"/>
  <c r="J42" i="24"/>
  <c r="S41" i="24"/>
  <c r="J41" i="24"/>
  <c r="S40" i="24"/>
  <c r="S45" i="24" s="1"/>
  <c r="J40" i="24"/>
  <c r="J45" i="24" s="1"/>
  <c r="K38" i="24"/>
  <c r="I38" i="24"/>
  <c r="H38" i="24"/>
  <c r="G38" i="24"/>
  <c r="F38" i="24"/>
  <c r="E38" i="24"/>
  <c r="D38" i="24"/>
  <c r="C38" i="24"/>
  <c r="S37" i="24"/>
  <c r="J37" i="24"/>
  <c r="S36" i="24"/>
  <c r="J36" i="24"/>
  <c r="S35" i="24"/>
  <c r="J35" i="24"/>
  <c r="S34" i="24"/>
  <c r="J34" i="24"/>
  <c r="S33" i="24"/>
  <c r="J33" i="24"/>
  <c r="S32" i="24"/>
  <c r="J32" i="24"/>
  <c r="S31" i="24"/>
  <c r="J31" i="24"/>
  <c r="S30" i="24"/>
  <c r="J30" i="24"/>
  <c r="S29" i="24"/>
  <c r="J29" i="24"/>
  <c r="S28" i="24"/>
  <c r="J28" i="24"/>
  <c r="J27" i="24"/>
  <c r="S26" i="24"/>
  <c r="J26" i="24"/>
  <c r="S25" i="24"/>
  <c r="J25" i="24"/>
  <c r="S24" i="24"/>
  <c r="J24" i="24"/>
  <c r="S23" i="24"/>
  <c r="S38" i="24" s="1"/>
  <c r="J23" i="24"/>
  <c r="J38" i="24" s="1"/>
  <c r="K21" i="24"/>
  <c r="K126" i="24" s="1"/>
  <c r="I21" i="24"/>
  <c r="I126" i="24" s="1"/>
  <c r="H21" i="24"/>
  <c r="H126" i="24" s="1"/>
  <c r="G21" i="24"/>
  <c r="G126" i="24" s="1"/>
  <c r="F21" i="24"/>
  <c r="F126" i="24" s="1"/>
  <c r="E21" i="24"/>
  <c r="E126" i="24" s="1"/>
  <c r="D21" i="24"/>
  <c r="D126" i="24" s="1"/>
  <c r="C21" i="24"/>
  <c r="C126" i="24" s="1"/>
  <c r="S20" i="24"/>
  <c r="J20" i="24"/>
  <c r="S19" i="24"/>
  <c r="J19" i="24"/>
  <c r="S18" i="24"/>
  <c r="J18" i="24"/>
  <c r="S17" i="24"/>
  <c r="J17" i="24"/>
  <c r="S16" i="24"/>
  <c r="J16" i="24"/>
  <c r="S15" i="24"/>
  <c r="J15" i="24"/>
  <c r="S14" i="24"/>
  <c r="J14" i="24"/>
  <c r="S13" i="24"/>
  <c r="J13" i="24"/>
  <c r="S12" i="24"/>
  <c r="J12" i="24"/>
  <c r="S11" i="24"/>
  <c r="J11" i="24"/>
  <c r="S10" i="24"/>
  <c r="J10" i="24"/>
  <c r="S9" i="24"/>
  <c r="J9" i="24"/>
  <c r="S8" i="24"/>
  <c r="J8" i="24"/>
  <c r="S7" i="24"/>
  <c r="J7" i="24"/>
  <c r="S6" i="24"/>
  <c r="S21" i="24" s="1"/>
  <c r="S126" i="24" s="1"/>
  <c r="J6" i="24"/>
  <c r="J21" i="24" s="1"/>
  <c r="J126" i="24" s="1"/>
  <c r="K123" i="23"/>
  <c r="I123" i="23"/>
  <c r="H123" i="23"/>
  <c r="G123" i="23"/>
  <c r="F123" i="23"/>
  <c r="E123" i="23"/>
  <c r="D123" i="23"/>
  <c r="C123" i="23"/>
  <c r="S122" i="23"/>
  <c r="J122" i="23"/>
  <c r="S121" i="23"/>
  <c r="J121" i="23"/>
  <c r="S120" i="23"/>
  <c r="J120" i="23"/>
  <c r="S119" i="23"/>
  <c r="J119" i="23"/>
  <c r="S118" i="23"/>
  <c r="J118" i="23"/>
  <c r="S117" i="23"/>
  <c r="J117" i="23"/>
  <c r="S116" i="23"/>
  <c r="J116" i="23"/>
  <c r="S115" i="23"/>
  <c r="S123" i="23" s="1"/>
  <c r="J115" i="23"/>
  <c r="J123" i="23" s="1"/>
  <c r="K112" i="23"/>
  <c r="I112" i="23"/>
  <c r="H112" i="23"/>
  <c r="G112" i="23"/>
  <c r="F112" i="23"/>
  <c r="E112" i="23"/>
  <c r="D112" i="23"/>
  <c r="C112" i="23"/>
  <c r="S111" i="23"/>
  <c r="J111" i="23"/>
  <c r="S110" i="23"/>
  <c r="J110" i="23"/>
  <c r="S109" i="23"/>
  <c r="J109" i="23"/>
  <c r="S108" i="23"/>
  <c r="J108" i="23"/>
  <c r="S107" i="23"/>
  <c r="J107" i="23"/>
  <c r="S106" i="23"/>
  <c r="J106" i="23"/>
  <c r="S105" i="23"/>
  <c r="J105" i="23"/>
  <c r="S104" i="23"/>
  <c r="J104" i="23"/>
  <c r="S103" i="23"/>
  <c r="J103" i="23"/>
  <c r="S102" i="23"/>
  <c r="J102" i="23"/>
  <c r="S101" i="23"/>
  <c r="S112" i="23" s="1"/>
  <c r="J101" i="23"/>
  <c r="J112" i="23" s="1"/>
  <c r="K98" i="23"/>
  <c r="I98" i="23"/>
  <c r="H98" i="23"/>
  <c r="G98" i="23"/>
  <c r="F98" i="23"/>
  <c r="E98" i="23"/>
  <c r="D98" i="23"/>
  <c r="C98" i="23"/>
  <c r="S97" i="23"/>
  <c r="J97" i="23"/>
  <c r="S96" i="23"/>
  <c r="J96" i="23"/>
  <c r="S95" i="23"/>
  <c r="J95" i="23"/>
  <c r="S94" i="23"/>
  <c r="J94" i="23"/>
  <c r="S93" i="23"/>
  <c r="J93" i="23"/>
  <c r="S92" i="23"/>
  <c r="J92" i="23"/>
  <c r="S91" i="23"/>
  <c r="J91" i="23"/>
  <c r="S90" i="23"/>
  <c r="J90" i="23"/>
  <c r="S89" i="23"/>
  <c r="J89" i="23"/>
  <c r="S88" i="23"/>
  <c r="J88" i="23"/>
  <c r="S87" i="23"/>
  <c r="J87" i="23"/>
  <c r="S86" i="23"/>
  <c r="J86" i="23"/>
  <c r="S85" i="23"/>
  <c r="J85" i="23"/>
  <c r="S84" i="23"/>
  <c r="J84" i="23"/>
  <c r="S83" i="23"/>
  <c r="S98" i="23" s="1"/>
  <c r="J83" i="23"/>
  <c r="J98" i="23" s="1"/>
  <c r="A82" i="23"/>
  <c r="K80" i="23"/>
  <c r="J80" i="23"/>
  <c r="I80" i="23"/>
  <c r="H80" i="23"/>
  <c r="G80" i="23"/>
  <c r="F80" i="23"/>
  <c r="E80" i="23"/>
  <c r="D80" i="23"/>
  <c r="C80" i="23"/>
  <c r="S79" i="23"/>
  <c r="J79" i="23"/>
  <c r="S78" i="23"/>
  <c r="J78" i="23"/>
  <c r="S77" i="23"/>
  <c r="J77" i="23"/>
  <c r="S76" i="23"/>
  <c r="J76" i="23"/>
  <c r="S75" i="23"/>
  <c r="J75" i="23"/>
  <c r="S74" i="23"/>
  <c r="J74" i="23"/>
  <c r="S73" i="23"/>
  <c r="J73" i="23"/>
  <c r="S72" i="23"/>
  <c r="J72" i="23"/>
  <c r="S71" i="23"/>
  <c r="J71" i="23"/>
  <c r="S70" i="23"/>
  <c r="J70" i="23"/>
  <c r="S69" i="23"/>
  <c r="J69" i="23"/>
  <c r="S68" i="23"/>
  <c r="J68" i="23"/>
  <c r="S67" i="23"/>
  <c r="J67" i="23"/>
  <c r="S66" i="23"/>
  <c r="J66" i="23"/>
  <c r="S65" i="23"/>
  <c r="S80" i="23" s="1"/>
  <c r="J65" i="23"/>
  <c r="K62" i="23"/>
  <c r="J62" i="23"/>
  <c r="I62" i="23"/>
  <c r="H62" i="23"/>
  <c r="G62" i="23"/>
  <c r="F62" i="23"/>
  <c r="E62" i="23"/>
  <c r="D62" i="23"/>
  <c r="C62" i="23"/>
  <c r="S61" i="23"/>
  <c r="J61" i="23"/>
  <c r="S60" i="23"/>
  <c r="J60" i="23"/>
  <c r="S59" i="23"/>
  <c r="J59" i="23"/>
  <c r="S58" i="23"/>
  <c r="J58" i="23"/>
  <c r="S57" i="23"/>
  <c r="J57" i="23"/>
  <c r="S56" i="23"/>
  <c r="J56" i="23"/>
  <c r="S55" i="23"/>
  <c r="J55" i="23"/>
  <c r="S54" i="23"/>
  <c r="J54" i="23"/>
  <c r="S53" i="23"/>
  <c r="J53" i="23"/>
  <c r="S52" i="23"/>
  <c r="J52" i="23"/>
  <c r="S51" i="23"/>
  <c r="J51" i="23"/>
  <c r="S50" i="23"/>
  <c r="J50" i="23"/>
  <c r="S49" i="23"/>
  <c r="J49" i="23"/>
  <c r="S48" i="23"/>
  <c r="J48" i="23"/>
  <c r="S47" i="23"/>
  <c r="S62" i="23" s="1"/>
  <c r="J47" i="23"/>
  <c r="K45" i="23"/>
  <c r="J45" i="23"/>
  <c r="I45" i="23"/>
  <c r="H45" i="23"/>
  <c r="G45" i="23"/>
  <c r="F45" i="23"/>
  <c r="E45" i="23"/>
  <c r="D45" i="23"/>
  <c r="C45" i="23"/>
  <c r="S44" i="23"/>
  <c r="J44" i="23"/>
  <c r="S43" i="23"/>
  <c r="J43" i="23"/>
  <c r="S42" i="23"/>
  <c r="J42" i="23"/>
  <c r="S41" i="23"/>
  <c r="J41" i="23"/>
  <c r="S40" i="23"/>
  <c r="S45" i="23" s="1"/>
  <c r="J40" i="23"/>
  <c r="K38" i="23"/>
  <c r="I38" i="23"/>
  <c r="H38" i="23"/>
  <c r="G38" i="23"/>
  <c r="F38" i="23"/>
  <c r="E38" i="23"/>
  <c r="D38" i="23"/>
  <c r="C38" i="23"/>
  <c r="S37" i="23"/>
  <c r="J37" i="23"/>
  <c r="S36" i="23"/>
  <c r="J36" i="23"/>
  <c r="S35" i="23"/>
  <c r="J35" i="23"/>
  <c r="S34" i="23"/>
  <c r="J34" i="23"/>
  <c r="S33" i="23"/>
  <c r="J33" i="23"/>
  <c r="S32" i="23"/>
  <c r="J32" i="23"/>
  <c r="S31" i="23"/>
  <c r="J31" i="23"/>
  <c r="S30" i="23"/>
  <c r="J30" i="23"/>
  <c r="S29" i="23"/>
  <c r="J29" i="23"/>
  <c r="S28" i="23"/>
  <c r="J28" i="23"/>
  <c r="J27" i="23"/>
  <c r="S26" i="23"/>
  <c r="J26" i="23"/>
  <c r="S25" i="23"/>
  <c r="J25" i="23"/>
  <c r="S24" i="23"/>
  <c r="J24" i="23"/>
  <c r="S23" i="23"/>
  <c r="S38" i="23" s="1"/>
  <c r="J23" i="23"/>
  <c r="J38" i="23" s="1"/>
  <c r="K21" i="23"/>
  <c r="K126" i="23" s="1"/>
  <c r="I21" i="23"/>
  <c r="I126" i="23" s="1"/>
  <c r="H21" i="23"/>
  <c r="H126" i="23" s="1"/>
  <c r="G21" i="23"/>
  <c r="G126" i="23" s="1"/>
  <c r="F21" i="23"/>
  <c r="F126" i="23" s="1"/>
  <c r="E21" i="23"/>
  <c r="E126" i="23" s="1"/>
  <c r="D21" i="23"/>
  <c r="D126" i="23" s="1"/>
  <c r="C21" i="23"/>
  <c r="C126" i="23" s="1"/>
  <c r="S20" i="23"/>
  <c r="J20" i="23"/>
  <c r="S19" i="23"/>
  <c r="J19" i="23"/>
  <c r="S18" i="23"/>
  <c r="J18" i="23"/>
  <c r="S17" i="23"/>
  <c r="J17" i="23"/>
  <c r="S16" i="23"/>
  <c r="J16" i="23"/>
  <c r="S15" i="23"/>
  <c r="J15" i="23"/>
  <c r="S14" i="23"/>
  <c r="J14" i="23"/>
  <c r="S13" i="23"/>
  <c r="J13" i="23"/>
  <c r="S12" i="23"/>
  <c r="J12" i="23"/>
  <c r="S11" i="23"/>
  <c r="J11" i="23"/>
  <c r="S10" i="23"/>
  <c r="J10" i="23"/>
  <c r="S9" i="23"/>
  <c r="J9" i="23"/>
  <c r="S8" i="23"/>
  <c r="J8" i="23"/>
  <c r="S7" i="23"/>
  <c r="J7" i="23"/>
  <c r="S6" i="23"/>
  <c r="S21" i="23" s="1"/>
  <c r="S126" i="23" s="1"/>
  <c r="J6" i="23"/>
  <c r="J21" i="23" s="1"/>
  <c r="K123" i="22"/>
  <c r="I123" i="22"/>
  <c r="H123" i="22"/>
  <c r="G123" i="22"/>
  <c r="F123" i="22"/>
  <c r="E123" i="22"/>
  <c r="D123" i="22"/>
  <c r="C123" i="22"/>
  <c r="S122" i="22"/>
  <c r="J122" i="22"/>
  <c r="S121" i="22"/>
  <c r="J121" i="22"/>
  <c r="S120" i="22"/>
  <c r="J120" i="22"/>
  <c r="S119" i="22"/>
  <c r="J119" i="22"/>
  <c r="S118" i="22"/>
  <c r="J118" i="22"/>
  <c r="S117" i="22"/>
  <c r="J117" i="22"/>
  <c r="S116" i="22"/>
  <c r="J116" i="22"/>
  <c r="S115" i="22"/>
  <c r="S123" i="22" s="1"/>
  <c r="J115" i="22"/>
  <c r="J123" i="22" s="1"/>
  <c r="K112" i="22"/>
  <c r="I112" i="22"/>
  <c r="H112" i="22"/>
  <c r="G112" i="22"/>
  <c r="F112" i="22"/>
  <c r="E112" i="22"/>
  <c r="D112" i="22"/>
  <c r="C112" i="22"/>
  <c r="S111" i="22"/>
  <c r="J111" i="22"/>
  <c r="S110" i="22"/>
  <c r="J110" i="22"/>
  <c r="S109" i="22"/>
  <c r="J109" i="22"/>
  <c r="S108" i="22"/>
  <c r="J108" i="22"/>
  <c r="S107" i="22"/>
  <c r="J107" i="22"/>
  <c r="S106" i="22"/>
  <c r="J106" i="22"/>
  <c r="S105" i="22"/>
  <c r="J105" i="22"/>
  <c r="S104" i="22"/>
  <c r="J104" i="22"/>
  <c r="S103" i="22"/>
  <c r="J103" i="22"/>
  <c r="S102" i="22"/>
  <c r="J102" i="22"/>
  <c r="S101" i="22"/>
  <c r="S112" i="22" s="1"/>
  <c r="J101" i="22"/>
  <c r="J112" i="22" s="1"/>
  <c r="K98" i="22"/>
  <c r="I98" i="22"/>
  <c r="H98" i="22"/>
  <c r="G98" i="22"/>
  <c r="F98" i="22"/>
  <c r="E98" i="22"/>
  <c r="D98" i="22"/>
  <c r="C98" i="22"/>
  <c r="S97" i="22"/>
  <c r="J97" i="22"/>
  <c r="S96" i="22"/>
  <c r="J96" i="22"/>
  <c r="S95" i="22"/>
  <c r="J95" i="22"/>
  <c r="S94" i="22"/>
  <c r="J94" i="22"/>
  <c r="S93" i="22"/>
  <c r="J93" i="22"/>
  <c r="S92" i="22"/>
  <c r="J92" i="22"/>
  <c r="S91" i="22"/>
  <c r="J91" i="22"/>
  <c r="S90" i="22"/>
  <c r="J90" i="22"/>
  <c r="S89" i="22"/>
  <c r="J89" i="22"/>
  <c r="S88" i="22"/>
  <c r="J88" i="22"/>
  <c r="S87" i="22"/>
  <c r="J87" i="22"/>
  <c r="S86" i="22"/>
  <c r="J86" i="22"/>
  <c r="S85" i="22"/>
  <c r="J85" i="22"/>
  <c r="S84" i="22"/>
  <c r="J84" i="22"/>
  <c r="S83" i="22"/>
  <c r="S98" i="22" s="1"/>
  <c r="J83" i="22"/>
  <c r="J98" i="22" s="1"/>
  <c r="A82" i="22"/>
  <c r="K80" i="22"/>
  <c r="J80" i="22"/>
  <c r="I80" i="22"/>
  <c r="H80" i="22"/>
  <c r="G80" i="22"/>
  <c r="F80" i="22"/>
  <c r="E80" i="22"/>
  <c r="D80" i="22"/>
  <c r="C80" i="22"/>
  <c r="S79" i="22"/>
  <c r="J79" i="22"/>
  <c r="S78" i="22"/>
  <c r="J78" i="22"/>
  <c r="S77" i="22"/>
  <c r="J77" i="22"/>
  <c r="S76" i="22"/>
  <c r="J76" i="22"/>
  <c r="S75" i="22"/>
  <c r="J75" i="22"/>
  <c r="S74" i="22"/>
  <c r="J74" i="22"/>
  <c r="S73" i="22"/>
  <c r="J73" i="22"/>
  <c r="S72" i="22"/>
  <c r="J72" i="22"/>
  <c r="S71" i="22"/>
  <c r="J71" i="22"/>
  <c r="S70" i="22"/>
  <c r="J70" i="22"/>
  <c r="S69" i="22"/>
  <c r="J69" i="22"/>
  <c r="S68" i="22"/>
  <c r="J68" i="22"/>
  <c r="S67" i="22"/>
  <c r="J67" i="22"/>
  <c r="S66" i="22"/>
  <c r="J66" i="22"/>
  <c r="S65" i="22"/>
  <c r="S80" i="22" s="1"/>
  <c r="J65" i="22"/>
  <c r="K62" i="22"/>
  <c r="J62" i="22"/>
  <c r="I62" i="22"/>
  <c r="H62" i="22"/>
  <c r="G62" i="22"/>
  <c r="F62" i="22"/>
  <c r="E62" i="22"/>
  <c r="D62" i="22"/>
  <c r="C62" i="22"/>
  <c r="S61" i="22"/>
  <c r="J61" i="22"/>
  <c r="S60" i="22"/>
  <c r="J60" i="22"/>
  <c r="S59" i="22"/>
  <c r="J59" i="22"/>
  <c r="S58" i="22"/>
  <c r="J58" i="22"/>
  <c r="S57" i="22"/>
  <c r="J57" i="22"/>
  <c r="S56" i="22"/>
  <c r="J56" i="22"/>
  <c r="S55" i="22"/>
  <c r="J55" i="22"/>
  <c r="S54" i="22"/>
  <c r="J54" i="22"/>
  <c r="S53" i="22"/>
  <c r="J53" i="22"/>
  <c r="S52" i="22"/>
  <c r="J52" i="22"/>
  <c r="S51" i="22"/>
  <c r="J51" i="22"/>
  <c r="S50" i="22"/>
  <c r="J50" i="22"/>
  <c r="S49" i="22"/>
  <c r="J49" i="22"/>
  <c r="S48" i="22"/>
  <c r="J48" i="22"/>
  <c r="S47" i="22"/>
  <c r="S62" i="22" s="1"/>
  <c r="J47" i="22"/>
  <c r="K45" i="22"/>
  <c r="J45" i="22"/>
  <c r="I45" i="22"/>
  <c r="H45" i="22"/>
  <c r="G45" i="22"/>
  <c r="F45" i="22"/>
  <c r="E45" i="22"/>
  <c r="D45" i="22"/>
  <c r="C45" i="22"/>
  <c r="S44" i="22"/>
  <c r="J44" i="22"/>
  <c r="S43" i="22"/>
  <c r="J43" i="22"/>
  <c r="S42" i="22"/>
  <c r="J42" i="22"/>
  <c r="S41" i="22"/>
  <c r="J41" i="22"/>
  <c r="S40" i="22"/>
  <c r="S45" i="22" s="1"/>
  <c r="J40" i="22"/>
  <c r="K38" i="22"/>
  <c r="I38" i="22"/>
  <c r="H38" i="22"/>
  <c r="G38" i="22"/>
  <c r="F38" i="22"/>
  <c r="E38" i="22"/>
  <c r="D38" i="22"/>
  <c r="C38" i="22"/>
  <c r="S37" i="22"/>
  <c r="J37" i="22"/>
  <c r="S36" i="22"/>
  <c r="J36" i="22"/>
  <c r="S35" i="22"/>
  <c r="J35" i="22"/>
  <c r="S34" i="22"/>
  <c r="J34" i="22"/>
  <c r="S33" i="22"/>
  <c r="J33" i="22"/>
  <c r="S32" i="22"/>
  <c r="J32" i="22"/>
  <c r="S31" i="22"/>
  <c r="J31" i="22"/>
  <c r="S30" i="22"/>
  <c r="J30" i="22"/>
  <c r="S29" i="22"/>
  <c r="J29" i="22"/>
  <c r="S28" i="22"/>
  <c r="J28" i="22"/>
  <c r="J27" i="22"/>
  <c r="S26" i="22"/>
  <c r="J26" i="22"/>
  <c r="S25" i="22"/>
  <c r="J25" i="22"/>
  <c r="S24" i="22"/>
  <c r="J24" i="22"/>
  <c r="S23" i="22"/>
  <c r="S38" i="22" s="1"/>
  <c r="J23" i="22"/>
  <c r="J38" i="22" s="1"/>
  <c r="K21" i="22"/>
  <c r="K126" i="22" s="1"/>
  <c r="I21" i="22"/>
  <c r="I126" i="22" s="1"/>
  <c r="H21" i="22"/>
  <c r="H126" i="22" s="1"/>
  <c r="G21" i="22"/>
  <c r="G126" i="22" s="1"/>
  <c r="F21" i="22"/>
  <c r="F126" i="22" s="1"/>
  <c r="E21" i="22"/>
  <c r="E126" i="22" s="1"/>
  <c r="D21" i="22"/>
  <c r="D126" i="22" s="1"/>
  <c r="C21" i="22"/>
  <c r="C126" i="22" s="1"/>
  <c r="S20" i="22"/>
  <c r="J20" i="22"/>
  <c r="S19" i="22"/>
  <c r="J19" i="22"/>
  <c r="S18" i="22"/>
  <c r="J18" i="22"/>
  <c r="S17" i="22"/>
  <c r="J17" i="22"/>
  <c r="S16" i="22"/>
  <c r="J16" i="22"/>
  <c r="S15" i="22"/>
  <c r="J15" i="22"/>
  <c r="S14" i="22"/>
  <c r="J14" i="22"/>
  <c r="S13" i="22"/>
  <c r="J13" i="22"/>
  <c r="S12" i="22"/>
  <c r="J12" i="22"/>
  <c r="S11" i="22"/>
  <c r="J11" i="22"/>
  <c r="S10" i="22"/>
  <c r="J10" i="22"/>
  <c r="S9" i="22"/>
  <c r="J9" i="22"/>
  <c r="S8" i="22"/>
  <c r="J8" i="22"/>
  <c r="S7" i="22"/>
  <c r="J7" i="22"/>
  <c r="S6" i="22"/>
  <c r="S21" i="22" s="1"/>
  <c r="S126" i="22" s="1"/>
  <c r="J6" i="22"/>
  <c r="J21" i="22" s="1"/>
  <c r="K123" i="21"/>
  <c r="I123" i="21"/>
  <c r="H123" i="21"/>
  <c r="G123" i="21"/>
  <c r="F123" i="21"/>
  <c r="E123" i="21"/>
  <c r="D123" i="21"/>
  <c r="C123" i="21"/>
  <c r="S122" i="21"/>
  <c r="J122" i="21"/>
  <c r="S121" i="21"/>
  <c r="J121" i="21"/>
  <c r="S120" i="21"/>
  <c r="J120" i="21"/>
  <c r="S119" i="21"/>
  <c r="J119" i="21"/>
  <c r="S118" i="21"/>
  <c r="J118" i="21"/>
  <c r="S117" i="21"/>
  <c r="J117" i="21"/>
  <c r="S116" i="21"/>
  <c r="J116" i="21"/>
  <c r="S115" i="21"/>
  <c r="S123" i="21" s="1"/>
  <c r="J115" i="21"/>
  <c r="J123" i="21" s="1"/>
  <c r="K112" i="21"/>
  <c r="J112" i="21"/>
  <c r="I112" i="21"/>
  <c r="H112" i="21"/>
  <c r="G112" i="21"/>
  <c r="F112" i="21"/>
  <c r="E112" i="21"/>
  <c r="D112" i="21"/>
  <c r="C112" i="21"/>
  <c r="S111" i="21"/>
  <c r="J111" i="21"/>
  <c r="S110" i="21"/>
  <c r="J110" i="21"/>
  <c r="S109" i="21"/>
  <c r="J109" i="21"/>
  <c r="S108" i="21"/>
  <c r="J108" i="21"/>
  <c r="S107" i="21"/>
  <c r="J107" i="21"/>
  <c r="S106" i="21"/>
  <c r="J106" i="21"/>
  <c r="S105" i="21"/>
  <c r="J105" i="21"/>
  <c r="S104" i="21"/>
  <c r="J104" i="21"/>
  <c r="S103" i="21"/>
  <c r="J103" i="21"/>
  <c r="S102" i="21"/>
  <c r="J102" i="21"/>
  <c r="S101" i="21"/>
  <c r="S112" i="21" s="1"/>
  <c r="J101" i="21"/>
  <c r="K98" i="21"/>
  <c r="J98" i="21"/>
  <c r="I98" i="21"/>
  <c r="H98" i="21"/>
  <c r="G98" i="21"/>
  <c r="F98" i="21"/>
  <c r="E98" i="21"/>
  <c r="D98" i="21"/>
  <c r="C98" i="21"/>
  <c r="S97" i="21"/>
  <c r="J97" i="21"/>
  <c r="S96" i="21"/>
  <c r="J96" i="21"/>
  <c r="S95" i="21"/>
  <c r="J95" i="21"/>
  <c r="S94" i="21"/>
  <c r="J94" i="21"/>
  <c r="S93" i="21"/>
  <c r="J93" i="21"/>
  <c r="S92" i="21"/>
  <c r="J92" i="21"/>
  <c r="S91" i="21"/>
  <c r="J91" i="21"/>
  <c r="S90" i="21"/>
  <c r="J90" i="21"/>
  <c r="S89" i="21"/>
  <c r="J89" i="21"/>
  <c r="S88" i="21"/>
  <c r="J88" i="21"/>
  <c r="S87" i="21"/>
  <c r="J87" i="21"/>
  <c r="S86" i="21"/>
  <c r="J86" i="21"/>
  <c r="S85" i="21"/>
  <c r="J85" i="21"/>
  <c r="S84" i="21"/>
  <c r="J84" i="21"/>
  <c r="S83" i="21"/>
  <c r="S98" i="21" s="1"/>
  <c r="J83" i="21"/>
  <c r="A82" i="21"/>
  <c r="K80" i="21"/>
  <c r="I80" i="21"/>
  <c r="H80" i="21"/>
  <c r="G80" i="21"/>
  <c r="F80" i="21"/>
  <c r="E80" i="21"/>
  <c r="D80" i="21"/>
  <c r="C80" i="21"/>
  <c r="S79" i="21"/>
  <c r="J79" i="21"/>
  <c r="S78" i="21"/>
  <c r="J78" i="21"/>
  <c r="S77" i="21"/>
  <c r="J77" i="21"/>
  <c r="S76" i="21"/>
  <c r="J76" i="21"/>
  <c r="S75" i="21"/>
  <c r="J75" i="21"/>
  <c r="S74" i="21"/>
  <c r="J74" i="21"/>
  <c r="S73" i="21"/>
  <c r="J73" i="21"/>
  <c r="S72" i="21"/>
  <c r="J72" i="21"/>
  <c r="S71" i="21"/>
  <c r="J71" i="21"/>
  <c r="S70" i="21"/>
  <c r="J70" i="21"/>
  <c r="S69" i="21"/>
  <c r="J69" i="21"/>
  <c r="S68" i="21"/>
  <c r="J68" i="21"/>
  <c r="S67" i="21"/>
  <c r="J67" i="21"/>
  <c r="S66" i="21"/>
  <c r="J66" i="21"/>
  <c r="S65" i="21"/>
  <c r="S80" i="21" s="1"/>
  <c r="J65" i="21"/>
  <c r="J80" i="21" s="1"/>
  <c r="K62" i="21"/>
  <c r="I62" i="21"/>
  <c r="H62" i="21"/>
  <c r="G62" i="21"/>
  <c r="F62" i="21"/>
  <c r="E62" i="21"/>
  <c r="D62" i="21"/>
  <c r="C62" i="21"/>
  <c r="S61" i="21"/>
  <c r="J61" i="21"/>
  <c r="S60" i="21"/>
  <c r="J60" i="21"/>
  <c r="S59" i="21"/>
  <c r="J59" i="21"/>
  <c r="S58" i="21"/>
  <c r="J58" i="21"/>
  <c r="S57" i="21"/>
  <c r="J57" i="21"/>
  <c r="S56" i="21"/>
  <c r="J56" i="21"/>
  <c r="S55" i="21"/>
  <c r="J55" i="21"/>
  <c r="S54" i="21"/>
  <c r="J54" i="21"/>
  <c r="S53" i="21"/>
  <c r="J53" i="21"/>
  <c r="S52" i="21"/>
  <c r="J52" i="21"/>
  <c r="S51" i="21"/>
  <c r="J51" i="21"/>
  <c r="S50" i="21"/>
  <c r="J50" i="21"/>
  <c r="S49" i="21"/>
  <c r="J49" i="21"/>
  <c r="S48" i="21"/>
  <c r="J48" i="21"/>
  <c r="S47" i="21"/>
  <c r="S62" i="21" s="1"/>
  <c r="J47" i="21"/>
  <c r="J62" i="21" s="1"/>
  <c r="K45" i="21"/>
  <c r="I45" i="21"/>
  <c r="H45" i="21"/>
  <c r="G45" i="21"/>
  <c r="F45" i="21"/>
  <c r="E45" i="21"/>
  <c r="D45" i="21"/>
  <c r="C45" i="21"/>
  <c r="S44" i="21"/>
  <c r="J44" i="21"/>
  <c r="S43" i="21"/>
  <c r="J43" i="21"/>
  <c r="S42" i="21"/>
  <c r="J42" i="21"/>
  <c r="S41" i="21"/>
  <c r="J41" i="21"/>
  <c r="S40" i="21"/>
  <c r="S45" i="21" s="1"/>
  <c r="J40" i="21"/>
  <c r="J45" i="21" s="1"/>
  <c r="K38" i="21"/>
  <c r="I38" i="21"/>
  <c r="H38" i="21"/>
  <c r="G38" i="21"/>
  <c r="F38" i="21"/>
  <c r="E38" i="21"/>
  <c r="D38" i="21"/>
  <c r="C38" i="21"/>
  <c r="S37" i="21"/>
  <c r="J37" i="21"/>
  <c r="S36" i="21"/>
  <c r="J36" i="21"/>
  <c r="S35" i="21"/>
  <c r="J35" i="21"/>
  <c r="S34" i="21"/>
  <c r="J34" i="21"/>
  <c r="S33" i="21"/>
  <c r="J33" i="21"/>
  <c r="S32" i="21"/>
  <c r="J32" i="21"/>
  <c r="S31" i="21"/>
  <c r="J31" i="21"/>
  <c r="S30" i="21"/>
  <c r="J30" i="21"/>
  <c r="S29" i="21"/>
  <c r="J29" i="21"/>
  <c r="S28" i="21"/>
  <c r="J28" i="21"/>
  <c r="J27" i="21"/>
  <c r="S26" i="21"/>
  <c r="J26" i="21"/>
  <c r="S25" i="21"/>
  <c r="J25" i="21"/>
  <c r="S24" i="21"/>
  <c r="J24" i="21"/>
  <c r="S23" i="21"/>
  <c r="S38" i="21" s="1"/>
  <c r="J23" i="21"/>
  <c r="J38" i="21" s="1"/>
  <c r="K21" i="21"/>
  <c r="K126" i="21" s="1"/>
  <c r="I21" i="21"/>
  <c r="I126" i="21" s="1"/>
  <c r="H21" i="21"/>
  <c r="H126" i="21" s="1"/>
  <c r="G21" i="21"/>
  <c r="G126" i="21" s="1"/>
  <c r="F21" i="21"/>
  <c r="F126" i="21" s="1"/>
  <c r="E21" i="21"/>
  <c r="E126" i="21" s="1"/>
  <c r="D21" i="21"/>
  <c r="D126" i="21" s="1"/>
  <c r="C21" i="21"/>
  <c r="C126" i="21" s="1"/>
  <c r="S20" i="21"/>
  <c r="J20" i="21"/>
  <c r="S19" i="21"/>
  <c r="J19" i="21"/>
  <c r="S18" i="21"/>
  <c r="J18" i="21"/>
  <c r="S17" i="21"/>
  <c r="J17" i="21"/>
  <c r="S16" i="21"/>
  <c r="J16" i="21"/>
  <c r="S15" i="21"/>
  <c r="J15" i="21"/>
  <c r="S14" i="21"/>
  <c r="J14" i="21"/>
  <c r="S13" i="21"/>
  <c r="J13" i="21"/>
  <c r="S12" i="21"/>
  <c r="J12" i="21"/>
  <c r="S11" i="21"/>
  <c r="J11" i="21"/>
  <c r="S10" i="21"/>
  <c r="J10" i="21"/>
  <c r="S9" i="21"/>
  <c r="J9" i="21"/>
  <c r="S8" i="21"/>
  <c r="J8" i="21"/>
  <c r="S7" i="21"/>
  <c r="J7" i="21"/>
  <c r="S6" i="21"/>
  <c r="S21" i="21" s="1"/>
  <c r="S126" i="21" s="1"/>
  <c r="J6" i="21"/>
  <c r="J21" i="21" s="1"/>
  <c r="J126" i="21" s="1"/>
  <c r="K123" i="20"/>
  <c r="I123" i="20"/>
  <c r="H123" i="20"/>
  <c r="G123" i="20"/>
  <c r="F123" i="20"/>
  <c r="E123" i="20"/>
  <c r="D123" i="20"/>
  <c r="C123" i="20"/>
  <c r="S122" i="20"/>
  <c r="J122" i="20"/>
  <c r="S121" i="20"/>
  <c r="J121" i="20"/>
  <c r="S120" i="20"/>
  <c r="J120" i="20"/>
  <c r="S119" i="20"/>
  <c r="J119" i="20"/>
  <c r="S118" i="20"/>
  <c r="J118" i="20"/>
  <c r="S117" i="20"/>
  <c r="J117" i="20"/>
  <c r="S116" i="20"/>
  <c r="J116" i="20"/>
  <c r="S115" i="20"/>
  <c r="S123" i="20" s="1"/>
  <c r="J115" i="20"/>
  <c r="J123" i="20" s="1"/>
  <c r="K112" i="20"/>
  <c r="I112" i="20"/>
  <c r="H112" i="20"/>
  <c r="G112" i="20"/>
  <c r="F112" i="20"/>
  <c r="E112" i="20"/>
  <c r="D112" i="20"/>
  <c r="C112" i="20"/>
  <c r="S111" i="20"/>
  <c r="J111" i="20"/>
  <c r="S110" i="20"/>
  <c r="J110" i="20"/>
  <c r="S109" i="20"/>
  <c r="J109" i="20"/>
  <c r="S108" i="20"/>
  <c r="J108" i="20"/>
  <c r="S107" i="20"/>
  <c r="J107" i="20"/>
  <c r="S106" i="20"/>
  <c r="J106" i="20"/>
  <c r="S105" i="20"/>
  <c r="J105" i="20"/>
  <c r="S104" i="20"/>
  <c r="J104" i="20"/>
  <c r="S103" i="20"/>
  <c r="J103" i="20"/>
  <c r="S102" i="20"/>
  <c r="J102" i="20"/>
  <c r="S101" i="20"/>
  <c r="S112" i="20" s="1"/>
  <c r="J101" i="20"/>
  <c r="J112" i="20" s="1"/>
  <c r="K98" i="20"/>
  <c r="I98" i="20"/>
  <c r="H98" i="20"/>
  <c r="G98" i="20"/>
  <c r="F98" i="20"/>
  <c r="E98" i="20"/>
  <c r="D98" i="20"/>
  <c r="C98" i="20"/>
  <c r="S97" i="20"/>
  <c r="J97" i="20"/>
  <c r="S96" i="20"/>
  <c r="J96" i="20"/>
  <c r="S95" i="20"/>
  <c r="J95" i="20"/>
  <c r="S94" i="20"/>
  <c r="J94" i="20"/>
  <c r="S93" i="20"/>
  <c r="J93" i="20"/>
  <c r="S92" i="20"/>
  <c r="J92" i="20"/>
  <c r="S91" i="20"/>
  <c r="J91" i="20"/>
  <c r="S90" i="20"/>
  <c r="J90" i="20"/>
  <c r="S89" i="20"/>
  <c r="J89" i="20"/>
  <c r="S88" i="20"/>
  <c r="J88" i="20"/>
  <c r="S87" i="20"/>
  <c r="J87" i="20"/>
  <c r="S86" i="20"/>
  <c r="J86" i="20"/>
  <c r="S85" i="20"/>
  <c r="J85" i="20"/>
  <c r="S84" i="20"/>
  <c r="J84" i="20"/>
  <c r="S83" i="20"/>
  <c r="S98" i="20" s="1"/>
  <c r="J83" i="20"/>
  <c r="J98" i="20" s="1"/>
  <c r="A82" i="20"/>
  <c r="K80" i="20"/>
  <c r="J80" i="20"/>
  <c r="I80" i="20"/>
  <c r="H80" i="20"/>
  <c r="G80" i="20"/>
  <c r="F80" i="20"/>
  <c r="E80" i="20"/>
  <c r="D80" i="20"/>
  <c r="C80" i="20"/>
  <c r="S79" i="20"/>
  <c r="J79" i="20"/>
  <c r="S78" i="20"/>
  <c r="J78" i="20"/>
  <c r="S77" i="20"/>
  <c r="J77" i="20"/>
  <c r="S76" i="20"/>
  <c r="J76" i="20"/>
  <c r="S75" i="20"/>
  <c r="J75" i="20"/>
  <c r="S74" i="20"/>
  <c r="J74" i="20"/>
  <c r="S73" i="20"/>
  <c r="J73" i="20"/>
  <c r="S72" i="20"/>
  <c r="J72" i="20"/>
  <c r="S71" i="20"/>
  <c r="J71" i="20"/>
  <c r="S70" i="20"/>
  <c r="J70" i="20"/>
  <c r="S69" i="20"/>
  <c r="J69" i="20"/>
  <c r="S68" i="20"/>
  <c r="J68" i="20"/>
  <c r="S67" i="20"/>
  <c r="J67" i="20"/>
  <c r="S66" i="20"/>
  <c r="J66" i="20"/>
  <c r="S65" i="20"/>
  <c r="S80" i="20" s="1"/>
  <c r="J65" i="20"/>
  <c r="K62" i="20"/>
  <c r="J62" i="20"/>
  <c r="I62" i="20"/>
  <c r="H62" i="20"/>
  <c r="G62" i="20"/>
  <c r="F62" i="20"/>
  <c r="E62" i="20"/>
  <c r="D62" i="20"/>
  <c r="C62" i="20"/>
  <c r="S61" i="20"/>
  <c r="J61" i="20"/>
  <c r="S60" i="20"/>
  <c r="J60" i="20"/>
  <c r="S59" i="20"/>
  <c r="J59" i="20"/>
  <c r="S58" i="20"/>
  <c r="J58" i="20"/>
  <c r="S57" i="20"/>
  <c r="J57" i="20"/>
  <c r="S56" i="20"/>
  <c r="J56" i="20"/>
  <c r="S55" i="20"/>
  <c r="J55" i="20"/>
  <c r="S54" i="20"/>
  <c r="J54" i="20"/>
  <c r="S53" i="20"/>
  <c r="J53" i="20"/>
  <c r="S52" i="20"/>
  <c r="J52" i="20"/>
  <c r="S51" i="20"/>
  <c r="J51" i="20"/>
  <c r="S50" i="20"/>
  <c r="J50" i="20"/>
  <c r="S49" i="20"/>
  <c r="J49" i="20"/>
  <c r="S48" i="20"/>
  <c r="J48" i="20"/>
  <c r="S47" i="20"/>
  <c r="S62" i="20" s="1"/>
  <c r="J47" i="20"/>
  <c r="K45" i="20"/>
  <c r="J45" i="20"/>
  <c r="I45" i="20"/>
  <c r="H45" i="20"/>
  <c r="G45" i="20"/>
  <c r="F45" i="20"/>
  <c r="E45" i="20"/>
  <c r="D45" i="20"/>
  <c r="C45" i="20"/>
  <c r="S44" i="20"/>
  <c r="J44" i="20"/>
  <c r="S43" i="20"/>
  <c r="J43" i="20"/>
  <c r="S42" i="20"/>
  <c r="J42" i="20"/>
  <c r="S41" i="20"/>
  <c r="J41" i="20"/>
  <c r="S40" i="20"/>
  <c r="S45" i="20" s="1"/>
  <c r="J40" i="20"/>
  <c r="K38" i="20"/>
  <c r="I38" i="20"/>
  <c r="H38" i="20"/>
  <c r="G38" i="20"/>
  <c r="F38" i="20"/>
  <c r="E38" i="20"/>
  <c r="D38" i="20"/>
  <c r="C38" i="20"/>
  <c r="S37" i="20"/>
  <c r="J37" i="20"/>
  <c r="S36" i="20"/>
  <c r="J36" i="20"/>
  <c r="S35" i="20"/>
  <c r="J35" i="20"/>
  <c r="S34" i="20"/>
  <c r="J34" i="20"/>
  <c r="S33" i="20"/>
  <c r="J33" i="20"/>
  <c r="S32" i="20"/>
  <c r="J32" i="20"/>
  <c r="S31" i="20"/>
  <c r="J31" i="20"/>
  <c r="S30" i="20"/>
  <c r="J30" i="20"/>
  <c r="S29" i="20"/>
  <c r="J29" i="20"/>
  <c r="S28" i="20"/>
  <c r="J28" i="20"/>
  <c r="J27" i="20"/>
  <c r="S26" i="20"/>
  <c r="J26" i="20"/>
  <c r="S25" i="20"/>
  <c r="J25" i="20"/>
  <c r="S24" i="20"/>
  <c r="J24" i="20"/>
  <c r="S23" i="20"/>
  <c r="S38" i="20" s="1"/>
  <c r="J23" i="20"/>
  <c r="J38" i="20" s="1"/>
  <c r="K21" i="20"/>
  <c r="K126" i="20" s="1"/>
  <c r="I21" i="20"/>
  <c r="I126" i="20" s="1"/>
  <c r="H21" i="20"/>
  <c r="H126" i="20" s="1"/>
  <c r="G21" i="20"/>
  <c r="G126" i="20" s="1"/>
  <c r="F21" i="20"/>
  <c r="F126" i="20" s="1"/>
  <c r="E21" i="20"/>
  <c r="E126" i="20" s="1"/>
  <c r="D21" i="20"/>
  <c r="D126" i="20" s="1"/>
  <c r="C21" i="20"/>
  <c r="C126" i="20" s="1"/>
  <c r="S20" i="20"/>
  <c r="J20" i="20"/>
  <c r="S19" i="20"/>
  <c r="J19" i="20"/>
  <c r="S18" i="20"/>
  <c r="J18" i="20"/>
  <c r="S17" i="20"/>
  <c r="J17" i="20"/>
  <c r="S16" i="20"/>
  <c r="J16" i="20"/>
  <c r="S15" i="20"/>
  <c r="J15" i="20"/>
  <c r="S14" i="20"/>
  <c r="J14" i="20"/>
  <c r="S13" i="20"/>
  <c r="J13" i="20"/>
  <c r="S12" i="20"/>
  <c r="J12" i="20"/>
  <c r="S11" i="20"/>
  <c r="J11" i="20"/>
  <c r="S10" i="20"/>
  <c r="J10" i="20"/>
  <c r="S9" i="20"/>
  <c r="J9" i="20"/>
  <c r="S8" i="20"/>
  <c r="J8" i="20"/>
  <c r="S7" i="20"/>
  <c r="J7" i="20"/>
  <c r="S6" i="20"/>
  <c r="S21" i="20" s="1"/>
  <c r="S126" i="20" s="1"/>
  <c r="J6" i="20"/>
  <c r="J21" i="20" s="1"/>
  <c r="K123" i="19"/>
  <c r="I123" i="19"/>
  <c r="H123" i="19"/>
  <c r="G123" i="19"/>
  <c r="F123" i="19"/>
  <c r="E123" i="19"/>
  <c r="D123" i="19"/>
  <c r="C123" i="19"/>
  <c r="S122" i="19"/>
  <c r="J122" i="19"/>
  <c r="S121" i="19"/>
  <c r="J121" i="19"/>
  <c r="S120" i="19"/>
  <c r="J120" i="19"/>
  <c r="S119" i="19"/>
  <c r="J119" i="19"/>
  <c r="S118" i="19"/>
  <c r="J118" i="19"/>
  <c r="S117" i="19"/>
  <c r="J117" i="19"/>
  <c r="S116" i="19"/>
  <c r="J116" i="19"/>
  <c r="J123" i="19" s="1"/>
  <c r="S115" i="19"/>
  <c r="S123" i="19" s="1"/>
  <c r="J115" i="19"/>
  <c r="K112" i="19"/>
  <c r="I112" i="19"/>
  <c r="H112" i="19"/>
  <c r="G112" i="19"/>
  <c r="F112" i="19"/>
  <c r="E112" i="19"/>
  <c r="D112" i="19"/>
  <c r="C112" i="19"/>
  <c r="S111" i="19"/>
  <c r="J111" i="19"/>
  <c r="S110" i="19"/>
  <c r="J110" i="19"/>
  <c r="S109" i="19"/>
  <c r="J109" i="19"/>
  <c r="S108" i="19"/>
  <c r="J108" i="19"/>
  <c r="S107" i="19"/>
  <c r="J107" i="19"/>
  <c r="S106" i="19"/>
  <c r="J106" i="19"/>
  <c r="S105" i="19"/>
  <c r="J105" i="19"/>
  <c r="S104" i="19"/>
  <c r="J104" i="19"/>
  <c r="S103" i="19"/>
  <c r="J103" i="19"/>
  <c r="S102" i="19"/>
  <c r="S112" i="19" s="1"/>
  <c r="J102" i="19"/>
  <c r="S101" i="19"/>
  <c r="J101" i="19"/>
  <c r="J112" i="19" s="1"/>
  <c r="K98" i="19"/>
  <c r="I98" i="19"/>
  <c r="H98" i="19"/>
  <c r="G98" i="19"/>
  <c r="F98" i="19"/>
  <c r="E98" i="19"/>
  <c r="D98" i="19"/>
  <c r="C98" i="19"/>
  <c r="S97" i="19"/>
  <c r="J97" i="19"/>
  <c r="S96" i="19"/>
  <c r="J96" i="19"/>
  <c r="S95" i="19"/>
  <c r="J95" i="19"/>
  <c r="S94" i="19"/>
  <c r="J94" i="19"/>
  <c r="S93" i="19"/>
  <c r="J93" i="19"/>
  <c r="S92" i="19"/>
  <c r="J92" i="19"/>
  <c r="S91" i="19"/>
  <c r="J91" i="19"/>
  <c r="S90" i="19"/>
  <c r="J90" i="19"/>
  <c r="S89" i="19"/>
  <c r="J89" i="19"/>
  <c r="S88" i="19"/>
  <c r="J88" i="19"/>
  <c r="S87" i="19"/>
  <c r="J87" i="19"/>
  <c r="S86" i="19"/>
  <c r="J86" i="19"/>
  <c r="S85" i="19"/>
  <c r="J85" i="19"/>
  <c r="S84" i="19"/>
  <c r="J84" i="19"/>
  <c r="J98" i="19" s="1"/>
  <c r="S83" i="19"/>
  <c r="S98" i="19" s="1"/>
  <c r="J83" i="19"/>
  <c r="A82" i="19"/>
  <c r="K80" i="19"/>
  <c r="I80" i="19"/>
  <c r="H80" i="19"/>
  <c r="G80" i="19"/>
  <c r="F80" i="19"/>
  <c r="E80" i="19"/>
  <c r="D80" i="19"/>
  <c r="C80" i="19"/>
  <c r="S79" i="19"/>
  <c r="J79" i="19"/>
  <c r="S78" i="19"/>
  <c r="J78" i="19"/>
  <c r="S77" i="19"/>
  <c r="J77" i="19"/>
  <c r="S76" i="19"/>
  <c r="J76" i="19"/>
  <c r="S75" i="19"/>
  <c r="J75" i="19"/>
  <c r="S74" i="19"/>
  <c r="J74" i="19"/>
  <c r="S73" i="19"/>
  <c r="J73" i="19"/>
  <c r="S72" i="19"/>
  <c r="J72" i="19"/>
  <c r="S71" i="19"/>
  <c r="J71" i="19"/>
  <c r="S70" i="19"/>
  <c r="J70" i="19"/>
  <c r="S69" i="19"/>
  <c r="J69" i="19"/>
  <c r="S68" i="19"/>
  <c r="J68" i="19"/>
  <c r="S67" i="19"/>
  <c r="J67" i="19"/>
  <c r="S66" i="19"/>
  <c r="J66" i="19"/>
  <c r="S65" i="19"/>
  <c r="S80" i="19" s="1"/>
  <c r="J65" i="19"/>
  <c r="J80" i="19" s="1"/>
  <c r="K62" i="19"/>
  <c r="I62" i="19"/>
  <c r="H62" i="19"/>
  <c r="G62" i="19"/>
  <c r="F62" i="19"/>
  <c r="E62" i="19"/>
  <c r="D62" i="19"/>
  <c r="C62" i="19"/>
  <c r="S61" i="19"/>
  <c r="J61" i="19"/>
  <c r="S60" i="19"/>
  <c r="J60" i="19"/>
  <c r="S59" i="19"/>
  <c r="J59" i="19"/>
  <c r="S58" i="19"/>
  <c r="J58" i="19"/>
  <c r="S57" i="19"/>
  <c r="J57" i="19"/>
  <c r="S56" i="19"/>
  <c r="J56" i="19"/>
  <c r="S55" i="19"/>
  <c r="J55" i="19"/>
  <c r="S54" i="19"/>
  <c r="J54" i="19"/>
  <c r="S53" i="19"/>
  <c r="J53" i="19"/>
  <c r="S52" i="19"/>
  <c r="J52" i="19"/>
  <c r="S51" i="19"/>
  <c r="J51" i="19"/>
  <c r="S50" i="19"/>
  <c r="J50" i="19"/>
  <c r="S49" i="19"/>
  <c r="J49" i="19"/>
  <c r="S48" i="19"/>
  <c r="J48" i="19"/>
  <c r="S47" i="19"/>
  <c r="S62" i="19" s="1"/>
  <c r="J47" i="19"/>
  <c r="J62" i="19" s="1"/>
  <c r="K45" i="19"/>
  <c r="I45" i="19"/>
  <c r="H45" i="19"/>
  <c r="G45" i="19"/>
  <c r="F45" i="19"/>
  <c r="E45" i="19"/>
  <c r="D45" i="19"/>
  <c r="C45" i="19"/>
  <c r="S44" i="19"/>
  <c r="J44" i="19"/>
  <c r="S43" i="19"/>
  <c r="J43" i="19"/>
  <c r="S42" i="19"/>
  <c r="J42" i="19"/>
  <c r="S41" i="19"/>
  <c r="S45" i="19" s="1"/>
  <c r="J41" i="19"/>
  <c r="S40" i="19"/>
  <c r="J40" i="19"/>
  <c r="J45" i="19" s="1"/>
  <c r="K38" i="19"/>
  <c r="I38" i="19"/>
  <c r="H38" i="19"/>
  <c r="G38" i="19"/>
  <c r="F38" i="19"/>
  <c r="E38" i="19"/>
  <c r="D38" i="19"/>
  <c r="C38" i="19"/>
  <c r="S37" i="19"/>
  <c r="J37" i="19"/>
  <c r="S36" i="19"/>
  <c r="J36" i="19"/>
  <c r="S35" i="19"/>
  <c r="J35" i="19"/>
  <c r="S34" i="19"/>
  <c r="J34" i="19"/>
  <c r="S33" i="19"/>
  <c r="J33" i="19"/>
  <c r="S32" i="19"/>
  <c r="J32" i="19"/>
  <c r="S31" i="19"/>
  <c r="J31" i="19"/>
  <c r="S30" i="19"/>
  <c r="J30" i="19"/>
  <c r="S29" i="19"/>
  <c r="J29" i="19"/>
  <c r="S28" i="19"/>
  <c r="J28" i="19"/>
  <c r="J27" i="19"/>
  <c r="S26" i="19"/>
  <c r="J26" i="19"/>
  <c r="S25" i="19"/>
  <c r="J25" i="19"/>
  <c r="S24" i="19"/>
  <c r="S38" i="19" s="1"/>
  <c r="J24" i="19"/>
  <c r="S23" i="19"/>
  <c r="J23" i="19"/>
  <c r="J38" i="19" s="1"/>
  <c r="K21" i="19"/>
  <c r="K126" i="19" s="1"/>
  <c r="I21" i="19"/>
  <c r="I126" i="19" s="1"/>
  <c r="H21" i="19"/>
  <c r="H126" i="19" s="1"/>
  <c r="G21" i="19"/>
  <c r="G126" i="19" s="1"/>
  <c r="F21" i="19"/>
  <c r="F126" i="19" s="1"/>
  <c r="E21" i="19"/>
  <c r="E126" i="19" s="1"/>
  <c r="D21" i="19"/>
  <c r="D126" i="19" s="1"/>
  <c r="C21" i="19"/>
  <c r="C126" i="19" s="1"/>
  <c r="S20" i="19"/>
  <c r="J20" i="19"/>
  <c r="S19" i="19"/>
  <c r="J19" i="19"/>
  <c r="S18" i="19"/>
  <c r="J18" i="19"/>
  <c r="S17" i="19"/>
  <c r="J17" i="19"/>
  <c r="S16" i="19"/>
  <c r="J16" i="19"/>
  <c r="S15" i="19"/>
  <c r="J15" i="19"/>
  <c r="S14" i="19"/>
  <c r="J14" i="19"/>
  <c r="S13" i="19"/>
  <c r="J13" i="19"/>
  <c r="S12" i="19"/>
  <c r="J12" i="19"/>
  <c r="S11" i="19"/>
  <c r="J11" i="19"/>
  <c r="S10" i="19"/>
  <c r="J10" i="19"/>
  <c r="S9" i="19"/>
  <c r="J9" i="19"/>
  <c r="S8" i="19"/>
  <c r="J8" i="19"/>
  <c r="S7" i="19"/>
  <c r="J7" i="19"/>
  <c r="S6" i="19"/>
  <c r="S21" i="19" s="1"/>
  <c r="S126" i="19" s="1"/>
  <c r="J6" i="19"/>
  <c r="J21" i="19" s="1"/>
  <c r="J126" i="19" s="1"/>
  <c r="K123" i="18"/>
  <c r="I123" i="18"/>
  <c r="H123" i="18"/>
  <c r="G123" i="18"/>
  <c r="F123" i="18"/>
  <c r="E123" i="18"/>
  <c r="D123" i="18"/>
  <c r="C123" i="18"/>
  <c r="S122" i="18"/>
  <c r="J122" i="18"/>
  <c r="S121" i="18"/>
  <c r="J121" i="18"/>
  <c r="S120" i="18"/>
  <c r="J120" i="18"/>
  <c r="S119" i="18"/>
  <c r="J119" i="18"/>
  <c r="S118" i="18"/>
  <c r="J118" i="18"/>
  <c r="S117" i="18"/>
  <c r="J117" i="18"/>
  <c r="S116" i="18"/>
  <c r="J116" i="18"/>
  <c r="S115" i="18"/>
  <c r="S123" i="18" s="1"/>
  <c r="J115" i="18"/>
  <c r="J123" i="18" s="1"/>
  <c r="K112" i="18"/>
  <c r="I112" i="18"/>
  <c r="H112" i="18"/>
  <c r="G112" i="18"/>
  <c r="F112" i="18"/>
  <c r="E112" i="18"/>
  <c r="D112" i="18"/>
  <c r="C112" i="18"/>
  <c r="S111" i="18"/>
  <c r="J111" i="18"/>
  <c r="S110" i="18"/>
  <c r="J110" i="18"/>
  <c r="S109" i="18"/>
  <c r="J109" i="18"/>
  <c r="S108" i="18"/>
  <c r="J108" i="18"/>
  <c r="S107" i="18"/>
  <c r="J107" i="18"/>
  <c r="S106" i="18"/>
  <c r="J106" i="18"/>
  <c r="S105" i="18"/>
  <c r="J105" i="18"/>
  <c r="S104" i="18"/>
  <c r="J104" i="18"/>
  <c r="S103" i="18"/>
  <c r="J103" i="18"/>
  <c r="S102" i="18"/>
  <c r="J102" i="18"/>
  <c r="S101" i="18"/>
  <c r="S112" i="18" s="1"/>
  <c r="J101" i="18"/>
  <c r="J112" i="18" s="1"/>
  <c r="K98" i="18"/>
  <c r="I98" i="18"/>
  <c r="H98" i="18"/>
  <c r="G98" i="18"/>
  <c r="F98" i="18"/>
  <c r="E98" i="18"/>
  <c r="D98" i="18"/>
  <c r="C98" i="18"/>
  <c r="S97" i="18"/>
  <c r="J97" i="18"/>
  <c r="S96" i="18"/>
  <c r="J96" i="18"/>
  <c r="S95" i="18"/>
  <c r="J95" i="18"/>
  <c r="S94" i="18"/>
  <c r="J94" i="18"/>
  <c r="S93" i="18"/>
  <c r="J93" i="18"/>
  <c r="S92" i="18"/>
  <c r="J92" i="18"/>
  <c r="S91" i="18"/>
  <c r="J91" i="18"/>
  <c r="S90" i="18"/>
  <c r="J90" i="18"/>
  <c r="S89" i="18"/>
  <c r="J89" i="18"/>
  <c r="S88" i="18"/>
  <c r="J88" i="18"/>
  <c r="S87" i="18"/>
  <c r="J87" i="18"/>
  <c r="S86" i="18"/>
  <c r="J86" i="18"/>
  <c r="S85" i="18"/>
  <c r="J85" i="18"/>
  <c r="S84" i="18"/>
  <c r="J84" i="18"/>
  <c r="S83" i="18"/>
  <c r="S98" i="18" s="1"/>
  <c r="J83" i="18"/>
  <c r="J98" i="18" s="1"/>
  <c r="A82" i="18"/>
  <c r="K80" i="18"/>
  <c r="J80" i="18"/>
  <c r="I80" i="18"/>
  <c r="H80" i="18"/>
  <c r="G80" i="18"/>
  <c r="F80" i="18"/>
  <c r="E80" i="18"/>
  <c r="D80" i="18"/>
  <c r="C80" i="18"/>
  <c r="S79" i="18"/>
  <c r="J79" i="18"/>
  <c r="S78" i="18"/>
  <c r="J78" i="18"/>
  <c r="S77" i="18"/>
  <c r="J77" i="18"/>
  <c r="S76" i="18"/>
  <c r="J76" i="18"/>
  <c r="S75" i="18"/>
  <c r="J75" i="18"/>
  <c r="S74" i="18"/>
  <c r="J74" i="18"/>
  <c r="S73" i="18"/>
  <c r="J73" i="18"/>
  <c r="S72" i="18"/>
  <c r="J72" i="18"/>
  <c r="S71" i="18"/>
  <c r="J71" i="18"/>
  <c r="S70" i="18"/>
  <c r="J70" i="18"/>
  <c r="S69" i="18"/>
  <c r="J69" i="18"/>
  <c r="S68" i="18"/>
  <c r="J68" i="18"/>
  <c r="S67" i="18"/>
  <c r="J67" i="18"/>
  <c r="S66" i="18"/>
  <c r="J66" i="18"/>
  <c r="S65" i="18"/>
  <c r="S80" i="18" s="1"/>
  <c r="J65" i="18"/>
  <c r="K62" i="18"/>
  <c r="J62" i="18"/>
  <c r="I62" i="18"/>
  <c r="H62" i="18"/>
  <c r="G62" i="18"/>
  <c r="F62" i="18"/>
  <c r="E62" i="18"/>
  <c r="D62" i="18"/>
  <c r="C62" i="18"/>
  <c r="S61" i="18"/>
  <c r="J61" i="18"/>
  <c r="S60" i="18"/>
  <c r="J60" i="18"/>
  <c r="S59" i="18"/>
  <c r="J59" i="18"/>
  <c r="S58" i="18"/>
  <c r="J58" i="18"/>
  <c r="S57" i="18"/>
  <c r="J57" i="18"/>
  <c r="S56" i="18"/>
  <c r="J56" i="18"/>
  <c r="S55" i="18"/>
  <c r="J55" i="18"/>
  <c r="S54" i="18"/>
  <c r="J54" i="18"/>
  <c r="S53" i="18"/>
  <c r="J53" i="18"/>
  <c r="S52" i="18"/>
  <c r="J52" i="18"/>
  <c r="S51" i="18"/>
  <c r="J51" i="18"/>
  <c r="S50" i="18"/>
  <c r="J50" i="18"/>
  <c r="S49" i="18"/>
  <c r="J49" i="18"/>
  <c r="S48" i="18"/>
  <c r="J48" i="18"/>
  <c r="S47" i="18"/>
  <c r="S62" i="18" s="1"/>
  <c r="J47" i="18"/>
  <c r="K45" i="18"/>
  <c r="J45" i="18"/>
  <c r="I45" i="18"/>
  <c r="H45" i="18"/>
  <c r="G45" i="18"/>
  <c r="F45" i="18"/>
  <c r="E45" i="18"/>
  <c r="D45" i="18"/>
  <c r="C45" i="18"/>
  <c r="S44" i="18"/>
  <c r="J44" i="18"/>
  <c r="S43" i="18"/>
  <c r="J43" i="18"/>
  <c r="S42" i="18"/>
  <c r="J42" i="18"/>
  <c r="S41" i="18"/>
  <c r="J41" i="18"/>
  <c r="S40" i="18"/>
  <c r="S45" i="18" s="1"/>
  <c r="J40" i="18"/>
  <c r="K38" i="18"/>
  <c r="I38" i="18"/>
  <c r="H38" i="18"/>
  <c r="G38" i="18"/>
  <c r="F38" i="18"/>
  <c r="E38" i="18"/>
  <c r="D38" i="18"/>
  <c r="C38" i="18"/>
  <c r="S37" i="18"/>
  <c r="J37" i="18"/>
  <c r="S36" i="18"/>
  <c r="J36" i="18"/>
  <c r="S35" i="18"/>
  <c r="J35" i="18"/>
  <c r="S34" i="18"/>
  <c r="J34" i="18"/>
  <c r="S33" i="18"/>
  <c r="J33" i="18"/>
  <c r="S32" i="18"/>
  <c r="J32" i="18"/>
  <c r="S31" i="18"/>
  <c r="J31" i="18"/>
  <c r="S30" i="18"/>
  <c r="J30" i="18"/>
  <c r="S29" i="18"/>
  <c r="J29" i="18"/>
  <c r="S28" i="18"/>
  <c r="J28" i="18"/>
  <c r="J27" i="18"/>
  <c r="S26" i="18"/>
  <c r="J26" i="18"/>
  <c r="S25" i="18"/>
  <c r="J25" i="18"/>
  <c r="S24" i="18"/>
  <c r="J24" i="18"/>
  <c r="S23" i="18"/>
  <c r="S38" i="18" s="1"/>
  <c r="J23" i="18"/>
  <c r="J38" i="18" s="1"/>
  <c r="K21" i="18"/>
  <c r="K126" i="18" s="1"/>
  <c r="I21" i="18"/>
  <c r="I126" i="18" s="1"/>
  <c r="H21" i="18"/>
  <c r="H126" i="18" s="1"/>
  <c r="G21" i="18"/>
  <c r="G126" i="18" s="1"/>
  <c r="F21" i="18"/>
  <c r="F126" i="18" s="1"/>
  <c r="E21" i="18"/>
  <c r="E126" i="18" s="1"/>
  <c r="D21" i="18"/>
  <c r="D126" i="18" s="1"/>
  <c r="C21" i="18"/>
  <c r="C126" i="18" s="1"/>
  <c r="S20" i="18"/>
  <c r="J20" i="18"/>
  <c r="S19" i="18"/>
  <c r="J19" i="18"/>
  <c r="S18" i="18"/>
  <c r="J18" i="18"/>
  <c r="S17" i="18"/>
  <c r="J17" i="18"/>
  <c r="S16" i="18"/>
  <c r="J16" i="18"/>
  <c r="S15" i="18"/>
  <c r="J15" i="18"/>
  <c r="S14" i="18"/>
  <c r="J14" i="18"/>
  <c r="S13" i="18"/>
  <c r="J13" i="18"/>
  <c r="S12" i="18"/>
  <c r="J12" i="18"/>
  <c r="S11" i="18"/>
  <c r="J11" i="18"/>
  <c r="S10" i="18"/>
  <c r="J10" i="18"/>
  <c r="S9" i="18"/>
  <c r="J9" i="18"/>
  <c r="S8" i="18"/>
  <c r="J8" i="18"/>
  <c r="S7" i="18"/>
  <c r="J7" i="18"/>
  <c r="S6" i="18"/>
  <c r="S21" i="18" s="1"/>
  <c r="S126" i="18" s="1"/>
  <c r="J6" i="18"/>
  <c r="J21" i="18" s="1"/>
  <c r="K123" i="17"/>
  <c r="I123" i="17"/>
  <c r="H123" i="17"/>
  <c r="G123" i="17"/>
  <c r="F123" i="17"/>
  <c r="E123" i="17"/>
  <c r="D123" i="17"/>
  <c r="C123" i="17"/>
  <c r="S122" i="17"/>
  <c r="J122" i="17"/>
  <c r="S121" i="17"/>
  <c r="J121" i="17"/>
  <c r="S120" i="17"/>
  <c r="J120" i="17"/>
  <c r="S119" i="17"/>
  <c r="J119" i="17"/>
  <c r="S118" i="17"/>
  <c r="J118" i="17"/>
  <c r="S117" i="17"/>
  <c r="J117" i="17"/>
  <c r="S116" i="17"/>
  <c r="J116" i="17"/>
  <c r="S115" i="17"/>
  <c r="S123" i="17" s="1"/>
  <c r="J115" i="17"/>
  <c r="J123" i="17" s="1"/>
  <c r="K112" i="17"/>
  <c r="I112" i="17"/>
  <c r="H112" i="17"/>
  <c r="G112" i="17"/>
  <c r="F112" i="17"/>
  <c r="E112" i="17"/>
  <c r="D112" i="17"/>
  <c r="C112" i="17"/>
  <c r="S111" i="17"/>
  <c r="J111" i="17"/>
  <c r="S110" i="17"/>
  <c r="J110" i="17"/>
  <c r="S109" i="17"/>
  <c r="J109" i="17"/>
  <c r="S108" i="17"/>
  <c r="J108" i="17"/>
  <c r="S107" i="17"/>
  <c r="J107" i="17"/>
  <c r="S106" i="17"/>
  <c r="J106" i="17"/>
  <c r="S105" i="17"/>
  <c r="J105" i="17"/>
  <c r="S104" i="17"/>
  <c r="J104" i="17"/>
  <c r="S103" i="17"/>
  <c r="J103" i="17"/>
  <c r="S102" i="17"/>
  <c r="J102" i="17"/>
  <c r="S101" i="17"/>
  <c r="S112" i="17" s="1"/>
  <c r="J101" i="17"/>
  <c r="J112" i="17" s="1"/>
  <c r="K98" i="17"/>
  <c r="I98" i="17"/>
  <c r="H98" i="17"/>
  <c r="G98" i="17"/>
  <c r="F98" i="17"/>
  <c r="E98" i="17"/>
  <c r="D98" i="17"/>
  <c r="C98" i="17"/>
  <c r="S97" i="17"/>
  <c r="J97" i="17"/>
  <c r="S96" i="17"/>
  <c r="J96" i="17"/>
  <c r="S95" i="17"/>
  <c r="J95" i="17"/>
  <c r="S94" i="17"/>
  <c r="J94" i="17"/>
  <c r="S93" i="17"/>
  <c r="J93" i="17"/>
  <c r="S92" i="17"/>
  <c r="J92" i="17"/>
  <c r="S91" i="17"/>
  <c r="J91" i="17"/>
  <c r="S90" i="17"/>
  <c r="J90" i="17"/>
  <c r="S89" i="17"/>
  <c r="J89" i="17"/>
  <c r="S88" i="17"/>
  <c r="J88" i="17"/>
  <c r="S87" i="17"/>
  <c r="J87" i="17"/>
  <c r="S86" i="17"/>
  <c r="J86" i="17"/>
  <c r="S85" i="17"/>
  <c r="J85" i="17"/>
  <c r="S84" i="17"/>
  <c r="J84" i="17"/>
  <c r="S83" i="17"/>
  <c r="S98" i="17" s="1"/>
  <c r="J83" i="17"/>
  <c r="J98" i="17" s="1"/>
  <c r="A82" i="17"/>
  <c r="K80" i="17"/>
  <c r="J80" i="17"/>
  <c r="I80" i="17"/>
  <c r="H80" i="17"/>
  <c r="G80" i="17"/>
  <c r="F80" i="17"/>
  <c r="E80" i="17"/>
  <c r="D80" i="17"/>
  <c r="C80" i="17"/>
  <c r="S79" i="17"/>
  <c r="J79" i="17"/>
  <c r="S78" i="17"/>
  <c r="J78" i="17"/>
  <c r="S77" i="17"/>
  <c r="J77" i="17"/>
  <c r="S76" i="17"/>
  <c r="J76" i="17"/>
  <c r="S75" i="17"/>
  <c r="J75" i="17"/>
  <c r="S74" i="17"/>
  <c r="J74" i="17"/>
  <c r="S73" i="17"/>
  <c r="J73" i="17"/>
  <c r="S72" i="17"/>
  <c r="J72" i="17"/>
  <c r="S71" i="17"/>
  <c r="J71" i="17"/>
  <c r="S70" i="17"/>
  <c r="J70" i="17"/>
  <c r="S69" i="17"/>
  <c r="J69" i="17"/>
  <c r="S68" i="17"/>
  <c r="J68" i="17"/>
  <c r="S67" i="17"/>
  <c r="J67" i="17"/>
  <c r="S66" i="17"/>
  <c r="J66" i="17"/>
  <c r="S65" i="17"/>
  <c r="S80" i="17" s="1"/>
  <c r="J65" i="17"/>
  <c r="K62" i="17"/>
  <c r="J62" i="17"/>
  <c r="I62" i="17"/>
  <c r="H62" i="17"/>
  <c r="G62" i="17"/>
  <c r="F62" i="17"/>
  <c r="E62" i="17"/>
  <c r="D62" i="17"/>
  <c r="C62" i="17"/>
  <c r="S61" i="17"/>
  <c r="J61" i="17"/>
  <c r="S60" i="17"/>
  <c r="J60" i="17"/>
  <c r="S59" i="17"/>
  <c r="J59" i="17"/>
  <c r="S58" i="17"/>
  <c r="J58" i="17"/>
  <c r="S57" i="17"/>
  <c r="J57" i="17"/>
  <c r="S56" i="17"/>
  <c r="J56" i="17"/>
  <c r="S55" i="17"/>
  <c r="J55" i="17"/>
  <c r="S54" i="17"/>
  <c r="J54" i="17"/>
  <c r="S53" i="17"/>
  <c r="J53" i="17"/>
  <c r="S52" i="17"/>
  <c r="J52" i="17"/>
  <c r="S51" i="17"/>
  <c r="J51" i="17"/>
  <c r="S50" i="17"/>
  <c r="J50" i="17"/>
  <c r="S49" i="17"/>
  <c r="J49" i="17"/>
  <c r="S48" i="17"/>
  <c r="J48" i="17"/>
  <c r="S47" i="17"/>
  <c r="S62" i="17" s="1"/>
  <c r="J47" i="17"/>
  <c r="K45" i="17"/>
  <c r="J45" i="17"/>
  <c r="I45" i="17"/>
  <c r="H45" i="17"/>
  <c r="G45" i="17"/>
  <c r="F45" i="17"/>
  <c r="E45" i="17"/>
  <c r="D45" i="17"/>
  <c r="C45" i="17"/>
  <c r="S44" i="17"/>
  <c r="J44" i="17"/>
  <c r="S43" i="17"/>
  <c r="J43" i="17"/>
  <c r="S42" i="17"/>
  <c r="J42" i="17"/>
  <c r="S41" i="17"/>
  <c r="J41" i="17"/>
  <c r="S40" i="17"/>
  <c r="S45" i="17" s="1"/>
  <c r="J40" i="17"/>
  <c r="K38" i="17"/>
  <c r="I38" i="17"/>
  <c r="H38" i="17"/>
  <c r="G38" i="17"/>
  <c r="F38" i="17"/>
  <c r="E38" i="17"/>
  <c r="D38" i="17"/>
  <c r="C38" i="17"/>
  <c r="S37" i="17"/>
  <c r="J37" i="17"/>
  <c r="S36" i="17"/>
  <c r="J36" i="17"/>
  <c r="S35" i="17"/>
  <c r="J35" i="17"/>
  <c r="S34" i="17"/>
  <c r="J34" i="17"/>
  <c r="S33" i="17"/>
  <c r="J33" i="17"/>
  <c r="S32" i="17"/>
  <c r="J32" i="17"/>
  <c r="S31" i="17"/>
  <c r="J31" i="17"/>
  <c r="S30" i="17"/>
  <c r="J30" i="17"/>
  <c r="S29" i="17"/>
  <c r="J29" i="17"/>
  <c r="S28" i="17"/>
  <c r="J28" i="17"/>
  <c r="J27" i="17"/>
  <c r="S26" i="17"/>
  <c r="J26" i="17"/>
  <c r="S25" i="17"/>
  <c r="J25" i="17"/>
  <c r="S24" i="17"/>
  <c r="J24" i="17"/>
  <c r="S23" i="17"/>
  <c r="S38" i="17" s="1"/>
  <c r="J23" i="17"/>
  <c r="J38" i="17" s="1"/>
  <c r="K21" i="17"/>
  <c r="K126" i="17" s="1"/>
  <c r="I21" i="17"/>
  <c r="I126" i="17" s="1"/>
  <c r="H21" i="17"/>
  <c r="H126" i="17" s="1"/>
  <c r="G21" i="17"/>
  <c r="G126" i="17" s="1"/>
  <c r="F21" i="17"/>
  <c r="F126" i="17" s="1"/>
  <c r="E21" i="17"/>
  <c r="E126" i="17" s="1"/>
  <c r="D21" i="17"/>
  <c r="D126" i="17" s="1"/>
  <c r="C21" i="17"/>
  <c r="C126" i="17" s="1"/>
  <c r="S20" i="17"/>
  <c r="J20" i="17"/>
  <c r="S19" i="17"/>
  <c r="J19" i="17"/>
  <c r="S18" i="17"/>
  <c r="J18" i="17"/>
  <c r="S17" i="17"/>
  <c r="J17" i="17"/>
  <c r="S16" i="17"/>
  <c r="J16" i="17"/>
  <c r="S15" i="17"/>
  <c r="J15" i="17"/>
  <c r="S14" i="17"/>
  <c r="J14" i="17"/>
  <c r="S13" i="17"/>
  <c r="J13" i="17"/>
  <c r="S12" i="17"/>
  <c r="J12" i="17"/>
  <c r="S11" i="17"/>
  <c r="J11" i="17"/>
  <c r="S10" i="17"/>
  <c r="J10" i="17"/>
  <c r="S9" i="17"/>
  <c r="J9" i="17"/>
  <c r="S8" i="17"/>
  <c r="J8" i="17"/>
  <c r="S7" i="17"/>
  <c r="J7" i="17"/>
  <c r="S6" i="17"/>
  <c r="S21" i="17" s="1"/>
  <c r="S126" i="17" s="1"/>
  <c r="J6" i="17"/>
  <c r="J21" i="17" s="1"/>
  <c r="K123" i="16"/>
  <c r="I123" i="16"/>
  <c r="H123" i="16"/>
  <c r="G123" i="16"/>
  <c r="F123" i="16"/>
  <c r="E123" i="16"/>
  <c r="D123" i="16"/>
  <c r="C123" i="16"/>
  <c r="S122" i="16"/>
  <c r="J122" i="16"/>
  <c r="S121" i="16"/>
  <c r="J121" i="16"/>
  <c r="S120" i="16"/>
  <c r="J120" i="16"/>
  <c r="S119" i="16"/>
  <c r="J119" i="16"/>
  <c r="S118" i="16"/>
  <c r="J118" i="16"/>
  <c r="S117" i="16"/>
  <c r="J117" i="16"/>
  <c r="S116" i="16"/>
  <c r="J116" i="16"/>
  <c r="J123" i="16" s="1"/>
  <c r="S115" i="16"/>
  <c r="S123" i="16" s="1"/>
  <c r="J115" i="16"/>
  <c r="K112" i="16"/>
  <c r="I112" i="16"/>
  <c r="H112" i="16"/>
  <c r="G112" i="16"/>
  <c r="F112" i="16"/>
  <c r="E112" i="16"/>
  <c r="D112" i="16"/>
  <c r="C112" i="16"/>
  <c r="S111" i="16"/>
  <c r="J111" i="16"/>
  <c r="S110" i="16"/>
  <c r="J110" i="16"/>
  <c r="S109" i="16"/>
  <c r="J109" i="16"/>
  <c r="S108" i="16"/>
  <c r="J108" i="16"/>
  <c r="S107" i="16"/>
  <c r="J107" i="16"/>
  <c r="S106" i="16"/>
  <c r="J106" i="16"/>
  <c r="S105" i="16"/>
  <c r="J105" i="16"/>
  <c r="S104" i="16"/>
  <c r="J104" i="16"/>
  <c r="S103" i="16"/>
  <c r="J103" i="16"/>
  <c r="S102" i="16"/>
  <c r="S112" i="16" s="1"/>
  <c r="J102" i="16"/>
  <c r="J112" i="16" s="1"/>
  <c r="S101" i="16"/>
  <c r="J101" i="16"/>
  <c r="K98" i="16"/>
  <c r="I98" i="16"/>
  <c r="H98" i="16"/>
  <c r="G98" i="16"/>
  <c r="F98" i="16"/>
  <c r="E98" i="16"/>
  <c r="D98" i="16"/>
  <c r="C98" i="16"/>
  <c r="S97" i="16"/>
  <c r="J97" i="16"/>
  <c r="S96" i="16"/>
  <c r="J96" i="16"/>
  <c r="S95" i="16"/>
  <c r="J95" i="16"/>
  <c r="S94" i="16"/>
  <c r="J94" i="16"/>
  <c r="S93" i="16"/>
  <c r="J93" i="16"/>
  <c r="S92" i="16"/>
  <c r="J92" i="16"/>
  <c r="S91" i="16"/>
  <c r="J91" i="16"/>
  <c r="S90" i="16"/>
  <c r="J90" i="16"/>
  <c r="S89" i="16"/>
  <c r="J89" i="16"/>
  <c r="S88" i="16"/>
  <c r="J88" i="16"/>
  <c r="S87" i="16"/>
  <c r="J87" i="16"/>
  <c r="S86" i="16"/>
  <c r="J86" i="16"/>
  <c r="S85" i="16"/>
  <c r="J85" i="16"/>
  <c r="S84" i="16"/>
  <c r="S98" i="16" s="1"/>
  <c r="J84" i="16"/>
  <c r="J98" i="16" s="1"/>
  <c r="S83" i="16"/>
  <c r="J83" i="16"/>
  <c r="A82" i="16"/>
  <c r="K80" i="16"/>
  <c r="I80" i="16"/>
  <c r="H80" i="16"/>
  <c r="G80" i="16"/>
  <c r="F80" i="16"/>
  <c r="E80" i="16"/>
  <c r="D80" i="16"/>
  <c r="C80" i="16"/>
  <c r="S79" i="16"/>
  <c r="J79" i="16"/>
  <c r="S78" i="16"/>
  <c r="J78" i="16"/>
  <c r="S77" i="16"/>
  <c r="J77" i="16"/>
  <c r="S76" i="16"/>
  <c r="J76" i="16"/>
  <c r="S75" i="16"/>
  <c r="J75" i="16"/>
  <c r="S74" i="16"/>
  <c r="J74" i="16"/>
  <c r="S73" i="16"/>
  <c r="J73" i="16"/>
  <c r="S72" i="16"/>
  <c r="J72" i="16"/>
  <c r="S71" i="16"/>
  <c r="J71" i="16"/>
  <c r="S70" i="16"/>
  <c r="J70" i="16"/>
  <c r="S69" i="16"/>
  <c r="J69" i="16"/>
  <c r="S68" i="16"/>
  <c r="J68" i="16"/>
  <c r="S67" i="16"/>
  <c r="J67" i="16"/>
  <c r="S66" i="16"/>
  <c r="S80" i="16" s="1"/>
  <c r="J66" i="16"/>
  <c r="S65" i="16"/>
  <c r="J65" i="16"/>
  <c r="J80" i="16" s="1"/>
  <c r="K62" i="16"/>
  <c r="I62" i="16"/>
  <c r="H62" i="16"/>
  <c r="G62" i="16"/>
  <c r="F62" i="16"/>
  <c r="E62" i="16"/>
  <c r="D62" i="16"/>
  <c r="C62" i="16"/>
  <c r="S61" i="16"/>
  <c r="J61" i="16"/>
  <c r="S60" i="16"/>
  <c r="J60" i="16"/>
  <c r="S59" i="16"/>
  <c r="J59" i="16"/>
  <c r="S58" i="16"/>
  <c r="J58" i="16"/>
  <c r="S57" i="16"/>
  <c r="J57" i="16"/>
  <c r="S56" i="16"/>
  <c r="J56" i="16"/>
  <c r="S55" i="16"/>
  <c r="J55" i="16"/>
  <c r="S54" i="16"/>
  <c r="J54" i="16"/>
  <c r="S53" i="16"/>
  <c r="J53" i="16"/>
  <c r="S52" i="16"/>
  <c r="J52" i="16"/>
  <c r="S51" i="16"/>
  <c r="J51" i="16"/>
  <c r="S50" i="16"/>
  <c r="J50" i="16"/>
  <c r="S49" i="16"/>
  <c r="J49" i="16"/>
  <c r="S48" i="16"/>
  <c r="J48" i="16"/>
  <c r="S47" i="16"/>
  <c r="S62" i="16" s="1"/>
  <c r="J47" i="16"/>
  <c r="J62" i="16" s="1"/>
  <c r="K45" i="16"/>
  <c r="I45" i="16"/>
  <c r="H45" i="16"/>
  <c r="G45" i="16"/>
  <c r="F45" i="16"/>
  <c r="E45" i="16"/>
  <c r="D45" i="16"/>
  <c r="C45" i="16"/>
  <c r="S44" i="16"/>
  <c r="J44" i="16"/>
  <c r="S43" i="16"/>
  <c r="J43" i="16"/>
  <c r="S42" i="16"/>
  <c r="J42" i="16"/>
  <c r="S41" i="16"/>
  <c r="S45" i="16" s="1"/>
  <c r="J41" i="16"/>
  <c r="S40" i="16"/>
  <c r="J40" i="16"/>
  <c r="J45" i="16" s="1"/>
  <c r="K38" i="16"/>
  <c r="I38" i="16"/>
  <c r="H38" i="16"/>
  <c r="G38" i="16"/>
  <c r="F38" i="16"/>
  <c r="E38" i="16"/>
  <c r="D38" i="16"/>
  <c r="C38" i="16"/>
  <c r="S37" i="16"/>
  <c r="J37" i="16"/>
  <c r="S36" i="16"/>
  <c r="J36" i="16"/>
  <c r="S35" i="16"/>
  <c r="J35" i="16"/>
  <c r="S34" i="16"/>
  <c r="J34" i="16"/>
  <c r="S33" i="16"/>
  <c r="J33" i="16"/>
  <c r="S32" i="16"/>
  <c r="J32" i="16"/>
  <c r="S31" i="16"/>
  <c r="J31" i="16"/>
  <c r="S30" i="16"/>
  <c r="J30" i="16"/>
  <c r="S29" i="16"/>
  <c r="J29" i="16"/>
  <c r="S28" i="16"/>
  <c r="J28" i="16"/>
  <c r="J27" i="16"/>
  <c r="S26" i="16"/>
  <c r="J26" i="16"/>
  <c r="S25" i="16"/>
  <c r="J25" i="16"/>
  <c r="S24" i="16"/>
  <c r="S38" i="16" s="1"/>
  <c r="J24" i="16"/>
  <c r="S23" i="16"/>
  <c r="J23" i="16"/>
  <c r="J38" i="16" s="1"/>
  <c r="K21" i="16"/>
  <c r="K126" i="16" s="1"/>
  <c r="I21" i="16"/>
  <c r="I126" i="16" s="1"/>
  <c r="H21" i="16"/>
  <c r="H126" i="16" s="1"/>
  <c r="G21" i="16"/>
  <c r="G126" i="16" s="1"/>
  <c r="F21" i="16"/>
  <c r="F126" i="16" s="1"/>
  <c r="E21" i="16"/>
  <c r="E126" i="16" s="1"/>
  <c r="D21" i="16"/>
  <c r="D126" i="16" s="1"/>
  <c r="C21" i="16"/>
  <c r="C126" i="16" s="1"/>
  <c r="S20" i="16"/>
  <c r="J20" i="16"/>
  <c r="S19" i="16"/>
  <c r="J19" i="16"/>
  <c r="S18" i="16"/>
  <c r="J18" i="16"/>
  <c r="S17" i="16"/>
  <c r="J17" i="16"/>
  <c r="S16" i="16"/>
  <c r="J16" i="16"/>
  <c r="S15" i="16"/>
  <c r="J15" i="16"/>
  <c r="S14" i="16"/>
  <c r="J14" i="16"/>
  <c r="S13" i="16"/>
  <c r="J13" i="16"/>
  <c r="S12" i="16"/>
  <c r="J12" i="16"/>
  <c r="S11" i="16"/>
  <c r="J11" i="16"/>
  <c r="S10" i="16"/>
  <c r="J10" i="16"/>
  <c r="S9" i="16"/>
  <c r="J9" i="16"/>
  <c r="S8" i="16"/>
  <c r="J8" i="16"/>
  <c r="S7" i="16"/>
  <c r="J7" i="16"/>
  <c r="S6" i="16"/>
  <c r="S21" i="16" s="1"/>
  <c r="S126" i="16" s="1"/>
  <c r="J6" i="16"/>
  <c r="J21" i="16" s="1"/>
  <c r="J126" i="16" s="1"/>
  <c r="K123" i="15"/>
  <c r="I123" i="15"/>
  <c r="H123" i="15"/>
  <c r="G123" i="15"/>
  <c r="F123" i="15"/>
  <c r="E123" i="15"/>
  <c r="D123" i="15"/>
  <c r="C123" i="15"/>
  <c r="S122" i="15"/>
  <c r="J122" i="15"/>
  <c r="S121" i="15"/>
  <c r="J121" i="15"/>
  <c r="S120" i="15"/>
  <c r="J120" i="15"/>
  <c r="S119" i="15"/>
  <c r="J119" i="15"/>
  <c r="S118" i="15"/>
  <c r="J118" i="15"/>
  <c r="S117" i="15"/>
  <c r="J117" i="15"/>
  <c r="S116" i="15"/>
  <c r="J116" i="15"/>
  <c r="S115" i="15"/>
  <c r="S123" i="15" s="1"/>
  <c r="J115" i="15"/>
  <c r="J123" i="15" s="1"/>
  <c r="K112" i="15"/>
  <c r="I112" i="15"/>
  <c r="H112" i="15"/>
  <c r="G112" i="15"/>
  <c r="F112" i="15"/>
  <c r="E112" i="15"/>
  <c r="D112" i="15"/>
  <c r="C112" i="15"/>
  <c r="S111" i="15"/>
  <c r="J111" i="15"/>
  <c r="S110" i="15"/>
  <c r="J110" i="15"/>
  <c r="S109" i="15"/>
  <c r="J109" i="15"/>
  <c r="S108" i="15"/>
  <c r="J108" i="15"/>
  <c r="S107" i="15"/>
  <c r="J107" i="15"/>
  <c r="S106" i="15"/>
  <c r="J106" i="15"/>
  <c r="S105" i="15"/>
  <c r="J105" i="15"/>
  <c r="S104" i="15"/>
  <c r="J104" i="15"/>
  <c r="S103" i="15"/>
  <c r="J103" i="15"/>
  <c r="S102" i="15"/>
  <c r="J102" i="15"/>
  <c r="S101" i="15"/>
  <c r="S112" i="15" s="1"/>
  <c r="J101" i="15"/>
  <c r="J112" i="15" s="1"/>
  <c r="K98" i="15"/>
  <c r="I98" i="15"/>
  <c r="H98" i="15"/>
  <c r="G98" i="15"/>
  <c r="F98" i="15"/>
  <c r="E98" i="15"/>
  <c r="D98" i="15"/>
  <c r="C98" i="15"/>
  <c r="S97" i="15"/>
  <c r="J97" i="15"/>
  <c r="S96" i="15"/>
  <c r="J96" i="15"/>
  <c r="S95" i="15"/>
  <c r="J95" i="15"/>
  <c r="S94" i="15"/>
  <c r="J94" i="15"/>
  <c r="S93" i="15"/>
  <c r="J93" i="15"/>
  <c r="S92" i="15"/>
  <c r="J92" i="15"/>
  <c r="S91" i="15"/>
  <c r="J91" i="15"/>
  <c r="S90" i="15"/>
  <c r="J90" i="15"/>
  <c r="S89" i="15"/>
  <c r="J89" i="15"/>
  <c r="S88" i="15"/>
  <c r="J88" i="15"/>
  <c r="S87" i="15"/>
  <c r="J87" i="15"/>
  <c r="S86" i="15"/>
  <c r="J86" i="15"/>
  <c r="S85" i="15"/>
  <c r="J85" i="15"/>
  <c r="S84" i="15"/>
  <c r="J84" i="15"/>
  <c r="S83" i="15"/>
  <c r="S98" i="15" s="1"/>
  <c r="J83" i="15"/>
  <c r="J98" i="15" s="1"/>
  <c r="A82" i="15"/>
  <c r="K80" i="15"/>
  <c r="J80" i="15"/>
  <c r="I80" i="15"/>
  <c r="H80" i="15"/>
  <c r="G80" i="15"/>
  <c r="F80" i="15"/>
  <c r="E80" i="15"/>
  <c r="D80" i="15"/>
  <c r="C80" i="15"/>
  <c r="S79" i="15"/>
  <c r="J79" i="15"/>
  <c r="S78" i="15"/>
  <c r="J78" i="15"/>
  <c r="S77" i="15"/>
  <c r="J77" i="15"/>
  <c r="S76" i="15"/>
  <c r="J76" i="15"/>
  <c r="S75" i="15"/>
  <c r="J75" i="15"/>
  <c r="S74" i="15"/>
  <c r="J74" i="15"/>
  <c r="S73" i="15"/>
  <c r="J73" i="15"/>
  <c r="S72" i="15"/>
  <c r="J72" i="15"/>
  <c r="S71" i="15"/>
  <c r="J71" i="15"/>
  <c r="S70" i="15"/>
  <c r="J70" i="15"/>
  <c r="S69" i="15"/>
  <c r="J69" i="15"/>
  <c r="S68" i="15"/>
  <c r="J68" i="15"/>
  <c r="S67" i="15"/>
  <c r="J67" i="15"/>
  <c r="S66" i="15"/>
  <c r="J66" i="15"/>
  <c r="S65" i="15"/>
  <c r="S80" i="15" s="1"/>
  <c r="J65" i="15"/>
  <c r="K62" i="15"/>
  <c r="J62" i="15"/>
  <c r="I62" i="15"/>
  <c r="H62" i="15"/>
  <c r="G62" i="15"/>
  <c r="F62" i="15"/>
  <c r="E62" i="15"/>
  <c r="D62" i="15"/>
  <c r="C62" i="15"/>
  <c r="S61" i="15"/>
  <c r="J61" i="15"/>
  <c r="S60" i="15"/>
  <c r="J60" i="15"/>
  <c r="S59" i="15"/>
  <c r="J59" i="15"/>
  <c r="S58" i="15"/>
  <c r="J58" i="15"/>
  <c r="S57" i="15"/>
  <c r="J57" i="15"/>
  <c r="S56" i="15"/>
  <c r="J56" i="15"/>
  <c r="S55" i="15"/>
  <c r="J55" i="15"/>
  <c r="S54" i="15"/>
  <c r="J54" i="15"/>
  <c r="S53" i="15"/>
  <c r="J53" i="15"/>
  <c r="S52" i="15"/>
  <c r="J52" i="15"/>
  <c r="S51" i="15"/>
  <c r="J51" i="15"/>
  <c r="S50" i="15"/>
  <c r="J50" i="15"/>
  <c r="S49" i="15"/>
  <c r="J49" i="15"/>
  <c r="S48" i="15"/>
  <c r="J48" i="15"/>
  <c r="S47" i="15"/>
  <c r="S62" i="15" s="1"/>
  <c r="J47" i="15"/>
  <c r="K45" i="15"/>
  <c r="J45" i="15"/>
  <c r="I45" i="15"/>
  <c r="H45" i="15"/>
  <c r="G45" i="15"/>
  <c r="F45" i="15"/>
  <c r="E45" i="15"/>
  <c r="D45" i="15"/>
  <c r="C45" i="15"/>
  <c r="S44" i="15"/>
  <c r="J44" i="15"/>
  <c r="S43" i="15"/>
  <c r="J43" i="15"/>
  <c r="S42" i="15"/>
  <c r="J42" i="15"/>
  <c r="S41" i="15"/>
  <c r="J41" i="15"/>
  <c r="S40" i="15"/>
  <c r="S45" i="15" s="1"/>
  <c r="J40" i="15"/>
  <c r="K38" i="15"/>
  <c r="I38" i="15"/>
  <c r="H38" i="15"/>
  <c r="G38" i="15"/>
  <c r="F38" i="15"/>
  <c r="E38" i="15"/>
  <c r="D38" i="15"/>
  <c r="C38" i="15"/>
  <c r="S37" i="15"/>
  <c r="J37" i="15"/>
  <c r="S36" i="15"/>
  <c r="J36" i="15"/>
  <c r="S35" i="15"/>
  <c r="J35" i="15"/>
  <c r="S34" i="15"/>
  <c r="J34" i="15"/>
  <c r="S33" i="15"/>
  <c r="J33" i="15"/>
  <c r="S32" i="15"/>
  <c r="J32" i="15"/>
  <c r="S31" i="15"/>
  <c r="J31" i="15"/>
  <c r="S30" i="15"/>
  <c r="J30" i="15"/>
  <c r="S29" i="15"/>
  <c r="J29" i="15"/>
  <c r="S28" i="15"/>
  <c r="J28" i="15"/>
  <c r="J27" i="15"/>
  <c r="S26" i="15"/>
  <c r="J26" i="15"/>
  <c r="S25" i="15"/>
  <c r="J25" i="15"/>
  <c r="S24" i="15"/>
  <c r="J24" i="15"/>
  <c r="S23" i="15"/>
  <c r="S38" i="15" s="1"/>
  <c r="J23" i="15"/>
  <c r="J38" i="15" s="1"/>
  <c r="K21" i="15"/>
  <c r="K126" i="15" s="1"/>
  <c r="I21" i="15"/>
  <c r="I126" i="15" s="1"/>
  <c r="H21" i="15"/>
  <c r="H126" i="15" s="1"/>
  <c r="G21" i="15"/>
  <c r="G126" i="15" s="1"/>
  <c r="F21" i="15"/>
  <c r="F126" i="15" s="1"/>
  <c r="E21" i="15"/>
  <c r="E126" i="15" s="1"/>
  <c r="D21" i="15"/>
  <c r="D126" i="15" s="1"/>
  <c r="C21" i="15"/>
  <c r="C126" i="15" s="1"/>
  <c r="S20" i="15"/>
  <c r="J20" i="15"/>
  <c r="S19" i="15"/>
  <c r="J19" i="15"/>
  <c r="S18" i="15"/>
  <c r="J18" i="15"/>
  <c r="S17" i="15"/>
  <c r="J17" i="15"/>
  <c r="S16" i="15"/>
  <c r="J16" i="15"/>
  <c r="S15" i="15"/>
  <c r="J15" i="15"/>
  <c r="S14" i="15"/>
  <c r="J14" i="15"/>
  <c r="S13" i="15"/>
  <c r="J13" i="15"/>
  <c r="S12" i="15"/>
  <c r="J12" i="15"/>
  <c r="S11" i="15"/>
  <c r="J11" i="15"/>
  <c r="S10" i="15"/>
  <c r="J10" i="15"/>
  <c r="S9" i="15"/>
  <c r="J9" i="15"/>
  <c r="S8" i="15"/>
  <c r="J8" i="15"/>
  <c r="S7" i="15"/>
  <c r="J7" i="15"/>
  <c r="S6" i="15"/>
  <c r="S21" i="15" s="1"/>
  <c r="S126" i="15" s="1"/>
  <c r="J6" i="15"/>
  <c r="J21" i="15" s="1"/>
  <c r="K123" i="14"/>
  <c r="I123" i="14"/>
  <c r="H123" i="14"/>
  <c r="G123" i="14"/>
  <c r="F123" i="14"/>
  <c r="E123" i="14"/>
  <c r="D123" i="14"/>
  <c r="C123" i="14"/>
  <c r="S122" i="14"/>
  <c r="J122" i="14"/>
  <c r="S121" i="14"/>
  <c r="J121" i="14"/>
  <c r="S120" i="14"/>
  <c r="J120" i="14"/>
  <c r="S119" i="14"/>
  <c r="J119" i="14"/>
  <c r="S118" i="14"/>
  <c r="J118" i="14"/>
  <c r="S117" i="14"/>
  <c r="J117" i="14"/>
  <c r="S116" i="14"/>
  <c r="J116" i="14"/>
  <c r="S115" i="14"/>
  <c r="S123" i="14" s="1"/>
  <c r="J115" i="14"/>
  <c r="J123" i="14" s="1"/>
  <c r="K112" i="14"/>
  <c r="I112" i="14"/>
  <c r="H112" i="14"/>
  <c r="G112" i="14"/>
  <c r="F112" i="14"/>
  <c r="E112" i="14"/>
  <c r="D112" i="14"/>
  <c r="C112" i="14"/>
  <c r="S111" i="14"/>
  <c r="J111" i="14"/>
  <c r="S110" i="14"/>
  <c r="J110" i="14"/>
  <c r="S109" i="14"/>
  <c r="J109" i="14"/>
  <c r="S108" i="14"/>
  <c r="J108" i="14"/>
  <c r="S107" i="14"/>
  <c r="J107" i="14"/>
  <c r="S106" i="14"/>
  <c r="J106" i="14"/>
  <c r="S105" i="14"/>
  <c r="J105" i="14"/>
  <c r="S104" i="14"/>
  <c r="J104" i="14"/>
  <c r="S103" i="14"/>
  <c r="J103" i="14"/>
  <c r="S102" i="14"/>
  <c r="J102" i="14"/>
  <c r="S101" i="14"/>
  <c r="S112" i="14" s="1"/>
  <c r="J101" i="14"/>
  <c r="J112" i="14" s="1"/>
  <c r="K98" i="14"/>
  <c r="I98" i="14"/>
  <c r="H98" i="14"/>
  <c r="G98" i="14"/>
  <c r="F98" i="14"/>
  <c r="E98" i="14"/>
  <c r="D98" i="14"/>
  <c r="C98" i="14"/>
  <c r="S97" i="14"/>
  <c r="J97" i="14"/>
  <c r="S96" i="14"/>
  <c r="J96" i="14"/>
  <c r="S95" i="14"/>
  <c r="J95" i="14"/>
  <c r="S94" i="14"/>
  <c r="J94" i="14"/>
  <c r="S93" i="14"/>
  <c r="J93" i="14"/>
  <c r="S92" i="14"/>
  <c r="J92" i="14"/>
  <c r="S91" i="14"/>
  <c r="J91" i="14"/>
  <c r="S90" i="14"/>
  <c r="J90" i="14"/>
  <c r="S89" i="14"/>
  <c r="J89" i="14"/>
  <c r="S88" i="14"/>
  <c r="J88" i="14"/>
  <c r="S87" i="14"/>
  <c r="J87" i="14"/>
  <c r="S86" i="14"/>
  <c r="J86" i="14"/>
  <c r="S85" i="14"/>
  <c r="J85" i="14"/>
  <c r="S84" i="14"/>
  <c r="J84" i="14"/>
  <c r="S83" i="14"/>
  <c r="S98" i="14" s="1"/>
  <c r="J83" i="14"/>
  <c r="J98" i="14" s="1"/>
  <c r="A82" i="14"/>
  <c r="K80" i="14"/>
  <c r="J80" i="14"/>
  <c r="I80" i="14"/>
  <c r="H80" i="14"/>
  <c r="G80" i="14"/>
  <c r="F80" i="14"/>
  <c r="E80" i="14"/>
  <c r="D80" i="14"/>
  <c r="C80" i="14"/>
  <c r="S79" i="14"/>
  <c r="J79" i="14"/>
  <c r="S78" i="14"/>
  <c r="J78" i="14"/>
  <c r="S77" i="14"/>
  <c r="J77" i="14"/>
  <c r="S76" i="14"/>
  <c r="J76" i="14"/>
  <c r="S75" i="14"/>
  <c r="J75" i="14"/>
  <c r="S74" i="14"/>
  <c r="J74" i="14"/>
  <c r="S73" i="14"/>
  <c r="J73" i="14"/>
  <c r="S72" i="14"/>
  <c r="J72" i="14"/>
  <c r="S71" i="14"/>
  <c r="J71" i="14"/>
  <c r="S70" i="14"/>
  <c r="J70" i="14"/>
  <c r="S69" i="14"/>
  <c r="J69" i="14"/>
  <c r="S68" i="14"/>
  <c r="J68" i="14"/>
  <c r="S67" i="14"/>
  <c r="J67" i="14"/>
  <c r="S66" i="14"/>
  <c r="J66" i="14"/>
  <c r="S65" i="14"/>
  <c r="S80" i="14" s="1"/>
  <c r="J65" i="14"/>
  <c r="K62" i="14"/>
  <c r="J62" i="14"/>
  <c r="I62" i="14"/>
  <c r="H62" i="14"/>
  <c r="G62" i="14"/>
  <c r="F62" i="14"/>
  <c r="E62" i="14"/>
  <c r="D62" i="14"/>
  <c r="C62" i="14"/>
  <c r="S61" i="14"/>
  <c r="J61" i="14"/>
  <c r="S60" i="14"/>
  <c r="J60" i="14"/>
  <c r="S59" i="14"/>
  <c r="J59" i="14"/>
  <c r="S58" i="14"/>
  <c r="J58" i="14"/>
  <c r="S57" i="14"/>
  <c r="J57" i="14"/>
  <c r="S56" i="14"/>
  <c r="J56" i="14"/>
  <c r="S55" i="14"/>
  <c r="J55" i="14"/>
  <c r="S54" i="14"/>
  <c r="J54" i="14"/>
  <c r="S53" i="14"/>
  <c r="J53" i="14"/>
  <c r="S52" i="14"/>
  <c r="J52" i="14"/>
  <c r="S51" i="14"/>
  <c r="J51" i="14"/>
  <c r="S50" i="14"/>
  <c r="J50" i="14"/>
  <c r="S49" i="14"/>
  <c r="J49" i="14"/>
  <c r="S48" i="14"/>
  <c r="J48" i="14"/>
  <c r="S47" i="14"/>
  <c r="S62" i="14" s="1"/>
  <c r="J47" i="14"/>
  <c r="K45" i="14"/>
  <c r="J45" i="14"/>
  <c r="I45" i="14"/>
  <c r="H45" i="14"/>
  <c r="G45" i="14"/>
  <c r="F45" i="14"/>
  <c r="E45" i="14"/>
  <c r="D45" i="14"/>
  <c r="C45" i="14"/>
  <c r="S44" i="14"/>
  <c r="J44" i="14"/>
  <c r="S43" i="14"/>
  <c r="J43" i="14"/>
  <c r="S42" i="14"/>
  <c r="J42" i="14"/>
  <c r="S41" i="14"/>
  <c r="J41" i="14"/>
  <c r="S40" i="14"/>
  <c r="S45" i="14" s="1"/>
  <c r="J40" i="14"/>
  <c r="K38" i="14"/>
  <c r="I38" i="14"/>
  <c r="H38" i="14"/>
  <c r="G38" i="14"/>
  <c r="F38" i="14"/>
  <c r="E38" i="14"/>
  <c r="D38" i="14"/>
  <c r="C38" i="14"/>
  <c r="S37" i="14"/>
  <c r="J37" i="14"/>
  <c r="S36" i="14"/>
  <c r="J36" i="14"/>
  <c r="S35" i="14"/>
  <c r="J35" i="14"/>
  <c r="S34" i="14"/>
  <c r="J34" i="14"/>
  <c r="S33" i="14"/>
  <c r="J33" i="14"/>
  <c r="S32" i="14"/>
  <c r="J32" i="14"/>
  <c r="S31" i="14"/>
  <c r="J31" i="14"/>
  <c r="S30" i="14"/>
  <c r="J30" i="14"/>
  <c r="S29" i="14"/>
  <c r="J29" i="14"/>
  <c r="S28" i="14"/>
  <c r="J28" i="14"/>
  <c r="J27" i="14"/>
  <c r="S26" i="14"/>
  <c r="J26" i="14"/>
  <c r="S25" i="14"/>
  <c r="J25" i="14"/>
  <c r="S24" i="14"/>
  <c r="J24" i="14"/>
  <c r="S23" i="14"/>
  <c r="S38" i="14" s="1"/>
  <c r="J23" i="14"/>
  <c r="J38" i="14" s="1"/>
  <c r="K21" i="14"/>
  <c r="K126" i="14" s="1"/>
  <c r="I21" i="14"/>
  <c r="I126" i="14" s="1"/>
  <c r="H21" i="14"/>
  <c r="H126" i="14" s="1"/>
  <c r="G21" i="14"/>
  <c r="G126" i="14" s="1"/>
  <c r="F21" i="14"/>
  <c r="F126" i="14" s="1"/>
  <c r="E21" i="14"/>
  <c r="E126" i="14" s="1"/>
  <c r="D21" i="14"/>
  <c r="D126" i="14" s="1"/>
  <c r="C21" i="14"/>
  <c r="C126" i="14" s="1"/>
  <c r="S20" i="14"/>
  <c r="J20" i="14"/>
  <c r="S19" i="14"/>
  <c r="J19" i="14"/>
  <c r="S18" i="14"/>
  <c r="J18" i="14"/>
  <c r="S17" i="14"/>
  <c r="J17" i="14"/>
  <c r="S16" i="14"/>
  <c r="J16" i="14"/>
  <c r="S15" i="14"/>
  <c r="J15" i="14"/>
  <c r="S14" i="14"/>
  <c r="J14" i="14"/>
  <c r="S13" i="14"/>
  <c r="J13" i="14"/>
  <c r="S12" i="14"/>
  <c r="J12" i="14"/>
  <c r="S11" i="14"/>
  <c r="J11" i="14"/>
  <c r="S10" i="14"/>
  <c r="J10" i="14"/>
  <c r="S9" i="14"/>
  <c r="J9" i="14"/>
  <c r="S8" i="14"/>
  <c r="J8" i="14"/>
  <c r="S7" i="14"/>
  <c r="J7" i="14"/>
  <c r="S6" i="14"/>
  <c r="S21" i="14" s="1"/>
  <c r="S126" i="14" s="1"/>
  <c r="J6" i="14"/>
  <c r="J21" i="14" s="1"/>
  <c r="K123" i="13"/>
  <c r="I123" i="13"/>
  <c r="H123" i="13"/>
  <c r="G123" i="13"/>
  <c r="F123" i="13"/>
  <c r="E123" i="13"/>
  <c r="D123" i="13"/>
  <c r="C123" i="13"/>
  <c r="S122" i="13"/>
  <c r="J122" i="13"/>
  <c r="S121" i="13"/>
  <c r="J121" i="13"/>
  <c r="S120" i="13"/>
  <c r="J120" i="13"/>
  <c r="S119" i="13"/>
  <c r="J119" i="13"/>
  <c r="S118" i="13"/>
  <c r="J118" i="13"/>
  <c r="S117" i="13"/>
  <c r="J117" i="13"/>
  <c r="S116" i="13"/>
  <c r="J116" i="13"/>
  <c r="J123" i="13" s="1"/>
  <c r="S115" i="13"/>
  <c r="S123" i="13" s="1"/>
  <c r="J115" i="13"/>
  <c r="K112" i="13"/>
  <c r="I112" i="13"/>
  <c r="H112" i="13"/>
  <c r="G112" i="13"/>
  <c r="F112" i="13"/>
  <c r="E112" i="13"/>
  <c r="D112" i="13"/>
  <c r="C112" i="13"/>
  <c r="S111" i="13"/>
  <c r="J111" i="13"/>
  <c r="S110" i="13"/>
  <c r="J110" i="13"/>
  <c r="S109" i="13"/>
  <c r="J109" i="13"/>
  <c r="S108" i="13"/>
  <c r="J108" i="13"/>
  <c r="S107" i="13"/>
  <c r="J107" i="13"/>
  <c r="S106" i="13"/>
  <c r="J106" i="13"/>
  <c r="S105" i="13"/>
  <c r="J105" i="13"/>
  <c r="S104" i="13"/>
  <c r="J104" i="13"/>
  <c r="S103" i="13"/>
  <c r="J103" i="13"/>
  <c r="S102" i="13"/>
  <c r="J102" i="13"/>
  <c r="S101" i="13"/>
  <c r="S112" i="13" s="1"/>
  <c r="J101" i="13"/>
  <c r="J112" i="13" s="1"/>
  <c r="K98" i="13"/>
  <c r="I98" i="13"/>
  <c r="H98" i="13"/>
  <c r="G98" i="13"/>
  <c r="F98" i="13"/>
  <c r="E98" i="13"/>
  <c r="D98" i="13"/>
  <c r="C98" i="13"/>
  <c r="S97" i="13"/>
  <c r="J97" i="13"/>
  <c r="S96" i="13"/>
  <c r="J96" i="13"/>
  <c r="S95" i="13"/>
  <c r="J95" i="13"/>
  <c r="S94" i="13"/>
  <c r="J94" i="13"/>
  <c r="S93" i="13"/>
  <c r="J93" i="13"/>
  <c r="S92" i="13"/>
  <c r="J92" i="13"/>
  <c r="S91" i="13"/>
  <c r="J91" i="13"/>
  <c r="S90" i="13"/>
  <c r="J90" i="13"/>
  <c r="S89" i="13"/>
  <c r="J89" i="13"/>
  <c r="S88" i="13"/>
  <c r="J88" i="13"/>
  <c r="S87" i="13"/>
  <c r="J87" i="13"/>
  <c r="S86" i="13"/>
  <c r="J86" i="13"/>
  <c r="S85" i="13"/>
  <c r="J85" i="13"/>
  <c r="S84" i="13"/>
  <c r="J84" i="13"/>
  <c r="J98" i="13" s="1"/>
  <c r="S83" i="13"/>
  <c r="S98" i="13" s="1"/>
  <c r="J83" i="13"/>
  <c r="A82" i="13"/>
  <c r="K80" i="13"/>
  <c r="I80" i="13"/>
  <c r="H80" i="13"/>
  <c r="G80" i="13"/>
  <c r="F80" i="13"/>
  <c r="E80" i="13"/>
  <c r="D80" i="13"/>
  <c r="C80" i="13"/>
  <c r="S79" i="13"/>
  <c r="J79" i="13"/>
  <c r="S78" i="13"/>
  <c r="J78" i="13"/>
  <c r="S77" i="13"/>
  <c r="J77" i="13"/>
  <c r="S76" i="13"/>
  <c r="J76" i="13"/>
  <c r="S75" i="13"/>
  <c r="J75" i="13"/>
  <c r="S74" i="13"/>
  <c r="J74" i="13"/>
  <c r="S73" i="13"/>
  <c r="J73" i="13"/>
  <c r="S72" i="13"/>
  <c r="J72" i="13"/>
  <c r="S71" i="13"/>
  <c r="J71" i="13"/>
  <c r="S70" i="13"/>
  <c r="J70" i="13"/>
  <c r="S69" i="13"/>
  <c r="J69" i="13"/>
  <c r="S68" i="13"/>
  <c r="J68" i="13"/>
  <c r="S67" i="13"/>
  <c r="J67" i="13"/>
  <c r="S66" i="13"/>
  <c r="J66" i="13"/>
  <c r="S65" i="13"/>
  <c r="S80" i="13" s="1"/>
  <c r="J65" i="13"/>
  <c r="J80" i="13" s="1"/>
  <c r="K62" i="13"/>
  <c r="I62" i="13"/>
  <c r="H62" i="13"/>
  <c r="G62" i="13"/>
  <c r="F62" i="13"/>
  <c r="E62" i="13"/>
  <c r="D62" i="13"/>
  <c r="C62" i="13"/>
  <c r="S61" i="13"/>
  <c r="J61" i="13"/>
  <c r="S60" i="13"/>
  <c r="J60" i="13"/>
  <c r="S59" i="13"/>
  <c r="J59" i="13"/>
  <c r="S58" i="13"/>
  <c r="J58" i="13"/>
  <c r="S57" i="13"/>
  <c r="J57" i="13"/>
  <c r="S56" i="13"/>
  <c r="J56" i="13"/>
  <c r="S55" i="13"/>
  <c r="J55" i="13"/>
  <c r="S54" i="13"/>
  <c r="J54" i="13"/>
  <c r="S53" i="13"/>
  <c r="J53" i="13"/>
  <c r="S52" i="13"/>
  <c r="J52" i="13"/>
  <c r="S51" i="13"/>
  <c r="J51" i="13"/>
  <c r="S50" i="13"/>
  <c r="J50" i="13"/>
  <c r="S49" i="13"/>
  <c r="J49" i="13"/>
  <c r="S48" i="13"/>
  <c r="J48" i="13"/>
  <c r="S47" i="13"/>
  <c r="S62" i="13" s="1"/>
  <c r="J47" i="13"/>
  <c r="J62" i="13" s="1"/>
  <c r="K45" i="13"/>
  <c r="I45" i="13"/>
  <c r="H45" i="13"/>
  <c r="G45" i="13"/>
  <c r="F45" i="13"/>
  <c r="E45" i="13"/>
  <c r="D45" i="13"/>
  <c r="C45" i="13"/>
  <c r="S44" i="13"/>
  <c r="J44" i="13"/>
  <c r="S43" i="13"/>
  <c r="J43" i="13"/>
  <c r="S42" i="13"/>
  <c r="J42" i="13"/>
  <c r="S41" i="13"/>
  <c r="J41" i="13"/>
  <c r="S40" i="13"/>
  <c r="S45" i="13" s="1"/>
  <c r="J40" i="13"/>
  <c r="J45" i="13" s="1"/>
  <c r="K38" i="13"/>
  <c r="I38" i="13"/>
  <c r="H38" i="13"/>
  <c r="G38" i="13"/>
  <c r="F38" i="13"/>
  <c r="E38" i="13"/>
  <c r="D38" i="13"/>
  <c r="C38" i="13"/>
  <c r="S37" i="13"/>
  <c r="J37" i="13"/>
  <c r="S36" i="13"/>
  <c r="J36" i="13"/>
  <c r="S35" i="13"/>
  <c r="J35" i="13"/>
  <c r="S34" i="13"/>
  <c r="J34" i="13"/>
  <c r="S33" i="13"/>
  <c r="J33" i="13"/>
  <c r="S32" i="13"/>
  <c r="J32" i="13"/>
  <c r="S31" i="13"/>
  <c r="J31" i="13"/>
  <c r="S30" i="13"/>
  <c r="J30" i="13"/>
  <c r="S29" i="13"/>
  <c r="J29" i="13"/>
  <c r="S28" i="13"/>
  <c r="J28" i="13"/>
  <c r="J27" i="13"/>
  <c r="S26" i="13"/>
  <c r="J26" i="13"/>
  <c r="S25" i="13"/>
  <c r="J25" i="13"/>
  <c r="S24" i="13"/>
  <c r="J24" i="13"/>
  <c r="S23" i="13"/>
  <c r="S38" i="13" s="1"/>
  <c r="J23" i="13"/>
  <c r="J38" i="13" s="1"/>
  <c r="K21" i="13"/>
  <c r="K126" i="13" s="1"/>
  <c r="I21" i="13"/>
  <c r="I126" i="13" s="1"/>
  <c r="H21" i="13"/>
  <c r="H126" i="13" s="1"/>
  <c r="G21" i="13"/>
  <c r="G126" i="13" s="1"/>
  <c r="F21" i="13"/>
  <c r="F126" i="13" s="1"/>
  <c r="E21" i="13"/>
  <c r="E126" i="13" s="1"/>
  <c r="D21" i="13"/>
  <c r="D126" i="13" s="1"/>
  <c r="C21" i="13"/>
  <c r="C126" i="13" s="1"/>
  <c r="S20" i="13"/>
  <c r="J20" i="13"/>
  <c r="S19" i="13"/>
  <c r="J19" i="13"/>
  <c r="S18" i="13"/>
  <c r="J18" i="13"/>
  <c r="S17" i="13"/>
  <c r="J17" i="13"/>
  <c r="S16" i="13"/>
  <c r="J16" i="13"/>
  <c r="S15" i="13"/>
  <c r="J15" i="13"/>
  <c r="S14" i="13"/>
  <c r="J14" i="13"/>
  <c r="S13" i="13"/>
  <c r="J13" i="13"/>
  <c r="S12" i="13"/>
  <c r="J12" i="13"/>
  <c r="S11" i="13"/>
  <c r="J11" i="13"/>
  <c r="S10" i="13"/>
  <c r="J10" i="13"/>
  <c r="S9" i="13"/>
  <c r="J9" i="13"/>
  <c r="S8" i="13"/>
  <c r="J8" i="13"/>
  <c r="S7" i="13"/>
  <c r="J7" i="13"/>
  <c r="S6" i="13"/>
  <c r="S21" i="13" s="1"/>
  <c r="S126" i="13" s="1"/>
  <c r="J6" i="13"/>
  <c r="J21" i="13" s="1"/>
  <c r="J126" i="13" s="1"/>
  <c r="K123" i="12"/>
  <c r="I123" i="12"/>
  <c r="H123" i="12"/>
  <c r="G123" i="12"/>
  <c r="F123" i="12"/>
  <c r="E123" i="12"/>
  <c r="D123" i="12"/>
  <c r="C123" i="12"/>
  <c r="S122" i="12"/>
  <c r="J122" i="12"/>
  <c r="S121" i="12"/>
  <c r="J121" i="12"/>
  <c r="S120" i="12"/>
  <c r="J120" i="12"/>
  <c r="S119" i="12"/>
  <c r="J119" i="12"/>
  <c r="S118" i="12"/>
  <c r="J118" i="12"/>
  <c r="S117" i="12"/>
  <c r="J117" i="12"/>
  <c r="S116" i="12"/>
  <c r="J116" i="12"/>
  <c r="S115" i="12"/>
  <c r="S123" i="12" s="1"/>
  <c r="J115" i="12"/>
  <c r="J123" i="12" s="1"/>
  <c r="K112" i="12"/>
  <c r="I112" i="12"/>
  <c r="H112" i="12"/>
  <c r="G112" i="12"/>
  <c r="F112" i="12"/>
  <c r="E112" i="12"/>
  <c r="D112" i="12"/>
  <c r="C112" i="12"/>
  <c r="S111" i="12"/>
  <c r="J111" i="12"/>
  <c r="S110" i="12"/>
  <c r="J110" i="12"/>
  <c r="S109" i="12"/>
  <c r="J109" i="12"/>
  <c r="S108" i="12"/>
  <c r="J108" i="12"/>
  <c r="S107" i="12"/>
  <c r="J107" i="12"/>
  <c r="S106" i="12"/>
  <c r="J106" i="12"/>
  <c r="S105" i="12"/>
  <c r="J105" i="12"/>
  <c r="S104" i="12"/>
  <c r="J104" i="12"/>
  <c r="S103" i="12"/>
  <c r="J103" i="12"/>
  <c r="S102" i="12"/>
  <c r="J102" i="12"/>
  <c r="S101" i="12"/>
  <c r="S112" i="12" s="1"/>
  <c r="J101" i="12"/>
  <c r="J112" i="12" s="1"/>
  <c r="K98" i="12"/>
  <c r="I98" i="12"/>
  <c r="H98" i="12"/>
  <c r="G98" i="12"/>
  <c r="F98" i="12"/>
  <c r="E98" i="12"/>
  <c r="D98" i="12"/>
  <c r="C98" i="12"/>
  <c r="S97" i="12"/>
  <c r="J97" i="12"/>
  <c r="S96" i="12"/>
  <c r="J96" i="12"/>
  <c r="S95" i="12"/>
  <c r="J95" i="12"/>
  <c r="S94" i="12"/>
  <c r="J94" i="12"/>
  <c r="S93" i="12"/>
  <c r="J93" i="12"/>
  <c r="S92" i="12"/>
  <c r="J92" i="12"/>
  <c r="S91" i="12"/>
  <c r="J91" i="12"/>
  <c r="S90" i="12"/>
  <c r="J90" i="12"/>
  <c r="S89" i="12"/>
  <c r="J89" i="12"/>
  <c r="S88" i="12"/>
  <c r="J88" i="12"/>
  <c r="S87" i="12"/>
  <c r="J87" i="12"/>
  <c r="S86" i="12"/>
  <c r="J86" i="12"/>
  <c r="S85" i="12"/>
  <c r="J85" i="12"/>
  <c r="S84" i="12"/>
  <c r="J84" i="12"/>
  <c r="S83" i="12"/>
  <c r="S98" i="12" s="1"/>
  <c r="J83" i="12"/>
  <c r="J98" i="12" s="1"/>
  <c r="A82" i="12"/>
  <c r="K80" i="12"/>
  <c r="J80" i="12"/>
  <c r="I80" i="12"/>
  <c r="H80" i="12"/>
  <c r="G80" i="12"/>
  <c r="F80" i="12"/>
  <c r="E80" i="12"/>
  <c r="D80" i="12"/>
  <c r="C80" i="12"/>
  <c r="S79" i="12"/>
  <c r="J79" i="12"/>
  <c r="S78" i="12"/>
  <c r="J78" i="12"/>
  <c r="S77" i="12"/>
  <c r="J77" i="12"/>
  <c r="S76" i="12"/>
  <c r="J76" i="12"/>
  <c r="S75" i="12"/>
  <c r="J75" i="12"/>
  <c r="S74" i="12"/>
  <c r="J74" i="12"/>
  <c r="S73" i="12"/>
  <c r="J73" i="12"/>
  <c r="S72" i="12"/>
  <c r="J72" i="12"/>
  <c r="S71" i="12"/>
  <c r="J71" i="12"/>
  <c r="S70" i="12"/>
  <c r="J70" i="12"/>
  <c r="S69" i="12"/>
  <c r="J69" i="12"/>
  <c r="S68" i="12"/>
  <c r="J68" i="12"/>
  <c r="S67" i="12"/>
  <c r="J67" i="12"/>
  <c r="S66" i="12"/>
  <c r="J66" i="12"/>
  <c r="S65" i="12"/>
  <c r="S80" i="12" s="1"/>
  <c r="J65" i="12"/>
  <c r="K62" i="12"/>
  <c r="J62" i="12"/>
  <c r="I62" i="12"/>
  <c r="H62" i="12"/>
  <c r="G62" i="12"/>
  <c r="F62" i="12"/>
  <c r="E62" i="12"/>
  <c r="D62" i="12"/>
  <c r="C62" i="12"/>
  <c r="S61" i="12"/>
  <c r="J61" i="12"/>
  <c r="S60" i="12"/>
  <c r="J60" i="12"/>
  <c r="S59" i="12"/>
  <c r="J59" i="12"/>
  <c r="S58" i="12"/>
  <c r="J58" i="12"/>
  <c r="S57" i="12"/>
  <c r="J57" i="12"/>
  <c r="S56" i="12"/>
  <c r="J56" i="12"/>
  <c r="S55" i="12"/>
  <c r="J55" i="12"/>
  <c r="S54" i="12"/>
  <c r="J54" i="12"/>
  <c r="S53" i="12"/>
  <c r="J53" i="12"/>
  <c r="S52" i="12"/>
  <c r="J52" i="12"/>
  <c r="S51" i="12"/>
  <c r="J51" i="12"/>
  <c r="S50" i="12"/>
  <c r="J50" i="12"/>
  <c r="S49" i="12"/>
  <c r="J49" i="12"/>
  <c r="S48" i="12"/>
  <c r="J48" i="12"/>
  <c r="S47" i="12"/>
  <c r="S62" i="12" s="1"/>
  <c r="J47" i="12"/>
  <c r="K45" i="12"/>
  <c r="J45" i="12"/>
  <c r="I45" i="12"/>
  <c r="H45" i="12"/>
  <c r="G45" i="12"/>
  <c r="F45" i="12"/>
  <c r="E45" i="12"/>
  <c r="D45" i="12"/>
  <c r="C45" i="12"/>
  <c r="S44" i="12"/>
  <c r="J44" i="12"/>
  <c r="S43" i="12"/>
  <c r="J43" i="12"/>
  <c r="S42" i="12"/>
  <c r="J42" i="12"/>
  <c r="S41" i="12"/>
  <c r="J41" i="12"/>
  <c r="S40" i="12"/>
  <c r="S45" i="12" s="1"/>
  <c r="J40" i="12"/>
  <c r="K38" i="12"/>
  <c r="I38" i="12"/>
  <c r="H38" i="12"/>
  <c r="G38" i="12"/>
  <c r="F38" i="12"/>
  <c r="E38" i="12"/>
  <c r="D38" i="12"/>
  <c r="C38" i="12"/>
  <c r="S37" i="12"/>
  <c r="J37" i="12"/>
  <c r="S36" i="12"/>
  <c r="J36" i="12"/>
  <c r="S35" i="12"/>
  <c r="J35" i="12"/>
  <c r="S34" i="12"/>
  <c r="J34" i="12"/>
  <c r="S33" i="12"/>
  <c r="J33" i="12"/>
  <c r="S32" i="12"/>
  <c r="J32" i="12"/>
  <c r="S31" i="12"/>
  <c r="J31" i="12"/>
  <c r="S30" i="12"/>
  <c r="J30" i="12"/>
  <c r="S29" i="12"/>
  <c r="J29" i="12"/>
  <c r="S28" i="12"/>
  <c r="J28" i="12"/>
  <c r="J27" i="12"/>
  <c r="S26" i="12"/>
  <c r="J26" i="12"/>
  <c r="S25" i="12"/>
  <c r="J25" i="12"/>
  <c r="S24" i="12"/>
  <c r="J24" i="12"/>
  <c r="S23" i="12"/>
  <c r="S38" i="12" s="1"/>
  <c r="J23" i="12"/>
  <c r="J38" i="12" s="1"/>
  <c r="K21" i="12"/>
  <c r="K126" i="12" s="1"/>
  <c r="I21" i="12"/>
  <c r="I126" i="12" s="1"/>
  <c r="H21" i="12"/>
  <c r="H126" i="12" s="1"/>
  <c r="G21" i="12"/>
  <c r="G126" i="12" s="1"/>
  <c r="F21" i="12"/>
  <c r="F126" i="12" s="1"/>
  <c r="E21" i="12"/>
  <c r="E126" i="12" s="1"/>
  <c r="D21" i="12"/>
  <c r="D126" i="12" s="1"/>
  <c r="C21" i="12"/>
  <c r="C126" i="12" s="1"/>
  <c r="S20" i="12"/>
  <c r="J20" i="12"/>
  <c r="S19" i="12"/>
  <c r="J19" i="12"/>
  <c r="S18" i="12"/>
  <c r="J18" i="12"/>
  <c r="S17" i="12"/>
  <c r="J17" i="12"/>
  <c r="S16" i="12"/>
  <c r="J16" i="12"/>
  <c r="S15" i="12"/>
  <c r="J15" i="12"/>
  <c r="S14" i="12"/>
  <c r="J14" i="12"/>
  <c r="S13" i="12"/>
  <c r="J13" i="12"/>
  <c r="S12" i="12"/>
  <c r="J12" i="12"/>
  <c r="S11" i="12"/>
  <c r="J11" i="12"/>
  <c r="S10" i="12"/>
  <c r="J10" i="12"/>
  <c r="S9" i="12"/>
  <c r="J9" i="12"/>
  <c r="S8" i="12"/>
  <c r="J8" i="12"/>
  <c r="S7" i="12"/>
  <c r="J7" i="12"/>
  <c r="S6" i="12"/>
  <c r="S21" i="12" s="1"/>
  <c r="S126" i="12" s="1"/>
  <c r="J6" i="12"/>
  <c r="J21" i="12" s="1"/>
  <c r="K123" i="11"/>
  <c r="I123" i="11"/>
  <c r="H123" i="11"/>
  <c r="G123" i="11"/>
  <c r="F123" i="11"/>
  <c r="E123" i="11"/>
  <c r="D123" i="11"/>
  <c r="C123" i="11"/>
  <c r="S122" i="11"/>
  <c r="J122" i="11"/>
  <c r="S121" i="11"/>
  <c r="J121" i="11"/>
  <c r="S120" i="11"/>
  <c r="J120" i="11"/>
  <c r="S119" i="11"/>
  <c r="J119" i="11"/>
  <c r="S118" i="11"/>
  <c r="J118" i="11"/>
  <c r="S117" i="11"/>
  <c r="J117" i="11"/>
  <c r="S116" i="11"/>
  <c r="J116" i="11"/>
  <c r="S115" i="11"/>
  <c r="S123" i="11" s="1"/>
  <c r="J115" i="11"/>
  <c r="J123" i="11" s="1"/>
  <c r="K112" i="11"/>
  <c r="I112" i="11"/>
  <c r="H112" i="11"/>
  <c r="G112" i="11"/>
  <c r="F112" i="11"/>
  <c r="E112" i="11"/>
  <c r="D112" i="11"/>
  <c r="C112" i="11"/>
  <c r="S111" i="11"/>
  <c r="J111" i="11"/>
  <c r="S110" i="11"/>
  <c r="J110" i="11"/>
  <c r="S109" i="11"/>
  <c r="J109" i="11"/>
  <c r="S108" i="11"/>
  <c r="J108" i="11"/>
  <c r="S107" i="11"/>
  <c r="J107" i="11"/>
  <c r="S106" i="11"/>
  <c r="J106" i="11"/>
  <c r="S105" i="11"/>
  <c r="J105" i="11"/>
  <c r="S104" i="11"/>
  <c r="J104" i="11"/>
  <c r="S103" i="11"/>
  <c r="J103" i="11"/>
  <c r="S102" i="11"/>
  <c r="J102" i="11"/>
  <c r="S101" i="11"/>
  <c r="S112" i="11" s="1"/>
  <c r="J101" i="11"/>
  <c r="J112" i="11" s="1"/>
  <c r="K98" i="11"/>
  <c r="I98" i="11"/>
  <c r="H98" i="11"/>
  <c r="G98" i="11"/>
  <c r="F98" i="11"/>
  <c r="E98" i="11"/>
  <c r="D98" i="11"/>
  <c r="C98" i="11"/>
  <c r="S97" i="11"/>
  <c r="J97" i="11"/>
  <c r="S96" i="11"/>
  <c r="J96" i="11"/>
  <c r="S95" i="11"/>
  <c r="J95" i="11"/>
  <c r="S94" i="11"/>
  <c r="J94" i="11"/>
  <c r="S93" i="11"/>
  <c r="J93" i="11"/>
  <c r="S92" i="11"/>
  <c r="J92" i="11"/>
  <c r="S91" i="11"/>
  <c r="J91" i="11"/>
  <c r="S90" i="11"/>
  <c r="J90" i="11"/>
  <c r="S89" i="11"/>
  <c r="J89" i="11"/>
  <c r="S88" i="11"/>
  <c r="J88" i="11"/>
  <c r="S87" i="11"/>
  <c r="J87" i="11"/>
  <c r="S86" i="11"/>
  <c r="J86" i="11"/>
  <c r="S85" i="11"/>
  <c r="J85" i="11"/>
  <c r="S84" i="11"/>
  <c r="J84" i="11"/>
  <c r="S83" i="11"/>
  <c r="S98" i="11" s="1"/>
  <c r="J83" i="11"/>
  <c r="J98" i="11" s="1"/>
  <c r="A82" i="11"/>
  <c r="K80" i="11"/>
  <c r="J80" i="11"/>
  <c r="I80" i="11"/>
  <c r="H80" i="11"/>
  <c r="G80" i="11"/>
  <c r="F80" i="11"/>
  <c r="E80" i="11"/>
  <c r="D80" i="11"/>
  <c r="C80" i="11"/>
  <c r="S79" i="11"/>
  <c r="J79" i="11"/>
  <c r="S78" i="11"/>
  <c r="J78" i="11"/>
  <c r="S77" i="11"/>
  <c r="J77" i="11"/>
  <c r="S76" i="11"/>
  <c r="J76" i="11"/>
  <c r="S75" i="11"/>
  <c r="J75" i="11"/>
  <c r="S74" i="11"/>
  <c r="J74" i="11"/>
  <c r="S73" i="11"/>
  <c r="J73" i="11"/>
  <c r="S72" i="11"/>
  <c r="J72" i="11"/>
  <c r="S71" i="11"/>
  <c r="J71" i="11"/>
  <c r="S70" i="11"/>
  <c r="J70" i="11"/>
  <c r="S69" i="11"/>
  <c r="J69" i="11"/>
  <c r="S68" i="11"/>
  <c r="J68" i="11"/>
  <c r="S67" i="11"/>
  <c r="J67" i="11"/>
  <c r="S66" i="11"/>
  <c r="J66" i="11"/>
  <c r="S65" i="11"/>
  <c r="S80" i="11" s="1"/>
  <c r="J65" i="11"/>
  <c r="K62" i="11"/>
  <c r="J62" i="11"/>
  <c r="I62" i="11"/>
  <c r="H62" i="11"/>
  <c r="G62" i="11"/>
  <c r="F62" i="11"/>
  <c r="E62" i="11"/>
  <c r="D62" i="11"/>
  <c r="C62" i="11"/>
  <c r="S61" i="11"/>
  <c r="J61" i="11"/>
  <c r="S60" i="11"/>
  <c r="J60" i="11"/>
  <c r="S59" i="11"/>
  <c r="J59" i="11"/>
  <c r="S58" i="11"/>
  <c r="J58" i="11"/>
  <c r="S57" i="11"/>
  <c r="J57" i="11"/>
  <c r="S56" i="11"/>
  <c r="J56" i="11"/>
  <c r="S55" i="11"/>
  <c r="J55" i="11"/>
  <c r="S54" i="11"/>
  <c r="J54" i="11"/>
  <c r="S53" i="11"/>
  <c r="J53" i="11"/>
  <c r="S52" i="11"/>
  <c r="J52" i="11"/>
  <c r="S51" i="11"/>
  <c r="J51" i="11"/>
  <c r="S50" i="11"/>
  <c r="J50" i="11"/>
  <c r="S49" i="11"/>
  <c r="J49" i="11"/>
  <c r="S48" i="11"/>
  <c r="J48" i="11"/>
  <c r="S47" i="11"/>
  <c r="S62" i="11" s="1"/>
  <c r="J47" i="11"/>
  <c r="K45" i="11"/>
  <c r="J45" i="11"/>
  <c r="I45" i="11"/>
  <c r="H45" i="11"/>
  <c r="G45" i="11"/>
  <c r="F45" i="11"/>
  <c r="E45" i="11"/>
  <c r="D45" i="11"/>
  <c r="C45" i="11"/>
  <c r="S44" i="11"/>
  <c r="J44" i="11"/>
  <c r="S43" i="11"/>
  <c r="J43" i="11"/>
  <c r="S42" i="11"/>
  <c r="J42" i="11"/>
  <c r="S41" i="11"/>
  <c r="J41" i="11"/>
  <c r="S40" i="11"/>
  <c r="S45" i="11" s="1"/>
  <c r="J40" i="11"/>
  <c r="K38" i="11"/>
  <c r="I38" i="11"/>
  <c r="H38" i="11"/>
  <c r="G38" i="11"/>
  <c r="F38" i="11"/>
  <c r="E38" i="11"/>
  <c r="D38" i="11"/>
  <c r="C38" i="11"/>
  <c r="S37" i="11"/>
  <c r="J37" i="11"/>
  <c r="S36" i="11"/>
  <c r="J36" i="11"/>
  <c r="S35" i="11"/>
  <c r="J35" i="11"/>
  <c r="S34" i="11"/>
  <c r="J34" i="11"/>
  <c r="S33" i="11"/>
  <c r="J33" i="11"/>
  <c r="S32" i="11"/>
  <c r="J32" i="11"/>
  <c r="S31" i="11"/>
  <c r="J31" i="11"/>
  <c r="S30" i="11"/>
  <c r="J30" i="11"/>
  <c r="S29" i="11"/>
  <c r="J29" i="11"/>
  <c r="S28" i="11"/>
  <c r="J28" i="11"/>
  <c r="J27" i="11"/>
  <c r="S26" i="11"/>
  <c r="J26" i="11"/>
  <c r="S25" i="11"/>
  <c r="J25" i="11"/>
  <c r="S24" i="11"/>
  <c r="J24" i="11"/>
  <c r="S23" i="11"/>
  <c r="S38" i="11" s="1"/>
  <c r="J23" i="11"/>
  <c r="J38" i="11" s="1"/>
  <c r="K21" i="11"/>
  <c r="K126" i="11" s="1"/>
  <c r="I21" i="11"/>
  <c r="I126" i="11" s="1"/>
  <c r="H21" i="11"/>
  <c r="H126" i="11" s="1"/>
  <c r="G21" i="11"/>
  <c r="G126" i="11" s="1"/>
  <c r="F21" i="11"/>
  <c r="F126" i="11" s="1"/>
  <c r="E21" i="11"/>
  <c r="E126" i="11" s="1"/>
  <c r="D21" i="11"/>
  <c r="D126" i="11" s="1"/>
  <c r="C21" i="11"/>
  <c r="C126" i="11" s="1"/>
  <c r="S20" i="11"/>
  <c r="J20" i="11"/>
  <c r="S19" i="11"/>
  <c r="J19" i="11"/>
  <c r="S18" i="11"/>
  <c r="J18" i="11"/>
  <c r="S17" i="11"/>
  <c r="J17" i="11"/>
  <c r="S16" i="11"/>
  <c r="J16" i="11"/>
  <c r="S15" i="11"/>
  <c r="J15" i="11"/>
  <c r="S14" i="11"/>
  <c r="J14" i="11"/>
  <c r="S13" i="11"/>
  <c r="J13" i="11"/>
  <c r="S12" i="11"/>
  <c r="J12" i="11"/>
  <c r="S11" i="11"/>
  <c r="J11" i="11"/>
  <c r="S10" i="11"/>
  <c r="J10" i="11"/>
  <c r="S9" i="11"/>
  <c r="J9" i="11"/>
  <c r="S8" i="11"/>
  <c r="J8" i="11"/>
  <c r="S7" i="11"/>
  <c r="J7" i="11"/>
  <c r="S6" i="11"/>
  <c r="S21" i="11" s="1"/>
  <c r="S126" i="11" s="1"/>
  <c r="J6" i="11"/>
  <c r="J21" i="11" s="1"/>
  <c r="K123" i="10"/>
  <c r="I123" i="10"/>
  <c r="H123" i="10"/>
  <c r="G123" i="10"/>
  <c r="F123" i="10"/>
  <c r="E123" i="10"/>
  <c r="D123" i="10"/>
  <c r="C123" i="10"/>
  <c r="S122" i="10"/>
  <c r="J122" i="10"/>
  <c r="S121" i="10"/>
  <c r="J121" i="10"/>
  <c r="S120" i="10"/>
  <c r="J120" i="10"/>
  <c r="S119" i="10"/>
  <c r="J119" i="10"/>
  <c r="S118" i="10"/>
  <c r="J118" i="10"/>
  <c r="S117" i="10"/>
  <c r="J117" i="10"/>
  <c r="S116" i="10"/>
  <c r="J116" i="10"/>
  <c r="S115" i="10"/>
  <c r="S123" i="10" s="1"/>
  <c r="J115" i="10"/>
  <c r="J123" i="10" s="1"/>
  <c r="K112" i="10"/>
  <c r="I112" i="10"/>
  <c r="H112" i="10"/>
  <c r="G112" i="10"/>
  <c r="F112" i="10"/>
  <c r="E112" i="10"/>
  <c r="D112" i="10"/>
  <c r="C112" i="10"/>
  <c r="S111" i="10"/>
  <c r="J111" i="10"/>
  <c r="S110" i="10"/>
  <c r="J110" i="10"/>
  <c r="S109" i="10"/>
  <c r="J109" i="10"/>
  <c r="S108" i="10"/>
  <c r="J108" i="10"/>
  <c r="S107" i="10"/>
  <c r="J107" i="10"/>
  <c r="S106" i="10"/>
  <c r="J106" i="10"/>
  <c r="S105" i="10"/>
  <c r="J105" i="10"/>
  <c r="S104" i="10"/>
  <c r="J104" i="10"/>
  <c r="S103" i="10"/>
  <c r="J103" i="10"/>
  <c r="S102" i="10"/>
  <c r="J102" i="10"/>
  <c r="S101" i="10"/>
  <c r="S112" i="10" s="1"/>
  <c r="J101" i="10"/>
  <c r="J112" i="10" s="1"/>
  <c r="K98" i="10"/>
  <c r="I98" i="10"/>
  <c r="H98" i="10"/>
  <c r="G98" i="10"/>
  <c r="F98" i="10"/>
  <c r="E98" i="10"/>
  <c r="D98" i="10"/>
  <c r="C98" i="10"/>
  <c r="S97" i="10"/>
  <c r="J97" i="10"/>
  <c r="S96" i="10"/>
  <c r="J96" i="10"/>
  <c r="S95" i="10"/>
  <c r="J95" i="10"/>
  <c r="S94" i="10"/>
  <c r="J94" i="10"/>
  <c r="S93" i="10"/>
  <c r="J93" i="10"/>
  <c r="S92" i="10"/>
  <c r="J92" i="10"/>
  <c r="S91" i="10"/>
  <c r="J91" i="10"/>
  <c r="S90" i="10"/>
  <c r="J90" i="10"/>
  <c r="S89" i="10"/>
  <c r="J89" i="10"/>
  <c r="S88" i="10"/>
  <c r="J88" i="10"/>
  <c r="S87" i="10"/>
  <c r="J87" i="10"/>
  <c r="S86" i="10"/>
  <c r="J86" i="10"/>
  <c r="S85" i="10"/>
  <c r="J85" i="10"/>
  <c r="S84" i="10"/>
  <c r="J84" i="10"/>
  <c r="J98" i="10" s="1"/>
  <c r="S83" i="10"/>
  <c r="S98" i="10" s="1"/>
  <c r="J83" i="10"/>
  <c r="A82" i="10"/>
  <c r="K80" i="10"/>
  <c r="I80" i="10"/>
  <c r="H80" i="10"/>
  <c r="G80" i="10"/>
  <c r="F80" i="10"/>
  <c r="E80" i="10"/>
  <c r="D80" i="10"/>
  <c r="C80" i="10"/>
  <c r="S79" i="10"/>
  <c r="J79" i="10"/>
  <c r="S78" i="10"/>
  <c r="J78" i="10"/>
  <c r="S77" i="10"/>
  <c r="J77" i="10"/>
  <c r="S76" i="10"/>
  <c r="J76" i="10"/>
  <c r="S75" i="10"/>
  <c r="J75" i="10"/>
  <c r="S74" i="10"/>
  <c r="J74" i="10"/>
  <c r="S73" i="10"/>
  <c r="J73" i="10"/>
  <c r="S72" i="10"/>
  <c r="J72" i="10"/>
  <c r="S71" i="10"/>
  <c r="J71" i="10"/>
  <c r="S70" i="10"/>
  <c r="J70" i="10"/>
  <c r="S69" i="10"/>
  <c r="J69" i="10"/>
  <c r="S68" i="10"/>
  <c r="J68" i="10"/>
  <c r="S67" i="10"/>
  <c r="J67" i="10"/>
  <c r="S66" i="10"/>
  <c r="J66" i="10"/>
  <c r="S65" i="10"/>
  <c r="S80" i="10" s="1"/>
  <c r="J65" i="10"/>
  <c r="J80" i="10" s="1"/>
  <c r="K62" i="10"/>
  <c r="I62" i="10"/>
  <c r="H62" i="10"/>
  <c r="G62" i="10"/>
  <c r="F62" i="10"/>
  <c r="E62" i="10"/>
  <c r="D62" i="10"/>
  <c r="C62" i="10"/>
  <c r="S61" i="10"/>
  <c r="J61" i="10"/>
  <c r="S60" i="10"/>
  <c r="J60" i="10"/>
  <c r="S59" i="10"/>
  <c r="J59" i="10"/>
  <c r="S58" i="10"/>
  <c r="J58" i="10"/>
  <c r="S57" i="10"/>
  <c r="J57" i="10"/>
  <c r="S56" i="10"/>
  <c r="J56" i="10"/>
  <c r="S55" i="10"/>
  <c r="J55" i="10"/>
  <c r="S54" i="10"/>
  <c r="J54" i="10"/>
  <c r="S53" i="10"/>
  <c r="J53" i="10"/>
  <c r="S52" i="10"/>
  <c r="J52" i="10"/>
  <c r="S51" i="10"/>
  <c r="J51" i="10"/>
  <c r="S50" i="10"/>
  <c r="J50" i="10"/>
  <c r="S49" i="10"/>
  <c r="J49" i="10"/>
  <c r="S48" i="10"/>
  <c r="J48" i="10"/>
  <c r="S47" i="10"/>
  <c r="S62" i="10" s="1"/>
  <c r="J47" i="10"/>
  <c r="J62" i="10" s="1"/>
  <c r="K45" i="10"/>
  <c r="J45" i="10"/>
  <c r="I45" i="10"/>
  <c r="H45" i="10"/>
  <c r="G45" i="10"/>
  <c r="F45" i="10"/>
  <c r="E45" i="10"/>
  <c r="D45" i="10"/>
  <c r="C45" i="10"/>
  <c r="S44" i="10"/>
  <c r="J44" i="10"/>
  <c r="S43" i="10"/>
  <c r="J43" i="10"/>
  <c r="S42" i="10"/>
  <c r="J42" i="10"/>
  <c r="S41" i="10"/>
  <c r="J41" i="10"/>
  <c r="S40" i="10"/>
  <c r="S45" i="10" s="1"/>
  <c r="J40" i="10"/>
  <c r="K38" i="10"/>
  <c r="I38" i="10"/>
  <c r="H38" i="10"/>
  <c r="G38" i="10"/>
  <c r="F38" i="10"/>
  <c r="E38" i="10"/>
  <c r="D38" i="10"/>
  <c r="C38" i="10"/>
  <c r="S37" i="10"/>
  <c r="J37" i="10"/>
  <c r="S36" i="10"/>
  <c r="J36" i="10"/>
  <c r="S35" i="10"/>
  <c r="J35" i="10"/>
  <c r="S34" i="10"/>
  <c r="J34" i="10"/>
  <c r="S33" i="10"/>
  <c r="J33" i="10"/>
  <c r="S32" i="10"/>
  <c r="J32" i="10"/>
  <c r="S31" i="10"/>
  <c r="J31" i="10"/>
  <c r="S30" i="10"/>
  <c r="J30" i="10"/>
  <c r="S29" i="10"/>
  <c r="J29" i="10"/>
  <c r="S28" i="10"/>
  <c r="J28" i="10"/>
  <c r="J27" i="10"/>
  <c r="S26" i="10"/>
  <c r="J26" i="10"/>
  <c r="S25" i="10"/>
  <c r="J25" i="10"/>
  <c r="S24" i="10"/>
  <c r="J24" i="10"/>
  <c r="S23" i="10"/>
  <c r="S38" i="10" s="1"/>
  <c r="J23" i="10"/>
  <c r="J38" i="10" s="1"/>
  <c r="K21" i="10"/>
  <c r="K126" i="10" s="1"/>
  <c r="I21" i="10"/>
  <c r="I126" i="10" s="1"/>
  <c r="H21" i="10"/>
  <c r="H126" i="10" s="1"/>
  <c r="G21" i="10"/>
  <c r="G126" i="10" s="1"/>
  <c r="F21" i="10"/>
  <c r="F126" i="10" s="1"/>
  <c r="E21" i="10"/>
  <c r="E126" i="10" s="1"/>
  <c r="D21" i="10"/>
  <c r="D126" i="10" s="1"/>
  <c r="C21" i="10"/>
  <c r="C126" i="10" s="1"/>
  <c r="S20" i="10"/>
  <c r="J20" i="10"/>
  <c r="S19" i="10"/>
  <c r="J19" i="10"/>
  <c r="S18" i="10"/>
  <c r="J18" i="10"/>
  <c r="S17" i="10"/>
  <c r="J17" i="10"/>
  <c r="S16" i="10"/>
  <c r="J16" i="10"/>
  <c r="S15" i="10"/>
  <c r="J15" i="10"/>
  <c r="S14" i="10"/>
  <c r="J14" i="10"/>
  <c r="S13" i="10"/>
  <c r="J13" i="10"/>
  <c r="S12" i="10"/>
  <c r="J12" i="10"/>
  <c r="S11" i="10"/>
  <c r="J11" i="10"/>
  <c r="S10" i="10"/>
  <c r="J10" i="10"/>
  <c r="S9" i="10"/>
  <c r="J9" i="10"/>
  <c r="S8" i="10"/>
  <c r="J8" i="10"/>
  <c r="S7" i="10"/>
  <c r="J7" i="10"/>
  <c r="S6" i="10"/>
  <c r="S21" i="10" s="1"/>
  <c r="J6" i="10"/>
  <c r="J21" i="10" s="1"/>
  <c r="K123" i="9"/>
  <c r="I123" i="9"/>
  <c r="H123" i="9"/>
  <c r="G123" i="9"/>
  <c r="F123" i="9"/>
  <c r="E123" i="9"/>
  <c r="D123" i="9"/>
  <c r="C123" i="9"/>
  <c r="S122" i="9"/>
  <c r="J122" i="9"/>
  <c r="S121" i="9"/>
  <c r="J121" i="9"/>
  <c r="S120" i="9"/>
  <c r="J120" i="9"/>
  <c r="S119" i="9"/>
  <c r="J119" i="9"/>
  <c r="S118" i="9"/>
  <c r="J118" i="9"/>
  <c r="S117" i="9"/>
  <c r="J117" i="9"/>
  <c r="S116" i="9"/>
  <c r="J116" i="9"/>
  <c r="S115" i="9"/>
  <c r="S123" i="9" s="1"/>
  <c r="J115" i="9"/>
  <c r="J123" i="9" s="1"/>
  <c r="K112" i="9"/>
  <c r="I112" i="9"/>
  <c r="H112" i="9"/>
  <c r="G112" i="9"/>
  <c r="F112" i="9"/>
  <c r="E112" i="9"/>
  <c r="D112" i="9"/>
  <c r="C112" i="9"/>
  <c r="S111" i="9"/>
  <c r="J111" i="9"/>
  <c r="S110" i="9"/>
  <c r="J110" i="9"/>
  <c r="S109" i="9"/>
  <c r="J109" i="9"/>
  <c r="S108" i="9"/>
  <c r="J108" i="9"/>
  <c r="S107" i="9"/>
  <c r="J107" i="9"/>
  <c r="S106" i="9"/>
  <c r="J106" i="9"/>
  <c r="S105" i="9"/>
  <c r="J105" i="9"/>
  <c r="S104" i="9"/>
  <c r="J104" i="9"/>
  <c r="S103" i="9"/>
  <c r="J103" i="9"/>
  <c r="S102" i="9"/>
  <c r="J102" i="9"/>
  <c r="S101" i="9"/>
  <c r="S112" i="9" s="1"/>
  <c r="J101" i="9"/>
  <c r="J112" i="9" s="1"/>
  <c r="K98" i="9"/>
  <c r="J98" i="9"/>
  <c r="I98" i="9"/>
  <c r="H98" i="9"/>
  <c r="G98" i="9"/>
  <c r="F98" i="9"/>
  <c r="E98" i="9"/>
  <c r="D98" i="9"/>
  <c r="C98" i="9"/>
  <c r="S97" i="9"/>
  <c r="J97" i="9"/>
  <c r="S96" i="9"/>
  <c r="J96" i="9"/>
  <c r="S95" i="9"/>
  <c r="J95" i="9"/>
  <c r="S94" i="9"/>
  <c r="J94" i="9"/>
  <c r="S93" i="9"/>
  <c r="J93" i="9"/>
  <c r="S92" i="9"/>
  <c r="J92" i="9"/>
  <c r="S91" i="9"/>
  <c r="J91" i="9"/>
  <c r="S90" i="9"/>
  <c r="J90" i="9"/>
  <c r="S89" i="9"/>
  <c r="J89" i="9"/>
  <c r="S88" i="9"/>
  <c r="J88" i="9"/>
  <c r="S87" i="9"/>
  <c r="J87" i="9"/>
  <c r="S86" i="9"/>
  <c r="J86" i="9"/>
  <c r="S85" i="9"/>
  <c r="J85" i="9"/>
  <c r="S84" i="9"/>
  <c r="J84" i="9"/>
  <c r="S83" i="9"/>
  <c r="S98" i="9" s="1"/>
  <c r="J83" i="9"/>
  <c r="A82" i="9"/>
  <c r="K80" i="9"/>
  <c r="I80" i="9"/>
  <c r="H80" i="9"/>
  <c r="G80" i="9"/>
  <c r="F80" i="9"/>
  <c r="E80" i="9"/>
  <c r="D80" i="9"/>
  <c r="C80" i="9"/>
  <c r="S79" i="9"/>
  <c r="J79" i="9"/>
  <c r="S78" i="9"/>
  <c r="J78" i="9"/>
  <c r="S77" i="9"/>
  <c r="J77" i="9"/>
  <c r="S76" i="9"/>
  <c r="J76" i="9"/>
  <c r="S75" i="9"/>
  <c r="J75" i="9"/>
  <c r="S74" i="9"/>
  <c r="J74" i="9"/>
  <c r="S73" i="9"/>
  <c r="J73" i="9"/>
  <c r="S72" i="9"/>
  <c r="J72" i="9"/>
  <c r="S71" i="9"/>
  <c r="J71" i="9"/>
  <c r="S70" i="9"/>
  <c r="J70" i="9"/>
  <c r="S69" i="9"/>
  <c r="J69" i="9"/>
  <c r="S68" i="9"/>
  <c r="J68" i="9"/>
  <c r="S67" i="9"/>
  <c r="J67" i="9"/>
  <c r="S66" i="9"/>
  <c r="J66" i="9"/>
  <c r="S65" i="9"/>
  <c r="S80" i="9" s="1"/>
  <c r="J65" i="9"/>
  <c r="J80" i="9" s="1"/>
  <c r="K62" i="9"/>
  <c r="I62" i="9"/>
  <c r="H62" i="9"/>
  <c r="G62" i="9"/>
  <c r="F62" i="9"/>
  <c r="E62" i="9"/>
  <c r="D62" i="9"/>
  <c r="C62" i="9"/>
  <c r="S61" i="9"/>
  <c r="J61" i="9"/>
  <c r="S60" i="9"/>
  <c r="J60" i="9"/>
  <c r="S59" i="9"/>
  <c r="J59" i="9"/>
  <c r="S58" i="9"/>
  <c r="J58" i="9"/>
  <c r="S57" i="9"/>
  <c r="J57" i="9"/>
  <c r="S56" i="9"/>
  <c r="J56" i="9"/>
  <c r="S55" i="9"/>
  <c r="J55" i="9"/>
  <c r="S54" i="9"/>
  <c r="J54" i="9"/>
  <c r="S53" i="9"/>
  <c r="J53" i="9"/>
  <c r="S52" i="9"/>
  <c r="J52" i="9"/>
  <c r="S51" i="9"/>
  <c r="J51" i="9"/>
  <c r="S50" i="9"/>
  <c r="J50" i="9"/>
  <c r="S49" i="9"/>
  <c r="J49" i="9"/>
  <c r="S48" i="9"/>
  <c r="J48" i="9"/>
  <c r="S47" i="9"/>
  <c r="S62" i="9" s="1"/>
  <c r="J47" i="9"/>
  <c r="J62" i="9" s="1"/>
  <c r="K45" i="9"/>
  <c r="I45" i="9"/>
  <c r="H45" i="9"/>
  <c r="G45" i="9"/>
  <c r="F45" i="9"/>
  <c r="E45" i="9"/>
  <c r="D45" i="9"/>
  <c r="C45" i="9"/>
  <c r="S44" i="9"/>
  <c r="J44" i="9"/>
  <c r="S43" i="9"/>
  <c r="J43" i="9"/>
  <c r="S42" i="9"/>
  <c r="J42" i="9"/>
  <c r="S41" i="9"/>
  <c r="J41" i="9"/>
  <c r="J45" i="9" s="1"/>
  <c r="S40" i="9"/>
  <c r="S45" i="9" s="1"/>
  <c r="J40" i="9"/>
  <c r="K38" i="9"/>
  <c r="I38" i="9"/>
  <c r="H38" i="9"/>
  <c r="G38" i="9"/>
  <c r="F38" i="9"/>
  <c r="E38" i="9"/>
  <c r="D38" i="9"/>
  <c r="C38" i="9"/>
  <c r="S37" i="9"/>
  <c r="J37" i="9"/>
  <c r="S36" i="9"/>
  <c r="J36" i="9"/>
  <c r="S35" i="9"/>
  <c r="J35" i="9"/>
  <c r="S34" i="9"/>
  <c r="J34" i="9"/>
  <c r="S33" i="9"/>
  <c r="J33" i="9"/>
  <c r="S32" i="9"/>
  <c r="J32" i="9"/>
  <c r="S31" i="9"/>
  <c r="J31" i="9"/>
  <c r="S30" i="9"/>
  <c r="J30" i="9"/>
  <c r="S29" i="9"/>
  <c r="J29" i="9"/>
  <c r="S28" i="9"/>
  <c r="J28" i="9"/>
  <c r="J27" i="9"/>
  <c r="S26" i="9"/>
  <c r="J26" i="9"/>
  <c r="S25" i="9"/>
  <c r="J25" i="9"/>
  <c r="S24" i="9"/>
  <c r="J24" i="9"/>
  <c r="S23" i="9"/>
  <c r="S38" i="9" s="1"/>
  <c r="J23" i="9"/>
  <c r="J38" i="9" s="1"/>
  <c r="K21" i="9"/>
  <c r="K126" i="9" s="1"/>
  <c r="I21" i="9"/>
  <c r="I126" i="9" s="1"/>
  <c r="H21" i="9"/>
  <c r="H126" i="9" s="1"/>
  <c r="G21" i="9"/>
  <c r="G126" i="9" s="1"/>
  <c r="F21" i="9"/>
  <c r="F126" i="9" s="1"/>
  <c r="E21" i="9"/>
  <c r="E126" i="9" s="1"/>
  <c r="D21" i="9"/>
  <c r="D126" i="9" s="1"/>
  <c r="C21" i="9"/>
  <c r="C126" i="9" s="1"/>
  <c r="S20" i="9"/>
  <c r="J20" i="9"/>
  <c r="S19" i="9"/>
  <c r="J19" i="9"/>
  <c r="S18" i="9"/>
  <c r="J18" i="9"/>
  <c r="S17" i="9"/>
  <c r="J17" i="9"/>
  <c r="S16" i="9"/>
  <c r="J16" i="9"/>
  <c r="S15" i="9"/>
  <c r="J15" i="9"/>
  <c r="S14" i="9"/>
  <c r="J14" i="9"/>
  <c r="S13" i="9"/>
  <c r="J13" i="9"/>
  <c r="S12" i="9"/>
  <c r="J12" i="9"/>
  <c r="S11" i="9"/>
  <c r="J11" i="9"/>
  <c r="S10" i="9"/>
  <c r="J10" i="9"/>
  <c r="S9" i="9"/>
  <c r="J9" i="9"/>
  <c r="S8" i="9"/>
  <c r="J8" i="9"/>
  <c r="S7" i="9"/>
  <c r="J7" i="9"/>
  <c r="S6" i="9"/>
  <c r="S21" i="9" s="1"/>
  <c r="S126" i="9" s="1"/>
  <c r="J6" i="9"/>
  <c r="J21" i="9" s="1"/>
  <c r="J126" i="9" s="1"/>
  <c r="S123" i="8"/>
  <c r="K123" i="8"/>
  <c r="I123" i="8"/>
  <c r="H123" i="8"/>
  <c r="G123" i="8"/>
  <c r="F123" i="8"/>
  <c r="E123" i="8"/>
  <c r="D123" i="8"/>
  <c r="C123" i="8"/>
  <c r="S122" i="8"/>
  <c r="J122" i="8"/>
  <c r="S121" i="8"/>
  <c r="J121" i="8"/>
  <c r="S120" i="8"/>
  <c r="J120" i="8"/>
  <c r="S119" i="8"/>
  <c r="J119" i="8"/>
  <c r="S118" i="8"/>
  <c r="J118" i="8"/>
  <c r="S117" i="8"/>
  <c r="J117" i="8"/>
  <c r="S116" i="8"/>
  <c r="J116" i="8"/>
  <c r="S115" i="8"/>
  <c r="J115" i="8"/>
  <c r="J123" i="8" s="1"/>
  <c r="K112" i="8"/>
  <c r="I112" i="8"/>
  <c r="H112" i="8"/>
  <c r="G112" i="8"/>
  <c r="F112" i="8"/>
  <c r="E112" i="8"/>
  <c r="D112" i="8"/>
  <c r="C112" i="8"/>
  <c r="S111" i="8"/>
  <c r="J111" i="8"/>
  <c r="S110" i="8"/>
  <c r="J110" i="8"/>
  <c r="S109" i="8"/>
  <c r="J109" i="8"/>
  <c r="S108" i="8"/>
  <c r="J108" i="8"/>
  <c r="S107" i="8"/>
  <c r="J107" i="8"/>
  <c r="S106" i="8"/>
  <c r="J106" i="8"/>
  <c r="S105" i="8"/>
  <c r="J105" i="8"/>
  <c r="S104" i="8"/>
  <c r="J104" i="8"/>
  <c r="S103" i="8"/>
  <c r="J103" i="8"/>
  <c r="S102" i="8"/>
  <c r="J102" i="8"/>
  <c r="S101" i="8"/>
  <c r="S112" i="8" s="1"/>
  <c r="J101" i="8"/>
  <c r="J112" i="8" s="1"/>
  <c r="K98" i="8"/>
  <c r="I98" i="8"/>
  <c r="H98" i="8"/>
  <c r="G98" i="8"/>
  <c r="F98" i="8"/>
  <c r="E98" i="8"/>
  <c r="D98" i="8"/>
  <c r="C98" i="8"/>
  <c r="S97" i="8"/>
  <c r="J97" i="8"/>
  <c r="S96" i="8"/>
  <c r="J96" i="8"/>
  <c r="S95" i="8"/>
  <c r="J95" i="8"/>
  <c r="S94" i="8"/>
  <c r="J94" i="8"/>
  <c r="S93" i="8"/>
  <c r="J93" i="8"/>
  <c r="S92" i="8"/>
  <c r="J92" i="8"/>
  <c r="S91" i="8"/>
  <c r="J91" i="8"/>
  <c r="S90" i="8"/>
  <c r="J90" i="8"/>
  <c r="S89" i="8"/>
  <c r="J89" i="8"/>
  <c r="S88" i="8"/>
  <c r="J88" i="8"/>
  <c r="S87" i="8"/>
  <c r="J87" i="8"/>
  <c r="S86" i="8"/>
  <c r="J86" i="8"/>
  <c r="S85" i="8"/>
  <c r="J85" i="8"/>
  <c r="S84" i="8"/>
  <c r="J84" i="8"/>
  <c r="S83" i="8"/>
  <c r="S98" i="8" s="1"/>
  <c r="J83" i="8"/>
  <c r="J98" i="8" s="1"/>
  <c r="A82" i="8"/>
  <c r="K80" i="8"/>
  <c r="J80" i="8"/>
  <c r="I80" i="8"/>
  <c r="H80" i="8"/>
  <c r="G80" i="8"/>
  <c r="F80" i="8"/>
  <c r="E80" i="8"/>
  <c r="D80" i="8"/>
  <c r="C80" i="8"/>
  <c r="S79" i="8"/>
  <c r="J79" i="8"/>
  <c r="S78" i="8"/>
  <c r="J78" i="8"/>
  <c r="S77" i="8"/>
  <c r="J77" i="8"/>
  <c r="S76" i="8"/>
  <c r="J76" i="8"/>
  <c r="S75" i="8"/>
  <c r="J75" i="8"/>
  <c r="S74" i="8"/>
  <c r="J74" i="8"/>
  <c r="S73" i="8"/>
  <c r="J73" i="8"/>
  <c r="S72" i="8"/>
  <c r="J72" i="8"/>
  <c r="S71" i="8"/>
  <c r="J71" i="8"/>
  <c r="S70" i="8"/>
  <c r="J70" i="8"/>
  <c r="S69" i="8"/>
  <c r="J69" i="8"/>
  <c r="S68" i="8"/>
  <c r="J68" i="8"/>
  <c r="S67" i="8"/>
  <c r="J67" i="8"/>
  <c r="S66" i="8"/>
  <c r="J66" i="8"/>
  <c r="S65" i="8"/>
  <c r="S80" i="8" s="1"/>
  <c r="J65" i="8"/>
  <c r="K62" i="8"/>
  <c r="J62" i="8"/>
  <c r="I62" i="8"/>
  <c r="H62" i="8"/>
  <c r="G62" i="8"/>
  <c r="F62" i="8"/>
  <c r="E62" i="8"/>
  <c r="D62" i="8"/>
  <c r="C62" i="8"/>
  <c r="S61" i="8"/>
  <c r="J61" i="8"/>
  <c r="S60" i="8"/>
  <c r="J60" i="8"/>
  <c r="S59" i="8"/>
  <c r="J59" i="8"/>
  <c r="S58" i="8"/>
  <c r="J58" i="8"/>
  <c r="S57" i="8"/>
  <c r="J57" i="8"/>
  <c r="S56" i="8"/>
  <c r="J56" i="8"/>
  <c r="S55" i="8"/>
  <c r="J55" i="8"/>
  <c r="S54" i="8"/>
  <c r="J54" i="8"/>
  <c r="S53" i="8"/>
  <c r="J53" i="8"/>
  <c r="S52" i="8"/>
  <c r="J52" i="8"/>
  <c r="S51" i="8"/>
  <c r="J51" i="8"/>
  <c r="S50" i="8"/>
  <c r="J50" i="8"/>
  <c r="S49" i="8"/>
  <c r="J49" i="8"/>
  <c r="S48" i="8"/>
  <c r="J48" i="8"/>
  <c r="S47" i="8"/>
  <c r="S62" i="8" s="1"/>
  <c r="J47" i="8"/>
  <c r="K45" i="8"/>
  <c r="J45" i="8"/>
  <c r="I45" i="8"/>
  <c r="H45" i="8"/>
  <c r="G45" i="8"/>
  <c r="F45" i="8"/>
  <c r="E45" i="8"/>
  <c r="D45" i="8"/>
  <c r="C45" i="8"/>
  <c r="S44" i="8"/>
  <c r="J44" i="8"/>
  <c r="S43" i="8"/>
  <c r="J43" i="8"/>
  <c r="S42" i="8"/>
  <c r="J42" i="8"/>
  <c r="S41" i="8"/>
  <c r="J41" i="8"/>
  <c r="S40" i="8"/>
  <c r="S45" i="8" s="1"/>
  <c r="J40" i="8"/>
  <c r="K38" i="8"/>
  <c r="I38" i="8"/>
  <c r="H38" i="8"/>
  <c r="G38" i="8"/>
  <c r="F38" i="8"/>
  <c r="E38" i="8"/>
  <c r="D38" i="8"/>
  <c r="C38" i="8"/>
  <c r="S37" i="8"/>
  <c r="J37" i="8"/>
  <c r="S36" i="8"/>
  <c r="J36" i="8"/>
  <c r="S35" i="8"/>
  <c r="J35" i="8"/>
  <c r="S34" i="8"/>
  <c r="J34" i="8"/>
  <c r="S33" i="8"/>
  <c r="J33" i="8"/>
  <c r="S32" i="8"/>
  <c r="J32" i="8"/>
  <c r="S31" i="8"/>
  <c r="J31" i="8"/>
  <c r="S30" i="8"/>
  <c r="J30" i="8"/>
  <c r="S29" i="8"/>
  <c r="J29" i="8"/>
  <c r="S28" i="8"/>
  <c r="J28" i="8"/>
  <c r="J27" i="8"/>
  <c r="S26" i="8"/>
  <c r="J26" i="8"/>
  <c r="S25" i="8"/>
  <c r="J25" i="8"/>
  <c r="S24" i="8"/>
  <c r="J24" i="8"/>
  <c r="S23" i="8"/>
  <c r="S38" i="8" s="1"/>
  <c r="J23" i="8"/>
  <c r="J38" i="8" s="1"/>
  <c r="K21" i="8"/>
  <c r="K126" i="8" s="1"/>
  <c r="I21" i="8"/>
  <c r="I126" i="8" s="1"/>
  <c r="H21" i="8"/>
  <c r="H126" i="8" s="1"/>
  <c r="G21" i="8"/>
  <c r="G126" i="8" s="1"/>
  <c r="F21" i="8"/>
  <c r="F126" i="8" s="1"/>
  <c r="E21" i="8"/>
  <c r="E126" i="8" s="1"/>
  <c r="D21" i="8"/>
  <c r="D126" i="8" s="1"/>
  <c r="C21" i="8"/>
  <c r="C126" i="8" s="1"/>
  <c r="S20" i="8"/>
  <c r="J20" i="8"/>
  <c r="S19" i="8"/>
  <c r="J19" i="8"/>
  <c r="S18" i="8"/>
  <c r="J18" i="8"/>
  <c r="S17" i="8"/>
  <c r="J17" i="8"/>
  <c r="S16" i="8"/>
  <c r="J16" i="8"/>
  <c r="S15" i="8"/>
  <c r="J15" i="8"/>
  <c r="S14" i="8"/>
  <c r="J14" i="8"/>
  <c r="S13" i="8"/>
  <c r="J13" i="8"/>
  <c r="S12" i="8"/>
  <c r="J12" i="8"/>
  <c r="S11" i="8"/>
  <c r="J11" i="8"/>
  <c r="S10" i="8"/>
  <c r="J10" i="8"/>
  <c r="S9" i="8"/>
  <c r="J9" i="8"/>
  <c r="S8" i="8"/>
  <c r="J8" i="8"/>
  <c r="S7" i="8"/>
  <c r="J7" i="8"/>
  <c r="S6" i="8"/>
  <c r="S21" i="8" s="1"/>
  <c r="J6" i="8"/>
  <c r="J21" i="8" s="1"/>
  <c r="K123" i="7"/>
  <c r="I123" i="7"/>
  <c r="H123" i="7"/>
  <c r="G123" i="7"/>
  <c r="F123" i="7"/>
  <c r="E123" i="7"/>
  <c r="D123" i="7"/>
  <c r="C123" i="7"/>
  <c r="S122" i="7"/>
  <c r="J122" i="7"/>
  <c r="S121" i="7"/>
  <c r="J121" i="7"/>
  <c r="S120" i="7"/>
  <c r="J120" i="7"/>
  <c r="S119" i="7"/>
  <c r="J119" i="7"/>
  <c r="S118" i="7"/>
  <c r="J118" i="7"/>
  <c r="S117" i="7"/>
  <c r="J117" i="7"/>
  <c r="S116" i="7"/>
  <c r="J116" i="7"/>
  <c r="S115" i="7"/>
  <c r="S123" i="7" s="1"/>
  <c r="J115" i="7"/>
  <c r="J123" i="7" s="1"/>
  <c r="K112" i="7"/>
  <c r="I112" i="7"/>
  <c r="H112" i="7"/>
  <c r="G112" i="7"/>
  <c r="F112" i="7"/>
  <c r="E112" i="7"/>
  <c r="D112" i="7"/>
  <c r="C112" i="7"/>
  <c r="S111" i="7"/>
  <c r="J111" i="7"/>
  <c r="S110" i="7"/>
  <c r="J110" i="7"/>
  <c r="S109" i="7"/>
  <c r="J109" i="7"/>
  <c r="S108" i="7"/>
  <c r="J108" i="7"/>
  <c r="S107" i="7"/>
  <c r="J107" i="7"/>
  <c r="S106" i="7"/>
  <c r="J106" i="7"/>
  <c r="S105" i="7"/>
  <c r="J105" i="7"/>
  <c r="S104" i="7"/>
  <c r="J104" i="7"/>
  <c r="S103" i="7"/>
  <c r="J103" i="7"/>
  <c r="S102" i="7"/>
  <c r="J102" i="7"/>
  <c r="S101" i="7"/>
  <c r="S112" i="7" s="1"/>
  <c r="J101" i="7"/>
  <c r="J112" i="7" s="1"/>
  <c r="K98" i="7"/>
  <c r="I98" i="7"/>
  <c r="H98" i="7"/>
  <c r="G98" i="7"/>
  <c r="F98" i="7"/>
  <c r="E98" i="7"/>
  <c r="D98" i="7"/>
  <c r="C98" i="7"/>
  <c r="S97" i="7"/>
  <c r="J97" i="7"/>
  <c r="S96" i="7"/>
  <c r="J96" i="7"/>
  <c r="S95" i="7"/>
  <c r="J95" i="7"/>
  <c r="S94" i="7"/>
  <c r="J94" i="7"/>
  <c r="S93" i="7"/>
  <c r="J93" i="7"/>
  <c r="S92" i="7"/>
  <c r="J92" i="7"/>
  <c r="S91" i="7"/>
  <c r="J91" i="7"/>
  <c r="S90" i="7"/>
  <c r="J90" i="7"/>
  <c r="S89" i="7"/>
  <c r="J89" i="7"/>
  <c r="S88" i="7"/>
  <c r="J88" i="7"/>
  <c r="S87" i="7"/>
  <c r="J87" i="7"/>
  <c r="S86" i="7"/>
  <c r="J86" i="7"/>
  <c r="S85" i="7"/>
  <c r="J85" i="7"/>
  <c r="S84" i="7"/>
  <c r="J84" i="7"/>
  <c r="S83" i="7"/>
  <c r="S98" i="7" s="1"/>
  <c r="J83" i="7"/>
  <c r="J98" i="7" s="1"/>
  <c r="A82" i="7"/>
  <c r="K80" i="7"/>
  <c r="J80" i="7"/>
  <c r="I80" i="7"/>
  <c r="H80" i="7"/>
  <c r="G80" i="7"/>
  <c r="F80" i="7"/>
  <c r="E80" i="7"/>
  <c r="D80" i="7"/>
  <c r="C80" i="7"/>
  <c r="S79" i="7"/>
  <c r="J79" i="7"/>
  <c r="S78" i="7"/>
  <c r="J78" i="7"/>
  <c r="S77" i="7"/>
  <c r="J77" i="7"/>
  <c r="S76" i="7"/>
  <c r="J76" i="7"/>
  <c r="S75" i="7"/>
  <c r="J75" i="7"/>
  <c r="S74" i="7"/>
  <c r="J74" i="7"/>
  <c r="S73" i="7"/>
  <c r="J73" i="7"/>
  <c r="S72" i="7"/>
  <c r="J72" i="7"/>
  <c r="S71" i="7"/>
  <c r="J71" i="7"/>
  <c r="S70" i="7"/>
  <c r="J70" i="7"/>
  <c r="S69" i="7"/>
  <c r="J69" i="7"/>
  <c r="S68" i="7"/>
  <c r="J68" i="7"/>
  <c r="S67" i="7"/>
  <c r="J67" i="7"/>
  <c r="S66" i="7"/>
  <c r="J66" i="7"/>
  <c r="S65" i="7"/>
  <c r="S80" i="7" s="1"/>
  <c r="J65" i="7"/>
  <c r="K62" i="7"/>
  <c r="J62" i="7"/>
  <c r="I62" i="7"/>
  <c r="H62" i="7"/>
  <c r="G62" i="7"/>
  <c r="F62" i="7"/>
  <c r="E62" i="7"/>
  <c r="D62" i="7"/>
  <c r="C62" i="7"/>
  <c r="S61" i="7"/>
  <c r="J61" i="7"/>
  <c r="S60" i="7"/>
  <c r="J60" i="7"/>
  <c r="S59" i="7"/>
  <c r="J59" i="7"/>
  <c r="S58" i="7"/>
  <c r="J58" i="7"/>
  <c r="S57" i="7"/>
  <c r="J57" i="7"/>
  <c r="S56" i="7"/>
  <c r="J56" i="7"/>
  <c r="S55" i="7"/>
  <c r="J55" i="7"/>
  <c r="S54" i="7"/>
  <c r="J54" i="7"/>
  <c r="S53" i="7"/>
  <c r="J53" i="7"/>
  <c r="S52" i="7"/>
  <c r="J52" i="7"/>
  <c r="S51" i="7"/>
  <c r="J51" i="7"/>
  <c r="S50" i="7"/>
  <c r="J50" i="7"/>
  <c r="S49" i="7"/>
  <c r="J49" i="7"/>
  <c r="S48" i="7"/>
  <c r="J48" i="7"/>
  <c r="S47" i="7"/>
  <c r="S62" i="7" s="1"/>
  <c r="J47" i="7"/>
  <c r="K45" i="7"/>
  <c r="J45" i="7"/>
  <c r="I45" i="7"/>
  <c r="H45" i="7"/>
  <c r="G45" i="7"/>
  <c r="F45" i="7"/>
  <c r="E45" i="7"/>
  <c r="D45" i="7"/>
  <c r="C45" i="7"/>
  <c r="S44" i="7"/>
  <c r="J44" i="7"/>
  <c r="S43" i="7"/>
  <c r="J43" i="7"/>
  <c r="S42" i="7"/>
  <c r="J42" i="7"/>
  <c r="S41" i="7"/>
  <c r="J41" i="7"/>
  <c r="S40" i="7"/>
  <c r="S45" i="7" s="1"/>
  <c r="J40" i="7"/>
  <c r="K38" i="7"/>
  <c r="I38" i="7"/>
  <c r="H38" i="7"/>
  <c r="G38" i="7"/>
  <c r="F38" i="7"/>
  <c r="E38" i="7"/>
  <c r="D38" i="7"/>
  <c r="C38" i="7"/>
  <c r="S37" i="7"/>
  <c r="J37" i="7"/>
  <c r="S36" i="7"/>
  <c r="J36" i="7"/>
  <c r="S35" i="7"/>
  <c r="J35" i="7"/>
  <c r="S34" i="7"/>
  <c r="J34" i="7"/>
  <c r="S33" i="7"/>
  <c r="J33" i="7"/>
  <c r="S32" i="7"/>
  <c r="J32" i="7"/>
  <c r="S31" i="7"/>
  <c r="J31" i="7"/>
  <c r="S30" i="7"/>
  <c r="J30" i="7"/>
  <c r="S29" i="7"/>
  <c r="J29" i="7"/>
  <c r="S28" i="7"/>
  <c r="J28" i="7"/>
  <c r="J27" i="7"/>
  <c r="S26" i="7"/>
  <c r="J26" i="7"/>
  <c r="S25" i="7"/>
  <c r="J25" i="7"/>
  <c r="S24" i="7"/>
  <c r="J24" i="7"/>
  <c r="S23" i="7"/>
  <c r="S38" i="7" s="1"/>
  <c r="J23" i="7"/>
  <c r="J38" i="7" s="1"/>
  <c r="K21" i="7"/>
  <c r="K126" i="7" s="1"/>
  <c r="I21" i="7"/>
  <c r="I126" i="7" s="1"/>
  <c r="H21" i="7"/>
  <c r="H126" i="7" s="1"/>
  <c r="G21" i="7"/>
  <c r="G126" i="7" s="1"/>
  <c r="F21" i="7"/>
  <c r="F126" i="7" s="1"/>
  <c r="E21" i="7"/>
  <c r="E126" i="7" s="1"/>
  <c r="D21" i="7"/>
  <c r="D126" i="7" s="1"/>
  <c r="C21" i="7"/>
  <c r="C126" i="7" s="1"/>
  <c r="S20" i="7"/>
  <c r="J20" i="7"/>
  <c r="S19" i="7"/>
  <c r="J19" i="7"/>
  <c r="S18" i="7"/>
  <c r="J18" i="7"/>
  <c r="S17" i="7"/>
  <c r="J17" i="7"/>
  <c r="S16" i="7"/>
  <c r="J16" i="7"/>
  <c r="S15" i="7"/>
  <c r="J15" i="7"/>
  <c r="S14" i="7"/>
  <c r="J14" i="7"/>
  <c r="S13" i="7"/>
  <c r="J13" i="7"/>
  <c r="S12" i="7"/>
  <c r="J12" i="7"/>
  <c r="S11" i="7"/>
  <c r="J11" i="7"/>
  <c r="S10" i="7"/>
  <c r="J10" i="7"/>
  <c r="S9" i="7"/>
  <c r="J9" i="7"/>
  <c r="S8" i="7"/>
  <c r="J8" i="7"/>
  <c r="S7" i="7"/>
  <c r="J7" i="7"/>
  <c r="S6" i="7"/>
  <c r="S21" i="7" s="1"/>
  <c r="S126" i="7" s="1"/>
  <c r="J6" i="7"/>
  <c r="J21" i="7" s="1"/>
  <c r="K123" i="6"/>
  <c r="I123" i="6"/>
  <c r="H123" i="6"/>
  <c r="G123" i="6"/>
  <c r="F123" i="6"/>
  <c r="E123" i="6"/>
  <c r="D123" i="6"/>
  <c r="C123" i="6"/>
  <c r="S122" i="6"/>
  <c r="J122" i="6"/>
  <c r="S121" i="6"/>
  <c r="J121" i="6"/>
  <c r="S120" i="6"/>
  <c r="J120" i="6"/>
  <c r="S119" i="6"/>
  <c r="J119" i="6"/>
  <c r="S118" i="6"/>
  <c r="J118" i="6"/>
  <c r="S117" i="6"/>
  <c r="J117" i="6"/>
  <c r="S116" i="6"/>
  <c r="J116" i="6"/>
  <c r="J123" i="6" s="1"/>
  <c r="S115" i="6"/>
  <c r="S123" i="6" s="1"/>
  <c r="J115" i="6"/>
  <c r="K112" i="6"/>
  <c r="I112" i="6"/>
  <c r="H112" i="6"/>
  <c r="G112" i="6"/>
  <c r="F112" i="6"/>
  <c r="E112" i="6"/>
  <c r="D112" i="6"/>
  <c r="C112" i="6"/>
  <c r="S111" i="6"/>
  <c r="J111" i="6"/>
  <c r="S110" i="6"/>
  <c r="J110" i="6"/>
  <c r="S109" i="6"/>
  <c r="J109" i="6"/>
  <c r="S108" i="6"/>
  <c r="J108" i="6"/>
  <c r="S107" i="6"/>
  <c r="J107" i="6"/>
  <c r="S106" i="6"/>
  <c r="J106" i="6"/>
  <c r="S105" i="6"/>
  <c r="J105" i="6"/>
  <c r="S104" i="6"/>
  <c r="J104" i="6"/>
  <c r="S103" i="6"/>
  <c r="J103" i="6"/>
  <c r="S102" i="6"/>
  <c r="J102" i="6"/>
  <c r="S101" i="6"/>
  <c r="S112" i="6" s="1"/>
  <c r="J101" i="6"/>
  <c r="J112" i="6" s="1"/>
  <c r="K98" i="6"/>
  <c r="I98" i="6"/>
  <c r="H98" i="6"/>
  <c r="G98" i="6"/>
  <c r="F98" i="6"/>
  <c r="E98" i="6"/>
  <c r="D98" i="6"/>
  <c r="C98" i="6"/>
  <c r="S97" i="6"/>
  <c r="J97" i="6"/>
  <c r="S96" i="6"/>
  <c r="J96" i="6"/>
  <c r="S95" i="6"/>
  <c r="J95" i="6"/>
  <c r="S94" i="6"/>
  <c r="J94" i="6"/>
  <c r="S93" i="6"/>
  <c r="J93" i="6"/>
  <c r="S92" i="6"/>
  <c r="J92" i="6"/>
  <c r="S91" i="6"/>
  <c r="J91" i="6"/>
  <c r="S90" i="6"/>
  <c r="J90" i="6"/>
  <c r="S89" i="6"/>
  <c r="J89" i="6"/>
  <c r="S88" i="6"/>
  <c r="J88" i="6"/>
  <c r="S87" i="6"/>
  <c r="J87" i="6"/>
  <c r="S86" i="6"/>
  <c r="J86" i="6"/>
  <c r="S85" i="6"/>
  <c r="J85" i="6"/>
  <c r="S84" i="6"/>
  <c r="J84" i="6"/>
  <c r="J98" i="6" s="1"/>
  <c r="S83" i="6"/>
  <c r="S98" i="6" s="1"/>
  <c r="J83" i="6"/>
  <c r="A82" i="6"/>
  <c r="K80" i="6"/>
  <c r="I80" i="6"/>
  <c r="H80" i="6"/>
  <c r="G80" i="6"/>
  <c r="F80" i="6"/>
  <c r="E80" i="6"/>
  <c r="D80" i="6"/>
  <c r="C80" i="6"/>
  <c r="S79" i="6"/>
  <c r="J79" i="6"/>
  <c r="S78" i="6"/>
  <c r="J78" i="6"/>
  <c r="S77" i="6"/>
  <c r="J77" i="6"/>
  <c r="S76" i="6"/>
  <c r="J76" i="6"/>
  <c r="S75" i="6"/>
  <c r="J75" i="6"/>
  <c r="S74" i="6"/>
  <c r="J74" i="6"/>
  <c r="S73" i="6"/>
  <c r="J73" i="6"/>
  <c r="S72" i="6"/>
  <c r="J72" i="6"/>
  <c r="S71" i="6"/>
  <c r="J71" i="6"/>
  <c r="S70" i="6"/>
  <c r="J70" i="6"/>
  <c r="S69" i="6"/>
  <c r="J69" i="6"/>
  <c r="S68" i="6"/>
  <c r="J68" i="6"/>
  <c r="S67" i="6"/>
  <c r="J67" i="6"/>
  <c r="S66" i="6"/>
  <c r="J66" i="6"/>
  <c r="S65" i="6"/>
  <c r="S80" i="6" s="1"/>
  <c r="J65" i="6"/>
  <c r="J80" i="6" s="1"/>
  <c r="K62" i="6"/>
  <c r="I62" i="6"/>
  <c r="H62" i="6"/>
  <c r="G62" i="6"/>
  <c r="F62" i="6"/>
  <c r="E62" i="6"/>
  <c r="D62" i="6"/>
  <c r="C62" i="6"/>
  <c r="S61" i="6"/>
  <c r="J61" i="6"/>
  <c r="S60" i="6"/>
  <c r="J60" i="6"/>
  <c r="S59" i="6"/>
  <c r="J59" i="6"/>
  <c r="S58" i="6"/>
  <c r="J58" i="6"/>
  <c r="S57" i="6"/>
  <c r="J57" i="6"/>
  <c r="S56" i="6"/>
  <c r="J56" i="6"/>
  <c r="S55" i="6"/>
  <c r="J55" i="6"/>
  <c r="S54" i="6"/>
  <c r="J54" i="6"/>
  <c r="S53" i="6"/>
  <c r="J53" i="6"/>
  <c r="S52" i="6"/>
  <c r="J52" i="6"/>
  <c r="S51" i="6"/>
  <c r="J51" i="6"/>
  <c r="S50" i="6"/>
  <c r="J50" i="6"/>
  <c r="S49" i="6"/>
  <c r="J49" i="6"/>
  <c r="S48" i="6"/>
  <c r="J48" i="6"/>
  <c r="S47" i="6"/>
  <c r="S62" i="6" s="1"/>
  <c r="J47" i="6"/>
  <c r="J62" i="6" s="1"/>
  <c r="K45" i="6"/>
  <c r="I45" i="6"/>
  <c r="H45" i="6"/>
  <c r="G45" i="6"/>
  <c r="F45" i="6"/>
  <c r="E45" i="6"/>
  <c r="D45" i="6"/>
  <c r="C45" i="6"/>
  <c r="S44" i="6"/>
  <c r="J44" i="6"/>
  <c r="S43" i="6"/>
  <c r="J43" i="6"/>
  <c r="S42" i="6"/>
  <c r="J42" i="6"/>
  <c r="S41" i="6"/>
  <c r="J41" i="6"/>
  <c r="S40" i="6"/>
  <c r="S45" i="6" s="1"/>
  <c r="J40" i="6"/>
  <c r="J45" i="6" s="1"/>
  <c r="K38" i="6"/>
  <c r="I38" i="6"/>
  <c r="H38" i="6"/>
  <c r="G38" i="6"/>
  <c r="F38" i="6"/>
  <c r="E38" i="6"/>
  <c r="D38" i="6"/>
  <c r="C38" i="6"/>
  <c r="S37" i="6"/>
  <c r="J37" i="6"/>
  <c r="S36" i="6"/>
  <c r="J36" i="6"/>
  <c r="S35" i="6"/>
  <c r="J35" i="6"/>
  <c r="S34" i="6"/>
  <c r="J34" i="6"/>
  <c r="S33" i="6"/>
  <c r="J33" i="6"/>
  <c r="S32" i="6"/>
  <c r="J32" i="6"/>
  <c r="S31" i="6"/>
  <c r="J31" i="6"/>
  <c r="S30" i="6"/>
  <c r="J30" i="6"/>
  <c r="S29" i="6"/>
  <c r="J29" i="6"/>
  <c r="S28" i="6"/>
  <c r="J28" i="6"/>
  <c r="J27" i="6"/>
  <c r="S26" i="6"/>
  <c r="J26" i="6"/>
  <c r="S25" i="6"/>
  <c r="J25" i="6"/>
  <c r="S24" i="6"/>
  <c r="S38" i="6" s="1"/>
  <c r="J24" i="6"/>
  <c r="S23" i="6"/>
  <c r="J23" i="6"/>
  <c r="J38" i="6" s="1"/>
  <c r="K21" i="6"/>
  <c r="K126" i="6" s="1"/>
  <c r="I21" i="6"/>
  <c r="I126" i="6" s="1"/>
  <c r="H21" i="6"/>
  <c r="H126" i="6" s="1"/>
  <c r="G21" i="6"/>
  <c r="G126" i="6" s="1"/>
  <c r="F21" i="6"/>
  <c r="F126" i="6" s="1"/>
  <c r="E21" i="6"/>
  <c r="E126" i="6" s="1"/>
  <c r="D21" i="6"/>
  <c r="D126" i="6" s="1"/>
  <c r="C21" i="6"/>
  <c r="C126" i="6" s="1"/>
  <c r="S20" i="6"/>
  <c r="J20" i="6"/>
  <c r="S19" i="6"/>
  <c r="J19" i="6"/>
  <c r="S18" i="6"/>
  <c r="J18" i="6"/>
  <c r="S17" i="6"/>
  <c r="J17" i="6"/>
  <c r="S16" i="6"/>
  <c r="J16" i="6"/>
  <c r="S15" i="6"/>
  <c r="J15" i="6"/>
  <c r="S14" i="6"/>
  <c r="J14" i="6"/>
  <c r="S13" i="6"/>
  <c r="J13" i="6"/>
  <c r="S12" i="6"/>
  <c r="J12" i="6"/>
  <c r="S11" i="6"/>
  <c r="J11" i="6"/>
  <c r="S10" i="6"/>
  <c r="J10" i="6"/>
  <c r="S9" i="6"/>
  <c r="J9" i="6"/>
  <c r="S8" i="6"/>
  <c r="J8" i="6"/>
  <c r="S7" i="6"/>
  <c r="J7" i="6"/>
  <c r="S6" i="6"/>
  <c r="S21" i="6" s="1"/>
  <c r="S126" i="6" s="1"/>
  <c r="J6" i="6"/>
  <c r="J21" i="6" s="1"/>
  <c r="J126" i="6" s="1"/>
  <c r="K123" i="5"/>
  <c r="I123" i="5"/>
  <c r="H123" i="5"/>
  <c r="G123" i="5"/>
  <c r="F123" i="5"/>
  <c r="E123" i="5"/>
  <c r="D123" i="5"/>
  <c r="C123" i="5"/>
  <c r="S122" i="5"/>
  <c r="J122" i="5"/>
  <c r="S121" i="5"/>
  <c r="J121" i="5"/>
  <c r="S120" i="5"/>
  <c r="J120" i="5"/>
  <c r="S119" i="5"/>
  <c r="J119" i="5"/>
  <c r="S118" i="5"/>
  <c r="J118" i="5"/>
  <c r="S117" i="5"/>
  <c r="J117" i="5"/>
  <c r="S116" i="5"/>
  <c r="J116" i="5"/>
  <c r="J123" i="5" s="1"/>
  <c r="S115" i="5"/>
  <c r="S123" i="5" s="1"/>
  <c r="J115" i="5"/>
  <c r="K112" i="5"/>
  <c r="I112" i="5"/>
  <c r="H112" i="5"/>
  <c r="G112" i="5"/>
  <c r="F112" i="5"/>
  <c r="E112" i="5"/>
  <c r="D112" i="5"/>
  <c r="C112" i="5"/>
  <c r="S111" i="5"/>
  <c r="J111" i="5"/>
  <c r="S110" i="5"/>
  <c r="J110" i="5"/>
  <c r="S109" i="5"/>
  <c r="J109" i="5"/>
  <c r="S108" i="5"/>
  <c r="J108" i="5"/>
  <c r="S107" i="5"/>
  <c r="J107" i="5"/>
  <c r="S106" i="5"/>
  <c r="J106" i="5"/>
  <c r="S105" i="5"/>
  <c r="J105" i="5"/>
  <c r="S104" i="5"/>
  <c r="J104" i="5"/>
  <c r="S103" i="5"/>
  <c r="J103" i="5"/>
  <c r="S102" i="5"/>
  <c r="J102" i="5"/>
  <c r="S101" i="5"/>
  <c r="S112" i="5" s="1"/>
  <c r="J101" i="5"/>
  <c r="J112" i="5" s="1"/>
  <c r="K98" i="5"/>
  <c r="J98" i="5"/>
  <c r="I98" i="5"/>
  <c r="H98" i="5"/>
  <c r="G98" i="5"/>
  <c r="F98" i="5"/>
  <c r="E98" i="5"/>
  <c r="D98" i="5"/>
  <c r="C98" i="5"/>
  <c r="S97" i="5"/>
  <c r="J97" i="5"/>
  <c r="S96" i="5"/>
  <c r="J96" i="5"/>
  <c r="S95" i="5"/>
  <c r="J95" i="5"/>
  <c r="S94" i="5"/>
  <c r="J94" i="5"/>
  <c r="S93" i="5"/>
  <c r="J93" i="5"/>
  <c r="S92" i="5"/>
  <c r="J92" i="5"/>
  <c r="S91" i="5"/>
  <c r="J91" i="5"/>
  <c r="S90" i="5"/>
  <c r="J90" i="5"/>
  <c r="S89" i="5"/>
  <c r="J89" i="5"/>
  <c r="S88" i="5"/>
  <c r="J88" i="5"/>
  <c r="S87" i="5"/>
  <c r="J87" i="5"/>
  <c r="S86" i="5"/>
  <c r="J86" i="5"/>
  <c r="S85" i="5"/>
  <c r="J85" i="5"/>
  <c r="S84" i="5"/>
  <c r="J84" i="5"/>
  <c r="S83" i="5"/>
  <c r="S98" i="5" s="1"/>
  <c r="J83" i="5"/>
  <c r="A82" i="5"/>
  <c r="K80" i="5"/>
  <c r="I80" i="5"/>
  <c r="H80" i="5"/>
  <c r="G80" i="5"/>
  <c r="F80" i="5"/>
  <c r="E80" i="5"/>
  <c r="D80" i="5"/>
  <c r="C80" i="5"/>
  <c r="S79" i="5"/>
  <c r="J79" i="5"/>
  <c r="S78" i="5"/>
  <c r="J78" i="5"/>
  <c r="S77" i="5"/>
  <c r="J77" i="5"/>
  <c r="S76" i="5"/>
  <c r="J76" i="5"/>
  <c r="S75" i="5"/>
  <c r="J75" i="5"/>
  <c r="S74" i="5"/>
  <c r="J74" i="5"/>
  <c r="S73" i="5"/>
  <c r="J73" i="5"/>
  <c r="S72" i="5"/>
  <c r="J72" i="5"/>
  <c r="S71" i="5"/>
  <c r="J71" i="5"/>
  <c r="S70" i="5"/>
  <c r="J70" i="5"/>
  <c r="S69" i="5"/>
  <c r="J69" i="5"/>
  <c r="S68" i="5"/>
  <c r="J68" i="5"/>
  <c r="S67" i="5"/>
  <c r="J67" i="5"/>
  <c r="S66" i="5"/>
  <c r="J66" i="5"/>
  <c r="S65" i="5"/>
  <c r="S80" i="5" s="1"/>
  <c r="J65" i="5"/>
  <c r="J80" i="5" s="1"/>
  <c r="K62" i="5"/>
  <c r="I62" i="5"/>
  <c r="H62" i="5"/>
  <c r="G62" i="5"/>
  <c r="F62" i="5"/>
  <c r="E62" i="5"/>
  <c r="D62" i="5"/>
  <c r="C62" i="5"/>
  <c r="S61" i="5"/>
  <c r="J61" i="5"/>
  <c r="S60" i="5"/>
  <c r="J60" i="5"/>
  <c r="S59" i="5"/>
  <c r="J59" i="5"/>
  <c r="S58" i="5"/>
  <c r="J58" i="5"/>
  <c r="S57" i="5"/>
  <c r="J57" i="5"/>
  <c r="S56" i="5"/>
  <c r="J56" i="5"/>
  <c r="S55" i="5"/>
  <c r="J55" i="5"/>
  <c r="S54" i="5"/>
  <c r="J54" i="5"/>
  <c r="S53" i="5"/>
  <c r="J53" i="5"/>
  <c r="S52" i="5"/>
  <c r="J52" i="5"/>
  <c r="S51" i="5"/>
  <c r="J51" i="5"/>
  <c r="S50" i="5"/>
  <c r="J50" i="5"/>
  <c r="S49" i="5"/>
  <c r="J49" i="5"/>
  <c r="S48" i="5"/>
  <c r="J48" i="5"/>
  <c r="S47" i="5"/>
  <c r="S62" i="5" s="1"/>
  <c r="J47" i="5"/>
  <c r="J62" i="5" s="1"/>
  <c r="K45" i="5"/>
  <c r="I45" i="5"/>
  <c r="H45" i="5"/>
  <c r="G45" i="5"/>
  <c r="F45" i="5"/>
  <c r="E45" i="5"/>
  <c r="D45" i="5"/>
  <c r="C45" i="5"/>
  <c r="S44" i="5"/>
  <c r="J44" i="5"/>
  <c r="S43" i="5"/>
  <c r="J43" i="5"/>
  <c r="S42" i="5"/>
  <c r="J42" i="5"/>
  <c r="S41" i="5"/>
  <c r="J41" i="5"/>
  <c r="S40" i="5"/>
  <c r="S45" i="5" s="1"/>
  <c r="J40" i="5"/>
  <c r="J45" i="5" s="1"/>
  <c r="K38" i="5"/>
  <c r="I38" i="5"/>
  <c r="H38" i="5"/>
  <c r="G38" i="5"/>
  <c r="F38" i="5"/>
  <c r="E38" i="5"/>
  <c r="D38" i="5"/>
  <c r="C38" i="5"/>
  <c r="S37" i="5"/>
  <c r="J37" i="5"/>
  <c r="S36" i="5"/>
  <c r="J36" i="5"/>
  <c r="S35" i="5"/>
  <c r="J35" i="5"/>
  <c r="S34" i="5"/>
  <c r="J34" i="5"/>
  <c r="S33" i="5"/>
  <c r="J33" i="5"/>
  <c r="S32" i="5"/>
  <c r="J32" i="5"/>
  <c r="S31" i="5"/>
  <c r="J31" i="5"/>
  <c r="S30" i="5"/>
  <c r="J30" i="5"/>
  <c r="S29" i="5"/>
  <c r="J29" i="5"/>
  <c r="S28" i="5"/>
  <c r="J28" i="5"/>
  <c r="J27" i="5"/>
  <c r="S26" i="5"/>
  <c r="J26" i="5"/>
  <c r="S25" i="5"/>
  <c r="J25" i="5"/>
  <c r="S24" i="5"/>
  <c r="J24" i="5"/>
  <c r="S23" i="5"/>
  <c r="S38" i="5" s="1"/>
  <c r="J23" i="5"/>
  <c r="J38" i="5" s="1"/>
  <c r="K21" i="5"/>
  <c r="K126" i="5" s="1"/>
  <c r="I21" i="5"/>
  <c r="I126" i="5" s="1"/>
  <c r="H21" i="5"/>
  <c r="H126" i="5" s="1"/>
  <c r="G21" i="5"/>
  <c r="G126" i="5" s="1"/>
  <c r="F21" i="5"/>
  <c r="F126" i="5" s="1"/>
  <c r="E21" i="5"/>
  <c r="E126" i="5" s="1"/>
  <c r="D21" i="5"/>
  <c r="D126" i="5" s="1"/>
  <c r="C21" i="5"/>
  <c r="C126" i="5" s="1"/>
  <c r="S20" i="5"/>
  <c r="J20" i="5"/>
  <c r="S19" i="5"/>
  <c r="J19" i="5"/>
  <c r="S18" i="5"/>
  <c r="J18" i="5"/>
  <c r="S17" i="5"/>
  <c r="J17" i="5"/>
  <c r="S16" i="5"/>
  <c r="J16" i="5"/>
  <c r="S15" i="5"/>
  <c r="J15" i="5"/>
  <c r="S14" i="5"/>
  <c r="J14" i="5"/>
  <c r="S13" i="5"/>
  <c r="J13" i="5"/>
  <c r="S12" i="5"/>
  <c r="J12" i="5"/>
  <c r="S11" i="5"/>
  <c r="J11" i="5"/>
  <c r="S10" i="5"/>
  <c r="J10" i="5"/>
  <c r="S9" i="5"/>
  <c r="J9" i="5"/>
  <c r="S8" i="5"/>
  <c r="J8" i="5"/>
  <c r="S7" i="5"/>
  <c r="J7" i="5"/>
  <c r="S6" i="5"/>
  <c r="S21" i="5" s="1"/>
  <c r="S126" i="5" s="1"/>
  <c r="J6" i="5"/>
  <c r="J21" i="5" s="1"/>
  <c r="K123" i="4"/>
  <c r="J123" i="4"/>
  <c r="I123" i="4"/>
  <c r="H123" i="4"/>
  <c r="G123" i="4"/>
  <c r="F123" i="4"/>
  <c r="E123" i="4"/>
  <c r="D123" i="4"/>
  <c r="C123" i="4"/>
  <c r="S122" i="4"/>
  <c r="J122" i="4"/>
  <c r="S121" i="4"/>
  <c r="J121" i="4"/>
  <c r="S120" i="4"/>
  <c r="J120" i="4"/>
  <c r="S119" i="4"/>
  <c r="J119" i="4"/>
  <c r="S118" i="4"/>
  <c r="J118" i="4"/>
  <c r="S117" i="4"/>
  <c r="J117" i="4"/>
  <c r="S116" i="4"/>
  <c r="J116" i="4"/>
  <c r="S115" i="4"/>
  <c r="S123" i="4" s="1"/>
  <c r="J115" i="4"/>
  <c r="K112" i="4"/>
  <c r="I112" i="4"/>
  <c r="H112" i="4"/>
  <c r="G112" i="4"/>
  <c r="F112" i="4"/>
  <c r="E112" i="4"/>
  <c r="D112" i="4"/>
  <c r="C112" i="4"/>
  <c r="S111" i="4"/>
  <c r="J111" i="4"/>
  <c r="S110" i="4"/>
  <c r="J110" i="4"/>
  <c r="S109" i="4"/>
  <c r="J109" i="4"/>
  <c r="S108" i="4"/>
  <c r="J108" i="4"/>
  <c r="S107" i="4"/>
  <c r="J107" i="4"/>
  <c r="S106" i="4"/>
  <c r="J106" i="4"/>
  <c r="S105" i="4"/>
  <c r="J105" i="4"/>
  <c r="S104" i="4"/>
  <c r="J104" i="4"/>
  <c r="S103" i="4"/>
  <c r="J103" i="4"/>
  <c r="S102" i="4"/>
  <c r="S112" i="4" s="1"/>
  <c r="J102" i="4"/>
  <c r="S101" i="4"/>
  <c r="J101" i="4"/>
  <c r="J112" i="4" s="1"/>
  <c r="K98" i="4"/>
  <c r="J98" i="4"/>
  <c r="I98" i="4"/>
  <c r="H98" i="4"/>
  <c r="G98" i="4"/>
  <c r="F98" i="4"/>
  <c r="E98" i="4"/>
  <c r="D98" i="4"/>
  <c r="C98" i="4"/>
  <c r="S97" i="4"/>
  <c r="J97" i="4"/>
  <c r="S96" i="4"/>
  <c r="J96" i="4"/>
  <c r="S95" i="4"/>
  <c r="J95" i="4"/>
  <c r="S94" i="4"/>
  <c r="J94" i="4"/>
  <c r="S93" i="4"/>
  <c r="J93" i="4"/>
  <c r="S92" i="4"/>
  <c r="J92" i="4"/>
  <c r="S91" i="4"/>
  <c r="J91" i="4"/>
  <c r="S90" i="4"/>
  <c r="J90" i="4"/>
  <c r="S89" i="4"/>
  <c r="J89" i="4"/>
  <c r="S88" i="4"/>
  <c r="J88" i="4"/>
  <c r="S87" i="4"/>
  <c r="J87" i="4"/>
  <c r="S86" i="4"/>
  <c r="J86" i="4"/>
  <c r="S85" i="4"/>
  <c r="J85" i="4"/>
  <c r="S84" i="4"/>
  <c r="S98" i="4" s="1"/>
  <c r="J84" i="4"/>
  <c r="S83" i="4"/>
  <c r="J83" i="4"/>
  <c r="A82" i="4"/>
  <c r="K80" i="4"/>
  <c r="I80" i="4"/>
  <c r="H80" i="4"/>
  <c r="G80" i="4"/>
  <c r="F80" i="4"/>
  <c r="E80" i="4"/>
  <c r="D80" i="4"/>
  <c r="C80" i="4"/>
  <c r="S79" i="4"/>
  <c r="J79" i="4"/>
  <c r="S78" i="4"/>
  <c r="J78" i="4"/>
  <c r="S77" i="4"/>
  <c r="J77" i="4"/>
  <c r="S76" i="4"/>
  <c r="J76" i="4"/>
  <c r="S75" i="4"/>
  <c r="J75" i="4"/>
  <c r="S74" i="4"/>
  <c r="J74" i="4"/>
  <c r="S73" i="4"/>
  <c r="J73" i="4"/>
  <c r="S72" i="4"/>
  <c r="J72" i="4"/>
  <c r="S71" i="4"/>
  <c r="J71" i="4"/>
  <c r="S70" i="4"/>
  <c r="J70" i="4"/>
  <c r="S69" i="4"/>
  <c r="J69" i="4"/>
  <c r="S68" i="4"/>
  <c r="J68" i="4"/>
  <c r="S67" i="4"/>
  <c r="J67" i="4"/>
  <c r="S66" i="4"/>
  <c r="J66" i="4"/>
  <c r="S65" i="4"/>
  <c r="S80" i="4" s="1"/>
  <c r="J65" i="4"/>
  <c r="J80" i="4" s="1"/>
  <c r="K62" i="4"/>
  <c r="I62" i="4"/>
  <c r="H62" i="4"/>
  <c r="G62" i="4"/>
  <c r="F62" i="4"/>
  <c r="E62" i="4"/>
  <c r="D62" i="4"/>
  <c r="C62" i="4"/>
  <c r="S61" i="4"/>
  <c r="J61" i="4"/>
  <c r="S60" i="4"/>
  <c r="J60" i="4"/>
  <c r="S59" i="4"/>
  <c r="J59" i="4"/>
  <c r="S58" i="4"/>
  <c r="J58" i="4"/>
  <c r="S57" i="4"/>
  <c r="J57" i="4"/>
  <c r="S56" i="4"/>
  <c r="J56" i="4"/>
  <c r="S55" i="4"/>
  <c r="J55" i="4"/>
  <c r="S54" i="4"/>
  <c r="J54" i="4"/>
  <c r="S53" i="4"/>
  <c r="J53" i="4"/>
  <c r="S52" i="4"/>
  <c r="J52" i="4"/>
  <c r="S51" i="4"/>
  <c r="J51" i="4"/>
  <c r="S50" i="4"/>
  <c r="J50" i="4"/>
  <c r="S49" i="4"/>
  <c r="J49" i="4"/>
  <c r="S48" i="4"/>
  <c r="J48" i="4"/>
  <c r="S47" i="4"/>
  <c r="S62" i="4" s="1"/>
  <c r="J47" i="4"/>
  <c r="J62" i="4" s="1"/>
  <c r="K45" i="4"/>
  <c r="I45" i="4"/>
  <c r="H45" i="4"/>
  <c r="G45" i="4"/>
  <c r="F45" i="4"/>
  <c r="E45" i="4"/>
  <c r="D45" i="4"/>
  <c r="C45" i="4"/>
  <c r="S44" i="4"/>
  <c r="J44" i="4"/>
  <c r="S43" i="4"/>
  <c r="J43" i="4"/>
  <c r="S42" i="4"/>
  <c r="J42" i="4"/>
  <c r="S41" i="4"/>
  <c r="J41" i="4"/>
  <c r="S40" i="4"/>
  <c r="S45" i="4" s="1"/>
  <c r="J40" i="4"/>
  <c r="J45" i="4" s="1"/>
  <c r="K38" i="4"/>
  <c r="I38" i="4"/>
  <c r="H38" i="4"/>
  <c r="G38" i="4"/>
  <c r="F38" i="4"/>
  <c r="E38" i="4"/>
  <c r="D38" i="4"/>
  <c r="C38" i="4"/>
  <c r="S37" i="4"/>
  <c r="J37" i="4"/>
  <c r="S36" i="4"/>
  <c r="J36" i="4"/>
  <c r="S35" i="4"/>
  <c r="J35" i="4"/>
  <c r="S34" i="4"/>
  <c r="J34" i="4"/>
  <c r="S33" i="4"/>
  <c r="J33" i="4"/>
  <c r="S32" i="4"/>
  <c r="J32" i="4"/>
  <c r="S31" i="4"/>
  <c r="J31" i="4"/>
  <c r="S30" i="4"/>
  <c r="J30" i="4"/>
  <c r="S29" i="4"/>
  <c r="J29" i="4"/>
  <c r="S28" i="4"/>
  <c r="J28" i="4"/>
  <c r="J27" i="4"/>
  <c r="S26" i="4"/>
  <c r="J26" i="4"/>
  <c r="S25" i="4"/>
  <c r="J25" i="4"/>
  <c r="S24" i="4"/>
  <c r="J24" i="4"/>
  <c r="S23" i="4"/>
  <c r="S38" i="4" s="1"/>
  <c r="J23" i="4"/>
  <c r="J38" i="4" s="1"/>
  <c r="K21" i="4"/>
  <c r="K126" i="4" s="1"/>
  <c r="I21" i="4"/>
  <c r="I126" i="4" s="1"/>
  <c r="H21" i="4"/>
  <c r="H126" i="4" s="1"/>
  <c r="G21" i="4"/>
  <c r="G126" i="4" s="1"/>
  <c r="F21" i="4"/>
  <c r="F126" i="4" s="1"/>
  <c r="E21" i="4"/>
  <c r="E126" i="4" s="1"/>
  <c r="D21" i="4"/>
  <c r="D126" i="4" s="1"/>
  <c r="C21" i="4"/>
  <c r="C126" i="4" s="1"/>
  <c r="S20" i="4"/>
  <c r="J20" i="4"/>
  <c r="S19" i="4"/>
  <c r="J19" i="4"/>
  <c r="S18" i="4"/>
  <c r="J18" i="4"/>
  <c r="S17" i="4"/>
  <c r="J17" i="4"/>
  <c r="S16" i="4"/>
  <c r="J16" i="4"/>
  <c r="S15" i="4"/>
  <c r="J15" i="4"/>
  <c r="S14" i="4"/>
  <c r="J14" i="4"/>
  <c r="S13" i="4"/>
  <c r="J13" i="4"/>
  <c r="S12" i="4"/>
  <c r="J12" i="4"/>
  <c r="S11" i="4"/>
  <c r="J11" i="4"/>
  <c r="S10" i="4"/>
  <c r="J10" i="4"/>
  <c r="S9" i="4"/>
  <c r="J9" i="4"/>
  <c r="S8" i="4"/>
  <c r="J8" i="4"/>
  <c r="S7" i="4"/>
  <c r="S21" i="4" s="1"/>
  <c r="J7" i="4"/>
  <c r="S6" i="4"/>
  <c r="J6" i="4"/>
  <c r="J21" i="4" s="1"/>
  <c r="J126" i="4" s="1"/>
  <c r="K123" i="3"/>
  <c r="J123" i="3"/>
  <c r="I123" i="3"/>
  <c r="H123" i="3"/>
  <c r="G123" i="3"/>
  <c r="F123" i="3"/>
  <c r="E123" i="3"/>
  <c r="D123" i="3"/>
  <c r="C123" i="3"/>
  <c r="S122" i="3"/>
  <c r="J122" i="3"/>
  <c r="S121" i="3"/>
  <c r="J121" i="3"/>
  <c r="S120" i="3"/>
  <c r="J120" i="3"/>
  <c r="S119" i="3"/>
  <c r="J119" i="3"/>
  <c r="S118" i="3"/>
  <c r="J118" i="3"/>
  <c r="S117" i="3"/>
  <c r="J117" i="3"/>
  <c r="S116" i="3"/>
  <c r="J116" i="3"/>
  <c r="S115" i="3"/>
  <c r="S123" i="3" s="1"/>
  <c r="J115" i="3"/>
  <c r="K112" i="3"/>
  <c r="I112" i="3"/>
  <c r="H112" i="3"/>
  <c r="G112" i="3"/>
  <c r="F112" i="3"/>
  <c r="E112" i="3"/>
  <c r="D112" i="3"/>
  <c r="C112" i="3"/>
  <c r="S111" i="3"/>
  <c r="J111" i="3"/>
  <c r="S110" i="3"/>
  <c r="J110" i="3"/>
  <c r="S109" i="3"/>
  <c r="J109" i="3"/>
  <c r="S108" i="3"/>
  <c r="J108" i="3"/>
  <c r="S107" i="3"/>
  <c r="J107" i="3"/>
  <c r="S106" i="3"/>
  <c r="J106" i="3"/>
  <c r="S105" i="3"/>
  <c r="J105" i="3"/>
  <c r="S104" i="3"/>
  <c r="J104" i="3"/>
  <c r="S103" i="3"/>
  <c r="J103" i="3"/>
  <c r="S102" i="3"/>
  <c r="S112" i="3" s="1"/>
  <c r="J102" i="3"/>
  <c r="S101" i="3"/>
  <c r="J101" i="3"/>
  <c r="J112" i="3" s="1"/>
  <c r="K98" i="3"/>
  <c r="J98" i="3"/>
  <c r="I98" i="3"/>
  <c r="H98" i="3"/>
  <c r="G98" i="3"/>
  <c r="F98" i="3"/>
  <c r="E98" i="3"/>
  <c r="D98" i="3"/>
  <c r="C98" i="3"/>
  <c r="S97" i="3"/>
  <c r="J97" i="3"/>
  <c r="S96" i="3"/>
  <c r="J96" i="3"/>
  <c r="S95" i="3"/>
  <c r="J95" i="3"/>
  <c r="S94" i="3"/>
  <c r="J94" i="3"/>
  <c r="S93" i="3"/>
  <c r="J93" i="3"/>
  <c r="S92" i="3"/>
  <c r="J92" i="3"/>
  <c r="S91" i="3"/>
  <c r="J91" i="3"/>
  <c r="S90" i="3"/>
  <c r="J90" i="3"/>
  <c r="S89" i="3"/>
  <c r="J89" i="3"/>
  <c r="S88" i="3"/>
  <c r="J88" i="3"/>
  <c r="S87" i="3"/>
  <c r="J87" i="3"/>
  <c r="S86" i="3"/>
  <c r="J86" i="3"/>
  <c r="S85" i="3"/>
  <c r="J85" i="3"/>
  <c r="S84" i="3"/>
  <c r="S98" i="3" s="1"/>
  <c r="J84" i="3"/>
  <c r="S83" i="3"/>
  <c r="J83" i="3"/>
  <c r="A82" i="3"/>
  <c r="K80" i="3"/>
  <c r="I80" i="3"/>
  <c r="H80" i="3"/>
  <c r="G80" i="3"/>
  <c r="F80" i="3"/>
  <c r="E80" i="3"/>
  <c r="D80" i="3"/>
  <c r="C80" i="3"/>
  <c r="S79" i="3"/>
  <c r="J79" i="3"/>
  <c r="S78" i="3"/>
  <c r="J78" i="3"/>
  <c r="S77" i="3"/>
  <c r="J77" i="3"/>
  <c r="S76" i="3"/>
  <c r="J76" i="3"/>
  <c r="S75" i="3"/>
  <c r="J75" i="3"/>
  <c r="S74" i="3"/>
  <c r="J74" i="3"/>
  <c r="S73" i="3"/>
  <c r="J73" i="3"/>
  <c r="S72" i="3"/>
  <c r="J72" i="3"/>
  <c r="S71" i="3"/>
  <c r="J71" i="3"/>
  <c r="S70" i="3"/>
  <c r="J70" i="3"/>
  <c r="S69" i="3"/>
  <c r="J69" i="3"/>
  <c r="S68" i="3"/>
  <c r="J68" i="3"/>
  <c r="S67" i="3"/>
  <c r="J67" i="3"/>
  <c r="S66" i="3"/>
  <c r="J66" i="3"/>
  <c r="S65" i="3"/>
  <c r="S80" i="3" s="1"/>
  <c r="J65" i="3"/>
  <c r="J80" i="3" s="1"/>
  <c r="K62" i="3"/>
  <c r="I62" i="3"/>
  <c r="H62" i="3"/>
  <c r="G62" i="3"/>
  <c r="F62" i="3"/>
  <c r="E62" i="3"/>
  <c r="D62" i="3"/>
  <c r="C62" i="3"/>
  <c r="S61" i="3"/>
  <c r="J61" i="3"/>
  <c r="S60" i="3"/>
  <c r="J60" i="3"/>
  <c r="S59" i="3"/>
  <c r="J59" i="3"/>
  <c r="S58" i="3"/>
  <c r="J58" i="3"/>
  <c r="S57" i="3"/>
  <c r="J57" i="3"/>
  <c r="S56" i="3"/>
  <c r="J56" i="3"/>
  <c r="S55" i="3"/>
  <c r="J55" i="3"/>
  <c r="S54" i="3"/>
  <c r="J54" i="3"/>
  <c r="S53" i="3"/>
  <c r="J53" i="3"/>
  <c r="S52" i="3"/>
  <c r="J52" i="3"/>
  <c r="S51" i="3"/>
  <c r="J51" i="3"/>
  <c r="S50" i="3"/>
  <c r="J50" i="3"/>
  <c r="S49" i="3"/>
  <c r="J49" i="3"/>
  <c r="S48" i="3"/>
  <c r="J48" i="3"/>
  <c r="S47" i="3"/>
  <c r="S62" i="3" s="1"/>
  <c r="J47" i="3"/>
  <c r="J62" i="3" s="1"/>
  <c r="K45" i="3"/>
  <c r="I45" i="3"/>
  <c r="H45" i="3"/>
  <c r="G45" i="3"/>
  <c r="F45" i="3"/>
  <c r="E45" i="3"/>
  <c r="D45" i="3"/>
  <c r="C45" i="3"/>
  <c r="S44" i="3"/>
  <c r="J44" i="3"/>
  <c r="S43" i="3"/>
  <c r="J43" i="3"/>
  <c r="S42" i="3"/>
  <c r="J42" i="3"/>
  <c r="S41" i="3"/>
  <c r="J41" i="3"/>
  <c r="S40" i="3"/>
  <c r="S45" i="3" s="1"/>
  <c r="J40" i="3"/>
  <c r="J45" i="3" s="1"/>
  <c r="K38" i="3"/>
  <c r="I38" i="3"/>
  <c r="H38" i="3"/>
  <c r="G38" i="3"/>
  <c r="F38" i="3"/>
  <c r="E38" i="3"/>
  <c r="D38" i="3"/>
  <c r="C38" i="3"/>
  <c r="S37" i="3"/>
  <c r="J37" i="3"/>
  <c r="S36" i="3"/>
  <c r="J36" i="3"/>
  <c r="S35" i="3"/>
  <c r="J35" i="3"/>
  <c r="S34" i="3"/>
  <c r="J34" i="3"/>
  <c r="S33" i="3"/>
  <c r="J33" i="3"/>
  <c r="S32" i="3"/>
  <c r="J32" i="3"/>
  <c r="S31" i="3"/>
  <c r="J31" i="3"/>
  <c r="S30" i="3"/>
  <c r="J30" i="3"/>
  <c r="S29" i="3"/>
  <c r="J29" i="3"/>
  <c r="S28" i="3"/>
  <c r="J28" i="3"/>
  <c r="J27" i="3"/>
  <c r="S26" i="3"/>
  <c r="J26" i="3"/>
  <c r="S25" i="3"/>
  <c r="J25" i="3"/>
  <c r="S24" i="3"/>
  <c r="J24" i="3"/>
  <c r="S23" i="3"/>
  <c r="S38" i="3" s="1"/>
  <c r="J23" i="3"/>
  <c r="J38" i="3" s="1"/>
  <c r="K21" i="3"/>
  <c r="K126" i="3" s="1"/>
  <c r="I21" i="3"/>
  <c r="I126" i="3" s="1"/>
  <c r="H21" i="3"/>
  <c r="H126" i="3" s="1"/>
  <c r="G21" i="3"/>
  <c r="G126" i="3" s="1"/>
  <c r="F21" i="3"/>
  <c r="F126" i="3" s="1"/>
  <c r="E21" i="3"/>
  <c r="E126" i="3" s="1"/>
  <c r="D21" i="3"/>
  <c r="D126" i="3" s="1"/>
  <c r="C21" i="3"/>
  <c r="C126" i="3" s="1"/>
  <c r="S20" i="3"/>
  <c r="J20" i="3"/>
  <c r="S19" i="3"/>
  <c r="J19" i="3"/>
  <c r="S18" i="3"/>
  <c r="J18" i="3"/>
  <c r="S17" i="3"/>
  <c r="J17" i="3"/>
  <c r="S16" i="3"/>
  <c r="J16" i="3"/>
  <c r="S15" i="3"/>
  <c r="J15" i="3"/>
  <c r="S14" i="3"/>
  <c r="J14" i="3"/>
  <c r="S13" i="3"/>
  <c r="J13" i="3"/>
  <c r="S12" i="3"/>
  <c r="J12" i="3"/>
  <c r="S11" i="3"/>
  <c r="J11" i="3"/>
  <c r="S10" i="3"/>
  <c r="J10" i="3"/>
  <c r="S9" i="3"/>
  <c r="J9" i="3"/>
  <c r="S8" i="3"/>
  <c r="J8" i="3"/>
  <c r="S7" i="3"/>
  <c r="S21" i="3" s="1"/>
  <c r="J7" i="3"/>
  <c r="S6" i="3"/>
  <c r="J6" i="3"/>
  <c r="J21" i="3" s="1"/>
  <c r="J126" i="3" s="1"/>
  <c r="S116" i="2"/>
  <c r="S117" i="2"/>
  <c r="S118" i="2"/>
  <c r="S119" i="2"/>
  <c r="S120" i="2"/>
  <c r="J116" i="2"/>
  <c r="J117" i="2"/>
  <c r="J118" i="2"/>
  <c r="J119" i="2"/>
  <c r="J123" i="2" s="1"/>
  <c r="J120" i="2"/>
  <c r="J102" i="2"/>
  <c r="J103" i="2"/>
  <c r="J104" i="2"/>
  <c r="J105" i="2"/>
  <c r="J112" i="2" s="1"/>
  <c r="J106" i="2"/>
  <c r="J107" i="2"/>
  <c r="J108" i="2"/>
  <c r="J109" i="2"/>
  <c r="J110" i="2"/>
  <c r="J111" i="2"/>
  <c r="J101" i="2"/>
  <c r="S102" i="2"/>
  <c r="S103" i="2"/>
  <c r="S104" i="2"/>
  <c r="S105" i="2"/>
  <c r="S106" i="2"/>
  <c r="S107" i="2"/>
  <c r="S108" i="2"/>
  <c r="S109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83" i="2"/>
  <c r="S84" i="2"/>
  <c r="S85" i="2"/>
  <c r="S86" i="2"/>
  <c r="S87" i="2"/>
  <c r="S88" i="2"/>
  <c r="S89" i="2"/>
  <c r="S90" i="2"/>
  <c r="S91" i="2"/>
  <c r="S92" i="2"/>
  <c r="S93" i="2"/>
  <c r="S94" i="2"/>
  <c r="S95" i="2"/>
  <c r="S66" i="2"/>
  <c r="S67" i="2"/>
  <c r="S68" i="2"/>
  <c r="S69" i="2"/>
  <c r="S70" i="2"/>
  <c r="S71" i="2"/>
  <c r="S72" i="2"/>
  <c r="S73" i="2"/>
  <c r="S74" i="2"/>
  <c r="S75" i="2"/>
  <c r="J66" i="2"/>
  <c r="J67" i="2"/>
  <c r="J68" i="2"/>
  <c r="J69" i="2"/>
  <c r="J80" i="2" s="1"/>
  <c r="J70" i="2"/>
  <c r="J71" i="2"/>
  <c r="J72" i="2"/>
  <c r="J73" i="2"/>
  <c r="J74" i="2"/>
  <c r="J75" i="2"/>
  <c r="J76" i="2"/>
  <c r="J77" i="2"/>
  <c r="J78" i="2"/>
  <c r="J79" i="2"/>
  <c r="J65" i="2"/>
  <c r="S49" i="2"/>
  <c r="S50" i="2"/>
  <c r="S51" i="2"/>
  <c r="S52" i="2"/>
  <c r="S53" i="2"/>
  <c r="S54" i="2"/>
  <c r="S55" i="2"/>
  <c r="J48" i="2"/>
  <c r="J49" i="2"/>
  <c r="J50" i="2"/>
  <c r="J51" i="2"/>
  <c r="J52" i="2"/>
  <c r="J53" i="2"/>
  <c r="J54" i="2"/>
  <c r="J55" i="2"/>
  <c r="J62" i="2" s="1"/>
  <c r="J56" i="2"/>
  <c r="J57" i="2"/>
  <c r="J58" i="2"/>
  <c r="J59" i="2"/>
  <c r="J60" i="2"/>
  <c r="J61" i="2"/>
  <c r="J47" i="2"/>
  <c r="S42" i="2"/>
  <c r="S43" i="2"/>
  <c r="J24" i="2"/>
  <c r="J25" i="2"/>
  <c r="J26" i="2"/>
  <c r="J27" i="2"/>
  <c r="J28" i="2"/>
  <c r="J29" i="2"/>
  <c r="J30" i="2"/>
  <c r="J31" i="2"/>
  <c r="J32" i="2"/>
  <c r="J23" i="2"/>
  <c r="S8" i="2"/>
  <c r="S9" i="2"/>
  <c r="S10" i="2"/>
  <c r="S11" i="2"/>
  <c r="S12" i="2"/>
  <c r="S13" i="2"/>
  <c r="S14" i="2"/>
  <c r="S15" i="2"/>
  <c r="S16" i="2"/>
  <c r="S17" i="2"/>
  <c r="J7" i="2"/>
  <c r="J21" i="2" s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6" i="2"/>
  <c r="J42" i="2"/>
  <c r="J43" i="2"/>
  <c r="J44" i="2"/>
  <c r="K123" i="2"/>
  <c r="I123" i="2"/>
  <c r="H123" i="2"/>
  <c r="G123" i="2"/>
  <c r="F123" i="2"/>
  <c r="E123" i="2"/>
  <c r="D123" i="2"/>
  <c r="C123" i="2"/>
  <c r="S122" i="2"/>
  <c r="J122" i="2"/>
  <c r="S121" i="2"/>
  <c r="J121" i="2"/>
  <c r="S115" i="2"/>
  <c r="J115" i="2"/>
  <c r="K112" i="2"/>
  <c r="I112" i="2"/>
  <c r="H112" i="2"/>
  <c r="G112" i="2"/>
  <c r="F112" i="2"/>
  <c r="E112" i="2"/>
  <c r="D112" i="2"/>
  <c r="C112" i="2"/>
  <c r="S111" i="2"/>
  <c r="S110" i="2"/>
  <c r="S101" i="2"/>
  <c r="K98" i="2"/>
  <c r="I98" i="2"/>
  <c r="H98" i="2"/>
  <c r="G98" i="2"/>
  <c r="F98" i="2"/>
  <c r="E98" i="2"/>
  <c r="D98" i="2"/>
  <c r="C98" i="2"/>
  <c r="S97" i="2"/>
  <c r="J97" i="2"/>
  <c r="S96" i="2"/>
  <c r="S83" i="2"/>
  <c r="A82" i="2"/>
  <c r="K80" i="2"/>
  <c r="I80" i="2"/>
  <c r="H80" i="2"/>
  <c r="G80" i="2"/>
  <c r="F80" i="2"/>
  <c r="E80" i="2"/>
  <c r="D80" i="2"/>
  <c r="C80" i="2"/>
  <c r="S79" i="2"/>
  <c r="S78" i="2"/>
  <c r="S77" i="2"/>
  <c r="S76" i="2"/>
  <c r="S65" i="2"/>
  <c r="K62" i="2"/>
  <c r="I62" i="2"/>
  <c r="H62" i="2"/>
  <c r="G62" i="2"/>
  <c r="F62" i="2"/>
  <c r="E62" i="2"/>
  <c r="D62" i="2"/>
  <c r="C62" i="2"/>
  <c r="S61" i="2"/>
  <c r="S60" i="2"/>
  <c r="S59" i="2"/>
  <c r="S58" i="2"/>
  <c r="S57" i="2"/>
  <c r="S56" i="2"/>
  <c r="S48" i="2"/>
  <c r="S47" i="2"/>
  <c r="K45" i="2"/>
  <c r="I45" i="2"/>
  <c r="H45" i="2"/>
  <c r="G45" i="2"/>
  <c r="F45" i="2"/>
  <c r="E45" i="2"/>
  <c r="D45" i="2"/>
  <c r="C45" i="2"/>
  <c r="S44" i="2"/>
  <c r="S41" i="2"/>
  <c r="J41" i="2"/>
  <c r="S40" i="2"/>
  <c r="J40" i="2"/>
  <c r="J45" i="2" s="1"/>
  <c r="K38" i="2"/>
  <c r="K126" i="2" s="1"/>
  <c r="I38" i="2"/>
  <c r="H38" i="2"/>
  <c r="G38" i="2"/>
  <c r="G126" i="2" s="1"/>
  <c r="F38" i="2"/>
  <c r="E38" i="2"/>
  <c r="D38" i="2"/>
  <c r="C38" i="2"/>
  <c r="C126" i="2" s="1"/>
  <c r="S37" i="2"/>
  <c r="J37" i="2"/>
  <c r="S36" i="2"/>
  <c r="J36" i="2"/>
  <c r="S35" i="2"/>
  <c r="J35" i="2"/>
  <c r="S34" i="2"/>
  <c r="J34" i="2"/>
  <c r="S33" i="2"/>
  <c r="J33" i="2"/>
  <c r="S32" i="2"/>
  <c r="S31" i="2"/>
  <c r="S30" i="2"/>
  <c r="S29" i="2"/>
  <c r="S28" i="2"/>
  <c r="S26" i="2"/>
  <c r="S25" i="2"/>
  <c r="S24" i="2"/>
  <c r="S23" i="2"/>
  <c r="K21" i="2"/>
  <c r="I21" i="2"/>
  <c r="I126" i="2" s="1"/>
  <c r="H21" i="2"/>
  <c r="H126" i="2" s="1"/>
  <c r="G21" i="2"/>
  <c r="F21" i="2"/>
  <c r="F126" i="2" s="1"/>
  <c r="E21" i="2"/>
  <c r="E126" i="2" s="1"/>
  <c r="D21" i="2"/>
  <c r="D126" i="2" s="1"/>
  <c r="C21" i="2"/>
  <c r="S20" i="2"/>
  <c r="S19" i="2"/>
  <c r="S18" i="2"/>
  <c r="S7" i="2"/>
  <c r="S6" i="2"/>
  <c r="J15" i="1"/>
  <c r="G15" i="1"/>
  <c r="F15" i="1"/>
  <c r="E15" i="1"/>
  <c r="D15" i="1"/>
  <c r="C15" i="1"/>
  <c r="B15" i="1"/>
  <c r="M14" i="1"/>
  <c r="M13" i="1"/>
  <c r="L13" i="1"/>
  <c r="K13" i="1"/>
  <c r="N13" i="1" s="1"/>
  <c r="M12" i="1"/>
  <c r="L12" i="1"/>
  <c r="K12" i="1"/>
  <c r="M11" i="1"/>
  <c r="L11" i="1"/>
  <c r="K11" i="1"/>
  <c r="M10" i="1"/>
  <c r="L10" i="1"/>
  <c r="K10" i="1"/>
  <c r="N10" i="1" s="1"/>
  <c r="M9" i="1"/>
  <c r="L9" i="1"/>
  <c r="K9" i="1"/>
  <c r="N9" i="1" s="1"/>
  <c r="M8" i="1"/>
  <c r="L8" i="1"/>
  <c r="K8" i="1"/>
  <c r="M7" i="1"/>
  <c r="L7" i="1"/>
  <c r="K7" i="1"/>
  <c r="M6" i="1"/>
  <c r="L6" i="1"/>
  <c r="K6" i="1"/>
  <c r="H15" i="1"/>
  <c r="D19" i="32" l="1"/>
  <c r="I19" i="32"/>
  <c r="K15" i="1"/>
  <c r="J126" i="31"/>
  <c r="J126" i="30"/>
  <c r="J126" i="29"/>
  <c r="J126" i="28"/>
  <c r="J126" i="27"/>
  <c r="J126" i="26"/>
  <c r="J126" i="25"/>
  <c r="J126" i="23"/>
  <c r="J126" i="22"/>
  <c r="J126" i="20"/>
  <c r="J126" i="18"/>
  <c r="J126" i="17"/>
  <c r="J126" i="15"/>
  <c r="J126" i="14"/>
  <c r="J126" i="12"/>
  <c r="J126" i="11"/>
  <c r="J126" i="10"/>
  <c r="S126" i="10"/>
  <c r="J126" i="8"/>
  <c r="S126" i="8"/>
  <c r="J126" i="7"/>
  <c r="J126" i="5"/>
  <c r="S126" i="4"/>
  <c r="S126" i="3"/>
  <c r="S123" i="2"/>
  <c r="S112" i="2"/>
  <c r="S98" i="2"/>
  <c r="J98" i="2"/>
  <c r="S80" i="2"/>
  <c r="S45" i="2"/>
  <c r="S62" i="2"/>
  <c r="J38" i="2"/>
  <c r="J126" i="2" s="1"/>
  <c r="S38" i="2"/>
  <c r="S21" i="2"/>
  <c r="L15" i="1"/>
  <c r="M15" i="1"/>
  <c r="N8" i="1"/>
  <c r="N12" i="1"/>
  <c r="N7" i="1"/>
  <c r="N11" i="1"/>
  <c r="N6" i="1"/>
  <c r="N15" i="1" s="1"/>
  <c r="S126" i="2" l="1"/>
</calcChain>
</file>

<file path=xl/sharedStrings.xml><?xml version="1.0" encoding="utf-8"?>
<sst xmlns="http://schemas.openxmlformats.org/spreadsheetml/2006/main" count="1015" uniqueCount="67">
  <si>
    <t>Clients</t>
  </si>
  <si>
    <t>Scratch Cards</t>
  </si>
  <si>
    <t>EVD</t>
  </si>
  <si>
    <t>SIM</t>
  </si>
  <si>
    <t>Total SC par Client</t>
  </si>
  <si>
    <t>Total EVD par Client</t>
  </si>
  <si>
    <t>TOTAL SIM par Client</t>
  </si>
  <si>
    <t>C.A par Client</t>
  </si>
  <si>
    <t>Cr1000</t>
  </si>
  <si>
    <t>Cr2000</t>
  </si>
  <si>
    <t>Cr2500</t>
  </si>
  <si>
    <t>Cr5000</t>
  </si>
  <si>
    <t>Cr10000</t>
  </si>
  <si>
    <t>BZV</t>
  </si>
  <si>
    <t>OYO</t>
  </si>
  <si>
    <t>CREDITER</t>
  </si>
  <si>
    <t>BRICE STATO</t>
  </si>
  <si>
    <t>CHEICK</t>
  </si>
  <si>
    <t>CYBER CAFE</t>
  </si>
  <si>
    <t>KAIROS</t>
  </si>
  <si>
    <t>VM</t>
  </si>
  <si>
    <t>YOU BUSINESS</t>
  </si>
  <si>
    <t>GRATUITE</t>
  </si>
  <si>
    <t>VTE DIRECT</t>
  </si>
  <si>
    <t>STOCK SORTIE DU MOIS</t>
  </si>
  <si>
    <t>REPRESENTATION GRAPHIQUE PAR TYPE D'ARTICLE</t>
  </si>
  <si>
    <t>ARTICLES</t>
  </si>
  <si>
    <t>CHIFFRE D'AFFAIRE</t>
  </si>
  <si>
    <t xml:space="preserve">MOUVEMENT DE VENTE PAR DISTRIBUTEUR ET CHIFFRE D'AFFAIRE REALISE </t>
  </si>
  <si>
    <t>VENTE JOURNALIERE</t>
  </si>
  <si>
    <t>Nature de la sortie</t>
  </si>
  <si>
    <t>Banques &amp; Références BV</t>
  </si>
  <si>
    <t>N° CDE Oracle</t>
  </si>
  <si>
    <t>C.A /Client</t>
  </si>
  <si>
    <t>NORD</t>
  </si>
  <si>
    <t>EVD A CREDITER</t>
  </si>
  <si>
    <t>LCB</t>
  </si>
  <si>
    <t>UBA</t>
  </si>
  <si>
    <t>MUCODEC</t>
  </si>
  <si>
    <t>BCI</t>
  </si>
  <si>
    <t>ECOBANK</t>
  </si>
  <si>
    <t>CDC</t>
  </si>
  <si>
    <t>VTE DIRECTE</t>
  </si>
  <si>
    <t>Stock sortie</t>
  </si>
  <si>
    <t>Désignation</t>
  </si>
  <si>
    <t>References des CR Cloture</t>
  </si>
  <si>
    <t>Sortie du Stock</t>
  </si>
  <si>
    <t>Stock Départ</t>
  </si>
  <si>
    <t>1ere Reference</t>
  </si>
  <si>
    <t>2eme Reference</t>
  </si>
  <si>
    <t>CR2,5</t>
  </si>
  <si>
    <t>CR1</t>
  </si>
  <si>
    <t>CR2</t>
  </si>
  <si>
    <t>CR5</t>
  </si>
  <si>
    <t>References  Stock Initial du Mois</t>
  </si>
  <si>
    <t>Stock de Cloture</t>
  </si>
  <si>
    <t>Appro du Mois en Cours</t>
  </si>
  <si>
    <t>GESTION DE STOCK DU MOIS</t>
  </si>
  <si>
    <t>APPRO CR1</t>
  </si>
  <si>
    <t>APPRO CR2</t>
  </si>
  <si>
    <t>APPRO CR2,5</t>
  </si>
  <si>
    <t>APPRO CR5</t>
  </si>
  <si>
    <t>APPRO SIM</t>
  </si>
  <si>
    <t>MAGBZV</t>
  </si>
  <si>
    <t>APPRO MAGBZV</t>
  </si>
  <si>
    <t>MAGOYO</t>
  </si>
  <si>
    <t>APPRO MAGOYO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</si>
</sst>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9" x14ac:knownFonts="1">
    <font>
      <sz val="12"/>
      <color theme="1"/>
      <name val="Cambria"/>
      <family val="2"/>
    </font>
    <font>
      <sz val="12"/>
      <color theme="1"/>
      <name val="Cambria"/>
      <family val="2"/>
    </font>
    <font>
      <b/>
      <sz val="14"/>
      <color theme="1"/>
      <name val="Cambria"/>
      <family val="1"/>
    </font>
    <font>
      <b/>
      <sz val="9"/>
      <color theme="1"/>
      <name val="Cambria"/>
      <family val="1"/>
    </font>
    <font>
      <b/>
      <sz val="12"/>
      <color theme="1"/>
      <name val="Cambria"/>
      <family val="1"/>
    </font>
    <font>
      <b/>
      <sz val="10"/>
      <color theme="1"/>
      <name val="Cambria"/>
      <family val="1"/>
    </font>
    <font>
      <b/>
      <sz val="9"/>
      <color rgb="FFFF0000"/>
      <name val="Cambria"/>
      <family val="1"/>
    </font>
    <font>
      <sz val="9"/>
      <color theme="1"/>
      <name val="Cambria"/>
      <family val="1"/>
    </font>
    <font>
      <sz val="9"/>
      <color rgb="FFFF0000"/>
      <name val="Cambria"/>
      <family val="1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gradientFill type="path" top="1" bottom="1">
        <stop position="0">
          <color rgb="FFFFFF00"/>
        </stop>
        <stop position="1">
          <color theme="4"/>
        </stop>
      </gradientFill>
    </fill>
    <fill>
      <gradientFill type="path">
        <stop position="0">
          <color rgb="FFFFFF00"/>
        </stop>
        <stop position="1">
          <color rgb="FF00B0F0"/>
        </stop>
      </gradientFill>
    </fill>
    <fill>
      <gradientFill type="path" left="0.5" right="0.5" top="0.5" bottom="0.5">
        <stop position="0">
          <color rgb="FFFFFF00"/>
        </stop>
        <stop position="1">
          <color rgb="FF00B0F0"/>
        </stop>
      </gradientFill>
    </fill>
    <fill>
      <gradientFill type="path">
        <stop position="0">
          <color rgb="FFFFFF00"/>
        </stop>
        <stop position="1">
          <color theme="4" tint="-0.25098422193060094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indexed="13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0">
    <xf numFmtId="0" fontId="0" fillId="0" borderId="0" xfId="0"/>
    <xf numFmtId="3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 wrapText="1"/>
    </xf>
    <xf numFmtId="41" fontId="3" fillId="2" borderId="5" xfId="0" applyNumberFormat="1" applyFont="1" applyFill="1" applyBorder="1" applyAlignment="1" applyProtection="1">
      <alignment horizontal="center" vertical="center"/>
    </xf>
    <xf numFmtId="41" fontId="3" fillId="2" borderId="6" xfId="0" applyNumberFormat="1" applyFont="1" applyFill="1" applyBorder="1" applyAlignment="1" applyProtection="1">
      <alignment horizontal="center" vertical="center" wrapText="1"/>
    </xf>
    <xf numFmtId="41" fontId="3" fillId="2" borderId="5" xfId="0" applyNumberFormat="1" applyFont="1" applyFill="1" applyBorder="1" applyAlignment="1" applyProtection="1">
      <alignment horizontal="center" vertical="center" wrapText="1"/>
    </xf>
    <xf numFmtId="41" fontId="3" fillId="2" borderId="7" xfId="0" applyNumberFormat="1" applyFont="1" applyFill="1" applyBorder="1" applyAlignment="1" applyProtection="1">
      <alignment horizontal="center" vertical="center"/>
    </xf>
    <xf numFmtId="41" fontId="3" fillId="2" borderId="7" xfId="0" applyNumberFormat="1" applyFont="1" applyFill="1" applyBorder="1" applyAlignment="1" applyProtection="1">
      <alignment horizontal="center" vertical="center" wrapText="1"/>
    </xf>
    <xf numFmtId="41" fontId="3" fillId="2" borderId="7" xfId="1" applyNumberFormat="1" applyFont="1" applyFill="1" applyBorder="1" applyAlignment="1" applyProtection="1">
      <alignment horizontal="center" vertical="center"/>
    </xf>
    <xf numFmtId="41" fontId="3" fillId="4" borderId="8" xfId="0" applyNumberFormat="1" applyFont="1" applyFill="1" applyBorder="1" applyAlignment="1" applyProtection="1">
      <alignment horizontal="center" vertical="center"/>
    </xf>
    <xf numFmtId="41" fontId="3" fillId="2" borderId="5" xfId="0" applyNumberFormat="1" applyFont="1" applyFill="1" applyBorder="1" applyAlignment="1" applyProtection="1">
      <alignment horizontal="left" vertical="center"/>
    </xf>
    <xf numFmtId="41" fontId="3" fillId="2" borderId="7" xfId="0" applyNumberFormat="1" applyFont="1" applyFill="1" applyBorder="1" applyAlignment="1" applyProtection="1">
      <alignment horizontal="left" vertical="center"/>
    </xf>
    <xf numFmtId="41" fontId="3" fillId="4" borderId="8" xfId="0" applyNumberFormat="1" applyFont="1" applyFill="1" applyBorder="1" applyAlignment="1" applyProtection="1">
      <alignment horizontal="left" vertical="center"/>
    </xf>
    <xf numFmtId="0" fontId="0" fillId="0" borderId="0" xfId="0" applyAlignment="1"/>
    <xf numFmtId="0" fontId="3" fillId="4" borderId="6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3" fontId="3" fillId="4" borderId="16" xfId="0" applyNumberFormat="1" applyFont="1" applyFill="1" applyBorder="1" applyAlignment="1">
      <alignment horizontal="right"/>
    </xf>
    <xf numFmtId="3" fontId="3" fillId="4" borderId="17" xfId="0" applyNumberFormat="1" applyFont="1" applyFill="1" applyBorder="1" applyAlignment="1">
      <alignment horizontal="right"/>
    </xf>
    <xf numFmtId="0" fontId="3" fillId="4" borderId="17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41" fontId="3" fillId="0" borderId="6" xfId="0" applyNumberFormat="1" applyFont="1" applyBorder="1" applyAlignment="1">
      <alignment horizontal="center" vertical="center"/>
    </xf>
    <xf numFmtId="41" fontId="3" fillId="0" borderId="20" xfId="0" applyNumberFormat="1" applyFont="1" applyBorder="1"/>
    <xf numFmtId="41" fontId="3" fillId="0" borderId="21" xfId="0" applyNumberFormat="1" applyFont="1" applyBorder="1"/>
    <xf numFmtId="41" fontId="3" fillId="0" borderId="22" xfId="0" applyNumberFormat="1" applyFont="1" applyBorder="1"/>
    <xf numFmtId="41" fontId="3" fillId="0" borderId="1" xfId="0" applyNumberFormat="1" applyFont="1" applyBorder="1"/>
    <xf numFmtId="41" fontId="6" fillId="0" borderId="1" xfId="0" applyNumberFormat="1" applyFont="1" applyBorder="1"/>
    <xf numFmtId="41" fontId="3" fillId="0" borderId="1" xfId="1" applyNumberFormat="1" applyFont="1" applyBorder="1" applyAlignment="1">
      <alignment horizontal="center" vertical="center"/>
    </xf>
    <xf numFmtId="41" fontId="3" fillId="0" borderId="23" xfId="0" applyNumberFormat="1" applyFont="1" applyBorder="1" applyAlignment="1">
      <alignment horizontal="center" vertical="center"/>
    </xf>
    <xf numFmtId="41" fontId="3" fillId="0" borderId="15" xfId="0" applyNumberFormat="1" applyFont="1" applyBorder="1" applyAlignment="1">
      <alignment horizontal="center" vertical="center"/>
    </xf>
    <xf numFmtId="41" fontId="3" fillId="0" borderId="24" xfId="0" applyNumberFormat="1" applyFont="1" applyBorder="1"/>
    <xf numFmtId="41" fontId="3" fillId="0" borderId="18" xfId="0" applyNumberFormat="1" applyFont="1" applyBorder="1"/>
    <xf numFmtId="41" fontId="3" fillId="0" borderId="19" xfId="0" applyNumberFormat="1" applyFont="1" applyBorder="1"/>
    <xf numFmtId="16" fontId="5" fillId="0" borderId="25" xfId="0" applyNumberFormat="1" applyFont="1" applyFill="1" applyBorder="1" applyAlignment="1">
      <alignment horizontal="center" vertical="center"/>
    </xf>
    <xf numFmtId="41" fontId="3" fillId="0" borderId="26" xfId="0" applyNumberFormat="1" applyFont="1" applyBorder="1" applyAlignment="1">
      <alignment horizontal="center" vertical="center"/>
    </xf>
    <xf numFmtId="41" fontId="3" fillId="0" borderId="26" xfId="0" applyNumberFormat="1" applyFont="1" applyBorder="1"/>
    <xf numFmtId="41" fontId="3" fillId="0" borderId="0" xfId="0" applyNumberFormat="1" applyFont="1" applyBorder="1"/>
    <xf numFmtId="41" fontId="6" fillId="0" borderId="0" xfId="0" applyNumberFormat="1" applyFont="1" applyBorder="1"/>
    <xf numFmtId="41" fontId="3" fillId="4" borderId="1" xfId="1" applyNumberFormat="1" applyFont="1" applyFill="1" applyBorder="1" applyAlignment="1">
      <alignment horizontal="center" vertical="center"/>
    </xf>
    <xf numFmtId="41" fontId="3" fillId="0" borderId="29" xfId="0" applyNumberFormat="1" applyFont="1" applyBorder="1"/>
    <xf numFmtId="41" fontId="3" fillId="0" borderId="30" xfId="0" applyNumberFormat="1" applyFont="1" applyBorder="1"/>
    <xf numFmtId="41" fontId="3" fillId="0" borderId="31" xfId="0" applyNumberFormat="1" applyFont="1" applyBorder="1"/>
    <xf numFmtId="16" fontId="3" fillId="0" borderId="25" xfId="0" applyNumberFormat="1" applyFont="1" applyFill="1" applyBorder="1" applyAlignment="1">
      <alignment horizontal="center" vertical="center"/>
    </xf>
    <xf numFmtId="41" fontId="3" fillId="0" borderId="34" xfId="0" applyNumberFormat="1" applyFont="1" applyBorder="1"/>
    <xf numFmtId="41" fontId="3" fillId="0" borderId="35" xfId="0" applyNumberFormat="1" applyFont="1" applyBorder="1"/>
    <xf numFmtId="41" fontId="3" fillId="0" borderId="36" xfId="0" applyNumberFormat="1" applyFont="1" applyBorder="1"/>
    <xf numFmtId="41" fontId="3" fillId="0" borderId="17" xfId="0" applyNumberFormat="1" applyFont="1" applyBorder="1"/>
    <xf numFmtId="41" fontId="3" fillId="0" borderId="38" xfId="0" applyNumberFormat="1" applyFont="1" applyBorder="1"/>
    <xf numFmtId="16" fontId="3" fillId="0" borderId="39" xfId="0" applyNumberFormat="1" applyFont="1" applyFill="1" applyBorder="1" applyAlignment="1">
      <alignment horizontal="center" vertical="center"/>
    </xf>
    <xf numFmtId="41" fontId="3" fillId="0" borderId="25" xfId="0" applyNumberFormat="1" applyFont="1" applyBorder="1"/>
    <xf numFmtId="16" fontId="3" fillId="0" borderId="0" xfId="0" applyNumberFormat="1" applyFont="1" applyFill="1" applyBorder="1" applyAlignment="1">
      <alignment horizontal="center" vertical="center"/>
    </xf>
    <xf numFmtId="41" fontId="3" fillId="0" borderId="13" xfId="0" applyNumberFormat="1" applyFont="1" applyBorder="1"/>
    <xf numFmtId="41" fontId="3" fillId="0" borderId="0" xfId="1" applyNumberFormat="1" applyFont="1" applyBorder="1" applyAlignment="1">
      <alignment horizontal="center" vertical="center"/>
    </xf>
    <xf numFmtId="0" fontId="7" fillId="0" borderId="30" xfId="0" applyFont="1" applyBorder="1"/>
    <xf numFmtId="41" fontId="7" fillId="0" borderId="30" xfId="0" applyNumberFormat="1" applyFont="1" applyBorder="1"/>
    <xf numFmtId="41" fontId="0" fillId="0" borderId="30" xfId="0" applyNumberFormat="1" applyBorder="1"/>
    <xf numFmtId="41" fontId="0" fillId="0" borderId="34" xfId="0" applyNumberFormat="1" applyBorder="1"/>
    <xf numFmtId="41" fontId="0" fillId="0" borderId="1" xfId="0" applyNumberFormat="1" applyBorder="1"/>
    <xf numFmtId="0" fontId="0" fillId="0" borderId="1" xfId="0" applyBorder="1"/>
    <xf numFmtId="16" fontId="3" fillId="0" borderId="25" xfId="0" applyNumberFormat="1" applyFont="1" applyFill="1" applyBorder="1" applyAlignment="1">
      <alignment vertical="center"/>
    </xf>
    <xf numFmtId="41" fontId="3" fillId="0" borderId="27" xfId="1" applyNumberFormat="1" applyFont="1" applyBorder="1" applyAlignment="1">
      <alignment horizontal="center" vertical="center"/>
    </xf>
    <xf numFmtId="41" fontId="3" fillId="0" borderId="40" xfId="0" applyNumberFormat="1" applyFont="1" applyBorder="1"/>
    <xf numFmtId="41" fontId="6" fillId="0" borderId="41" xfId="0" applyNumberFormat="1" applyFont="1" applyBorder="1"/>
    <xf numFmtId="41" fontId="3" fillId="0" borderId="27" xfId="1" applyNumberFormat="1" applyFont="1" applyFill="1" applyBorder="1" applyAlignment="1">
      <alignment horizontal="center" vertical="center"/>
    </xf>
    <xf numFmtId="16" fontId="3" fillId="0" borderId="32" xfId="0" applyNumberFormat="1" applyFont="1" applyFill="1" applyBorder="1" applyAlignment="1">
      <alignment vertical="center"/>
    </xf>
    <xf numFmtId="41" fontId="3" fillId="0" borderId="42" xfId="0" applyNumberFormat="1" applyFont="1" applyBorder="1"/>
    <xf numFmtId="41" fontId="7" fillId="7" borderId="30" xfId="0" applyNumberFormat="1" applyFont="1" applyFill="1" applyBorder="1"/>
    <xf numFmtId="41" fontId="7" fillId="7" borderId="34" xfId="0" applyNumberFormat="1" applyFont="1" applyFill="1" applyBorder="1"/>
    <xf numFmtId="41" fontId="7" fillId="7" borderId="1" xfId="0" applyNumberFormat="1" applyFont="1" applyFill="1" applyBorder="1"/>
    <xf numFmtId="41" fontId="8" fillId="7" borderId="1" xfId="0" applyNumberFormat="1" applyFont="1" applyFill="1" applyBorder="1"/>
    <xf numFmtId="41" fontId="7" fillId="7" borderId="35" xfId="0" applyNumberFormat="1" applyFont="1" applyFill="1" applyBorder="1"/>
    <xf numFmtId="41" fontId="7" fillId="7" borderId="36" xfId="0" applyNumberFormat="1" applyFont="1" applyFill="1" applyBorder="1"/>
    <xf numFmtId="0" fontId="3" fillId="0" borderId="44" xfId="0" applyFont="1" applyFill="1" applyBorder="1" applyAlignment="1">
      <alignment vertical="center"/>
    </xf>
    <xf numFmtId="41" fontId="3" fillId="4" borderId="26" xfId="0" applyNumberFormat="1" applyFont="1" applyFill="1" applyBorder="1"/>
    <xf numFmtId="41" fontId="3" fillId="0" borderId="0" xfId="0" applyNumberFormat="1" applyFont="1" applyFill="1" applyBorder="1"/>
    <xf numFmtId="41" fontId="3" fillId="8" borderId="0" xfId="0" applyNumberFormat="1" applyFont="1" applyFill="1" applyBorder="1"/>
    <xf numFmtId="41" fontId="3" fillId="4" borderId="45" xfId="0" applyNumberFormat="1" applyFont="1" applyFill="1" applyBorder="1" applyAlignment="1">
      <alignment horizontal="center" vertical="center"/>
    </xf>
    <xf numFmtId="41" fontId="3" fillId="4" borderId="26" xfId="0" applyNumberFormat="1" applyFont="1" applyFill="1" applyBorder="1" applyAlignment="1">
      <alignment horizontal="center" vertical="center"/>
    </xf>
    <xf numFmtId="41" fontId="3" fillId="4" borderId="46" xfId="0" applyNumberFormat="1" applyFont="1" applyFill="1" applyBorder="1" applyAlignment="1">
      <alignment horizontal="center" vertical="center"/>
    </xf>
    <xf numFmtId="41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3" borderId="0" xfId="0" applyFont="1" applyFill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3" fontId="3" fillId="4" borderId="1" xfId="0" applyNumberFormat="1" applyFont="1" applyFill="1" applyBorder="1" applyAlignment="1" applyProtection="1">
      <alignment horizontal="center" vertical="center" wrapText="1"/>
    </xf>
    <xf numFmtId="16" fontId="3" fillId="4" borderId="28" xfId="0" applyNumberFormat="1" applyFont="1" applyFill="1" applyBorder="1" applyAlignment="1">
      <alignment horizontal="center" vertical="center"/>
    </xf>
    <xf numFmtId="16" fontId="3" fillId="4" borderId="32" xfId="0" applyNumberFormat="1" applyFont="1" applyFill="1" applyBorder="1" applyAlignment="1">
      <alignment horizontal="center" vertical="center"/>
    </xf>
    <xf numFmtId="41" fontId="3" fillId="0" borderId="37" xfId="1" applyNumberFormat="1" applyFont="1" applyBorder="1" applyAlignment="1">
      <alignment horizontal="center" vertical="center"/>
    </xf>
    <xf numFmtId="41" fontId="3" fillId="0" borderId="9" xfId="1" applyNumberFormat="1" applyFont="1" applyBorder="1" applyAlignment="1">
      <alignment horizontal="center" vertical="center"/>
    </xf>
    <xf numFmtId="41" fontId="3" fillId="0" borderId="0" xfId="1" applyNumberFormat="1" applyFont="1" applyBorder="1" applyAlignment="1">
      <alignment horizontal="center" vertical="center"/>
    </xf>
    <xf numFmtId="41" fontId="3" fillId="0" borderId="27" xfId="1" applyNumberFormat="1" applyFont="1" applyBorder="1" applyAlignment="1">
      <alignment horizontal="center" vertical="center"/>
    </xf>
    <xf numFmtId="16" fontId="3" fillId="4" borderId="43" xfId="0" applyNumberFormat="1" applyFont="1" applyFill="1" applyBorder="1" applyAlignment="1">
      <alignment horizontal="center" vertical="center"/>
    </xf>
    <xf numFmtId="16" fontId="3" fillId="4" borderId="33" xfId="0" applyNumberFormat="1" applyFont="1" applyFill="1" applyBorder="1" applyAlignment="1">
      <alignment horizontal="center" vertical="center"/>
    </xf>
    <xf numFmtId="16" fontId="3" fillId="0" borderId="37" xfId="0" applyNumberFormat="1" applyFont="1" applyFill="1" applyBorder="1" applyAlignment="1">
      <alignment horizontal="center" vertical="center"/>
    </xf>
    <xf numFmtId="16" fontId="3" fillId="0" borderId="9" xfId="0" applyNumberFormat="1" applyFont="1" applyFill="1" applyBorder="1" applyAlignment="1">
      <alignment horizontal="center" vertical="center"/>
    </xf>
    <xf numFmtId="16" fontId="3" fillId="0" borderId="0" xfId="0" applyNumberFormat="1" applyFont="1" applyFill="1" applyBorder="1" applyAlignment="1">
      <alignment horizontal="center" vertical="center"/>
    </xf>
    <xf numFmtId="16" fontId="3" fillId="0" borderId="27" xfId="0" applyNumberFormat="1" applyFont="1" applyFill="1" applyBorder="1" applyAlignment="1">
      <alignment horizontal="center" vertical="center"/>
    </xf>
    <xf numFmtId="41" fontId="3" fillId="0" borderId="25" xfId="1" applyNumberFormat="1" applyFont="1" applyBorder="1" applyAlignment="1">
      <alignment horizontal="center" vertical="center"/>
    </xf>
    <xf numFmtId="41" fontId="3" fillId="0" borderId="37" xfId="0" applyNumberFormat="1" applyFont="1" applyBorder="1" applyAlignment="1">
      <alignment horizontal="center"/>
    </xf>
    <xf numFmtId="41" fontId="3" fillId="0" borderId="9" xfId="0" applyNumberFormat="1" applyFont="1" applyBorder="1" applyAlignment="1">
      <alignment horizontal="center"/>
    </xf>
    <xf numFmtId="41" fontId="3" fillId="0" borderId="0" xfId="0" applyNumberFormat="1" applyFont="1" applyBorder="1" applyAlignment="1">
      <alignment horizontal="center"/>
    </xf>
    <xf numFmtId="41" fontId="3" fillId="0" borderId="27" xfId="0" applyNumberFormat="1" applyFont="1" applyBorder="1" applyAlignment="1">
      <alignment horizontal="center"/>
    </xf>
    <xf numFmtId="16" fontId="5" fillId="4" borderId="6" xfId="0" applyNumberFormat="1" applyFont="1" applyFill="1" applyBorder="1" applyAlignment="1">
      <alignment horizontal="center" vertical="center"/>
    </xf>
    <xf numFmtId="16" fontId="5" fillId="4" borderId="23" xfId="0" applyNumberFormat="1" applyFont="1" applyFill="1" applyBorder="1" applyAlignment="1">
      <alignment horizontal="center" vertical="center"/>
    </xf>
    <xf numFmtId="16" fontId="5" fillId="4" borderId="15" xfId="0" applyNumberFormat="1" applyFont="1" applyFill="1" applyBorder="1" applyAlignment="1">
      <alignment horizontal="center" vertical="center"/>
    </xf>
    <xf numFmtId="16" fontId="3" fillId="0" borderId="25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3" fillId="4" borderId="6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3" fontId="3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 applyProtection="1">
      <alignment horizontal="center"/>
    </xf>
    <xf numFmtId="0" fontId="3" fillId="4" borderId="4" xfId="0" applyFont="1" applyFill="1" applyBorder="1" applyAlignment="1" applyProtection="1">
      <alignment horizontal="center"/>
    </xf>
    <xf numFmtId="0" fontId="3" fillId="4" borderId="6" xfId="0" applyFont="1" applyFill="1" applyBorder="1" applyAlignment="1" applyProtection="1">
      <alignment horizontal="center" vertical="center"/>
    </xf>
    <xf numFmtId="3" fontId="3" fillId="4" borderId="1" xfId="0" applyNumberFormat="1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4" borderId="47" xfId="0" applyFont="1" applyFill="1" applyBorder="1" applyAlignment="1" applyProtection="1">
      <alignment horizontal="center" vertical="center"/>
    </xf>
    <xf numFmtId="41" fontId="6" fillId="0" borderId="0" xfId="0" applyNumberFormat="1" applyFont="1" applyFill="1" applyBorder="1"/>
    <xf numFmtId="41" fontId="7" fillId="0" borderId="5" xfId="0" applyNumberFormat="1" applyFont="1" applyBorder="1"/>
    <xf numFmtId="41" fontId="7" fillId="0" borderId="5" xfId="0" applyNumberFormat="1" applyFont="1" applyBorder="1" applyProtection="1"/>
    <xf numFmtId="41" fontId="7" fillId="0" borderId="6" xfId="0" applyNumberFormat="1" applyFont="1" applyBorder="1" applyProtection="1"/>
    <xf numFmtId="41" fontId="3" fillId="0" borderId="6" xfId="0" applyNumberFormat="1" applyFont="1" applyBorder="1"/>
    <xf numFmtId="41" fontId="3" fillId="0" borderId="48" xfId="0" applyNumberFormat="1" applyFont="1" applyBorder="1" applyProtection="1"/>
    <xf numFmtId="41" fontId="3" fillId="0" borderId="5" xfId="0" applyNumberFormat="1" applyFont="1" applyBorder="1"/>
    <xf numFmtId="41" fontId="3" fillId="0" borderId="6" xfId="0" applyNumberFormat="1" applyFont="1" applyBorder="1" applyProtection="1"/>
    <xf numFmtId="41" fontId="3" fillId="4" borderId="23" xfId="0" applyNumberFormat="1" applyFont="1" applyFill="1" applyBorder="1" applyAlignment="1">
      <alignment horizontal="center" vertical="center"/>
    </xf>
    <xf numFmtId="41" fontId="7" fillId="0" borderId="47" xfId="0" applyNumberFormat="1" applyFont="1" applyBorder="1"/>
    <xf numFmtId="41" fontId="7" fillId="0" borderId="47" xfId="0" applyNumberFormat="1" applyFont="1" applyBorder="1" applyProtection="1"/>
    <xf numFmtId="41" fontId="7" fillId="0" borderId="48" xfId="0" applyNumberFormat="1" applyFont="1" applyBorder="1" applyProtection="1"/>
    <xf numFmtId="41" fontId="3" fillId="0" borderId="7" xfId="0" applyNumberFormat="1" applyFont="1" applyBorder="1"/>
    <xf numFmtId="41" fontId="3" fillId="0" borderId="7" xfId="0" applyNumberFormat="1" applyFont="1" applyBorder="1" applyProtection="1"/>
    <xf numFmtId="41" fontId="3" fillId="0" borderId="47" xfId="0" applyNumberFormat="1" applyFont="1" applyBorder="1"/>
    <xf numFmtId="41" fontId="7" fillId="0" borderId="7" xfId="0" applyNumberFormat="1" applyFont="1" applyBorder="1"/>
    <xf numFmtId="41" fontId="7" fillId="0" borderId="7" xfId="0" applyNumberFormat="1" applyFont="1" applyBorder="1" applyProtection="1"/>
    <xf numFmtId="41" fontId="3" fillId="0" borderId="23" xfId="0" applyNumberFormat="1" applyFont="1" applyBorder="1"/>
    <xf numFmtId="41" fontId="3" fillId="0" borderId="47" xfId="0" applyNumberFormat="1" applyFont="1" applyBorder="1" applyProtection="1"/>
    <xf numFmtId="41" fontId="3" fillId="0" borderId="5" xfId="0" applyNumberFormat="1" applyFont="1" applyBorder="1" applyProtection="1"/>
    <xf numFmtId="41" fontId="7" fillId="9" borderId="7" xfId="0" applyNumberFormat="1" applyFont="1" applyFill="1" applyBorder="1"/>
    <xf numFmtId="41" fontId="7" fillId="9" borderId="7" xfId="0" applyNumberFormat="1" applyFont="1" applyFill="1" applyBorder="1" applyProtection="1"/>
    <xf numFmtId="41" fontId="3" fillId="9" borderId="7" xfId="0" applyNumberFormat="1" applyFont="1" applyFill="1" applyBorder="1"/>
    <xf numFmtId="41" fontId="3" fillId="9" borderId="7" xfId="0" applyNumberFormat="1" applyFont="1" applyFill="1" applyBorder="1" applyProtection="1"/>
    <xf numFmtId="41" fontId="6" fillId="0" borderId="8" xfId="0" applyNumberFormat="1" applyFont="1" applyBorder="1"/>
    <xf numFmtId="41" fontId="6" fillId="0" borderId="8" xfId="0" applyNumberFormat="1" applyFont="1" applyBorder="1" applyProtection="1"/>
    <xf numFmtId="41" fontId="3" fillId="0" borderId="8" xfId="0" applyNumberFormat="1" applyFont="1" applyBorder="1" applyProtection="1"/>
    <xf numFmtId="41" fontId="7" fillId="0" borderId="23" xfId="0" applyNumberFormat="1" applyFont="1" applyBorder="1"/>
    <xf numFmtId="41" fontId="3" fillId="0" borderId="15" xfId="0" applyNumberFormat="1" applyFont="1" applyBorder="1"/>
    <xf numFmtId="41" fontId="3" fillId="9" borderId="48" xfId="0" applyNumberFormat="1" applyFont="1" applyFill="1" applyBorder="1"/>
    <xf numFmtId="41" fontId="3" fillId="0" borderId="48" xfId="0" applyNumberFormat="1" applyFont="1" applyBorder="1"/>
    <xf numFmtId="41" fontId="3" fillId="0" borderId="8" xfId="0" applyNumberFormat="1" applyFont="1" applyBorder="1"/>
    <xf numFmtId="41" fontId="3" fillId="4" borderId="6" xfId="0" applyNumberFormat="1" applyFont="1" applyFill="1" applyBorder="1" applyAlignment="1">
      <alignment horizontal="center" vertical="center"/>
    </xf>
    <xf numFmtId="41" fontId="3" fillId="4" borderId="23" xfId="0" applyNumberFormat="1" applyFont="1" applyFill="1" applyBorder="1" applyAlignment="1">
      <alignment horizontal="center" vertical="center"/>
    </xf>
    <xf numFmtId="41" fontId="3" fillId="4" borderId="15" xfId="0" applyNumberFormat="1" applyFont="1" applyFill="1" applyBorder="1" applyAlignment="1">
      <alignment horizontal="center" vertical="center"/>
    </xf>
    <xf numFmtId="41" fontId="3" fillId="0" borderId="23" xfId="0" applyNumberFormat="1" applyFont="1" applyBorder="1" applyProtection="1"/>
    <xf numFmtId="41" fontId="7" fillId="0" borderId="1" xfId="0" applyNumberFormat="1" applyFont="1" applyBorder="1" applyProtection="1"/>
    <xf numFmtId="41" fontId="7" fillId="0" borderId="48" xfId="0" applyNumberFormat="1" applyFont="1" applyBorder="1"/>
    <xf numFmtId="41" fontId="6" fillId="0" borderId="15" xfId="0" applyNumberFormat="1" applyFont="1" applyBorder="1"/>
    <xf numFmtId="41" fontId="6" fillId="0" borderId="15" xfId="0" applyNumberFormat="1" applyFont="1" applyBorder="1" applyProtection="1"/>
    <xf numFmtId="41" fontId="3" fillId="0" borderId="15" xfId="0" applyNumberFormat="1" applyFont="1" applyBorder="1" applyProtection="1"/>
    <xf numFmtId="41" fontId="7" fillId="0" borderId="5" xfId="0" applyNumberFormat="1" applyFont="1" applyFill="1" applyBorder="1"/>
    <xf numFmtId="41" fontId="3" fillId="0" borderId="5" xfId="0" applyNumberFormat="1" applyFont="1" applyFill="1" applyBorder="1"/>
    <xf numFmtId="41" fontId="3" fillId="0" borderId="5" xfId="0" applyNumberFormat="1" applyFont="1" applyFill="1" applyBorder="1" applyProtection="1"/>
    <xf numFmtId="41" fontId="7" fillId="0" borderId="6" xfId="0" applyNumberFormat="1" applyFont="1" applyBorder="1"/>
    <xf numFmtId="41" fontId="3" fillId="4" borderId="5" xfId="0" applyNumberFormat="1" applyFont="1" applyFill="1" applyBorder="1" applyAlignment="1">
      <alignment horizontal="center" vertical="center"/>
    </xf>
    <xf numFmtId="41" fontId="3" fillId="4" borderId="8" xfId="0" applyNumberFormat="1" applyFont="1" applyFill="1" applyBorder="1" applyAlignment="1">
      <alignment horizontal="center" vertical="center"/>
    </xf>
    <xf numFmtId="41" fontId="7" fillId="0" borderId="8" xfId="0" applyNumberFormat="1" applyFont="1" applyBorder="1"/>
    <xf numFmtId="41" fontId="7" fillId="0" borderId="8" xfId="0" applyNumberFormat="1" applyFont="1" applyBorder="1" applyProtection="1"/>
    <xf numFmtId="41" fontId="7" fillId="0" borderId="23" xfId="0" applyNumberFormat="1" applyFont="1" applyBorder="1" applyProtection="1"/>
    <xf numFmtId="41" fontId="8" fillId="9" borderId="48" xfId="0" applyNumberFormat="1" applyFont="1" applyFill="1" applyBorder="1" applyProtection="1"/>
    <xf numFmtId="41" fontId="3" fillId="4" borderId="1" xfId="0" applyNumberFormat="1" applyFont="1" applyFill="1" applyBorder="1" applyAlignment="1">
      <alignment horizontal="center" vertical="center"/>
    </xf>
    <xf numFmtId="41" fontId="3" fillId="0" borderId="1" xfId="0" applyNumberFormat="1" applyFont="1" applyBorder="1" applyProtection="1"/>
    <xf numFmtId="41" fontId="3" fillId="0" borderId="39" xfId="0" applyNumberFormat="1" applyFont="1" applyFill="1" applyBorder="1" applyAlignment="1">
      <alignment horizontal="center" vertical="center"/>
    </xf>
    <xf numFmtId="41" fontId="3" fillId="0" borderId="13" xfId="0" applyNumberFormat="1" applyFont="1" applyFill="1" applyBorder="1" applyAlignment="1">
      <alignment horizontal="center" vertical="center"/>
    </xf>
    <xf numFmtId="41" fontId="3" fillId="0" borderId="41" xfId="0" applyNumberFormat="1" applyFont="1" applyFill="1" applyBorder="1" applyAlignment="1">
      <alignment horizontal="center" vertical="center"/>
    </xf>
    <xf numFmtId="41" fontId="3" fillId="0" borderId="2" xfId="0" applyNumberFormat="1" applyFont="1" applyFill="1" applyBorder="1" applyAlignment="1">
      <alignment horizontal="center" vertical="center"/>
    </xf>
    <xf numFmtId="41" fontId="3" fillId="0" borderId="3" xfId="0" applyNumberFormat="1" applyFont="1" applyFill="1" applyBorder="1" applyAlignment="1">
      <alignment horizontal="center" vertical="center"/>
    </xf>
    <xf numFmtId="41" fontId="3" fillId="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1" fontId="7" fillId="0" borderId="15" xfId="0" applyNumberFormat="1" applyFont="1" applyBorder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2.0951224846894139E-2"/>
          <c:y val="0.902777777777777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'RECAP DU MOIS'!$A$6</c:f>
              <c:strCache>
                <c:ptCount val="1"/>
                <c:pt idx="0">
                  <c:v>BRICE STATO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MOIS'!$B$6:$N$6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'RECAP DU MOIS'!$A$7</c:f>
              <c:strCache>
                <c:ptCount val="1"/>
                <c:pt idx="0">
                  <c:v>CHEICK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MOIS'!$B$7:$N$7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'RECAP DU MOIS'!$A$8</c:f>
              <c:strCache>
                <c:ptCount val="1"/>
                <c:pt idx="0">
                  <c:v>CYBER CAFE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MOIS'!$B$8:$N$8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3"/>
          <c:order val="3"/>
          <c:tx>
            <c:strRef>
              <c:f>'RECAP DU MOIS'!$A$9</c:f>
              <c:strCache>
                <c:ptCount val="1"/>
                <c:pt idx="0">
                  <c:v>KAIROS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MOIS'!$B$9:$N$9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'RECAP DU MOIS'!$A$10</c:f>
              <c:strCache>
                <c:ptCount val="1"/>
                <c:pt idx="0">
                  <c:v>VM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MOIS'!$B$10:$N$10</c:f>
              <c:numCache>
                <c:formatCode>_(* #,##0_);_(* \(#,##0\);_(* "-"_);_(@_)</c:formatCode>
                <c:ptCount val="13"/>
                <c:pt idx="2">
                  <c:v>2500</c:v>
                </c:pt>
                <c:pt idx="9">
                  <c:v>5937500</c:v>
                </c:pt>
                <c:pt idx="10">
                  <c:v>0</c:v>
                </c:pt>
                <c:pt idx="11">
                  <c:v>0</c:v>
                </c:pt>
                <c:pt idx="12">
                  <c:v>5937500</c:v>
                </c:pt>
              </c:numCache>
            </c:numRef>
          </c:val>
        </c:ser>
        <c:ser>
          <c:idx val="5"/>
          <c:order val="5"/>
          <c:tx>
            <c:strRef>
              <c:f>'RECAP DU MOIS'!$A$11</c:f>
              <c:strCache>
                <c:ptCount val="1"/>
                <c:pt idx="0">
                  <c:v>YOU BUSINESS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MOIS'!$B$11:$N$11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'RECAP DU MOIS'!$A$12</c:f>
              <c:strCache>
                <c:ptCount val="1"/>
                <c:pt idx="0">
                  <c:v>GRATUITE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MOIS'!$B$12:$N$12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7"/>
          <c:order val="7"/>
          <c:tx>
            <c:strRef>
              <c:f>'RECAP DU MOIS'!$A$13</c:f>
              <c:strCache>
                <c:ptCount val="1"/>
                <c:pt idx="0">
                  <c:v>VTE DIRECT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MOIS'!$B$13:$N$13</c:f>
              <c:numCache>
                <c:formatCode>_(* #,##0_);_(* \(#,##0\);_(* "-"_);_(@_)</c:formatCode>
                <c:ptCount val="13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8"/>
          <c:order val="8"/>
          <c:tx>
            <c:strRef>
              <c:f>'RECAP DU MOIS'!$A$14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MOIS'!$B$14:$N$14</c:f>
              <c:numCache>
                <c:formatCode>_(* #,##0_);_(* \(#,##0\);_(* "-"_);_(@_)</c:formatCode>
                <c:ptCount val="13"/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strRef>
              <c:f>'RECAP DU MOIS'!$A$15</c:f>
              <c:strCache>
                <c:ptCount val="1"/>
                <c:pt idx="0">
                  <c:v>STOCK SORTIE DU MOIS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'RECAP DU MOIS'!$B$3:$N$5</c15:sqref>
                  </c15:fullRef>
                  <c15:levelRef>
                    <c15:sqref>'RECAP DU MOIS'!$B$5:$N$5</c15:sqref>
                  </c15:levelRef>
                </c:ext>
              </c:extLst>
              <c:f>'RECAP DU MOIS'!$B$5:$N$5</c:f>
              <c:strCache>
                <c:ptCount val="13"/>
                <c:pt idx="0">
                  <c:v>Cr1000</c:v>
                </c:pt>
                <c:pt idx="1">
                  <c:v>Cr2000</c:v>
                </c:pt>
                <c:pt idx="2">
                  <c:v>Cr2500</c:v>
                </c:pt>
                <c:pt idx="3">
                  <c:v>Cr5000</c:v>
                </c:pt>
                <c:pt idx="4">
                  <c:v>Cr10000</c:v>
                </c:pt>
                <c:pt idx="5">
                  <c:v>BZV</c:v>
                </c:pt>
                <c:pt idx="6">
                  <c:v>OYO</c:v>
                </c:pt>
                <c:pt idx="7">
                  <c:v>CREDITER</c:v>
                </c:pt>
              </c:strCache>
            </c:strRef>
          </c:cat>
          <c:val>
            <c:numRef>
              <c:f>'RECAP DU MOIS'!$B$15:$N$15</c:f>
              <c:numCache>
                <c:formatCode>_(* #,##0_);_(* \(#,##0\);_(* "-"_);_(@_)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2500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  <c:pt idx="9">
                  <c:v>5937500</c:v>
                </c:pt>
                <c:pt idx="10">
                  <c:v>0</c:v>
                </c:pt>
                <c:pt idx="11">
                  <c:v>0</c:v>
                </c:pt>
                <c:pt idx="12">
                  <c:v>5937500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0704976"/>
        <c:axId val="220703016"/>
        <c:axId val="0"/>
      </c:bar3DChart>
      <c:catAx>
        <c:axId val="22070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703016"/>
        <c:crosses val="autoZero"/>
        <c:auto val="1"/>
        <c:lblAlgn val="ctr"/>
        <c:lblOffset val="100"/>
        <c:noMultiLvlLbl val="0"/>
      </c:catAx>
      <c:valAx>
        <c:axId val="220703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_);_(* \(#,##0\);_(* &quot;-&quot;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704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8831583552056004E-2"/>
          <c:y val="0.66203484981044036"/>
          <c:w val="0.81122572178477703"/>
          <c:h val="0.305557742782152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552450</xdr:colOff>
      <xdr:row>19</xdr:row>
      <xdr:rowOff>28575</xdr:rowOff>
    </xdr:from>
    <xdr:to>
      <xdr:col>9</xdr:col>
      <xdr:colOff>171450</xdr:colOff>
      <xdr:row>32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topLeftCell="A6" workbookViewId="0">
      <selection activeCell="J17" sqref="J17"/>
    </sheetView>
  </sheetViews>
  <sheetFormatPr baseColWidth="10" defaultRowHeight="15.75" x14ac:dyDescent="0.25"/>
  <cols>
    <col min="1" max="1" width="11.6640625" style="188" bestFit="1" customWidth="1"/>
    <col min="2" max="3" width="17.109375" bestFit="1" customWidth="1"/>
    <col min="4" max="4" width="17.109375" customWidth="1"/>
    <col min="5" max="5" width="17.109375" bestFit="1" customWidth="1"/>
    <col min="6" max="6" width="10" bestFit="1" customWidth="1"/>
    <col min="8" max="8" width="15.6640625" bestFit="1" customWidth="1"/>
  </cols>
  <sheetData>
    <row r="1" spans="1:11" ht="18" x14ac:dyDescent="0.25">
      <c r="A1" s="82" t="s">
        <v>57</v>
      </c>
      <c r="B1" s="82"/>
      <c r="C1" s="82"/>
      <c r="D1" s="82"/>
      <c r="E1" s="82"/>
      <c r="F1" s="82"/>
      <c r="G1" s="82"/>
      <c r="H1" s="82"/>
      <c r="I1" s="82"/>
    </row>
    <row r="2" spans="1:11" ht="16.5" thickBot="1" x14ac:dyDescent="0.3">
      <c r="K2" s="122"/>
    </row>
    <row r="3" spans="1:11" ht="16.5" thickBot="1" x14ac:dyDescent="0.3">
      <c r="A3" s="14" t="s">
        <v>44</v>
      </c>
      <c r="B3" s="123" t="s">
        <v>54</v>
      </c>
      <c r="C3" s="124"/>
      <c r="D3" s="123" t="s">
        <v>45</v>
      </c>
      <c r="E3" s="124"/>
      <c r="F3" s="125" t="s">
        <v>46</v>
      </c>
      <c r="G3" s="125" t="s">
        <v>47</v>
      </c>
      <c r="H3" s="125" t="s">
        <v>56</v>
      </c>
      <c r="I3" s="125" t="s">
        <v>55</v>
      </c>
      <c r="K3" s="122"/>
    </row>
    <row r="4" spans="1:11" ht="16.5" thickBot="1" x14ac:dyDescent="0.3">
      <c r="A4" s="15"/>
      <c r="B4" s="126" t="s">
        <v>48</v>
      </c>
      <c r="C4" s="126" t="s">
        <v>49</v>
      </c>
      <c r="D4" s="126" t="s">
        <v>48</v>
      </c>
      <c r="E4" s="126" t="s">
        <v>49</v>
      </c>
      <c r="F4" s="127"/>
      <c r="G4" s="128"/>
      <c r="H4" s="127"/>
      <c r="I4" s="127"/>
      <c r="K4" s="129"/>
    </row>
    <row r="5" spans="1:11" x14ac:dyDescent="0.25">
      <c r="A5" s="161" t="s">
        <v>51</v>
      </c>
      <c r="B5" s="130">
        <v>2016030515186250</v>
      </c>
      <c r="C5" s="130">
        <v>2016030516000000</v>
      </c>
      <c r="D5" s="130">
        <f>B5+F5</f>
        <v>2016030515186250</v>
      </c>
      <c r="E5" s="132">
        <f>C5</f>
        <v>2016030516000000</v>
      </c>
      <c r="F5" s="133">
        <f>'RECAP DU MOIS'!B15</f>
        <v>0</v>
      </c>
      <c r="G5" s="134">
        <f>C5-B5</f>
        <v>813750</v>
      </c>
      <c r="H5" s="135"/>
      <c r="I5" s="136">
        <f>(G5+H5-F5)</f>
        <v>813750</v>
      </c>
      <c r="K5" s="129"/>
    </row>
    <row r="6" spans="1:11" x14ac:dyDescent="0.25">
      <c r="A6" s="162"/>
      <c r="B6" s="138">
        <v>2016030512000000</v>
      </c>
      <c r="C6" s="138">
        <v>2016030512250000</v>
      </c>
      <c r="D6" s="144">
        <f>B6+F6</f>
        <v>2016030512000000</v>
      </c>
      <c r="E6" s="140">
        <f>C6</f>
        <v>2016030512250000</v>
      </c>
      <c r="F6" s="141"/>
      <c r="G6" s="134">
        <f t="shared" ref="G6:G8" si="0">C6-B6</f>
        <v>250000</v>
      </c>
      <c r="H6" s="141"/>
      <c r="I6" s="142">
        <f t="shared" ref="I6:I12" si="1">G6+H6-F6</f>
        <v>250000</v>
      </c>
      <c r="K6" s="129"/>
    </row>
    <row r="7" spans="1:11" x14ac:dyDescent="0.25">
      <c r="A7" s="162"/>
      <c r="B7" s="144">
        <v>2016030511337950</v>
      </c>
      <c r="C7" s="144">
        <v>2016030511338700</v>
      </c>
      <c r="D7" s="144">
        <f>B7+F7</f>
        <v>2016030511337950</v>
      </c>
      <c r="E7" s="145">
        <f>C7</f>
        <v>2016030511338700</v>
      </c>
      <c r="F7" s="141"/>
      <c r="G7" s="134">
        <f t="shared" si="0"/>
        <v>750</v>
      </c>
      <c r="H7" s="141"/>
      <c r="I7" s="142">
        <f t="shared" si="1"/>
        <v>750</v>
      </c>
      <c r="K7" s="129"/>
    </row>
    <row r="8" spans="1:11" ht="16.5" thickBot="1" x14ac:dyDescent="0.3">
      <c r="A8" s="163"/>
      <c r="B8" s="166">
        <v>16030511338726</v>
      </c>
      <c r="C8" s="166">
        <v>16030511338750</v>
      </c>
      <c r="D8" s="176">
        <f>B8+F8</f>
        <v>16030511338726</v>
      </c>
      <c r="E8" s="140">
        <f>C8</f>
        <v>16030511338750</v>
      </c>
      <c r="F8" s="146"/>
      <c r="G8" s="134">
        <f t="shared" si="0"/>
        <v>24</v>
      </c>
      <c r="H8" s="159"/>
      <c r="I8" s="134">
        <f t="shared" si="1"/>
        <v>24</v>
      </c>
      <c r="K8" s="129"/>
    </row>
    <row r="9" spans="1:11" ht="16.5" thickBot="1" x14ac:dyDescent="0.3">
      <c r="A9" s="161" t="s">
        <v>58</v>
      </c>
      <c r="B9" s="130">
        <v>2016022502782500</v>
      </c>
      <c r="C9" s="130">
        <v>2016022502787500</v>
      </c>
      <c r="D9" s="138"/>
      <c r="E9" s="131">
        <f>C9</f>
        <v>2016022502787500</v>
      </c>
      <c r="F9" s="135"/>
      <c r="G9" s="148"/>
      <c r="H9" s="135">
        <f>C9-B9</f>
        <v>5000</v>
      </c>
      <c r="I9" s="148">
        <f>G9+H9-F9</f>
        <v>5000</v>
      </c>
      <c r="K9" s="129"/>
    </row>
    <row r="10" spans="1:11" ht="16.5" thickBot="1" x14ac:dyDescent="0.3">
      <c r="A10" s="163"/>
      <c r="B10" s="167">
        <v>2016030516000000</v>
      </c>
      <c r="C10" s="167">
        <v>2016030517000000</v>
      </c>
      <c r="D10" s="167"/>
      <c r="E10" s="168">
        <f>C10</f>
        <v>2016030517000000</v>
      </c>
      <c r="F10" s="167"/>
      <c r="G10" s="148"/>
      <c r="H10" s="135">
        <f>C10-B10</f>
        <v>1000000</v>
      </c>
      <c r="I10" s="169">
        <f t="shared" si="1"/>
        <v>1000000</v>
      </c>
      <c r="K10" s="129"/>
    </row>
    <row r="11" spans="1:11" ht="16.5" thickBot="1" x14ac:dyDescent="0.3">
      <c r="A11" s="185"/>
      <c r="B11" s="186"/>
      <c r="C11" s="186"/>
      <c r="D11" s="186"/>
      <c r="E11" s="186"/>
      <c r="F11" s="186"/>
      <c r="G11" s="186"/>
      <c r="H11" s="186"/>
      <c r="I11" s="187"/>
      <c r="K11" s="129"/>
    </row>
    <row r="12" spans="1:11" ht="16.5" thickBot="1" x14ac:dyDescent="0.3">
      <c r="A12" s="161" t="s">
        <v>52</v>
      </c>
      <c r="B12" s="130">
        <v>2016022304343500</v>
      </c>
      <c r="C12" s="130">
        <v>2016022304500000</v>
      </c>
      <c r="D12" s="130">
        <f>B12+F12</f>
        <v>2016022304343500</v>
      </c>
      <c r="E12" s="131">
        <f>C12</f>
        <v>2016022304500000</v>
      </c>
      <c r="F12" s="135">
        <f>'RECAP DU MOIS'!C15</f>
        <v>0</v>
      </c>
      <c r="G12" s="148">
        <f>C12-B12</f>
        <v>156500</v>
      </c>
      <c r="H12" s="135"/>
      <c r="I12" s="148">
        <f t="shared" si="1"/>
        <v>156500</v>
      </c>
      <c r="K12" s="129"/>
    </row>
    <row r="13" spans="1:11" ht="16.5" thickBot="1" x14ac:dyDescent="0.3">
      <c r="A13" s="162"/>
      <c r="B13" s="149">
        <v>2016022304202660</v>
      </c>
      <c r="C13" s="149">
        <v>2016022304202750</v>
      </c>
      <c r="D13" s="149">
        <f>B13+F13</f>
        <v>2016022304202660</v>
      </c>
      <c r="E13" s="150">
        <f>C13</f>
        <v>2016022304202750</v>
      </c>
      <c r="F13" s="151"/>
      <c r="G13" s="148">
        <f>C13-B13</f>
        <v>90</v>
      </c>
      <c r="H13" s="151"/>
      <c r="I13" s="152">
        <f>G13+H13-F13</f>
        <v>90</v>
      </c>
    </row>
    <row r="14" spans="1:11" x14ac:dyDescent="0.25">
      <c r="A14" s="162"/>
      <c r="B14" s="166">
        <v>16022304002207</v>
      </c>
      <c r="C14" s="166">
        <v>16022304002210</v>
      </c>
      <c r="D14" s="149">
        <f>B14+F14</f>
        <v>16022304002207</v>
      </c>
      <c r="E14" s="140">
        <f>C14</f>
        <v>16022304002210</v>
      </c>
      <c r="F14" s="151"/>
      <c r="G14" s="148">
        <f>C14-B14</f>
        <v>3</v>
      </c>
      <c r="H14" s="151"/>
      <c r="I14" s="152"/>
    </row>
    <row r="15" spans="1:11" ht="16.5" thickBot="1" x14ac:dyDescent="0.3">
      <c r="A15" s="162"/>
      <c r="B15" s="166"/>
      <c r="C15" s="166"/>
      <c r="D15" s="166"/>
      <c r="E15" s="140"/>
      <c r="F15" s="159"/>
      <c r="G15" s="134"/>
      <c r="H15" s="159"/>
      <c r="I15" s="134">
        <f t="shared" ref="I15:I43" si="2">G15+H15-F15</f>
        <v>0</v>
      </c>
    </row>
    <row r="16" spans="1:11" ht="16.5" thickBot="1" x14ac:dyDescent="0.3">
      <c r="A16" s="161" t="s">
        <v>59</v>
      </c>
      <c r="B16" s="170">
        <v>2016022304202630</v>
      </c>
      <c r="C16" s="170">
        <v>2016022304202660</v>
      </c>
      <c r="D16" s="170"/>
      <c r="E16" s="170">
        <v>2016022304202750</v>
      </c>
      <c r="F16" s="171"/>
      <c r="G16" s="172"/>
      <c r="H16" s="171">
        <f>C16-B16</f>
        <v>30</v>
      </c>
      <c r="I16" s="172"/>
    </row>
    <row r="17" spans="1:9" ht="16.5" thickBot="1" x14ac:dyDescent="0.3">
      <c r="A17" s="163"/>
      <c r="B17" s="153">
        <v>2016022304500000</v>
      </c>
      <c r="C17" s="154">
        <v>2016022304900000</v>
      </c>
      <c r="D17" s="154"/>
      <c r="E17" s="154">
        <v>2016022304900000</v>
      </c>
      <c r="F17" s="153"/>
      <c r="G17" s="154"/>
      <c r="H17" s="171">
        <f>C17-B17</f>
        <v>400000</v>
      </c>
      <c r="I17" s="155">
        <f t="shared" si="2"/>
        <v>400000</v>
      </c>
    </row>
    <row r="18" spans="1:9" ht="16.5" thickBot="1" x14ac:dyDescent="0.3">
      <c r="A18" s="185"/>
      <c r="B18" s="186"/>
      <c r="C18" s="186"/>
      <c r="D18" s="186"/>
      <c r="E18" s="186"/>
      <c r="F18" s="186"/>
      <c r="G18" s="186"/>
      <c r="H18" s="186"/>
      <c r="I18" s="187"/>
    </row>
    <row r="19" spans="1:9" x14ac:dyDescent="0.25">
      <c r="A19" s="161" t="s">
        <v>50</v>
      </c>
      <c r="B19" s="130">
        <v>2016020801958750</v>
      </c>
      <c r="C19" s="130">
        <v>2016020802050000</v>
      </c>
      <c r="D19" s="130">
        <f>F19+B19</f>
        <v>2016020801971250</v>
      </c>
      <c r="E19" s="131">
        <f>C19</f>
        <v>2016020802050000</v>
      </c>
      <c r="F19" s="135">
        <f>('RECAP DU MOIS'!D15)*5</f>
        <v>12500</v>
      </c>
      <c r="G19" s="148"/>
      <c r="H19" s="135"/>
      <c r="I19" s="148">
        <f>G19+H19-F19</f>
        <v>-12500</v>
      </c>
    </row>
    <row r="20" spans="1:9" x14ac:dyDescent="0.25">
      <c r="A20" s="162"/>
      <c r="B20" s="144">
        <v>2016020801937680</v>
      </c>
      <c r="C20" s="144">
        <v>2016020801937750</v>
      </c>
      <c r="D20" s="144">
        <f>B20+F20</f>
        <v>2016020801937680</v>
      </c>
      <c r="E20" s="145">
        <f>C20</f>
        <v>2016020801937750</v>
      </c>
      <c r="F20" s="141">
        <f>('RECAP DU MOIS'!D16)*5</f>
        <v>0</v>
      </c>
      <c r="G20" s="142"/>
      <c r="H20" s="141"/>
      <c r="I20" s="142"/>
    </row>
    <row r="21" spans="1:9" x14ac:dyDescent="0.25">
      <c r="A21" s="162"/>
      <c r="B21" s="144"/>
      <c r="C21" s="144"/>
      <c r="D21" s="144">
        <f t="shared" ref="D21:D23" si="3">B21+F21</f>
        <v>0</v>
      </c>
      <c r="E21" s="145"/>
      <c r="F21" s="141">
        <f>('RECAP DU MOIS'!D17)*5</f>
        <v>0</v>
      </c>
      <c r="G21" s="142"/>
      <c r="H21" s="141"/>
      <c r="I21" s="142"/>
    </row>
    <row r="22" spans="1:9" x14ac:dyDescent="0.25">
      <c r="A22" s="162"/>
      <c r="B22" s="144"/>
      <c r="C22" s="144"/>
      <c r="D22" s="144">
        <f t="shared" si="3"/>
        <v>0</v>
      </c>
      <c r="E22" s="145"/>
      <c r="F22" s="141">
        <f>('RECAP DU MOIS'!D18)*5</f>
        <v>0</v>
      </c>
      <c r="G22" s="134"/>
      <c r="H22" s="141"/>
      <c r="I22" s="134"/>
    </row>
    <row r="23" spans="1:9" ht="16.5" thickBot="1" x14ac:dyDescent="0.3">
      <c r="A23" s="162"/>
      <c r="B23" s="156"/>
      <c r="C23" s="156"/>
      <c r="D23" s="144">
        <f t="shared" si="3"/>
        <v>0</v>
      </c>
      <c r="E23" s="178"/>
      <c r="F23" s="141">
        <f>('RECAP DU MOIS'!D19)*5</f>
        <v>0</v>
      </c>
      <c r="G23" s="134"/>
      <c r="H23" s="159"/>
      <c r="I23" s="134">
        <f t="shared" si="2"/>
        <v>0</v>
      </c>
    </row>
    <row r="24" spans="1:9" x14ac:dyDescent="0.25">
      <c r="A24" s="174" t="s">
        <v>60</v>
      </c>
      <c r="B24" s="130"/>
      <c r="C24" s="130"/>
      <c r="D24" s="130"/>
      <c r="E24" s="131">
        <f>C24</f>
        <v>0</v>
      </c>
      <c r="F24" s="135"/>
      <c r="G24" s="148"/>
      <c r="H24" s="135"/>
      <c r="I24" s="148">
        <f t="shared" si="2"/>
        <v>0</v>
      </c>
    </row>
    <row r="25" spans="1:9" ht="16.5" thickBot="1" x14ac:dyDescent="0.3">
      <c r="A25" s="175"/>
      <c r="B25" s="176"/>
      <c r="C25" s="176"/>
      <c r="D25" s="176"/>
      <c r="E25" s="177">
        <f>C25</f>
        <v>0</v>
      </c>
      <c r="F25" s="160"/>
      <c r="G25" s="155"/>
      <c r="H25" s="160"/>
      <c r="I25" s="155">
        <f t="shared" si="2"/>
        <v>0</v>
      </c>
    </row>
    <row r="26" spans="1:9" ht="16.5" thickBot="1" x14ac:dyDescent="0.3">
      <c r="A26" s="182"/>
      <c r="B26" s="183"/>
      <c r="C26" s="183"/>
      <c r="D26" s="183"/>
      <c r="E26" s="183"/>
      <c r="F26" s="183"/>
      <c r="G26" s="183"/>
      <c r="H26" s="183"/>
      <c r="I26" s="184"/>
    </row>
    <row r="27" spans="1:9" x14ac:dyDescent="0.25">
      <c r="A27" s="161" t="s">
        <v>53</v>
      </c>
      <c r="B27" s="130">
        <v>2016020600440000</v>
      </c>
      <c r="C27" s="130">
        <v>2016020600500000</v>
      </c>
      <c r="D27" s="173"/>
      <c r="E27" s="132">
        <f>C27</f>
        <v>2016020600500000</v>
      </c>
      <c r="F27" s="135">
        <f>'RECAP DU MOIS'!E15</f>
        <v>0</v>
      </c>
      <c r="G27" s="136"/>
      <c r="H27" s="135"/>
      <c r="I27" s="136">
        <f>G27+H27-F27</f>
        <v>0</v>
      </c>
    </row>
    <row r="28" spans="1:9" x14ac:dyDescent="0.25">
      <c r="A28" s="162"/>
      <c r="B28" s="151">
        <v>2016020600439950</v>
      </c>
      <c r="C28" s="151">
        <v>2016020600440000</v>
      </c>
      <c r="D28" s="158"/>
      <c r="E28" s="179">
        <f>C28</f>
        <v>2016020600440000</v>
      </c>
      <c r="F28" s="151"/>
      <c r="G28" s="152"/>
      <c r="H28" s="151"/>
      <c r="I28" s="152">
        <f t="shared" si="2"/>
        <v>0</v>
      </c>
    </row>
    <row r="29" spans="1:9" x14ac:dyDescent="0.25">
      <c r="A29" s="162"/>
      <c r="B29" s="158">
        <v>2016020600420220</v>
      </c>
      <c r="C29" s="158">
        <v>2016020600420250</v>
      </c>
      <c r="D29" s="158"/>
      <c r="E29" s="150">
        <f>C29</f>
        <v>2016020600420250</v>
      </c>
      <c r="F29" s="158"/>
      <c r="G29" s="152"/>
      <c r="H29" s="151"/>
      <c r="I29" s="152">
        <f t="shared" si="2"/>
        <v>0</v>
      </c>
    </row>
    <row r="30" spans="1:9" ht="16.5" thickBot="1" x14ac:dyDescent="0.3">
      <c r="A30" s="163"/>
      <c r="B30" s="160">
        <v>16020600420180</v>
      </c>
      <c r="C30" s="160">
        <v>16020600420200</v>
      </c>
      <c r="D30" s="157"/>
      <c r="E30" s="189">
        <f>C30</f>
        <v>16020600420200</v>
      </c>
      <c r="F30" s="160"/>
      <c r="G30" s="155"/>
      <c r="H30" s="160"/>
      <c r="I30" s="155">
        <f t="shared" si="2"/>
        <v>0</v>
      </c>
    </row>
    <row r="31" spans="1:9" x14ac:dyDescent="0.25">
      <c r="A31" s="161" t="s">
        <v>61</v>
      </c>
      <c r="B31" s="133"/>
      <c r="C31" s="133"/>
      <c r="D31" s="133"/>
      <c r="E31" s="132"/>
      <c r="F31" s="133"/>
      <c r="G31" s="148"/>
      <c r="H31" s="135"/>
      <c r="I31" s="148"/>
    </row>
    <row r="32" spans="1:9" ht="16.5" thickBot="1" x14ac:dyDescent="0.3">
      <c r="A32" s="163"/>
      <c r="B32" s="160"/>
      <c r="C32" s="160"/>
      <c r="D32" s="160"/>
      <c r="E32" s="177"/>
      <c r="F32" s="160"/>
      <c r="G32" s="155"/>
      <c r="H32" s="160"/>
      <c r="I32" s="155"/>
    </row>
    <row r="33" spans="1:9" ht="16.5" thickBot="1" x14ac:dyDescent="0.3">
      <c r="A33" s="185"/>
      <c r="B33" s="186"/>
      <c r="C33" s="186"/>
      <c r="D33" s="186"/>
      <c r="E33" s="186"/>
      <c r="F33" s="186"/>
      <c r="G33" s="186"/>
      <c r="H33" s="186"/>
      <c r="I33" s="187"/>
    </row>
    <row r="34" spans="1:9" ht="16.5" thickBot="1" x14ac:dyDescent="0.3">
      <c r="A34" s="162" t="s">
        <v>3</v>
      </c>
      <c r="B34" s="146"/>
      <c r="C34" s="146"/>
      <c r="D34" s="146"/>
      <c r="E34" s="139"/>
      <c r="F34" s="146"/>
      <c r="G34" s="147"/>
      <c r="H34" s="143"/>
      <c r="I34" s="147"/>
    </row>
    <row r="35" spans="1:9" ht="16.5" thickBot="1" x14ac:dyDescent="0.3">
      <c r="A35" s="162"/>
      <c r="B35" s="159"/>
      <c r="C35" s="159"/>
      <c r="D35" s="146"/>
      <c r="E35" s="132"/>
      <c r="F35" s="159"/>
      <c r="G35" s="134"/>
      <c r="H35" s="159"/>
      <c r="I35" s="134"/>
    </row>
    <row r="36" spans="1:9" ht="16.5" thickBot="1" x14ac:dyDescent="0.3">
      <c r="A36" s="180" t="s">
        <v>62</v>
      </c>
      <c r="B36" s="26"/>
      <c r="C36" s="26"/>
      <c r="D36" s="26"/>
      <c r="E36" s="165"/>
      <c r="F36" s="26"/>
      <c r="G36" s="181"/>
      <c r="H36" s="26"/>
      <c r="I36" s="181"/>
    </row>
    <row r="37" spans="1:9" ht="16.5" thickBot="1" x14ac:dyDescent="0.3">
      <c r="A37" s="182"/>
      <c r="B37" s="183"/>
      <c r="C37" s="183"/>
      <c r="D37" s="183"/>
      <c r="E37" s="183"/>
      <c r="F37" s="183"/>
      <c r="G37" s="183"/>
      <c r="H37" s="183"/>
      <c r="I37" s="184"/>
    </row>
    <row r="38" spans="1:9" ht="16.5" thickBot="1" x14ac:dyDescent="0.3">
      <c r="A38" s="180" t="s">
        <v>63</v>
      </c>
      <c r="B38" s="26"/>
      <c r="C38" s="26"/>
      <c r="D38" s="26"/>
      <c r="E38" s="165"/>
      <c r="F38" s="26"/>
      <c r="G38" s="181"/>
      <c r="H38" s="26"/>
      <c r="I38" s="181"/>
    </row>
    <row r="39" spans="1:9" ht="16.5" thickBot="1" x14ac:dyDescent="0.3">
      <c r="A39" s="161" t="s">
        <v>64</v>
      </c>
      <c r="B39" s="26"/>
      <c r="C39" s="26"/>
      <c r="D39" s="26"/>
      <c r="E39" s="165"/>
      <c r="F39" s="26"/>
      <c r="G39" s="181"/>
      <c r="H39" s="26"/>
      <c r="I39" s="181"/>
    </row>
    <row r="40" spans="1:9" ht="16.5" thickBot="1" x14ac:dyDescent="0.3">
      <c r="A40" s="163"/>
      <c r="B40" s="26"/>
      <c r="C40" s="26"/>
      <c r="D40" s="26"/>
      <c r="E40" s="165"/>
      <c r="F40" s="26"/>
      <c r="G40" s="181"/>
      <c r="H40" s="26"/>
      <c r="I40" s="181"/>
    </row>
    <row r="41" spans="1:9" x14ac:dyDescent="0.25">
      <c r="A41" s="137" t="s">
        <v>65</v>
      </c>
      <c r="B41" s="146"/>
      <c r="C41" s="146"/>
      <c r="D41" s="146"/>
      <c r="E41" s="139"/>
      <c r="F41" s="146"/>
      <c r="G41" s="147"/>
      <c r="H41" s="143"/>
      <c r="I41" s="147">
        <f t="shared" si="2"/>
        <v>0</v>
      </c>
    </row>
    <row r="42" spans="1:9" ht="16.5" thickBot="1" x14ac:dyDescent="0.3">
      <c r="A42" s="162" t="s">
        <v>66</v>
      </c>
      <c r="B42" s="146"/>
      <c r="C42" s="146"/>
      <c r="D42" s="146"/>
      <c r="E42" s="178"/>
      <c r="F42" s="146"/>
      <c r="G42" s="164"/>
      <c r="H42" s="146"/>
      <c r="I42" s="164"/>
    </row>
    <row r="43" spans="1:9" ht="16.5" thickBot="1" x14ac:dyDescent="0.3">
      <c r="A43" s="163"/>
      <c r="B43" s="160"/>
      <c r="C43" s="160"/>
      <c r="D43" s="157"/>
      <c r="E43" s="165">
        <f>C43</f>
        <v>0</v>
      </c>
      <c r="F43" s="160"/>
      <c r="G43" s="155"/>
      <c r="H43" s="160"/>
      <c r="I43" s="155">
        <f t="shared" si="2"/>
        <v>0</v>
      </c>
    </row>
  </sheetData>
  <mergeCells count="24">
    <mergeCell ref="A11:I11"/>
    <mergeCell ref="A18:I18"/>
    <mergeCell ref="A26:I26"/>
    <mergeCell ref="A33:I33"/>
    <mergeCell ref="A19:A23"/>
    <mergeCell ref="A31:A32"/>
    <mergeCell ref="A27:A30"/>
    <mergeCell ref="A34:A35"/>
    <mergeCell ref="A37:I37"/>
    <mergeCell ref="A42:A43"/>
    <mergeCell ref="A39:A40"/>
    <mergeCell ref="A5:A8"/>
    <mergeCell ref="A9:A10"/>
    <mergeCell ref="A12:A15"/>
    <mergeCell ref="A16:A17"/>
    <mergeCell ref="A24:A25"/>
    <mergeCell ref="A1:I1"/>
    <mergeCell ref="K2:K3"/>
    <mergeCell ref="B3:C3"/>
    <mergeCell ref="D3:E3"/>
    <mergeCell ref="F3:F4"/>
    <mergeCell ref="G3:G4"/>
    <mergeCell ref="H3:H4"/>
    <mergeCell ref="I3: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workbookViewId="0">
      <selection activeCell="D11" sqref="D11"/>
    </sheetView>
  </sheetViews>
  <sheetFormatPr baseColWidth="10" defaultRowHeight="15.75" x14ac:dyDescent="0.25"/>
  <cols>
    <col min="1" max="1" width="16.33203125" bestFit="1" customWidth="1"/>
  </cols>
  <sheetData>
    <row r="1" spans="1:14" ht="18" x14ac:dyDescent="0.25">
      <c r="A1" s="82" t="s">
        <v>28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14" ht="16.5" thickBot="1" x14ac:dyDescent="0.3"/>
    <row r="3" spans="1:14" ht="16.5" thickBot="1" x14ac:dyDescent="0.3">
      <c r="B3" s="83" t="s">
        <v>26</v>
      </c>
      <c r="C3" s="83"/>
      <c r="D3" s="83"/>
      <c r="E3" s="83"/>
      <c r="F3" s="83"/>
      <c r="G3" s="83"/>
      <c r="H3" s="83"/>
      <c r="I3" s="83"/>
      <c r="J3" s="83"/>
      <c r="K3" s="83" t="s">
        <v>27</v>
      </c>
      <c r="L3" s="83"/>
      <c r="M3" s="83"/>
      <c r="N3" s="83"/>
    </row>
    <row r="4" spans="1:14" ht="16.5" thickBot="1" x14ac:dyDescent="0.3">
      <c r="A4" s="84" t="s">
        <v>0</v>
      </c>
      <c r="B4" s="84" t="s">
        <v>1</v>
      </c>
      <c r="C4" s="84"/>
      <c r="D4" s="84"/>
      <c r="E4" s="84"/>
      <c r="F4" s="84"/>
      <c r="G4" s="85" t="s">
        <v>2</v>
      </c>
      <c r="H4" s="86"/>
      <c r="I4" s="87"/>
      <c r="J4" s="88" t="s">
        <v>3</v>
      </c>
      <c r="K4" s="89" t="s">
        <v>4</v>
      </c>
      <c r="L4" s="89" t="s">
        <v>5</v>
      </c>
      <c r="M4" s="89" t="s">
        <v>6</v>
      </c>
      <c r="N4" s="89" t="s">
        <v>7</v>
      </c>
    </row>
    <row r="5" spans="1:14" ht="16.5" thickBot="1" x14ac:dyDescent="0.3">
      <c r="A5" s="84"/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2" t="s">
        <v>13</v>
      </c>
      <c r="H5" s="2" t="s">
        <v>14</v>
      </c>
      <c r="I5" s="2" t="s">
        <v>15</v>
      </c>
      <c r="J5" s="88"/>
      <c r="K5" s="89"/>
      <c r="L5" s="89"/>
      <c r="M5" s="89"/>
      <c r="N5" s="89"/>
    </row>
    <row r="6" spans="1:14" x14ac:dyDescent="0.25">
      <c r="A6" s="10" t="s">
        <v>16</v>
      </c>
      <c r="B6" s="3"/>
      <c r="C6" s="3"/>
      <c r="D6" s="3"/>
      <c r="E6" s="3"/>
      <c r="F6" s="3"/>
      <c r="G6" s="3"/>
      <c r="H6" s="3"/>
      <c r="I6" s="3"/>
      <c r="J6" s="3"/>
      <c r="K6" s="4">
        <f>B6*950+C6*1900+D6*2375+E6*4750</f>
        <v>0</v>
      </c>
      <c r="L6" s="5">
        <f>G6+H6</f>
        <v>0</v>
      </c>
      <c r="M6" s="5">
        <f>J6*300</f>
        <v>0</v>
      </c>
      <c r="N6" s="5">
        <f>K6+L6+M6</f>
        <v>0</v>
      </c>
    </row>
    <row r="7" spans="1:14" x14ac:dyDescent="0.25">
      <c r="A7" s="11" t="s">
        <v>17</v>
      </c>
      <c r="B7" s="6"/>
      <c r="C7" s="6"/>
      <c r="D7" s="6"/>
      <c r="E7" s="6"/>
      <c r="F7" s="6"/>
      <c r="G7" s="6"/>
      <c r="H7" s="6"/>
      <c r="I7" s="6"/>
      <c r="J7" s="6"/>
      <c r="K7" s="7">
        <f t="shared" ref="K7:K13" si="0">B7*950+C7*1900+D7*2375+E7*4750</f>
        <v>0</v>
      </c>
      <c r="L7" s="7">
        <f t="shared" ref="L7:L13" si="1">G7+H7</f>
        <v>0</v>
      </c>
      <c r="M7" s="7">
        <f t="shared" ref="M7:M13" si="2">J7*300</f>
        <v>0</v>
      </c>
      <c r="N7" s="7">
        <f t="shared" ref="N7:N13" si="3">K7+L7+M7</f>
        <v>0</v>
      </c>
    </row>
    <row r="8" spans="1:14" x14ac:dyDescent="0.25">
      <c r="A8" s="11" t="s">
        <v>18</v>
      </c>
      <c r="B8" s="6"/>
      <c r="C8" s="6"/>
      <c r="D8" s="6"/>
      <c r="E8" s="6"/>
      <c r="F8" s="6"/>
      <c r="G8" s="6"/>
      <c r="H8" s="6"/>
      <c r="I8" s="6"/>
      <c r="J8" s="6"/>
      <c r="K8" s="7">
        <f t="shared" si="0"/>
        <v>0</v>
      </c>
      <c r="L8" s="7">
        <f t="shared" si="1"/>
        <v>0</v>
      </c>
      <c r="M8" s="7">
        <f t="shared" si="2"/>
        <v>0</v>
      </c>
      <c r="N8" s="7">
        <f t="shared" si="3"/>
        <v>0</v>
      </c>
    </row>
    <row r="9" spans="1:14" x14ac:dyDescent="0.25">
      <c r="A9" s="11" t="s">
        <v>19</v>
      </c>
      <c r="B9" s="6"/>
      <c r="C9" s="6"/>
      <c r="D9" s="6"/>
      <c r="E9" s="6"/>
      <c r="F9" s="6"/>
      <c r="G9" s="6"/>
      <c r="H9" s="6"/>
      <c r="I9" s="6"/>
      <c r="J9" s="6"/>
      <c r="K9" s="7">
        <f t="shared" si="0"/>
        <v>0</v>
      </c>
      <c r="L9" s="7">
        <f t="shared" si="1"/>
        <v>0</v>
      </c>
      <c r="M9" s="7">
        <f t="shared" si="2"/>
        <v>0</v>
      </c>
      <c r="N9" s="7">
        <f t="shared" si="3"/>
        <v>0</v>
      </c>
    </row>
    <row r="10" spans="1:14" x14ac:dyDescent="0.25">
      <c r="A10" s="11" t="s">
        <v>20</v>
      </c>
      <c r="B10" s="6"/>
      <c r="C10" s="6"/>
      <c r="D10" s="6">
        <v>2500</v>
      </c>
      <c r="E10" s="6"/>
      <c r="F10" s="6"/>
      <c r="G10" s="6"/>
      <c r="H10" s="6"/>
      <c r="I10" s="6"/>
      <c r="J10" s="6"/>
      <c r="K10" s="7">
        <f t="shared" si="0"/>
        <v>5937500</v>
      </c>
      <c r="L10" s="7">
        <f t="shared" si="1"/>
        <v>0</v>
      </c>
      <c r="M10" s="7">
        <f t="shared" si="2"/>
        <v>0</v>
      </c>
      <c r="N10" s="7">
        <f t="shared" si="3"/>
        <v>5937500</v>
      </c>
    </row>
    <row r="11" spans="1:14" x14ac:dyDescent="0.25">
      <c r="A11" s="11" t="s">
        <v>21</v>
      </c>
      <c r="B11" s="6"/>
      <c r="C11" s="6"/>
      <c r="D11" s="6"/>
      <c r="E11" s="6"/>
      <c r="F11" s="6"/>
      <c r="G11" s="6"/>
      <c r="H11" s="6"/>
      <c r="I11" s="6"/>
      <c r="J11" s="6"/>
      <c r="K11" s="7">
        <f t="shared" si="0"/>
        <v>0</v>
      </c>
      <c r="L11" s="7">
        <f t="shared" si="1"/>
        <v>0</v>
      </c>
      <c r="M11" s="7">
        <f t="shared" si="2"/>
        <v>0</v>
      </c>
      <c r="N11" s="7">
        <f t="shared" si="3"/>
        <v>0</v>
      </c>
    </row>
    <row r="12" spans="1:14" x14ac:dyDescent="0.25">
      <c r="A12" s="11" t="s">
        <v>22</v>
      </c>
      <c r="B12" s="6"/>
      <c r="C12" s="6"/>
      <c r="D12" s="6"/>
      <c r="E12" s="6"/>
      <c r="F12" s="6"/>
      <c r="G12" s="6"/>
      <c r="H12" s="6"/>
      <c r="I12" s="6"/>
      <c r="J12" s="6"/>
      <c r="K12" s="7">
        <f>B12*1000+C12*2000+D12*2500+E12*5000</f>
        <v>0</v>
      </c>
      <c r="L12" s="7">
        <f t="shared" si="1"/>
        <v>0</v>
      </c>
      <c r="M12" s="7">
        <f t="shared" si="2"/>
        <v>0</v>
      </c>
      <c r="N12" s="7">
        <f t="shared" si="3"/>
        <v>0</v>
      </c>
    </row>
    <row r="13" spans="1:14" x14ac:dyDescent="0.25">
      <c r="A13" s="11" t="s">
        <v>23</v>
      </c>
      <c r="B13" s="6"/>
      <c r="C13" s="6"/>
      <c r="D13" s="6"/>
      <c r="E13" s="6"/>
      <c r="F13" s="6"/>
      <c r="G13" s="6"/>
      <c r="H13" s="6"/>
      <c r="I13" s="6"/>
      <c r="J13" s="6"/>
      <c r="K13" s="7">
        <f t="shared" si="0"/>
        <v>0</v>
      </c>
      <c r="L13" s="7">
        <f t="shared" si="1"/>
        <v>0</v>
      </c>
      <c r="M13" s="7">
        <f t="shared" si="2"/>
        <v>0</v>
      </c>
      <c r="N13" s="7">
        <f t="shared" si="3"/>
        <v>0</v>
      </c>
    </row>
    <row r="14" spans="1:14" x14ac:dyDescent="0.25">
      <c r="A14" s="11"/>
      <c r="B14" s="6"/>
      <c r="C14" s="6"/>
      <c r="D14" s="6"/>
      <c r="E14" s="6"/>
      <c r="F14" s="6"/>
      <c r="G14" s="6"/>
      <c r="H14" s="6"/>
      <c r="I14" s="6"/>
      <c r="J14" s="6"/>
      <c r="K14" s="8"/>
      <c r="L14" s="8"/>
      <c r="M14" s="7">
        <f>J14*300</f>
        <v>0</v>
      </c>
      <c r="N14" s="8"/>
    </row>
    <row r="15" spans="1:14" ht="16.5" thickBot="1" x14ac:dyDescent="0.3">
      <c r="A15" s="12" t="s">
        <v>24</v>
      </c>
      <c r="B15" s="9">
        <f>SUM(B6:B14)</f>
        <v>0</v>
      </c>
      <c r="C15" s="9">
        <f t="shared" ref="C15:J15" si="4">SUM(C6:C14)</f>
        <v>0</v>
      </c>
      <c r="D15" s="9">
        <f t="shared" si="4"/>
        <v>2500</v>
      </c>
      <c r="E15" s="9">
        <f t="shared" si="4"/>
        <v>0</v>
      </c>
      <c r="F15" s="9">
        <f t="shared" si="4"/>
        <v>0</v>
      </c>
      <c r="G15" s="9">
        <f t="shared" si="4"/>
        <v>0</v>
      </c>
      <c r="H15" s="9">
        <f t="shared" si="4"/>
        <v>0</v>
      </c>
      <c r="I15" s="9"/>
      <c r="J15" s="9">
        <f t="shared" si="4"/>
        <v>0</v>
      </c>
      <c r="K15" s="9">
        <f>SUM(K6:K14)</f>
        <v>5937500</v>
      </c>
      <c r="L15" s="9">
        <f>SUM(L6:L14)</f>
        <v>0</v>
      </c>
      <c r="M15" s="9">
        <f>SUM(M6:M14)</f>
        <v>0</v>
      </c>
      <c r="N15" s="9">
        <f>SUM(N6:N14)</f>
        <v>5937500</v>
      </c>
    </row>
    <row r="18" spans="1:14" ht="18" x14ac:dyDescent="0.25">
      <c r="A18" s="82" t="s">
        <v>25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</row>
    <row r="19" spans="1:14" x14ac:dyDescent="0.25">
      <c r="B19" s="13"/>
      <c r="C19" s="13"/>
      <c r="D19" s="13"/>
      <c r="E19" s="13"/>
      <c r="F19" s="13"/>
      <c r="G19" s="13"/>
      <c r="H19" s="13"/>
    </row>
  </sheetData>
  <mergeCells count="12">
    <mergeCell ref="A18:N18"/>
    <mergeCell ref="B3:J3"/>
    <mergeCell ref="K3:N3"/>
    <mergeCell ref="A1:N1"/>
    <mergeCell ref="A4:A5"/>
    <mergeCell ref="B4:F4"/>
    <mergeCell ref="G4:I4"/>
    <mergeCell ref="J4:J5"/>
    <mergeCell ref="K4:K5"/>
    <mergeCell ref="L4:L5"/>
    <mergeCell ref="M4:M5"/>
    <mergeCell ref="N4:N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pane xSplit="2" ySplit="5" topLeftCell="C86" activePane="bottomRight" state="frozen"/>
      <selection pane="topRight" activeCell="C1" sqref="C1"/>
      <selection pane="bottomLeft" activeCell="A6" sqref="A6"/>
      <selection pane="bottomRight" activeCell="E94" sqref="E94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2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ref="J33:J37" si="5">(H33+I33)/0.95</f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5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5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5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5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6">SUM(D23:D37)</f>
        <v>0</v>
      </c>
      <c r="E38" s="36">
        <f t="shared" si="6"/>
        <v>0</v>
      </c>
      <c r="F38" s="36">
        <f t="shared" si="6"/>
        <v>0</v>
      </c>
      <c r="G38" s="36">
        <f t="shared" si="6"/>
        <v>0</v>
      </c>
      <c r="H38" s="36">
        <f t="shared" si="6"/>
        <v>0</v>
      </c>
      <c r="I38" s="36">
        <f t="shared" si="6"/>
        <v>0</v>
      </c>
      <c r="J38" s="36">
        <f>SUM(J23:J37)</f>
        <v>0</v>
      </c>
      <c r="K38" s="36">
        <f t="shared" si="6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7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8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7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8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7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9">SUM(D40:D44)</f>
        <v>0</v>
      </c>
      <c r="E45" s="36">
        <f t="shared" si="9"/>
        <v>0</v>
      </c>
      <c r="F45" s="36">
        <f t="shared" si="9"/>
        <v>0</v>
      </c>
      <c r="G45" s="36">
        <f t="shared" si="9"/>
        <v>0</v>
      </c>
      <c r="H45" s="36">
        <f t="shared" si="9"/>
        <v>0</v>
      </c>
      <c r="I45" s="36">
        <f t="shared" si="9"/>
        <v>0</v>
      </c>
      <c r="J45" s="36">
        <f>SUM(J40:J44)</f>
        <v>0</v>
      </c>
      <c r="K45" s="36">
        <f t="shared" si="9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10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1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10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1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10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1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10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1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10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1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10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1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10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1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10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1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10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1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10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1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10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1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10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1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10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1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10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1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2">SUM(D47:D61)</f>
        <v>0</v>
      </c>
      <c r="E62" s="36">
        <f t="shared" si="12"/>
        <v>0</v>
      </c>
      <c r="F62" s="36">
        <f t="shared" si="12"/>
        <v>0</v>
      </c>
      <c r="G62" s="36">
        <f t="shared" si="12"/>
        <v>0</v>
      </c>
      <c r="H62" s="36">
        <f t="shared" si="12"/>
        <v>0</v>
      </c>
      <c r="I62" s="36">
        <f t="shared" si="12"/>
        <v>0</v>
      </c>
      <c r="J62" s="36">
        <f>SUM(J47:J61)</f>
        <v>0</v>
      </c>
      <c r="K62" s="36">
        <f t="shared" si="12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3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5" si="14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3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4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3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4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3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4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3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4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3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4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3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4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3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4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3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4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3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4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3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ref="S76:S79" si="15">C76*950+D76*1900+E76*2375+F76*4750+G76*100000+H76+I76+K76*300</f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3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5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3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5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3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5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6">SUM(D65:D79)</f>
        <v>0</v>
      </c>
      <c r="E80" s="36">
        <f t="shared" si="16"/>
        <v>0</v>
      </c>
      <c r="F80" s="36">
        <f t="shared" si="16"/>
        <v>0</v>
      </c>
      <c r="G80" s="36">
        <f t="shared" si="16"/>
        <v>0</v>
      </c>
      <c r="H80" s="36">
        <f t="shared" si="16"/>
        <v>0</v>
      </c>
      <c r="I80" s="36">
        <f t="shared" si="16"/>
        <v>0</v>
      </c>
      <c r="J80" s="36">
        <f>SUM(J65:J79)</f>
        <v>0</v>
      </c>
      <c r="K80" s="36">
        <f t="shared" si="16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7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8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7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8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7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8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7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8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7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8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7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8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7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8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7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8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7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8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7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8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7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8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7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8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7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9">SUM(D83:D97)</f>
        <v>0</v>
      </c>
      <c r="E98" s="36">
        <f t="shared" si="19"/>
        <v>0</v>
      </c>
      <c r="F98" s="36">
        <f t="shared" si="19"/>
        <v>0</v>
      </c>
      <c r="G98" s="36">
        <f t="shared" si="19"/>
        <v>0</v>
      </c>
      <c r="H98" s="36">
        <f t="shared" si="19"/>
        <v>0</v>
      </c>
      <c r="I98" s="36">
        <f t="shared" si="19"/>
        <v>0</v>
      </c>
      <c r="J98" s="36">
        <f>SUM(J83:J97)</f>
        <v>0</v>
      </c>
      <c r="K98" s="62">
        <f t="shared" si="19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20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21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20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21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20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21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20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21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20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21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20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21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20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21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20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21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20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20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2">SUM(D101:D111)</f>
        <v>0</v>
      </c>
      <c r="E112" s="66">
        <f t="shared" si="22"/>
        <v>0</v>
      </c>
      <c r="F112" s="66">
        <f t="shared" si="22"/>
        <v>0</v>
      </c>
      <c r="G112" s="66">
        <f t="shared" si="22"/>
        <v>0</v>
      </c>
      <c r="H112" s="66">
        <f t="shared" si="22"/>
        <v>0</v>
      </c>
      <c r="I112" s="66">
        <f t="shared" si="22"/>
        <v>0</v>
      </c>
      <c r="J112" s="66">
        <f>SUM(J101:J111)</f>
        <v>0</v>
      </c>
      <c r="K112" s="66">
        <f t="shared" si="22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3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4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3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4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3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4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3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4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3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4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5">SUM(D115:D122)</f>
        <v>0</v>
      </c>
      <c r="E123" s="74">
        <f t="shared" si="25"/>
        <v>0</v>
      </c>
      <c r="F123" s="74">
        <f t="shared" si="25"/>
        <v>0</v>
      </c>
      <c r="G123" s="74">
        <f t="shared" si="25"/>
        <v>0</v>
      </c>
      <c r="H123" s="74">
        <f t="shared" si="25"/>
        <v>0</v>
      </c>
      <c r="I123" s="74">
        <f t="shared" si="25"/>
        <v>0</v>
      </c>
      <c r="J123" s="74">
        <f>SUM(J115:J122)</f>
        <v>0</v>
      </c>
      <c r="K123" s="74">
        <f t="shared" si="25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6">D21+D38+D45+D62+D80+D98+D112+D123</f>
        <v>0</v>
      </c>
      <c r="E126" s="78">
        <f t="shared" si="26"/>
        <v>0</v>
      </c>
      <c r="F126" s="78">
        <f t="shared" si="26"/>
        <v>0</v>
      </c>
      <c r="G126" s="78">
        <f t="shared" si="26"/>
        <v>0</v>
      </c>
      <c r="H126" s="78">
        <f t="shared" si="26"/>
        <v>0</v>
      </c>
      <c r="I126" s="78">
        <f t="shared" si="26"/>
        <v>0</v>
      </c>
      <c r="J126" s="78">
        <f t="shared" si="26"/>
        <v>0</v>
      </c>
      <c r="K126" s="79">
        <f t="shared" si="26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activeCell="H16" sqref="H1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33"/>
  <sheetViews>
    <sheetView workbookViewId="0">
      <selection sqref="A1:XFD1048576"/>
    </sheetView>
  </sheetViews>
  <sheetFormatPr baseColWidth="10" defaultRowHeight="15.75" x14ac:dyDescent="0.25"/>
  <cols>
    <col min="1" max="1" width="9.5546875" bestFit="1" customWidth="1"/>
    <col min="2" max="2" width="12.109375" bestFit="1" customWidth="1"/>
    <col min="3" max="3" width="7.109375" bestFit="1" customWidth="1"/>
    <col min="4" max="4" width="7.5546875" bestFit="1" customWidth="1"/>
    <col min="5" max="5" width="6.77734375" bestFit="1" customWidth="1"/>
    <col min="6" max="6" width="6.33203125" bestFit="1" customWidth="1"/>
    <col min="7" max="7" width="6.109375" bestFit="1" customWidth="1"/>
    <col min="8" max="8" width="12.5546875" bestFit="1" customWidth="1"/>
    <col min="9" max="9" width="10.44140625" bestFit="1" customWidth="1"/>
    <col min="10" max="10" width="16.5546875" customWidth="1"/>
    <col min="11" max="11" width="7.109375" bestFit="1" customWidth="1"/>
    <col min="12" max="12" width="9.6640625" customWidth="1"/>
    <col min="13" max="13" width="14.88671875" customWidth="1"/>
    <col min="14" max="14" width="11.6640625" customWidth="1"/>
    <col min="15" max="15" width="7.88671875" bestFit="1" customWidth="1"/>
    <col min="16" max="16" width="9" bestFit="1" customWidth="1"/>
    <col min="17" max="17" width="7.88671875" bestFit="1" customWidth="1"/>
    <col min="18" max="18" width="9.33203125" bestFit="1" customWidth="1"/>
    <col min="19" max="19" width="12.44140625" customWidth="1"/>
    <col min="257" max="257" width="9.5546875" bestFit="1" customWidth="1"/>
    <col min="258" max="258" width="12.109375" bestFit="1" customWidth="1"/>
    <col min="259" max="259" width="7.109375" bestFit="1" customWidth="1"/>
    <col min="260" max="260" width="7.5546875" bestFit="1" customWidth="1"/>
    <col min="261" max="261" width="6.77734375" bestFit="1" customWidth="1"/>
    <col min="262" max="262" width="6.33203125" bestFit="1" customWidth="1"/>
    <col min="263" max="263" width="6.109375" bestFit="1" customWidth="1"/>
    <col min="264" max="264" width="12.5546875" bestFit="1" customWidth="1"/>
    <col min="265" max="265" width="10.44140625" bestFit="1" customWidth="1"/>
    <col min="266" max="266" width="16.5546875" customWidth="1"/>
    <col min="267" max="267" width="7.109375" bestFit="1" customWidth="1"/>
    <col min="268" max="268" width="9.6640625" customWidth="1"/>
    <col min="269" max="269" width="14.88671875" customWidth="1"/>
    <col min="270" max="270" width="11.6640625" customWidth="1"/>
    <col min="271" max="271" width="7.88671875" bestFit="1" customWidth="1"/>
    <col min="272" max="272" width="9" bestFit="1" customWidth="1"/>
    <col min="273" max="273" width="7.88671875" bestFit="1" customWidth="1"/>
    <col min="274" max="274" width="9.33203125" bestFit="1" customWidth="1"/>
    <col min="275" max="275" width="12.44140625" customWidth="1"/>
    <col min="513" max="513" width="9.5546875" bestFit="1" customWidth="1"/>
    <col min="514" max="514" width="12.109375" bestFit="1" customWidth="1"/>
    <col min="515" max="515" width="7.109375" bestFit="1" customWidth="1"/>
    <col min="516" max="516" width="7.5546875" bestFit="1" customWidth="1"/>
    <col min="517" max="517" width="6.77734375" bestFit="1" customWidth="1"/>
    <col min="518" max="518" width="6.33203125" bestFit="1" customWidth="1"/>
    <col min="519" max="519" width="6.109375" bestFit="1" customWidth="1"/>
    <col min="520" max="520" width="12.5546875" bestFit="1" customWidth="1"/>
    <col min="521" max="521" width="10.44140625" bestFit="1" customWidth="1"/>
    <col min="522" max="522" width="16.5546875" customWidth="1"/>
    <col min="523" max="523" width="7.109375" bestFit="1" customWidth="1"/>
    <col min="524" max="524" width="9.6640625" customWidth="1"/>
    <col min="525" max="525" width="14.88671875" customWidth="1"/>
    <col min="526" max="526" width="11.6640625" customWidth="1"/>
    <col min="527" max="527" width="7.88671875" bestFit="1" customWidth="1"/>
    <col min="528" max="528" width="9" bestFit="1" customWidth="1"/>
    <col min="529" max="529" width="7.88671875" bestFit="1" customWidth="1"/>
    <col min="530" max="530" width="9.33203125" bestFit="1" customWidth="1"/>
    <col min="531" max="531" width="12.44140625" customWidth="1"/>
    <col min="769" max="769" width="9.5546875" bestFit="1" customWidth="1"/>
    <col min="770" max="770" width="12.109375" bestFit="1" customWidth="1"/>
    <col min="771" max="771" width="7.109375" bestFit="1" customWidth="1"/>
    <col min="772" max="772" width="7.5546875" bestFit="1" customWidth="1"/>
    <col min="773" max="773" width="6.77734375" bestFit="1" customWidth="1"/>
    <col min="774" max="774" width="6.33203125" bestFit="1" customWidth="1"/>
    <col min="775" max="775" width="6.109375" bestFit="1" customWidth="1"/>
    <col min="776" max="776" width="12.5546875" bestFit="1" customWidth="1"/>
    <col min="777" max="777" width="10.44140625" bestFit="1" customWidth="1"/>
    <col min="778" max="778" width="16.5546875" customWidth="1"/>
    <col min="779" max="779" width="7.109375" bestFit="1" customWidth="1"/>
    <col min="780" max="780" width="9.6640625" customWidth="1"/>
    <col min="781" max="781" width="14.88671875" customWidth="1"/>
    <col min="782" max="782" width="11.6640625" customWidth="1"/>
    <col min="783" max="783" width="7.88671875" bestFit="1" customWidth="1"/>
    <col min="784" max="784" width="9" bestFit="1" customWidth="1"/>
    <col min="785" max="785" width="7.88671875" bestFit="1" customWidth="1"/>
    <col min="786" max="786" width="9.33203125" bestFit="1" customWidth="1"/>
    <col min="787" max="787" width="12.44140625" customWidth="1"/>
    <col min="1025" max="1025" width="9.5546875" bestFit="1" customWidth="1"/>
    <col min="1026" max="1026" width="12.109375" bestFit="1" customWidth="1"/>
    <col min="1027" max="1027" width="7.109375" bestFit="1" customWidth="1"/>
    <col min="1028" max="1028" width="7.5546875" bestFit="1" customWidth="1"/>
    <col min="1029" max="1029" width="6.77734375" bestFit="1" customWidth="1"/>
    <col min="1030" max="1030" width="6.33203125" bestFit="1" customWidth="1"/>
    <col min="1031" max="1031" width="6.109375" bestFit="1" customWidth="1"/>
    <col min="1032" max="1032" width="12.5546875" bestFit="1" customWidth="1"/>
    <col min="1033" max="1033" width="10.44140625" bestFit="1" customWidth="1"/>
    <col min="1034" max="1034" width="16.5546875" customWidth="1"/>
    <col min="1035" max="1035" width="7.109375" bestFit="1" customWidth="1"/>
    <col min="1036" max="1036" width="9.6640625" customWidth="1"/>
    <col min="1037" max="1037" width="14.88671875" customWidth="1"/>
    <col min="1038" max="1038" width="11.6640625" customWidth="1"/>
    <col min="1039" max="1039" width="7.88671875" bestFit="1" customWidth="1"/>
    <col min="1040" max="1040" width="9" bestFit="1" customWidth="1"/>
    <col min="1041" max="1041" width="7.88671875" bestFit="1" customWidth="1"/>
    <col min="1042" max="1042" width="9.33203125" bestFit="1" customWidth="1"/>
    <col min="1043" max="1043" width="12.44140625" customWidth="1"/>
    <col min="1281" max="1281" width="9.5546875" bestFit="1" customWidth="1"/>
    <col min="1282" max="1282" width="12.109375" bestFit="1" customWidth="1"/>
    <col min="1283" max="1283" width="7.109375" bestFit="1" customWidth="1"/>
    <col min="1284" max="1284" width="7.5546875" bestFit="1" customWidth="1"/>
    <col min="1285" max="1285" width="6.77734375" bestFit="1" customWidth="1"/>
    <col min="1286" max="1286" width="6.33203125" bestFit="1" customWidth="1"/>
    <col min="1287" max="1287" width="6.109375" bestFit="1" customWidth="1"/>
    <col min="1288" max="1288" width="12.5546875" bestFit="1" customWidth="1"/>
    <col min="1289" max="1289" width="10.44140625" bestFit="1" customWidth="1"/>
    <col min="1290" max="1290" width="16.5546875" customWidth="1"/>
    <col min="1291" max="1291" width="7.109375" bestFit="1" customWidth="1"/>
    <col min="1292" max="1292" width="9.6640625" customWidth="1"/>
    <col min="1293" max="1293" width="14.88671875" customWidth="1"/>
    <col min="1294" max="1294" width="11.6640625" customWidth="1"/>
    <col min="1295" max="1295" width="7.88671875" bestFit="1" customWidth="1"/>
    <col min="1296" max="1296" width="9" bestFit="1" customWidth="1"/>
    <col min="1297" max="1297" width="7.88671875" bestFit="1" customWidth="1"/>
    <col min="1298" max="1298" width="9.33203125" bestFit="1" customWidth="1"/>
    <col min="1299" max="1299" width="12.44140625" customWidth="1"/>
    <col min="1537" max="1537" width="9.5546875" bestFit="1" customWidth="1"/>
    <col min="1538" max="1538" width="12.109375" bestFit="1" customWidth="1"/>
    <col min="1539" max="1539" width="7.109375" bestFit="1" customWidth="1"/>
    <col min="1540" max="1540" width="7.5546875" bestFit="1" customWidth="1"/>
    <col min="1541" max="1541" width="6.77734375" bestFit="1" customWidth="1"/>
    <col min="1542" max="1542" width="6.33203125" bestFit="1" customWidth="1"/>
    <col min="1543" max="1543" width="6.109375" bestFit="1" customWidth="1"/>
    <col min="1544" max="1544" width="12.5546875" bestFit="1" customWidth="1"/>
    <col min="1545" max="1545" width="10.44140625" bestFit="1" customWidth="1"/>
    <col min="1546" max="1546" width="16.5546875" customWidth="1"/>
    <col min="1547" max="1547" width="7.109375" bestFit="1" customWidth="1"/>
    <col min="1548" max="1548" width="9.6640625" customWidth="1"/>
    <col min="1549" max="1549" width="14.88671875" customWidth="1"/>
    <col min="1550" max="1550" width="11.6640625" customWidth="1"/>
    <col min="1551" max="1551" width="7.88671875" bestFit="1" customWidth="1"/>
    <col min="1552" max="1552" width="9" bestFit="1" customWidth="1"/>
    <col min="1553" max="1553" width="7.88671875" bestFit="1" customWidth="1"/>
    <col min="1554" max="1554" width="9.33203125" bestFit="1" customWidth="1"/>
    <col min="1555" max="1555" width="12.44140625" customWidth="1"/>
    <col min="1793" max="1793" width="9.5546875" bestFit="1" customWidth="1"/>
    <col min="1794" max="1794" width="12.109375" bestFit="1" customWidth="1"/>
    <col min="1795" max="1795" width="7.109375" bestFit="1" customWidth="1"/>
    <col min="1796" max="1796" width="7.5546875" bestFit="1" customWidth="1"/>
    <col min="1797" max="1797" width="6.77734375" bestFit="1" customWidth="1"/>
    <col min="1798" max="1798" width="6.33203125" bestFit="1" customWidth="1"/>
    <col min="1799" max="1799" width="6.109375" bestFit="1" customWidth="1"/>
    <col min="1800" max="1800" width="12.5546875" bestFit="1" customWidth="1"/>
    <col min="1801" max="1801" width="10.44140625" bestFit="1" customWidth="1"/>
    <col min="1802" max="1802" width="16.5546875" customWidth="1"/>
    <col min="1803" max="1803" width="7.109375" bestFit="1" customWidth="1"/>
    <col min="1804" max="1804" width="9.6640625" customWidth="1"/>
    <col min="1805" max="1805" width="14.88671875" customWidth="1"/>
    <col min="1806" max="1806" width="11.6640625" customWidth="1"/>
    <col min="1807" max="1807" width="7.88671875" bestFit="1" customWidth="1"/>
    <col min="1808" max="1808" width="9" bestFit="1" customWidth="1"/>
    <col min="1809" max="1809" width="7.88671875" bestFit="1" customWidth="1"/>
    <col min="1810" max="1810" width="9.33203125" bestFit="1" customWidth="1"/>
    <col min="1811" max="1811" width="12.44140625" customWidth="1"/>
    <col min="2049" max="2049" width="9.5546875" bestFit="1" customWidth="1"/>
    <col min="2050" max="2050" width="12.109375" bestFit="1" customWidth="1"/>
    <col min="2051" max="2051" width="7.109375" bestFit="1" customWidth="1"/>
    <col min="2052" max="2052" width="7.5546875" bestFit="1" customWidth="1"/>
    <col min="2053" max="2053" width="6.77734375" bestFit="1" customWidth="1"/>
    <col min="2054" max="2054" width="6.33203125" bestFit="1" customWidth="1"/>
    <col min="2055" max="2055" width="6.109375" bestFit="1" customWidth="1"/>
    <col min="2056" max="2056" width="12.5546875" bestFit="1" customWidth="1"/>
    <col min="2057" max="2057" width="10.44140625" bestFit="1" customWidth="1"/>
    <col min="2058" max="2058" width="16.5546875" customWidth="1"/>
    <col min="2059" max="2059" width="7.109375" bestFit="1" customWidth="1"/>
    <col min="2060" max="2060" width="9.6640625" customWidth="1"/>
    <col min="2061" max="2061" width="14.88671875" customWidth="1"/>
    <col min="2062" max="2062" width="11.6640625" customWidth="1"/>
    <col min="2063" max="2063" width="7.88671875" bestFit="1" customWidth="1"/>
    <col min="2064" max="2064" width="9" bestFit="1" customWidth="1"/>
    <col min="2065" max="2065" width="7.88671875" bestFit="1" customWidth="1"/>
    <col min="2066" max="2066" width="9.33203125" bestFit="1" customWidth="1"/>
    <col min="2067" max="2067" width="12.44140625" customWidth="1"/>
    <col min="2305" max="2305" width="9.5546875" bestFit="1" customWidth="1"/>
    <col min="2306" max="2306" width="12.109375" bestFit="1" customWidth="1"/>
    <col min="2307" max="2307" width="7.109375" bestFit="1" customWidth="1"/>
    <col min="2308" max="2308" width="7.5546875" bestFit="1" customWidth="1"/>
    <col min="2309" max="2309" width="6.77734375" bestFit="1" customWidth="1"/>
    <col min="2310" max="2310" width="6.33203125" bestFit="1" customWidth="1"/>
    <col min="2311" max="2311" width="6.109375" bestFit="1" customWidth="1"/>
    <col min="2312" max="2312" width="12.5546875" bestFit="1" customWidth="1"/>
    <col min="2313" max="2313" width="10.44140625" bestFit="1" customWidth="1"/>
    <col min="2314" max="2314" width="16.5546875" customWidth="1"/>
    <col min="2315" max="2315" width="7.109375" bestFit="1" customWidth="1"/>
    <col min="2316" max="2316" width="9.6640625" customWidth="1"/>
    <col min="2317" max="2317" width="14.88671875" customWidth="1"/>
    <col min="2318" max="2318" width="11.6640625" customWidth="1"/>
    <col min="2319" max="2319" width="7.88671875" bestFit="1" customWidth="1"/>
    <col min="2320" max="2320" width="9" bestFit="1" customWidth="1"/>
    <col min="2321" max="2321" width="7.88671875" bestFit="1" customWidth="1"/>
    <col min="2322" max="2322" width="9.33203125" bestFit="1" customWidth="1"/>
    <col min="2323" max="2323" width="12.44140625" customWidth="1"/>
    <col min="2561" max="2561" width="9.5546875" bestFit="1" customWidth="1"/>
    <col min="2562" max="2562" width="12.109375" bestFit="1" customWidth="1"/>
    <col min="2563" max="2563" width="7.109375" bestFit="1" customWidth="1"/>
    <col min="2564" max="2564" width="7.5546875" bestFit="1" customWidth="1"/>
    <col min="2565" max="2565" width="6.77734375" bestFit="1" customWidth="1"/>
    <col min="2566" max="2566" width="6.33203125" bestFit="1" customWidth="1"/>
    <col min="2567" max="2567" width="6.109375" bestFit="1" customWidth="1"/>
    <col min="2568" max="2568" width="12.5546875" bestFit="1" customWidth="1"/>
    <col min="2569" max="2569" width="10.44140625" bestFit="1" customWidth="1"/>
    <col min="2570" max="2570" width="16.5546875" customWidth="1"/>
    <col min="2571" max="2571" width="7.109375" bestFit="1" customWidth="1"/>
    <col min="2572" max="2572" width="9.6640625" customWidth="1"/>
    <col min="2573" max="2573" width="14.88671875" customWidth="1"/>
    <col min="2574" max="2574" width="11.6640625" customWidth="1"/>
    <col min="2575" max="2575" width="7.88671875" bestFit="1" customWidth="1"/>
    <col min="2576" max="2576" width="9" bestFit="1" customWidth="1"/>
    <col min="2577" max="2577" width="7.88671875" bestFit="1" customWidth="1"/>
    <col min="2578" max="2578" width="9.33203125" bestFit="1" customWidth="1"/>
    <col min="2579" max="2579" width="12.44140625" customWidth="1"/>
    <col min="2817" max="2817" width="9.5546875" bestFit="1" customWidth="1"/>
    <col min="2818" max="2818" width="12.109375" bestFit="1" customWidth="1"/>
    <col min="2819" max="2819" width="7.109375" bestFit="1" customWidth="1"/>
    <col min="2820" max="2820" width="7.5546875" bestFit="1" customWidth="1"/>
    <col min="2821" max="2821" width="6.77734375" bestFit="1" customWidth="1"/>
    <col min="2822" max="2822" width="6.33203125" bestFit="1" customWidth="1"/>
    <col min="2823" max="2823" width="6.109375" bestFit="1" customWidth="1"/>
    <col min="2824" max="2824" width="12.5546875" bestFit="1" customWidth="1"/>
    <col min="2825" max="2825" width="10.44140625" bestFit="1" customWidth="1"/>
    <col min="2826" max="2826" width="16.5546875" customWidth="1"/>
    <col min="2827" max="2827" width="7.109375" bestFit="1" customWidth="1"/>
    <col min="2828" max="2828" width="9.6640625" customWidth="1"/>
    <col min="2829" max="2829" width="14.88671875" customWidth="1"/>
    <col min="2830" max="2830" width="11.6640625" customWidth="1"/>
    <col min="2831" max="2831" width="7.88671875" bestFit="1" customWidth="1"/>
    <col min="2832" max="2832" width="9" bestFit="1" customWidth="1"/>
    <col min="2833" max="2833" width="7.88671875" bestFit="1" customWidth="1"/>
    <col min="2834" max="2834" width="9.33203125" bestFit="1" customWidth="1"/>
    <col min="2835" max="2835" width="12.44140625" customWidth="1"/>
    <col min="3073" max="3073" width="9.5546875" bestFit="1" customWidth="1"/>
    <col min="3074" max="3074" width="12.109375" bestFit="1" customWidth="1"/>
    <col min="3075" max="3075" width="7.109375" bestFit="1" customWidth="1"/>
    <col min="3076" max="3076" width="7.5546875" bestFit="1" customWidth="1"/>
    <col min="3077" max="3077" width="6.77734375" bestFit="1" customWidth="1"/>
    <col min="3078" max="3078" width="6.33203125" bestFit="1" customWidth="1"/>
    <col min="3079" max="3079" width="6.109375" bestFit="1" customWidth="1"/>
    <col min="3080" max="3080" width="12.5546875" bestFit="1" customWidth="1"/>
    <col min="3081" max="3081" width="10.44140625" bestFit="1" customWidth="1"/>
    <col min="3082" max="3082" width="16.5546875" customWidth="1"/>
    <col min="3083" max="3083" width="7.109375" bestFit="1" customWidth="1"/>
    <col min="3084" max="3084" width="9.6640625" customWidth="1"/>
    <col min="3085" max="3085" width="14.88671875" customWidth="1"/>
    <col min="3086" max="3086" width="11.6640625" customWidth="1"/>
    <col min="3087" max="3087" width="7.88671875" bestFit="1" customWidth="1"/>
    <col min="3088" max="3088" width="9" bestFit="1" customWidth="1"/>
    <col min="3089" max="3089" width="7.88671875" bestFit="1" customWidth="1"/>
    <col min="3090" max="3090" width="9.33203125" bestFit="1" customWidth="1"/>
    <col min="3091" max="3091" width="12.44140625" customWidth="1"/>
    <col min="3329" max="3329" width="9.5546875" bestFit="1" customWidth="1"/>
    <col min="3330" max="3330" width="12.109375" bestFit="1" customWidth="1"/>
    <col min="3331" max="3331" width="7.109375" bestFit="1" customWidth="1"/>
    <col min="3332" max="3332" width="7.5546875" bestFit="1" customWidth="1"/>
    <col min="3333" max="3333" width="6.77734375" bestFit="1" customWidth="1"/>
    <col min="3334" max="3334" width="6.33203125" bestFit="1" customWidth="1"/>
    <col min="3335" max="3335" width="6.109375" bestFit="1" customWidth="1"/>
    <col min="3336" max="3336" width="12.5546875" bestFit="1" customWidth="1"/>
    <col min="3337" max="3337" width="10.44140625" bestFit="1" customWidth="1"/>
    <col min="3338" max="3338" width="16.5546875" customWidth="1"/>
    <col min="3339" max="3339" width="7.109375" bestFit="1" customWidth="1"/>
    <col min="3340" max="3340" width="9.6640625" customWidth="1"/>
    <col min="3341" max="3341" width="14.88671875" customWidth="1"/>
    <col min="3342" max="3342" width="11.6640625" customWidth="1"/>
    <col min="3343" max="3343" width="7.88671875" bestFit="1" customWidth="1"/>
    <col min="3344" max="3344" width="9" bestFit="1" customWidth="1"/>
    <col min="3345" max="3345" width="7.88671875" bestFit="1" customWidth="1"/>
    <col min="3346" max="3346" width="9.33203125" bestFit="1" customWidth="1"/>
    <col min="3347" max="3347" width="12.44140625" customWidth="1"/>
    <col min="3585" max="3585" width="9.5546875" bestFit="1" customWidth="1"/>
    <col min="3586" max="3586" width="12.109375" bestFit="1" customWidth="1"/>
    <col min="3587" max="3587" width="7.109375" bestFit="1" customWidth="1"/>
    <col min="3588" max="3588" width="7.5546875" bestFit="1" customWidth="1"/>
    <col min="3589" max="3589" width="6.77734375" bestFit="1" customWidth="1"/>
    <col min="3590" max="3590" width="6.33203125" bestFit="1" customWidth="1"/>
    <col min="3591" max="3591" width="6.109375" bestFit="1" customWidth="1"/>
    <col min="3592" max="3592" width="12.5546875" bestFit="1" customWidth="1"/>
    <col min="3593" max="3593" width="10.44140625" bestFit="1" customWidth="1"/>
    <col min="3594" max="3594" width="16.5546875" customWidth="1"/>
    <col min="3595" max="3595" width="7.109375" bestFit="1" customWidth="1"/>
    <col min="3596" max="3596" width="9.6640625" customWidth="1"/>
    <col min="3597" max="3597" width="14.88671875" customWidth="1"/>
    <col min="3598" max="3598" width="11.6640625" customWidth="1"/>
    <col min="3599" max="3599" width="7.88671875" bestFit="1" customWidth="1"/>
    <col min="3600" max="3600" width="9" bestFit="1" customWidth="1"/>
    <col min="3601" max="3601" width="7.88671875" bestFit="1" customWidth="1"/>
    <col min="3602" max="3602" width="9.33203125" bestFit="1" customWidth="1"/>
    <col min="3603" max="3603" width="12.44140625" customWidth="1"/>
    <col min="3841" max="3841" width="9.5546875" bestFit="1" customWidth="1"/>
    <col min="3842" max="3842" width="12.109375" bestFit="1" customWidth="1"/>
    <col min="3843" max="3843" width="7.109375" bestFit="1" customWidth="1"/>
    <col min="3844" max="3844" width="7.5546875" bestFit="1" customWidth="1"/>
    <col min="3845" max="3845" width="6.77734375" bestFit="1" customWidth="1"/>
    <col min="3846" max="3846" width="6.33203125" bestFit="1" customWidth="1"/>
    <col min="3847" max="3847" width="6.109375" bestFit="1" customWidth="1"/>
    <col min="3848" max="3848" width="12.5546875" bestFit="1" customWidth="1"/>
    <col min="3849" max="3849" width="10.44140625" bestFit="1" customWidth="1"/>
    <col min="3850" max="3850" width="16.5546875" customWidth="1"/>
    <col min="3851" max="3851" width="7.109375" bestFit="1" customWidth="1"/>
    <col min="3852" max="3852" width="9.6640625" customWidth="1"/>
    <col min="3853" max="3853" width="14.88671875" customWidth="1"/>
    <col min="3854" max="3854" width="11.6640625" customWidth="1"/>
    <col min="3855" max="3855" width="7.88671875" bestFit="1" customWidth="1"/>
    <col min="3856" max="3856" width="9" bestFit="1" customWidth="1"/>
    <col min="3857" max="3857" width="7.88671875" bestFit="1" customWidth="1"/>
    <col min="3858" max="3858" width="9.33203125" bestFit="1" customWidth="1"/>
    <col min="3859" max="3859" width="12.44140625" customWidth="1"/>
    <col min="4097" max="4097" width="9.5546875" bestFit="1" customWidth="1"/>
    <col min="4098" max="4098" width="12.109375" bestFit="1" customWidth="1"/>
    <col min="4099" max="4099" width="7.109375" bestFit="1" customWidth="1"/>
    <col min="4100" max="4100" width="7.5546875" bestFit="1" customWidth="1"/>
    <col min="4101" max="4101" width="6.77734375" bestFit="1" customWidth="1"/>
    <col min="4102" max="4102" width="6.33203125" bestFit="1" customWidth="1"/>
    <col min="4103" max="4103" width="6.109375" bestFit="1" customWidth="1"/>
    <col min="4104" max="4104" width="12.5546875" bestFit="1" customWidth="1"/>
    <col min="4105" max="4105" width="10.44140625" bestFit="1" customWidth="1"/>
    <col min="4106" max="4106" width="16.5546875" customWidth="1"/>
    <col min="4107" max="4107" width="7.109375" bestFit="1" customWidth="1"/>
    <col min="4108" max="4108" width="9.6640625" customWidth="1"/>
    <col min="4109" max="4109" width="14.88671875" customWidth="1"/>
    <col min="4110" max="4110" width="11.6640625" customWidth="1"/>
    <col min="4111" max="4111" width="7.88671875" bestFit="1" customWidth="1"/>
    <col min="4112" max="4112" width="9" bestFit="1" customWidth="1"/>
    <col min="4113" max="4113" width="7.88671875" bestFit="1" customWidth="1"/>
    <col min="4114" max="4114" width="9.33203125" bestFit="1" customWidth="1"/>
    <col min="4115" max="4115" width="12.44140625" customWidth="1"/>
    <col min="4353" max="4353" width="9.5546875" bestFit="1" customWidth="1"/>
    <col min="4354" max="4354" width="12.109375" bestFit="1" customWidth="1"/>
    <col min="4355" max="4355" width="7.109375" bestFit="1" customWidth="1"/>
    <col min="4356" max="4356" width="7.5546875" bestFit="1" customWidth="1"/>
    <col min="4357" max="4357" width="6.77734375" bestFit="1" customWidth="1"/>
    <col min="4358" max="4358" width="6.33203125" bestFit="1" customWidth="1"/>
    <col min="4359" max="4359" width="6.109375" bestFit="1" customWidth="1"/>
    <col min="4360" max="4360" width="12.5546875" bestFit="1" customWidth="1"/>
    <col min="4361" max="4361" width="10.44140625" bestFit="1" customWidth="1"/>
    <col min="4362" max="4362" width="16.5546875" customWidth="1"/>
    <col min="4363" max="4363" width="7.109375" bestFit="1" customWidth="1"/>
    <col min="4364" max="4364" width="9.6640625" customWidth="1"/>
    <col min="4365" max="4365" width="14.88671875" customWidth="1"/>
    <col min="4366" max="4366" width="11.6640625" customWidth="1"/>
    <col min="4367" max="4367" width="7.88671875" bestFit="1" customWidth="1"/>
    <col min="4368" max="4368" width="9" bestFit="1" customWidth="1"/>
    <col min="4369" max="4369" width="7.88671875" bestFit="1" customWidth="1"/>
    <col min="4370" max="4370" width="9.33203125" bestFit="1" customWidth="1"/>
    <col min="4371" max="4371" width="12.44140625" customWidth="1"/>
    <col min="4609" max="4609" width="9.5546875" bestFit="1" customWidth="1"/>
    <col min="4610" max="4610" width="12.109375" bestFit="1" customWidth="1"/>
    <col min="4611" max="4611" width="7.109375" bestFit="1" customWidth="1"/>
    <col min="4612" max="4612" width="7.5546875" bestFit="1" customWidth="1"/>
    <col min="4613" max="4613" width="6.77734375" bestFit="1" customWidth="1"/>
    <col min="4614" max="4614" width="6.33203125" bestFit="1" customWidth="1"/>
    <col min="4615" max="4615" width="6.109375" bestFit="1" customWidth="1"/>
    <col min="4616" max="4616" width="12.5546875" bestFit="1" customWidth="1"/>
    <col min="4617" max="4617" width="10.44140625" bestFit="1" customWidth="1"/>
    <col min="4618" max="4618" width="16.5546875" customWidth="1"/>
    <col min="4619" max="4619" width="7.109375" bestFit="1" customWidth="1"/>
    <col min="4620" max="4620" width="9.6640625" customWidth="1"/>
    <col min="4621" max="4621" width="14.88671875" customWidth="1"/>
    <col min="4622" max="4622" width="11.6640625" customWidth="1"/>
    <col min="4623" max="4623" width="7.88671875" bestFit="1" customWidth="1"/>
    <col min="4624" max="4624" width="9" bestFit="1" customWidth="1"/>
    <col min="4625" max="4625" width="7.88671875" bestFit="1" customWidth="1"/>
    <col min="4626" max="4626" width="9.33203125" bestFit="1" customWidth="1"/>
    <col min="4627" max="4627" width="12.44140625" customWidth="1"/>
    <col min="4865" max="4865" width="9.5546875" bestFit="1" customWidth="1"/>
    <col min="4866" max="4866" width="12.109375" bestFit="1" customWidth="1"/>
    <col min="4867" max="4867" width="7.109375" bestFit="1" customWidth="1"/>
    <col min="4868" max="4868" width="7.5546875" bestFit="1" customWidth="1"/>
    <col min="4869" max="4869" width="6.77734375" bestFit="1" customWidth="1"/>
    <col min="4870" max="4870" width="6.33203125" bestFit="1" customWidth="1"/>
    <col min="4871" max="4871" width="6.109375" bestFit="1" customWidth="1"/>
    <col min="4872" max="4872" width="12.5546875" bestFit="1" customWidth="1"/>
    <col min="4873" max="4873" width="10.44140625" bestFit="1" customWidth="1"/>
    <col min="4874" max="4874" width="16.5546875" customWidth="1"/>
    <col min="4875" max="4875" width="7.109375" bestFit="1" customWidth="1"/>
    <col min="4876" max="4876" width="9.6640625" customWidth="1"/>
    <col min="4877" max="4877" width="14.88671875" customWidth="1"/>
    <col min="4878" max="4878" width="11.6640625" customWidth="1"/>
    <col min="4879" max="4879" width="7.88671875" bestFit="1" customWidth="1"/>
    <col min="4880" max="4880" width="9" bestFit="1" customWidth="1"/>
    <col min="4881" max="4881" width="7.88671875" bestFit="1" customWidth="1"/>
    <col min="4882" max="4882" width="9.33203125" bestFit="1" customWidth="1"/>
    <col min="4883" max="4883" width="12.44140625" customWidth="1"/>
    <col min="5121" max="5121" width="9.5546875" bestFit="1" customWidth="1"/>
    <col min="5122" max="5122" width="12.109375" bestFit="1" customWidth="1"/>
    <col min="5123" max="5123" width="7.109375" bestFit="1" customWidth="1"/>
    <col min="5124" max="5124" width="7.5546875" bestFit="1" customWidth="1"/>
    <col min="5125" max="5125" width="6.77734375" bestFit="1" customWidth="1"/>
    <col min="5126" max="5126" width="6.33203125" bestFit="1" customWidth="1"/>
    <col min="5127" max="5127" width="6.109375" bestFit="1" customWidth="1"/>
    <col min="5128" max="5128" width="12.5546875" bestFit="1" customWidth="1"/>
    <col min="5129" max="5129" width="10.44140625" bestFit="1" customWidth="1"/>
    <col min="5130" max="5130" width="16.5546875" customWidth="1"/>
    <col min="5131" max="5131" width="7.109375" bestFit="1" customWidth="1"/>
    <col min="5132" max="5132" width="9.6640625" customWidth="1"/>
    <col min="5133" max="5133" width="14.88671875" customWidth="1"/>
    <col min="5134" max="5134" width="11.6640625" customWidth="1"/>
    <col min="5135" max="5135" width="7.88671875" bestFit="1" customWidth="1"/>
    <col min="5136" max="5136" width="9" bestFit="1" customWidth="1"/>
    <col min="5137" max="5137" width="7.88671875" bestFit="1" customWidth="1"/>
    <col min="5138" max="5138" width="9.33203125" bestFit="1" customWidth="1"/>
    <col min="5139" max="5139" width="12.44140625" customWidth="1"/>
    <col min="5377" max="5377" width="9.5546875" bestFit="1" customWidth="1"/>
    <col min="5378" max="5378" width="12.109375" bestFit="1" customWidth="1"/>
    <col min="5379" max="5379" width="7.109375" bestFit="1" customWidth="1"/>
    <col min="5380" max="5380" width="7.5546875" bestFit="1" customWidth="1"/>
    <col min="5381" max="5381" width="6.77734375" bestFit="1" customWidth="1"/>
    <col min="5382" max="5382" width="6.33203125" bestFit="1" customWidth="1"/>
    <col min="5383" max="5383" width="6.109375" bestFit="1" customWidth="1"/>
    <col min="5384" max="5384" width="12.5546875" bestFit="1" customWidth="1"/>
    <col min="5385" max="5385" width="10.44140625" bestFit="1" customWidth="1"/>
    <col min="5386" max="5386" width="16.5546875" customWidth="1"/>
    <col min="5387" max="5387" width="7.109375" bestFit="1" customWidth="1"/>
    <col min="5388" max="5388" width="9.6640625" customWidth="1"/>
    <col min="5389" max="5389" width="14.88671875" customWidth="1"/>
    <col min="5390" max="5390" width="11.6640625" customWidth="1"/>
    <col min="5391" max="5391" width="7.88671875" bestFit="1" customWidth="1"/>
    <col min="5392" max="5392" width="9" bestFit="1" customWidth="1"/>
    <col min="5393" max="5393" width="7.88671875" bestFit="1" customWidth="1"/>
    <col min="5394" max="5394" width="9.33203125" bestFit="1" customWidth="1"/>
    <col min="5395" max="5395" width="12.44140625" customWidth="1"/>
    <col min="5633" max="5633" width="9.5546875" bestFit="1" customWidth="1"/>
    <col min="5634" max="5634" width="12.109375" bestFit="1" customWidth="1"/>
    <col min="5635" max="5635" width="7.109375" bestFit="1" customWidth="1"/>
    <col min="5636" max="5636" width="7.5546875" bestFit="1" customWidth="1"/>
    <col min="5637" max="5637" width="6.77734375" bestFit="1" customWidth="1"/>
    <col min="5638" max="5638" width="6.33203125" bestFit="1" customWidth="1"/>
    <col min="5639" max="5639" width="6.109375" bestFit="1" customWidth="1"/>
    <col min="5640" max="5640" width="12.5546875" bestFit="1" customWidth="1"/>
    <col min="5641" max="5641" width="10.44140625" bestFit="1" customWidth="1"/>
    <col min="5642" max="5642" width="16.5546875" customWidth="1"/>
    <col min="5643" max="5643" width="7.109375" bestFit="1" customWidth="1"/>
    <col min="5644" max="5644" width="9.6640625" customWidth="1"/>
    <col min="5645" max="5645" width="14.88671875" customWidth="1"/>
    <col min="5646" max="5646" width="11.6640625" customWidth="1"/>
    <col min="5647" max="5647" width="7.88671875" bestFit="1" customWidth="1"/>
    <col min="5648" max="5648" width="9" bestFit="1" customWidth="1"/>
    <col min="5649" max="5649" width="7.88671875" bestFit="1" customWidth="1"/>
    <col min="5650" max="5650" width="9.33203125" bestFit="1" customWidth="1"/>
    <col min="5651" max="5651" width="12.44140625" customWidth="1"/>
    <col min="5889" max="5889" width="9.5546875" bestFit="1" customWidth="1"/>
    <col min="5890" max="5890" width="12.109375" bestFit="1" customWidth="1"/>
    <col min="5891" max="5891" width="7.109375" bestFit="1" customWidth="1"/>
    <col min="5892" max="5892" width="7.5546875" bestFit="1" customWidth="1"/>
    <col min="5893" max="5893" width="6.77734375" bestFit="1" customWidth="1"/>
    <col min="5894" max="5894" width="6.33203125" bestFit="1" customWidth="1"/>
    <col min="5895" max="5895" width="6.109375" bestFit="1" customWidth="1"/>
    <col min="5896" max="5896" width="12.5546875" bestFit="1" customWidth="1"/>
    <col min="5897" max="5897" width="10.44140625" bestFit="1" customWidth="1"/>
    <col min="5898" max="5898" width="16.5546875" customWidth="1"/>
    <col min="5899" max="5899" width="7.109375" bestFit="1" customWidth="1"/>
    <col min="5900" max="5900" width="9.6640625" customWidth="1"/>
    <col min="5901" max="5901" width="14.88671875" customWidth="1"/>
    <col min="5902" max="5902" width="11.6640625" customWidth="1"/>
    <col min="5903" max="5903" width="7.88671875" bestFit="1" customWidth="1"/>
    <col min="5904" max="5904" width="9" bestFit="1" customWidth="1"/>
    <col min="5905" max="5905" width="7.88671875" bestFit="1" customWidth="1"/>
    <col min="5906" max="5906" width="9.33203125" bestFit="1" customWidth="1"/>
    <col min="5907" max="5907" width="12.44140625" customWidth="1"/>
    <col min="6145" max="6145" width="9.5546875" bestFit="1" customWidth="1"/>
    <col min="6146" max="6146" width="12.109375" bestFit="1" customWidth="1"/>
    <col min="6147" max="6147" width="7.109375" bestFit="1" customWidth="1"/>
    <col min="6148" max="6148" width="7.5546875" bestFit="1" customWidth="1"/>
    <col min="6149" max="6149" width="6.77734375" bestFit="1" customWidth="1"/>
    <col min="6150" max="6150" width="6.33203125" bestFit="1" customWidth="1"/>
    <col min="6151" max="6151" width="6.109375" bestFit="1" customWidth="1"/>
    <col min="6152" max="6152" width="12.5546875" bestFit="1" customWidth="1"/>
    <col min="6153" max="6153" width="10.44140625" bestFit="1" customWidth="1"/>
    <col min="6154" max="6154" width="16.5546875" customWidth="1"/>
    <col min="6155" max="6155" width="7.109375" bestFit="1" customWidth="1"/>
    <col min="6156" max="6156" width="9.6640625" customWidth="1"/>
    <col min="6157" max="6157" width="14.88671875" customWidth="1"/>
    <col min="6158" max="6158" width="11.6640625" customWidth="1"/>
    <col min="6159" max="6159" width="7.88671875" bestFit="1" customWidth="1"/>
    <col min="6160" max="6160" width="9" bestFit="1" customWidth="1"/>
    <col min="6161" max="6161" width="7.88671875" bestFit="1" customWidth="1"/>
    <col min="6162" max="6162" width="9.33203125" bestFit="1" customWidth="1"/>
    <col min="6163" max="6163" width="12.44140625" customWidth="1"/>
    <col min="6401" max="6401" width="9.5546875" bestFit="1" customWidth="1"/>
    <col min="6402" max="6402" width="12.109375" bestFit="1" customWidth="1"/>
    <col min="6403" max="6403" width="7.109375" bestFit="1" customWidth="1"/>
    <col min="6404" max="6404" width="7.5546875" bestFit="1" customWidth="1"/>
    <col min="6405" max="6405" width="6.77734375" bestFit="1" customWidth="1"/>
    <col min="6406" max="6406" width="6.33203125" bestFit="1" customWidth="1"/>
    <col min="6407" max="6407" width="6.109375" bestFit="1" customWidth="1"/>
    <col min="6408" max="6408" width="12.5546875" bestFit="1" customWidth="1"/>
    <col min="6409" max="6409" width="10.44140625" bestFit="1" customWidth="1"/>
    <col min="6410" max="6410" width="16.5546875" customWidth="1"/>
    <col min="6411" max="6411" width="7.109375" bestFit="1" customWidth="1"/>
    <col min="6412" max="6412" width="9.6640625" customWidth="1"/>
    <col min="6413" max="6413" width="14.88671875" customWidth="1"/>
    <col min="6414" max="6414" width="11.6640625" customWidth="1"/>
    <col min="6415" max="6415" width="7.88671875" bestFit="1" customWidth="1"/>
    <col min="6416" max="6416" width="9" bestFit="1" customWidth="1"/>
    <col min="6417" max="6417" width="7.88671875" bestFit="1" customWidth="1"/>
    <col min="6418" max="6418" width="9.33203125" bestFit="1" customWidth="1"/>
    <col min="6419" max="6419" width="12.44140625" customWidth="1"/>
    <col min="6657" max="6657" width="9.5546875" bestFit="1" customWidth="1"/>
    <col min="6658" max="6658" width="12.109375" bestFit="1" customWidth="1"/>
    <col min="6659" max="6659" width="7.109375" bestFit="1" customWidth="1"/>
    <col min="6660" max="6660" width="7.5546875" bestFit="1" customWidth="1"/>
    <col min="6661" max="6661" width="6.77734375" bestFit="1" customWidth="1"/>
    <col min="6662" max="6662" width="6.33203125" bestFit="1" customWidth="1"/>
    <col min="6663" max="6663" width="6.109375" bestFit="1" customWidth="1"/>
    <col min="6664" max="6664" width="12.5546875" bestFit="1" customWidth="1"/>
    <col min="6665" max="6665" width="10.44140625" bestFit="1" customWidth="1"/>
    <col min="6666" max="6666" width="16.5546875" customWidth="1"/>
    <col min="6667" max="6667" width="7.109375" bestFit="1" customWidth="1"/>
    <col min="6668" max="6668" width="9.6640625" customWidth="1"/>
    <col min="6669" max="6669" width="14.88671875" customWidth="1"/>
    <col min="6670" max="6670" width="11.6640625" customWidth="1"/>
    <col min="6671" max="6671" width="7.88671875" bestFit="1" customWidth="1"/>
    <col min="6672" max="6672" width="9" bestFit="1" customWidth="1"/>
    <col min="6673" max="6673" width="7.88671875" bestFit="1" customWidth="1"/>
    <col min="6674" max="6674" width="9.33203125" bestFit="1" customWidth="1"/>
    <col min="6675" max="6675" width="12.44140625" customWidth="1"/>
    <col min="6913" max="6913" width="9.5546875" bestFit="1" customWidth="1"/>
    <col min="6914" max="6914" width="12.109375" bestFit="1" customWidth="1"/>
    <col min="6915" max="6915" width="7.109375" bestFit="1" customWidth="1"/>
    <col min="6916" max="6916" width="7.5546875" bestFit="1" customWidth="1"/>
    <col min="6917" max="6917" width="6.77734375" bestFit="1" customWidth="1"/>
    <col min="6918" max="6918" width="6.33203125" bestFit="1" customWidth="1"/>
    <col min="6919" max="6919" width="6.109375" bestFit="1" customWidth="1"/>
    <col min="6920" max="6920" width="12.5546875" bestFit="1" customWidth="1"/>
    <col min="6921" max="6921" width="10.44140625" bestFit="1" customWidth="1"/>
    <col min="6922" max="6922" width="16.5546875" customWidth="1"/>
    <col min="6923" max="6923" width="7.109375" bestFit="1" customWidth="1"/>
    <col min="6924" max="6924" width="9.6640625" customWidth="1"/>
    <col min="6925" max="6925" width="14.88671875" customWidth="1"/>
    <col min="6926" max="6926" width="11.6640625" customWidth="1"/>
    <col min="6927" max="6927" width="7.88671875" bestFit="1" customWidth="1"/>
    <col min="6928" max="6928" width="9" bestFit="1" customWidth="1"/>
    <col min="6929" max="6929" width="7.88671875" bestFit="1" customWidth="1"/>
    <col min="6930" max="6930" width="9.33203125" bestFit="1" customWidth="1"/>
    <col min="6931" max="6931" width="12.44140625" customWidth="1"/>
    <col min="7169" max="7169" width="9.5546875" bestFit="1" customWidth="1"/>
    <col min="7170" max="7170" width="12.109375" bestFit="1" customWidth="1"/>
    <col min="7171" max="7171" width="7.109375" bestFit="1" customWidth="1"/>
    <col min="7172" max="7172" width="7.5546875" bestFit="1" customWidth="1"/>
    <col min="7173" max="7173" width="6.77734375" bestFit="1" customWidth="1"/>
    <col min="7174" max="7174" width="6.33203125" bestFit="1" customWidth="1"/>
    <col min="7175" max="7175" width="6.109375" bestFit="1" customWidth="1"/>
    <col min="7176" max="7176" width="12.5546875" bestFit="1" customWidth="1"/>
    <col min="7177" max="7177" width="10.44140625" bestFit="1" customWidth="1"/>
    <col min="7178" max="7178" width="16.5546875" customWidth="1"/>
    <col min="7179" max="7179" width="7.109375" bestFit="1" customWidth="1"/>
    <col min="7180" max="7180" width="9.6640625" customWidth="1"/>
    <col min="7181" max="7181" width="14.88671875" customWidth="1"/>
    <col min="7182" max="7182" width="11.6640625" customWidth="1"/>
    <col min="7183" max="7183" width="7.88671875" bestFit="1" customWidth="1"/>
    <col min="7184" max="7184" width="9" bestFit="1" customWidth="1"/>
    <col min="7185" max="7185" width="7.88671875" bestFit="1" customWidth="1"/>
    <col min="7186" max="7186" width="9.33203125" bestFit="1" customWidth="1"/>
    <col min="7187" max="7187" width="12.44140625" customWidth="1"/>
    <col min="7425" max="7425" width="9.5546875" bestFit="1" customWidth="1"/>
    <col min="7426" max="7426" width="12.109375" bestFit="1" customWidth="1"/>
    <col min="7427" max="7427" width="7.109375" bestFit="1" customWidth="1"/>
    <col min="7428" max="7428" width="7.5546875" bestFit="1" customWidth="1"/>
    <col min="7429" max="7429" width="6.77734375" bestFit="1" customWidth="1"/>
    <col min="7430" max="7430" width="6.33203125" bestFit="1" customWidth="1"/>
    <col min="7431" max="7431" width="6.109375" bestFit="1" customWidth="1"/>
    <col min="7432" max="7432" width="12.5546875" bestFit="1" customWidth="1"/>
    <col min="7433" max="7433" width="10.44140625" bestFit="1" customWidth="1"/>
    <col min="7434" max="7434" width="16.5546875" customWidth="1"/>
    <col min="7435" max="7435" width="7.109375" bestFit="1" customWidth="1"/>
    <col min="7436" max="7436" width="9.6640625" customWidth="1"/>
    <col min="7437" max="7437" width="14.88671875" customWidth="1"/>
    <col min="7438" max="7438" width="11.6640625" customWidth="1"/>
    <col min="7439" max="7439" width="7.88671875" bestFit="1" customWidth="1"/>
    <col min="7440" max="7440" width="9" bestFit="1" customWidth="1"/>
    <col min="7441" max="7441" width="7.88671875" bestFit="1" customWidth="1"/>
    <col min="7442" max="7442" width="9.33203125" bestFit="1" customWidth="1"/>
    <col min="7443" max="7443" width="12.44140625" customWidth="1"/>
    <col min="7681" max="7681" width="9.5546875" bestFit="1" customWidth="1"/>
    <col min="7682" max="7682" width="12.109375" bestFit="1" customWidth="1"/>
    <col min="7683" max="7683" width="7.109375" bestFit="1" customWidth="1"/>
    <col min="7684" max="7684" width="7.5546875" bestFit="1" customWidth="1"/>
    <col min="7685" max="7685" width="6.77734375" bestFit="1" customWidth="1"/>
    <col min="7686" max="7686" width="6.33203125" bestFit="1" customWidth="1"/>
    <col min="7687" max="7687" width="6.109375" bestFit="1" customWidth="1"/>
    <col min="7688" max="7688" width="12.5546875" bestFit="1" customWidth="1"/>
    <col min="7689" max="7689" width="10.44140625" bestFit="1" customWidth="1"/>
    <col min="7690" max="7690" width="16.5546875" customWidth="1"/>
    <col min="7691" max="7691" width="7.109375" bestFit="1" customWidth="1"/>
    <col min="7692" max="7692" width="9.6640625" customWidth="1"/>
    <col min="7693" max="7693" width="14.88671875" customWidth="1"/>
    <col min="7694" max="7694" width="11.6640625" customWidth="1"/>
    <col min="7695" max="7695" width="7.88671875" bestFit="1" customWidth="1"/>
    <col min="7696" max="7696" width="9" bestFit="1" customWidth="1"/>
    <col min="7697" max="7697" width="7.88671875" bestFit="1" customWidth="1"/>
    <col min="7698" max="7698" width="9.33203125" bestFit="1" customWidth="1"/>
    <col min="7699" max="7699" width="12.44140625" customWidth="1"/>
    <col min="7937" max="7937" width="9.5546875" bestFit="1" customWidth="1"/>
    <col min="7938" max="7938" width="12.109375" bestFit="1" customWidth="1"/>
    <col min="7939" max="7939" width="7.109375" bestFit="1" customWidth="1"/>
    <col min="7940" max="7940" width="7.5546875" bestFit="1" customWidth="1"/>
    <col min="7941" max="7941" width="6.77734375" bestFit="1" customWidth="1"/>
    <col min="7942" max="7942" width="6.33203125" bestFit="1" customWidth="1"/>
    <col min="7943" max="7943" width="6.109375" bestFit="1" customWidth="1"/>
    <col min="7944" max="7944" width="12.5546875" bestFit="1" customWidth="1"/>
    <col min="7945" max="7945" width="10.44140625" bestFit="1" customWidth="1"/>
    <col min="7946" max="7946" width="16.5546875" customWidth="1"/>
    <col min="7947" max="7947" width="7.109375" bestFit="1" customWidth="1"/>
    <col min="7948" max="7948" width="9.6640625" customWidth="1"/>
    <col min="7949" max="7949" width="14.88671875" customWidth="1"/>
    <col min="7950" max="7950" width="11.6640625" customWidth="1"/>
    <col min="7951" max="7951" width="7.88671875" bestFit="1" customWidth="1"/>
    <col min="7952" max="7952" width="9" bestFit="1" customWidth="1"/>
    <col min="7953" max="7953" width="7.88671875" bestFit="1" customWidth="1"/>
    <col min="7954" max="7954" width="9.33203125" bestFit="1" customWidth="1"/>
    <col min="7955" max="7955" width="12.44140625" customWidth="1"/>
    <col min="8193" max="8193" width="9.5546875" bestFit="1" customWidth="1"/>
    <col min="8194" max="8194" width="12.109375" bestFit="1" customWidth="1"/>
    <col min="8195" max="8195" width="7.109375" bestFit="1" customWidth="1"/>
    <col min="8196" max="8196" width="7.5546875" bestFit="1" customWidth="1"/>
    <col min="8197" max="8197" width="6.77734375" bestFit="1" customWidth="1"/>
    <col min="8198" max="8198" width="6.33203125" bestFit="1" customWidth="1"/>
    <col min="8199" max="8199" width="6.109375" bestFit="1" customWidth="1"/>
    <col min="8200" max="8200" width="12.5546875" bestFit="1" customWidth="1"/>
    <col min="8201" max="8201" width="10.44140625" bestFit="1" customWidth="1"/>
    <col min="8202" max="8202" width="16.5546875" customWidth="1"/>
    <col min="8203" max="8203" width="7.109375" bestFit="1" customWidth="1"/>
    <col min="8204" max="8204" width="9.6640625" customWidth="1"/>
    <col min="8205" max="8205" width="14.88671875" customWidth="1"/>
    <col min="8206" max="8206" width="11.6640625" customWidth="1"/>
    <col min="8207" max="8207" width="7.88671875" bestFit="1" customWidth="1"/>
    <col min="8208" max="8208" width="9" bestFit="1" customWidth="1"/>
    <col min="8209" max="8209" width="7.88671875" bestFit="1" customWidth="1"/>
    <col min="8210" max="8210" width="9.33203125" bestFit="1" customWidth="1"/>
    <col min="8211" max="8211" width="12.44140625" customWidth="1"/>
    <col min="8449" max="8449" width="9.5546875" bestFit="1" customWidth="1"/>
    <col min="8450" max="8450" width="12.109375" bestFit="1" customWidth="1"/>
    <col min="8451" max="8451" width="7.109375" bestFit="1" customWidth="1"/>
    <col min="8452" max="8452" width="7.5546875" bestFit="1" customWidth="1"/>
    <col min="8453" max="8453" width="6.77734375" bestFit="1" customWidth="1"/>
    <col min="8454" max="8454" width="6.33203125" bestFit="1" customWidth="1"/>
    <col min="8455" max="8455" width="6.109375" bestFit="1" customWidth="1"/>
    <col min="8456" max="8456" width="12.5546875" bestFit="1" customWidth="1"/>
    <col min="8457" max="8457" width="10.44140625" bestFit="1" customWidth="1"/>
    <col min="8458" max="8458" width="16.5546875" customWidth="1"/>
    <col min="8459" max="8459" width="7.109375" bestFit="1" customWidth="1"/>
    <col min="8460" max="8460" width="9.6640625" customWidth="1"/>
    <col min="8461" max="8461" width="14.88671875" customWidth="1"/>
    <col min="8462" max="8462" width="11.6640625" customWidth="1"/>
    <col min="8463" max="8463" width="7.88671875" bestFit="1" customWidth="1"/>
    <col min="8464" max="8464" width="9" bestFit="1" customWidth="1"/>
    <col min="8465" max="8465" width="7.88671875" bestFit="1" customWidth="1"/>
    <col min="8466" max="8466" width="9.33203125" bestFit="1" customWidth="1"/>
    <col min="8467" max="8467" width="12.44140625" customWidth="1"/>
    <col min="8705" max="8705" width="9.5546875" bestFit="1" customWidth="1"/>
    <col min="8706" max="8706" width="12.109375" bestFit="1" customWidth="1"/>
    <col min="8707" max="8707" width="7.109375" bestFit="1" customWidth="1"/>
    <col min="8708" max="8708" width="7.5546875" bestFit="1" customWidth="1"/>
    <col min="8709" max="8709" width="6.77734375" bestFit="1" customWidth="1"/>
    <col min="8710" max="8710" width="6.33203125" bestFit="1" customWidth="1"/>
    <col min="8711" max="8711" width="6.109375" bestFit="1" customWidth="1"/>
    <col min="8712" max="8712" width="12.5546875" bestFit="1" customWidth="1"/>
    <col min="8713" max="8713" width="10.44140625" bestFit="1" customWidth="1"/>
    <col min="8714" max="8714" width="16.5546875" customWidth="1"/>
    <col min="8715" max="8715" width="7.109375" bestFit="1" customWidth="1"/>
    <col min="8716" max="8716" width="9.6640625" customWidth="1"/>
    <col min="8717" max="8717" width="14.88671875" customWidth="1"/>
    <col min="8718" max="8718" width="11.6640625" customWidth="1"/>
    <col min="8719" max="8719" width="7.88671875" bestFit="1" customWidth="1"/>
    <col min="8720" max="8720" width="9" bestFit="1" customWidth="1"/>
    <col min="8721" max="8721" width="7.88671875" bestFit="1" customWidth="1"/>
    <col min="8722" max="8722" width="9.33203125" bestFit="1" customWidth="1"/>
    <col min="8723" max="8723" width="12.44140625" customWidth="1"/>
    <col min="8961" max="8961" width="9.5546875" bestFit="1" customWidth="1"/>
    <col min="8962" max="8962" width="12.109375" bestFit="1" customWidth="1"/>
    <col min="8963" max="8963" width="7.109375" bestFit="1" customWidth="1"/>
    <col min="8964" max="8964" width="7.5546875" bestFit="1" customWidth="1"/>
    <col min="8965" max="8965" width="6.77734375" bestFit="1" customWidth="1"/>
    <col min="8966" max="8966" width="6.33203125" bestFit="1" customWidth="1"/>
    <col min="8967" max="8967" width="6.109375" bestFit="1" customWidth="1"/>
    <col min="8968" max="8968" width="12.5546875" bestFit="1" customWidth="1"/>
    <col min="8969" max="8969" width="10.44140625" bestFit="1" customWidth="1"/>
    <col min="8970" max="8970" width="16.5546875" customWidth="1"/>
    <col min="8971" max="8971" width="7.109375" bestFit="1" customWidth="1"/>
    <col min="8972" max="8972" width="9.6640625" customWidth="1"/>
    <col min="8973" max="8973" width="14.88671875" customWidth="1"/>
    <col min="8974" max="8974" width="11.6640625" customWidth="1"/>
    <col min="8975" max="8975" width="7.88671875" bestFit="1" customWidth="1"/>
    <col min="8976" max="8976" width="9" bestFit="1" customWidth="1"/>
    <col min="8977" max="8977" width="7.88671875" bestFit="1" customWidth="1"/>
    <col min="8978" max="8978" width="9.33203125" bestFit="1" customWidth="1"/>
    <col min="8979" max="8979" width="12.44140625" customWidth="1"/>
    <col min="9217" max="9217" width="9.5546875" bestFit="1" customWidth="1"/>
    <col min="9218" max="9218" width="12.109375" bestFit="1" customWidth="1"/>
    <col min="9219" max="9219" width="7.109375" bestFit="1" customWidth="1"/>
    <col min="9220" max="9220" width="7.5546875" bestFit="1" customWidth="1"/>
    <col min="9221" max="9221" width="6.77734375" bestFit="1" customWidth="1"/>
    <col min="9222" max="9222" width="6.33203125" bestFit="1" customWidth="1"/>
    <col min="9223" max="9223" width="6.109375" bestFit="1" customWidth="1"/>
    <col min="9224" max="9224" width="12.5546875" bestFit="1" customWidth="1"/>
    <col min="9225" max="9225" width="10.44140625" bestFit="1" customWidth="1"/>
    <col min="9226" max="9226" width="16.5546875" customWidth="1"/>
    <col min="9227" max="9227" width="7.109375" bestFit="1" customWidth="1"/>
    <col min="9228" max="9228" width="9.6640625" customWidth="1"/>
    <col min="9229" max="9229" width="14.88671875" customWidth="1"/>
    <col min="9230" max="9230" width="11.6640625" customWidth="1"/>
    <col min="9231" max="9231" width="7.88671875" bestFit="1" customWidth="1"/>
    <col min="9232" max="9232" width="9" bestFit="1" customWidth="1"/>
    <col min="9233" max="9233" width="7.88671875" bestFit="1" customWidth="1"/>
    <col min="9234" max="9234" width="9.33203125" bestFit="1" customWidth="1"/>
    <col min="9235" max="9235" width="12.44140625" customWidth="1"/>
    <col min="9473" max="9473" width="9.5546875" bestFit="1" customWidth="1"/>
    <col min="9474" max="9474" width="12.109375" bestFit="1" customWidth="1"/>
    <col min="9475" max="9475" width="7.109375" bestFit="1" customWidth="1"/>
    <col min="9476" max="9476" width="7.5546875" bestFit="1" customWidth="1"/>
    <col min="9477" max="9477" width="6.77734375" bestFit="1" customWidth="1"/>
    <col min="9478" max="9478" width="6.33203125" bestFit="1" customWidth="1"/>
    <col min="9479" max="9479" width="6.109375" bestFit="1" customWidth="1"/>
    <col min="9480" max="9480" width="12.5546875" bestFit="1" customWidth="1"/>
    <col min="9481" max="9481" width="10.44140625" bestFit="1" customWidth="1"/>
    <col min="9482" max="9482" width="16.5546875" customWidth="1"/>
    <col min="9483" max="9483" width="7.109375" bestFit="1" customWidth="1"/>
    <col min="9484" max="9484" width="9.6640625" customWidth="1"/>
    <col min="9485" max="9485" width="14.88671875" customWidth="1"/>
    <col min="9486" max="9486" width="11.6640625" customWidth="1"/>
    <col min="9487" max="9487" width="7.88671875" bestFit="1" customWidth="1"/>
    <col min="9488" max="9488" width="9" bestFit="1" customWidth="1"/>
    <col min="9489" max="9489" width="7.88671875" bestFit="1" customWidth="1"/>
    <col min="9490" max="9490" width="9.33203125" bestFit="1" customWidth="1"/>
    <col min="9491" max="9491" width="12.44140625" customWidth="1"/>
    <col min="9729" max="9729" width="9.5546875" bestFit="1" customWidth="1"/>
    <col min="9730" max="9730" width="12.109375" bestFit="1" customWidth="1"/>
    <col min="9731" max="9731" width="7.109375" bestFit="1" customWidth="1"/>
    <col min="9732" max="9732" width="7.5546875" bestFit="1" customWidth="1"/>
    <col min="9733" max="9733" width="6.77734375" bestFit="1" customWidth="1"/>
    <col min="9734" max="9734" width="6.33203125" bestFit="1" customWidth="1"/>
    <col min="9735" max="9735" width="6.109375" bestFit="1" customWidth="1"/>
    <col min="9736" max="9736" width="12.5546875" bestFit="1" customWidth="1"/>
    <col min="9737" max="9737" width="10.44140625" bestFit="1" customWidth="1"/>
    <col min="9738" max="9738" width="16.5546875" customWidth="1"/>
    <col min="9739" max="9739" width="7.109375" bestFit="1" customWidth="1"/>
    <col min="9740" max="9740" width="9.6640625" customWidth="1"/>
    <col min="9741" max="9741" width="14.88671875" customWidth="1"/>
    <col min="9742" max="9742" width="11.6640625" customWidth="1"/>
    <col min="9743" max="9743" width="7.88671875" bestFit="1" customWidth="1"/>
    <col min="9744" max="9744" width="9" bestFit="1" customWidth="1"/>
    <col min="9745" max="9745" width="7.88671875" bestFit="1" customWidth="1"/>
    <col min="9746" max="9746" width="9.33203125" bestFit="1" customWidth="1"/>
    <col min="9747" max="9747" width="12.44140625" customWidth="1"/>
    <col min="9985" max="9985" width="9.5546875" bestFit="1" customWidth="1"/>
    <col min="9986" max="9986" width="12.109375" bestFit="1" customWidth="1"/>
    <col min="9987" max="9987" width="7.109375" bestFit="1" customWidth="1"/>
    <col min="9988" max="9988" width="7.5546875" bestFit="1" customWidth="1"/>
    <col min="9989" max="9989" width="6.77734375" bestFit="1" customWidth="1"/>
    <col min="9990" max="9990" width="6.33203125" bestFit="1" customWidth="1"/>
    <col min="9991" max="9991" width="6.109375" bestFit="1" customWidth="1"/>
    <col min="9992" max="9992" width="12.5546875" bestFit="1" customWidth="1"/>
    <col min="9993" max="9993" width="10.44140625" bestFit="1" customWidth="1"/>
    <col min="9994" max="9994" width="16.5546875" customWidth="1"/>
    <col min="9995" max="9995" width="7.109375" bestFit="1" customWidth="1"/>
    <col min="9996" max="9996" width="9.6640625" customWidth="1"/>
    <col min="9997" max="9997" width="14.88671875" customWidth="1"/>
    <col min="9998" max="9998" width="11.6640625" customWidth="1"/>
    <col min="9999" max="9999" width="7.88671875" bestFit="1" customWidth="1"/>
    <col min="10000" max="10000" width="9" bestFit="1" customWidth="1"/>
    <col min="10001" max="10001" width="7.88671875" bestFit="1" customWidth="1"/>
    <col min="10002" max="10002" width="9.33203125" bestFit="1" customWidth="1"/>
    <col min="10003" max="10003" width="12.44140625" customWidth="1"/>
    <col min="10241" max="10241" width="9.5546875" bestFit="1" customWidth="1"/>
    <col min="10242" max="10242" width="12.109375" bestFit="1" customWidth="1"/>
    <col min="10243" max="10243" width="7.109375" bestFit="1" customWidth="1"/>
    <col min="10244" max="10244" width="7.5546875" bestFit="1" customWidth="1"/>
    <col min="10245" max="10245" width="6.77734375" bestFit="1" customWidth="1"/>
    <col min="10246" max="10246" width="6.33203125" bestFit="1" customWidth="1"/>
    <col min="10247" max="10247" width="6.109375" bestFit="1" customWidth="1"/>
    <col min="10248" max="10248" width="12.5546875" bestFit="1" customWidth="1"/>
    <col min="10249" max="10249" width="10.44140625" bestFit="1" customWidth="1"/>
    <col min="10250" max="10250" width="16.5546875" customWidth="1"/>
    <col min="10251" max="10251" width="7.109375" bestFit="1" customWidth="1"/>
    <col min="10252" max="10252" width="9.6640625" customWidth="1"/>
    <col min="10253" max="10253" width="14.88671875" customWidth="1"/>
    <col min="10254" max="10254" width="11.6640625" customWidth="1"/>
    <col min="10255" max="10255" width="7.88671875" bestFit="1" customWidth="1"/>
    <col min="10256" max="10256" width="9" bestFit="1" customWidth="1"/>
    <col min="10257" max="10257" width="7.88671875" bestFit="1" customWidth="1"/>
    <col min="10258" max="10258" width="9.33203125" bestFit="1" customWidth="1"/>
    <col min="10259" max="10259" width="12.44140625" customWidth="1"/>
    <col min="10497" max="10497" width="9.5546875" bestFit="1" customWidth="1"/>
    <col min="10498" max="10498" width="12.109375" bestFit="1" customWidth="1"/>
    <col min="10499" max="10499" width="7.109375" bestFit="1" customWidth="1"/>
    <col min="10500" max="10500" width="7.5546875" bestFit="1" customWidth="1"/>
    <col min="10501" max="10501" width="6.77734375" bestFit="1" customWidth="1"/>
    <col min="10502" max="10502" width="6.33203125" bestFit="1" customWidth="1"/>
    <col min="10503" max="10503" width="6.109375" bestFit="1" customWidth="1"/>
    <col min="10504" max="10504" width="12.5546875" bestFit="1" customWidth="1"/>
    <col min="10505" max="10505" width="10.44140625" bestFit="1" customWidth="1"/>
    <col min="10506" max="10506" width="16.5546875" customWidth="1"/>
    <col min="10507" max="10507" width="7.109375" bestFit="1" customWidth="1"/>
    <col min="10508" max="10508" width="9.6640625" customWidth="1"/>
    <col min="10509" max="10509" width="14.88671875" customWidth="1"/>
    <col min="10510" max="10510" width="11.6640625" customWidth="1"/>
    <col min="10511" max="10511" width="7.88671875" bestFit="1" customWidth="1"/>
    <col min="10512" max="10512" width="9" bestFit="1" customWidth="1"/>
    <col min="10513" max="10513" width="7.88671875" bestFit="1" customWidth="1"/>
    <col min="10514" max="10514" width="9.33203125" bestFit="1" customWidth="1"/>
    <col min="10515" max="10515" width="12.44140625" customWidth="1"/>
    <col min="10753" max="10753" width="9.5546875" bestFit="1" customWidth="1"/>
    <col min="10754" max="10754" width="12.109375" bestFit="1" customWidth="1"/>
    <col min="10755" max="10755" width="7.109375" bestFit="1" customWidth="1"/>
    <col min="10756" max="10756" width="7.5546875" bestFit="1" customWidth="1"/>
    <col min="10757" max="10757" width="6.77734375" bestFit="1" customWidth="1"/>
    <col min="10758" max="10758" width="6.33203125" bestFit="1" customWidth="1"/>
    <col min="10759" max="10759" width="6.109375" bestFit="1" customWidth="1"/>
    <col min="10760" max="10760" width="12.5546875" bestFit="1" customWidth="1"/>
    <col min="10761" max="10761" width="10.44140625" bestFit="1" customWidth="1"/>
    <col min="10762" max="10762" width="16.5546875" customWidth="1"/>
    <col min="10763" max="10763" width="7.109375" bestFit="1" customWidth="1"/>
    <col min="10764" max="10764" width="9.6640625" customWidth="1"/>
    <col min="10765" max="10765" width="14.88671875" customWidth="1"/>
    <col min="10766" max="10766" width="11.6640625" customWidth="1"/>
    <col min="10767" max="10767" width="7.88671875" bestFit="1" customWidth="1"/>
    <col min="10768" max="10768" width="9" bestFit="1" customWidth="1"/>
    <col min="10769" max="10769" width="7.88671875" bestFit="1" customWidth="1"/>
    <col min="10770" max="10770" width="9.33203125" bestFit="1" customWidth="1"/>
    <col min="10771" max="10771" width="12.44140625" customWidth="1"/>
    <col min="11009" max="11009" width="9.5546875" bestFit="1" customWidth="1"/>
    <col min="11010" max="11010" width="12.109375" bestFit="1" customWidth="1"/>
    <col min="11011" max="11011" width="7.109375" bestFit="1" customWidth="1"/>
    <col min="11012" max="11012" width="7.5546875" bestFit="1" customWidth="1"/>
    <col min="11013" max="11013" width="6.77734375" bestFit="1" customWidth="1"/>
    <col min="11014" max="11014" width="6.33203125" bestFit="1" customWidth="1"/>
    <col min="11015" max="11015" width="6.109375" bestFit="1" customWidth="1"/>
    <col min="11016" max="11016" width="12.5546875" bestFit="1" customWidth="1"/>
    <col min="11017" max="11017" width="10.44140625" bestFit="1" customWidth="1"/>
    <col min="11018" max="11018" width="16.5546875" customWidth="1"/>
    <col min="11019" max="11019" width="7.109375" bestFit="1" customWidth="1"/>
    <col min="11020" max="11020" width="9.6640625" customWidth="1"/>
    <col min="11021" max="11021" width="14.88671875" customWidth="1"/>
    <col min="11022" max="11022" width="11.6640625" customWidth="1"/>
    <col min="11023" max="11023" width="7.88671875" bestFit="1" customWidth="1"/>
    <col min="11024" max="11024" width="9" bestFit="1" customWidth="1"/>
    <col min="11025" max="11025" width="7.88671875" bestFit="1" customWidth="1"/>
    <col min="11026" max="11026" width="9.33203125" bestFit="1" customWidth="1"/>
    <col min="11027" max="11027" width="12.44140625" customWidth="1"/>
    <col min="11265" max="11265" width="9.5546875" bestFit="1" customWidth="1"/>
    <col min="11266" max="11266" width="12.109375" bestFit="1" customWidth="1"/>
    <col min="11267" max="11267" width="7.109375" bestFit="1" customWidth="1"/>
    <col min="11268" max="11268" width="7.5546875" bestFit="1" customWidth="1"/>
    <col min="11269" max="11269" width="6.77734375" bestFit="1" customWidth="1"/>
    <col min="11270" max="11270" width="6.33203125" bestFit="1" customWidth="1"/>
    <col min="11271" max="11271" width="6.109375" bestFit="1" customWidth="1"/>
    <col min="11272" max="11272" width="12.5546875" bestFit="1" customWidth="1"/>
    <col min="11273" max="11273" width="10.44140625" bestFit="1" customWidth="1"/>
    <col min="11274" max="11274" width="16.5546875" customWidth="1"/>
    <col min="11275" max="11275" width="7.109375" bestFit="1" customWidth="1"/>
    <col min="11276" max="11276" width="9.6640625" customWidth="1"/>
    <col min="11277" max="11277" width="14.88671875" customWidth="1"/>
    <col min="11278" max="11278" width="11.6640625" customWidth="1"/>
    <col min="11279" max="11279" width="7.88671875" bestFit="1" customWidth="1"/>
    <col min="11280" max="11280" width="9" bestFit="1" customWidth="1"/>
    <col min="11281" max="11281" width="7.88671875" bestFit="1" customWidth="1"/>
    <col min="11282" max="11282" width="9.33203125" bestFit="1" customWidth="1"/>
    <col min="11283" max="11283" width="12.44140625" customWidth="1"/>
    <col min="11521" max="11521" width="9.5546875" bestFit="1" customWidth="1"/>
    <col min="11522" max="11522" width="12.109375" bestFit="1" customWidth="1"/>
    <col min="11523" max="11523" width="7.109375" bestFit="1" customWidth="1"/>
    <col min="11524" max="11524" width="7.5546875" bestFit="1" customWidth="1"/>
    <col min="11525" max="11525" width="6.77734375" bestFit="1" customWidth="1"/>
    <col min="11526" max="11526" width="6.33203125" bestFit="1" customWidth="1"/>
    <col min="11527" max="11527" width="6.109375" bestFit="1" customWidth="1"/>
    <col min="11528" max="11528" width="12.5546875" bestFit="1" customWidth="1"/>
    <col min="11529" max="11529" width="10.44140625" bestFit="1" customWidth="1"/>
    <col min="11530" max="11530" width="16.5546875" customWidth="1"/>
    <col min="11531" max="11531" width="7.109375" bestFit="1" customWidth="1"/>
    <col min="11532" max="11532" width="9.6640625" customWidth="1"/>
    <col min="11533" max="11533" width="14.88671875" customWidth="1"/>
    <col min="11534" max="11534" width="11.6640625" customWidth="1"/>
    <col min="11535" max="11535" width="7.88671875" bestFit="1" customWidth="1"/>
    <col min="11536" max="11536" width="9" bestFit="1" customWidth="1"/>
    <col min="11537" max="11537" width="7.88671875" bestFit="1" customWidth="1"/>
    <col min="11538" max="11538" width="9.33203125" bestFit="1" customWidth="1"/>
    <col min="11539" max="11539" width="12.44140625" customWidth="1"/>
    <col min="11777" max="11777" width="9.5546875" bestFit="1" customWidth="1"/>
    <col min="11778" max="11778" width="12.109375" bestFit="1" customWidth="1"/>
    <col min="11779" max="11779" width="7.109375" bestFit="1" customWidth="1"/>
    <col min="11780" max="11780" width="7.5546875" bestFit="1" customWidth="1"/>
    <col min="11781" max="11781" width="6.77734375" bestFit="1" customWidth="1"/>
    <col min="11782" max="11782" width="6.33203125" bestFit="1" customWidth="1"/>
    <col min="11783" max="11783" width="6.109375" bestFit="1" customWidth="1"/>
    <col min="11784" max="11784" width="12.5546875" bestFit="1" customWidth="1"/>
    <col min="11785" max="11785" width="10.44140625" bestFit="1" customWidth="1"/>
    <col min="11786" max="11786" width="16.5546875" customWidth="1"/>
    <col min="11787" max="11787" width="7.109375" bestFit="1" customWidth="1"/>
    <col min="11788" max="11788" width="9.6640625" customWidth="1"/>
    <col min="11789" max="11789" width="14.88671875" customWidth="1"/>
    <col min="11790" max="11790" width="11.6640625" customWidth="1"/>
    <col min="11791" max="11791" width="7.88671875" bestFit="1" customWidth="1"/>
    <col min="11792" max="11792" width="9" bestFit="1" customWidth="1"/>
    <col min="11793" max="11793" width="7.88671875" bestFit="1" customWidth="1"/>
    <col min="11794" max="11794" width="9.33203125" bestFit="1" customWidth="1"/>
    <col min="11795" max="11795" width="12.44140625" customWidth="1"/>
    <col min="12033" max="12033" width="9.5546875" bestFit="1" customWidth="1"/>
    <col min="12034" max="12034" width="12.109375" bestFit="1" customWidth="1"/>
    <col min="12035" max="12035" width="7.109375" bestFit="1" customWidth="1"/>
    <col min="12036" max="12036" width="7.5546875" bestFit="1" customWidth="1"/>
    <col min="12037" max="12037" width="6.77734375" bestFit="1" customWidth="1"/>
    <col min="12038" max="12038" width="6.33203125" bestFit="1" customWidth="1"/>
    <col min="12039" max="12039" width="6.109375" bestFit="1" customWidth="1"/>
    <col min="12040" max="12040" width="12.5546875" bestFit="1" customWidth="1"/>
    <col min="12041" max="12041" width="10.44140625" bestFit="1" customWidth="1"/>
    <col min="12042" max="12042" width="16.5546875" customWidth="1"/>
    <col min="12043" max="12043" width="7.109375" bestFit="1" customWidth="1"/>
    <col min="12044" max="12044" width="9.6640625" customWidth="1"/>
    <col min="12045" max="12045" width="14.88671875" customWidth="1"/>
    <col min="12046" max="12046" width="11.6640625" customWidth="1"/>
    <col min="12047" max="12047" width="7.88671875" bestFit="1" customWidth="1"/>
    <col min="12048" max="12048" width="9" bestFit="1" customWidth="1"/>
    <col min="12049" max="12049" width="7.88671875" bestFit="1" customWidth="1"/>
    <col min="12050" max="12050" width="9.33203125" bestFit="1" customWidth="1"/>
    <col min="12051" max="12051" width="12.44140625" customWidth="1"/>
    <col min="12289" max="12289" width="9.5546875" bestFit="1" customWidth="1"/>
    <col min="12290" max="12290" width="12.109375" bestFit="1" customWidth="1"/>
    <col min="12291" max="12291" width="7.109375" bestFit="1" customWidth="1"/>
    <col min="12292" max="12292" width="7.5546875" bestFit="1" customWidth="1"/>
    <col min="12293" max="12293" width="6.77734375" bestFit="1" customWidth="1"/>
    <col min="12294" max="12294" width="6.33203125" bestFit="1" customWidth="1"/>
    <col min="12295" max="12295" width="6.109375" bestFit="1" customWidth="1"/>
    <col min="12296" max="12296" width="12.5546875" bestFit="1" customWidth="1"/>
    <col min="12297" max="12297" width="10.44140625" bestFit="1" customWidth="1"/>
    <col min="12298" max="12298" width="16.5546875" customWidth="1"/>
    <col min="12299" max="12299" width="7.109375" bestFit="1" customWidth="1"/>
    <col min="12300" max="12300" width="9.6640625" customWidth="1"/>
    <col min="12301" max="12301" width="14.88671875" customWidth="1"/>
    <col min="12302" max="12302" width="11.6640625" customWidth="1"/>
    <col min="12303" max="12303" width="7.88671875" bestFit="1" customWidth="1"/>
    <col min="12304" max="12304" width="9" bestFit="1" customWidth="1"/>
    <col min="12305" max="12305" width="7.88671875" bestFit="1" customWidth="1"/>
    <col min="12306" max="12306" width="9.33203125" bestFit="1" customWidth="1"/>
    <col min="12307" max="12307" width="12.44140625" customWidth="1"/>
    <col min="12545" max="12545" width="9.5546875" bestFit="1" customWidth="1"/>
    <col min="12546" max="12546" width="12.109375" bestFit="1" customWidth="1"/>
    <col min="12547" max="12547" width="7.109375" bestFit="1" customWidth="1"/>
    <col min="12548" max="12548" width="7.5546875" bestFit="1" customWidth="1"/>
    <col min="12549" max="12549" width="6.77734375" bestFit="1" customWidth="1"/>
    <col min="12550" max="12550" width="6.33203125" bestFit="1" customWidth="1"/>
    <col min="12551" max="12551" width="6.109375" bestFit="1" customWidth="1"/>
    <col min="12552" max="12552" width="12.5546875" bestFit="1" customWidth="1"/>
    <col min="12553" max="12553" width="10.44140625" bestFit="1" customWidth="1"/>
    <col min="12554" max="12554" width="16.5546875" customWidth="1"/>
    <col min="12555" max="12555" width="7.109375" bestFit="1" customWidth="1"/>
    <col min="12556" max="12556" width="9.6640625" customWidth="1"/>
    <col min="12557" max="12557" width="14.88671875" customWidth="1"/>
    <col min="12558" max="12558" width="11.6640625" customWidth="1"/>
    <col min="12559" max="12559" width="7.88671875" bestFit="1" customWidth="1"/>
    <col min="12560" max="12560" width="9" bestFit="1" customWidth="1"/>
    <col min="12561" max="12561" width="7.88671875" bestFit="1" customWidth="1"/>
    <col min="12562" max="12562" width="9.33203125" bestFit="1" customWidth="1"/>
    <col min="12563" max="12563" width="12.44140625" customWidth="1"/>
    <col min="12801" max="12801" width="9.5546875" bestFit="1" customWidth="1"/>
    <col min="12802" max="12802" width="12.109375" bestFit="1" customWidth="1"/>
    <col min="12803" max="12803" width="7.109375" bestFit="1" customWidth="1"/>
    <col min="12804" max="12804" width="7.5546875" bestFit="1" customWidth="1"/>
    <col min="12805" max="12805" width="6.77734375" bestFit="1" customWidth="1"/>
    <col min="12806" max="12806" width="6.33203125" bestFit="1" customWidth="1"/>
    <col min="12807" max="12807" width="6.109375" bestFit="1" customWidth="1"/>
    <col min="12808" max="12808" width="12.5546875" bestFit="1" customWidth="1"/>
    <col min="12809" max="12809" width="10.44140625" bestFit="1" customWidth="1"/>
    <col min="12810" max="12810" width="16.5546875" customWidth="1"/>
    <col min="12811" max="12811" width="7.109375" bestFit="1" customWidth="1"/>
    <col min="12812" max="12812" width="9.6640625" customWidth="1"/>
    <col min="12813" max="12813" width="14.88671875" customWidth="1"/>
    <col min="12814" max="12814" width="11.6640625" customWidth="1"/>
    <col min="12815" max="12815" width="7.88671875" bestFit="1" customWidth="1"/>
    <col min="12816" max="12816" width="9" bestFit="1" customWidth="1"/>
    <col min="12817" max="12817" width="7.88671875" bestFit="1" customWidth="1"/>
    <col min="12818" max="12818" width="9.33203125" bestFit="1" customWidth="1"/>
    <col min="12819" max="12819" width="12.44140625" customWidth="1"/>
    <col min="13057" max="13057" width="9.5546875" bestFit="1" customWidth="1"/>
    <col min="13058" max="13058" width="12.109375" bestFit="1" customWidth="1"/>
    <col min="13059" max="13059" width="7.109375" bestFit="1" customWidth="1"/>
    <col min="13060" max="13060" width="7.5546875" bestFit="1" customWidth="1"/>
    <col min="13061" max="13061" width="6.77734375" bestFit="1" customWidth="1"/>
    <col min="13062" max="13062" width="6.33203125" bestFit="1" customWidth="1"/>
    <col min="13063" max="13063" width="6.109375" bestFit="1" customWidth="1"/>
    <col min="13064" max="13064" width="12.5546875" bestFit="1" customWidth="1"/>
    <col min="13065" max="13065" width="10.44140625" bestFit="1" customWidth="1"/>
    <col min="13066" max="13066" width="16.5546875" customWidth="1"/>
    <col min="13067" max="13067" width="7.109375" bestFit="1" customWidth="1"/>
    <col min="13068" max="13068" width="9.6640625" customWidth="1"/>
    <col min="13069" max="13069" width="14.88671875" customWidth="1"/>
    <col min="13070" max="13070" width="11.6640625" customWidth="1"/>
    <col min="13071" max="13071" width="7.88671875" bestFit="1" customWidth="1"/>
    <col min="13072" max="13072" width="9" bestFit="1" customWidth="1"/>
    <col min="13073" max="13073" width="7.88671875" bestFit="1" customWidth="1"/>
    <col min="13074" max="13074" width="9.33203125" bestFit="1" customWidth="1"/>
    <col min="13075" max="13075" width="12.44140625" customWidth="1"/>
    <col min="13313" max="13313" width="9.5546875" bestFit="1" customWidth="1"/>
    <col min="13314" max="13314" width="12.109375" bestFit="1" customWidth="1"/>
    <col min="13315" max="13315" width="7.109375" bestFit="1" customWidth="1"/>
    <col min="13316" max="13316" width="7.5546875" bestFit="1" customWidth="1"/>
    <col min="13317" max="13317" width="6.77734375" bestFit="1" customWidth="1"/>
    <col min="13318" max="13318" width="6.33203125" bestFit="1" customWidth="1"/>
    <col min="13319" max="13319" width="6.109375" bestFit="1" customWidth="1"/>
    <col min="13320" max="13320" width="12.5546875" bestFit="1" customWidth="1"/>
    <col min="13321" max="13321" width="10.44140625" bestFit="1" customWidth="1"/>
    <col min="13322" max="13322" width="16.5546875" customWidth="1"/>
    <col min="13323" max="13323" width="7.109375" bestFit="1" customWidth="1"/>
    <col min="13324" max="13324" width="9.6640625" customWidth="1"/>
    <col min="13325" max="13325" width="14.88671875" customWidth="1"/>
    <col min="13326" max="13326" width="11.6640625" customWidth="1"/>
    <col min="13327" max="13327" width="7.88671875" bestFit="1" customWidth="1"/>
    <col min="13328" max="13328" width="9" bestFit="1" customWidth="1"/>
    <col min="13329" max="13329" width="7.88671875" bestFit="1" customWidth="1"/>
    <col min="13330" max="13330" width="9.33203125" bestFit="1" customWidth="1"/>
    <col min="13331" max="13331" width="12.44140625" customWidth="1"/>
    <col min="13569" max="13569" width="9.5546875" bestFit="1" customWidth="1"/>
    <col min="13570" max="13570" width="12.109375" bestFit="1" customWidth="1"/>
    <col min="13571" max="13571" width="7.109375" bestFit="1" customWidth="1"/>
    <col min="13572" max="13572" width="7.5546875" bestFit="1" customWidth="1"/>
    <col min="13573" max="13573" width="6.77734375" bestFit="1" customWidth="1"/>
    <col min="13574" max="13574" width="6.33203125" bestFit="1" customWidth="1"/>
    <col min="13575" max="13575" width="6.109375" bestFit="1" customWidth="1"/>
    <col min="13576" max="13576" width="12.5546875" bestFit="1" customWidth="1"/>
    <col min="13577" max="13577" width="10.44140625" bestFit="1" customWidth="1"/>
    <col min="13578" max="13578" width="16.5546875" customWidth="1"/>
    <col min="13579" max="13579" width="7.109375" bestFit="1" customWidth="1"/>
    <col min="13580" max="13580" width="9.6640625" customWidth="1"/>
    <col min="13581" max="13581" width="14.88671875" customWidth="1"/>
    <col min="13582" max="13582" width="11.6640625" customWidth="1"/>
    <col min="13583" max="13583" width="7.88671875" bestFit="1" customWidth="1"/>
    <col min="13584" max="13584" width="9" bestFit="1" customWidth="1"/>
    <col min="13585" max="13585" width="7.88671875" bestFit="1" customWidth="1"/>
    <col min="13586" max="13586" width="9.33203125" bestFit="1" customWidth="1"/>
    <col min="13587" max="13587" width="12.44140625" customWidth="1"/>
    <col min="13825" max="13825" width="9.5546875" bestFit="1" customWidth="1"/>
    <col min="13826" max="13826" width="12.109375" bestFit="1" customWidth="1"/>
    <col min="13827" max="13827" width="7.109375" bestFit="1" customWidth="1"/>
    <col min="13828" max="13828" width="7.5546875" bestFit="1" customWidth="1"/>
    <col min="13829" max="13829" width="6.77734375" bestFit="1" customWidth="1"/>
    <col min="13830" max="13830" width="6.33203125" bestFit="1" customWidth="1"/>
    <col min="13831" max="13831" width="6.109375" bestFit="1" customWidth="1"/>
    <col min="13832" max="13832" width="12.5546875" bestFit="1" customWidth="1"/>
    <col min="13833" max="13833" width="10.44140625" bestFit="1" customWidth="1"/>
    <col min="13834" max="13834" width="16.5546875" customWidth="1"/>
    <col min="13835" max="13835" width="7.109375" bestFit="1" customWidth="1"/>
    <col min="13836" max="13836" width="9.6640625" customWidth="1"/>
    <col min="13837" max="13837" width="14.88671875" customWidth="1"/>
    <col min="13838" max="13838" width="11.6640625" customWidth="1"/>
    <col min="13839" max="13839" width="7.88671875" bestFit="1" customWidth="1"/>
    <col min="13840" max="13840" width="9" bestFit="1" customWidth="1"/>
    <col min="13841" max="13841" width="7.88671875" bestFit="1" customWidth="1"/>
    <col min="13842" max="13842" width="9.33203125" bestFit="1" customWidth="1"/>
    <col min="13843" max="13843" width="12.44140625" customWidth="1"/>
    <col min="14081" max="14081" width="9.5546875" bestFit="1" customWidth="1"/>
    <col min="14082" max="14082" width="12.109375" bestFit="1" customWidth="1"/>
    <col min="14083" max="14083" width="7.109375" bestFit="1" customWidth="1"/>
    <col min="14084" max="14084" width="7.5546875" bestFit="1" customWidth="1"/>
    <col min="14085" max="14085" width="6.77734375" bestFit="1" customWidth="1"/>
    <col min="14086" max="14086" width="6.33203125" bestFit="1" customWidth="1"/>
    <col min="14087" max="14087" width="6.109375" bestFit="1" customWidth="1"/>
    <col min="14088" max="14088" width="12.5546875" bestFit="1" customWidth="1"/>
    <col min="14089" max="14089" width="10.44140625" bestFit="1" customWidth="1"/>
    <col min="14090" max="14090" width="16.5546875" customWidth="1"/>
    <col min="14091" max="14091" width="7.109375" bestFit="1" customWidth="1"/>
    <col min="14092" max="14092" width="9.6640625" customWidth="1"/>
    <col min="14093" max="14093" width="14.88671875" customWidth="1"/>
    <col min="14094" max="14094" width="11.6640625" customWidth="1"/>
    <col min="14095" max="14095" width="7.88671875" bestFit="1" customWidth="1"/>
    <col min="14096" max="14096" width="9" bestFit="1" customWidth="1"/>
    <col min="14097" max="14097" width="7.88671875" bestFit="1" customWidth="1"/>
    <col min="14098" max="14098" width="9.33203125" bestFit="1" customWidth="1"/>
    <col min="14099" max="14099" width="12.44140625" customWidth="1"/>
    <col min="14337" max="14337" width="9.5546875" bestFit="1" customWidth="1"/>
    <col min="14338" max="14338" width="12.109375" bestFit="1" customWidth="1"/>
    <col min="14339" max="14339" width="7.109375" bestFit="1" customWidth="1"/>
    <col min="14340" max="14340" width="7.5546875" bestFit="1" customWidth="1"/>
    <col min="14341" max="14341" width="6.77734375" bestFit="1" customWidth="1"/>
    <col min="14342" max="14342" width="6.33203125" bestFit="1" customWidth="1"/>
    <col min="14343" max="14343" width="6.109375" bestFit="1" customWidth="1"/>
    <col min="14344" max="14344" width="12.5546875" bestFit="1" customWidth="1"/>
    <col min="14345" max="14345" width="10.44140625" bestFit="1" customWidth="1"/>
    <col min="14346" max="14346" width="16.5546875" customWidth="1"/>
    <col min="14347" max="14347" width="7.109375" bestFit="1" customWidth="1"/>
    <col min="14348" max="14348" width="9.6640625" customWidth="1"/>
    <col min="14349" max="14349" width="14.88671875" customWidth="1"/>
    <col min="14350" max="14350" width="11.6640625" customWidth="1"/>
    <col min="14351" max="14351" width="7.88671875" bestFit="1" customWidth="1"/>
    <col min="14352" max="14352" width="9" bestFit="1" customWidth="1"/>
    <col min="14353" max="14353" width="7.88671875" bestFit="1" customWidth="1"/>
    <col min="14354" max="14354" width="9.33203125" bestFit="1" customWidth="1"/>
    <col min="14355" max="14355" width="12.44140625" customWidth="1"/>
    <col min="14593" max="14593" width="9.5546875" bestFit="1" customWidth="1"/>
    <col min="14594" max="14594" width="12.109375" bestFit="1" customWidth="1"/>
    <col min="14595" max="14595" width="7.109375" bestFit="1" customWidth="1"/>
    <col min="14596" max="14596" width="7.5546875" bestFit="1" customWidth="1"/>
    <col min="14597" max="14597" width="6.77734375" bestFit="1" customWidth="1"/>
    <col min="14598" max="14598" width="6.33203125" bestFit="1" customWidth="1"/>
    <col min="14599" max="14599" width="6.109375" bestFit="1" customWidth="1"/>
    <col min="14600" max="14600" width="12.5546875" bestFit="1" customWidth="1"/>
    <col min="14601" max="14601" width="10.44140625" bestFit="1" customWidth="1"/>
    <col min="14602" max="14602" width="16.5546875" customWidth="1"/>
    <col min="14603" max="14603" width="7.109375" bestFit="1" customWidth="1"/>
    <col min="14604" max="14604" width="9.6640625" customWidth="1"/>
    <col min="14605" max="14605" width="14.88671875" customWidth="1"/>
    <col min="14606" max="14606" width="11.6640625" customWidth="1"/>
    <col min="14607" max="14607" width="7.88671875" bestFit="1" customWidth="1"/>
    <col min="14608" max="14608" width="9" bestFit="1" customWidth="1"/>
    <col min="14609" max="14609" width="7.88671875" bestFit="1" customWidth="1"/>
    <col min="14610" max="14610" width="9.33203125" bestFit="1" customWidth="1"/>
    <col min="14611" max="14611" width="12.44140625" customWidth="1"/>
    <col min="14849" max="14849" width="9.5546875" bestFit="1" customWidth="1"/>
    <col min="14850" max="14850" width="12.109375" bestFit="1" customWidth="1"/>
    <col min="14851" max="14851" width="7.109375" bestFit="1" customWidth="1"/>
    <col min="14852" max="14852" width="7.5546875" bestFit="1" customWidth="1"/>
    <col min="14853" max="14853" width="6.77734375" bestFit="1" customWidth="1"/>
    <col min="14854" max="14854" width="6.33203125" bestFit="1" customWidth="1"/>
    <col min="14855" max="14855" width="6.109375" bestFit="1" customWidth="1"/>
    <col min="14856" max="14856" width="12.5546875" bestFit="1" customWidth="1"/>
    <col min="14857" max="14857" width="10.44140625" bestFit="1" customWidth="1"/>
    <col min="14858" max="14858" width="16.5546875" customWidth="1"/>
    <col min="14859" max="14859" width="7.109375" bestFit="1" customWidth="1"/>
    <col min="14860" max="14860" width="9.6640625" customWidth="1"/>
    <col min="14861" max="14861" width="14.88671875" customWidth="1"/>
    <col min="14862" max="14862" width="11.6640625" customWidth="1"/>
    <col min="14863" max="14863" width="7.88671875" bestFit="1" customWidth="1"/>
    <col min="14864" max="14864" width="9" bestFit="1" customWidth="1"/>
    <col min="14865" max="14865" width="7.88671875" bestFit="1" customWidth="1"/>
    <col min="14866" max="14866" width="9.33203125" bestFit="1" customWidth="1"/>
    <col min="14867" max="14867" width="12.44140625" customWidth="1"/>
    <col min="15105" max="15105" width="9.5546875" bestFit="1" customWidth="1"/>
    <col min="15106" max="15106" width="12.109375" bestFit="1" customWidth="1"/>
    <col min="15107" max="15107" width="7.109375" bestFit="1" customWidth="1"/>
    <col min="15108" max="15108" width="7.5546875" bestFit="1" customWidth="1"/>
    <col min="15109" max="15109" width="6.77734375" bestFit="1" customWidth="1"/>
    <col min="15110" max="15110" width="6.33203125" bestFit="1" customWidth="1"/>
    <col min="15111" max="15111" width="6.109375" bestFit="1" customWidth="1"/>
    <col min="15112" max="15112" width="12.5546875" bestFit="1" customWidth="1"/>
    <col min="15113" max="15113" width="10.44140625" bestFit="1" customWidth="1"/>
    <col min="15114" max="15114" width="16.5546875" customWidth="1"/>
    <col min="15115" max="15115" width="7.109375" bestFit="1" customWidth="1"/>
    <col min="15116" max="15116" width="9.6640625" customWidth="1"/>
    <col min="15117" max="15117" width="14.88671875" customWidth="1"/>
    <col min="15118" max="15118" width="11.6640625" customWidth="1"/>
    <col min="15119" max="15119" width="7.88671875" bestFit="1" customWidth="1"/>
    <col min="15120" max="15120" width="9" bestFit="1" customWidth="1"/>
    <col min="15121" max="15121" width="7.88671875" bestFit="1" customWidth="1"/>
    <col min="15122" max="15122" width="9.33203125" bestFit="1" customWidth="1"/>
    <col min="15123" max="15123" width="12.44140625" customWidth="1"/>
    <col min="15361" max="15361" width="9.5546875" bestFit="1" customWidth="1"/>
    <col min="15362" max="15362" width="12.109375" bestFit="1" customWidth="1"/>
    <col min="15363" max="15363" width="7.109375" bestFit="1" customWidth="1"/>
    <col min="15364" max="15364" width="7.5546875" bestFit="1" customWidth="1"/>
    <col min="15365" max="15365" width="6.77734375" bestFit="1" customWidth="1"/>
    <col min="15366" max="15366" width="6.33203125" bestFit="1" customWidth="1"/>
    <col min="15367" max="15367" width="6.109375" bestFit="1" customWidth="1"/>
    <col min="15368" max="15368" width="12.5546875" bestFit="1" customWidth="1"/>
    <col min="15369" max="15369" width="10.44140625" bestFit="1" customWidth="1"/>
    <col min="15370" max="15370" width="16.5546875" customWidth="1"/>
    <col min="15371" max="15371" width="7.109375" bestFit="1" customWidth="1"/>
    <col min="15372" max="15372" width="9.6640625" customWidth="1"/>
    <col min="15373" max="15373" width="14.88671875" customWidth="1"/>
    <col min="15374" max="15374" width="11.6640625" customWidth="1"/>
    <col min="15375" max="15375" width="7.88671875" bestFit="1" customWidth="1"/>
    <col min="15376" max="15376" width="9" bestFit="1" customWidth="1"/>
    <col min="15377" max="15377" width="7.88671875" bestFit="1" customWidth="1"/>
    <col min="15378" max="15378" width="9.33203125" bestFit="1" customWidth="1"/>
    <col min="15379" max="15379" width="12.44140625" customWidth="1"/>
    <col min="15617" max="15617" width="9.5546875" bestFit="1" customWidth="1"/>
    <col min="15618" max="15618" width="12.109375" bestFit="1" customWidth="1"/>
    <col min="15619" max="15619" width="7.109375" bestFit="1" customWidth="1"/>
    <col min="15620" max="15620" width="7.5546875" bestFit="1" customWidth="1"/>
    <col min="15621" max="15621" width="6.77734375" bestFit="1" customWidth="1"/>
    <col min="15622" max="15622" width="6.33203125" bestFit="1" customWidth="1"/>
    <col min="15623" max="15623" width="6.109375" bestFit="1" customWidth="1"/>
    <col min="15624" max="15624" width="12.5546875" bestFit="1" customWidth="1"/>
    <col min="15625" max="15625" width="10.44140625" bestFit="1" customWidth="1"/>
    <col min="15626" max="15626" width="16.5546875" customWidth="1"/>
    <col min="15627" max="15627" width="7.109375" bestFit="1" customWidth="1"/>
    <col min="15628" max="15628" width="9.6640625" customWidth="1"/>
    <col min="15629" max="15629" width="14.88671875" customWidth="1"/>
    <col min="15630" max="15630" width="11.6640625" customWidth="1"/>
    <col min="15631" max="15631" width="7.88671875" bestFit="1" customWidth="1"/>
    <col min="15632" max="15632" width="9" bestFit="1" customWidth="1"/>
    <col min="15633" max="15633" width="7.88671875" bestFit="1" customWidth="1"/>
    <col min="15634" max="15634" width="9.33203125" bestFit="1" customWidth="1"/>
    <col min="15635" max="15635" width="12.44140625" customWidth="1"/>
    <col min="15873" max="15873" width="9.5546875" bestFit="1" customWidth="1"/>
    <col min="15874" max="15874" width="12.109375" bestFit="1" customWidth="1"/>
    <col min="15875" max="15875" width="7.109375" bestFit="1" customWidth="1"/>
    <col min="15876" max="15876" width="7.5546875" bestFit="1" customWidth="1"/>
    <col min="15877" max="15877" width="6.77734375" bestFit="1" customWidth="1"/>
    <col min="15878" max="15878" width="6.33203125" bestFit="1" customWidth="1"/>
    <col min="15879" max="15879" width="6.109375" bestFit="1" customWidth="1"/>
    <col min="15880" max="15880" width="12.5546875" bestFit="1" customWidth="1"/>
    <col min="15881" max="15881" width="10.44140625" bestFit="1" customWidth="1"/>
    <col min="15882" max="15882" width="16.5546875" customWidth="1"/>
    <col min="15883" max="15883" width="7.109375" bestFit="1" customWidth="1"/>
    <col min="15884" max="15884" width="9.6640625" customWidth="1"/>
    <col min="15885" max="15885" width="14.88671875" customWidth="1"/>
    <col min="15886" max="15886" width="11.6640625" customWidth="1"/>
    <col min="15887" max="15887" width="7.88671875" bestFit="1" customWidth="1"/>
    <col min="15888" max="15888" width="9" bestFit="1" customWidth="1"/>
    <col min="15889" max="15889" width="7.88671875" bestFit="1" customWidth="1"/>
    <col min="15890" max="15890" width="9.33203125" bestFit="1" customWidth="1"/>
    <col min="15891" max="15891" width="12.44140625" customWidth="1"/>
    <col min="16129" max="16129" width="9.5546875" bestFit="1" customWidth="1"/>
    <col min="16130" max="16130" width="12.109375" bestFit="1" customWidth="1"/>
    <col min="16131" max="16131" width="7.109375" bestFit="1" customWidth="1"/>
    <col min="16132" max="16132" width="7.5546875" bestFit="1" customWidth="1"/>
    <col min="16133" max="16133" width="6.77734375" bestFit="1" customWidth="1"/>
    <col min="16134" max="16134" width="6.33203125" bestFit="1" customWidth="1"/>
    <col min="16135" max="16135" width="6.109375" bestFit="1" customWidth="1"/>
    <col min="16136" max="16136" width="12.5546875" bestFit="1" customWidth="1"/>
    <col min="16137" max="16137" width="10.44140625" bestFit="1" customWidth="1"/>
    <col min="16138" max="16138" width="16.5546875" customWidth="1"/>
    <col min="16139" max="16139" width="7.109375" bestFit="1" customWidth="1"/>
    <col min="16140" max="16140" width="9.6640625" customWidth="1"/>
    <col min="16141" max="16141" width="14.88671875" customWidth="1"/>
    <col min="16142" max="16142" width="11.6640625" customWidth="1"/>
    <col min="16143" max="16143" width="7.88671875" bestFit="1" customWidth="1"/>
    <col min="16144" max="16144" width="9" bestFit="1" customWidth="1"/>
    <col min="16145" max="16145" width="7.88671875" bestFit="1" customWidth="1"/>
    <col min="16146" max="16146" width="9.33203125" bestFit="1" customWidth="1"/>
    <col min="16147" max="16147" width="12.44140625" customWidth="1"/>
  </cols>
  <sheetData>
    <row r="2" spans="1:19" x14ac:dyDescent="0.25">
      <c r="A2" s="111" t="s">
        <v>29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</row>
    <row r="3" spans="1:19" ht="16.5" thickBot="1" x14ac:dyDescent="0.3"/>
    <row r="4" spans="1:19" ht="15.75" customHeight="1" thickBot="1" x14ac:dyDescent="0.3">
      <c r="A4" s="112" t="s">
        <v>0</v>
      </c>
      <c r="B4" s="112" t="s">
        <v>30</v>
      </c>
      <c r="C4" s="114" t="s">
        <v>1</v>
      </c>
      <c r="D4" s="114"/>
      <c r="E4" s="114"/>
      <c r="F4" s="114"/>
      <c r="G4" s="115"/>
      <c r="H4" s="116" t="s">
        <v>2</v>
      </c>
      <c r="I4" s="117"/>
      <c r="J4" s="118"/>
      <c r="K4" s="116" t="s">
        <v>3</v>
      </c>
      <c r="L4" s="120" t="s">
        <v>31</v>
      </c>
      <c r="M4" s="120"/>
      <c r="N4" s="120"/>
      <c r="O4" s="120"/>
      <c r="P4" s="120"/>
      <c r="Q4" s="120"/>
      <c r="R4" s="120" t="s">
        <v>32</v>
      </c>
      <c r="S4" s="121" t="s">
        <v>33</v>
      </c>
    </row>
    <row r="5" spans="1:19" ht="16.5" thickBot="1" x14ac:dyDescent="0.3">
      <c r="A5" s="113"/>
      <c r="B5" s="113"/>
      <c r="C5" s="16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8" t="s">
        <v>13</v>
      </c>
      <c r="I5" s="18" t="s">
        <v>34</v>
      </c>
      <c r="J5" s="19" t="s">
        <v>35</v>
      </c>
      <c r="K5" s="119"/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  <c r="Q5" s="21" t="s">
        <v>41</v>
      </c>
      <c r="R5" s="120"/>
      <c r="S5" s="121"/>
    </row>
    <row r="6" spans="1:19" ht="16.5" thickBot="1" x14ac:dyDescent="0.3">
      <c r="A6" s="107" t="s">
        <v>16</v>
      </c>
      <c r="B6" s="22"/>
      <c r="C6" s="23"/>
      <c r="D6" s="24"/>
      <c r="E6" s="24"/>
      <c r="F6" s="24"/>
      <c r="G6" s="24"/>
      <c r="H6" s="24"/>
      <c r="I6" s="24"/>
      <c r="J6" s="24">
        <f>(H6+I6)/0.95</f>
        <v>0</v>
      </c>
      <c r="K6" s="25"/>
      <c r="L6" s="26"/>
      <c r="M6" s="26"/>
      <c r="N6" s="26"/>
      <c r="O6" s="26"/>
      <c r="P6" s="26"/>
      <c r="Q6" s="26"/>
      <c r="R6" s="27"/>
      <c r="S6" s="28">
        <f>C6*950+D6*1900+E6*2375+F6*4750+G6*100000+H6+I6+K6*300</f>
        <v>0</v>
      </c>
    </row>
    <row r="7" spans="1:19" ht="16.5" thickBot="1" x14ac:dyDescent="0.3">
      <c r="A7" s="108"/>
      <c r="B7" s="29"/>
      <c r="C7" s="23"/>
      <c r="D7" s="24"/>
      <c r="E7" s="24"/>
      <c r="F7" s="24"/>
      <c r="G7" s="24"/>
      <c r="H7" s="24"/>
      <c r="I7" s="24"/>
      <c r="J7" s="24">
        <f t="shared" ref="J7:J20" si="0">(H7+I7)/0.95</f>
        <v>0</v>
      </c>
      <c r="K7" s="25"/>
      <c r="L7" s="26"/>
      <c r="M7" s="26"/>
      <c r="N7" s="26"/>
      <c r="O7" s="26"/>
      <c r="P7" s="26"/>
      <c r="Q7" s="26"/>
      <c r="R7" s="27"/>
      <c r="S7" s="28">
        <f t="shared" ref="S7:S20" si="1">C7*950+D7*1900+E7*2375+F7*4750+G7*100000+H7+I7+K7*300</f>
        <v>0</v>
      </c>
    </row>
    <row r="8" spans="1:19" ht="16.5" thickBot="1" x14ac:dyDescent="0.3">
      <c r="A8" s="108"/>
      <c r="B8" s="29"/>
      <c r="C8" s="23"/>
      <c r="D8" s="24"/>
      <c r="E8" s="24"/>
      <c r="F8" s="24"/>
      <c r="G8" s="24"/>
      <c r="H8" s="24"/>
      <c r="I8" s="24"/>
      <c r="J8" s="24">
        <f t="shared" si="0"/>
        <v>0</v>
      </c>
      <c r="K8" s="25"/>
      <c r="L8" s="26"/>
      <c r="M8" s="26"/>
      <c r="N8" s="26"/>
      <c r="O8" s="26"/>
      <c r="P8" s="26"/>
      <c r="Q8" s="26"/>
      <c r="R8" s="27"/>
      <c r="S8" s="28">
        <f t="shared" si="1"/>
        <v>0</v>
      </c>
    </row>
    <row r="9" spans="1:19" ht="16.5" thickBot="1" x14ac:dyDescent="0.3">
      <c r="A9" s="108"/>
      <c r="B9" s="29"/>
      <c r="C9" s="23"/>
      <c r="D9" s="24"/>
      <c r="E9" s="24"/>
      <c r="F9" s="24"/>
      <c r="G9" s="24"/>
      <c r="H9" s="24"/>
      <c r="I9" s="24"/>
      <c r="J9" s="24">
        <f t="shared" si="0"/>
        <v>0</v>
      </c>
      <c r="K9" s="25"/>
      <c r="L9" s="26"/>
      <c r="M9" s="26"/>
      <c r="N9" s="26"/>
      <c r="O9" s="26"/>
      <c r="P9" s="26"/>
      <c r="Q9" s="26"/>
      <c r="R9" s="27"/>
      <c r="S9" s="28">
        <f t="shared" si="1"/>
        <v>0</v>
      </c>
    </row>
    <row r="10" spans="1:19" ht="16.5" thickBot="1" x14ac:dyDescent="0.3">
      <c r="A10" s="108"/>
      <c r="B10" s="29"/>
      <c r="C10" s="23"/>
      <c r="D10" s="24"/>
      <c r="E10" s="24"/>
      <c r="F10" s="24"/>
      <c r="G10" s="24"/>
      <c r="H10" s="24"/>
      <c r="I10" s="24"/>
      <c r="J10" s="24">
        <f t="shared" si="0"/>
        <v>0</v>
      </c>
      <c r="K10" s="25"/>
      <c r="L10" s="26"/>
      <c r="M10" s="26"/>
      <c r="N10" s="26"/>
      <c r="O10" s="26"/>
      <c r="P10" s="26"/>
      <c r="Q10" s="26"/>
      <c r="R10" s="27"/>
      <c r="S10" s="28">
        <f t="shared" si="1"/>
        <v>0</v>
      </c>
    </row>
    <row r="11" spans="1:19" ht="16.5" thickBot="1" x14ac:dyDescent="0.3">
      <c r="A11" s="108"/>
      <c r="B11" s="29"/>
      <c r="C11" s="23"/>
      <c r="D11" s="24"/>
      <c r="E11" s="24"/>
      <c r="F11" s="24"/>
      <c r="G11" s="24"/>
      <c r="H11" s="24"/>
      <c r="I11" s="24"/>
      <c r="J11" s="24">
        <f t="shared" si="0"/>
        <v>0</v>
      </c>
      <c r="K11" s="25"/>
      <c r="L11" s="26"/>
      <c r="M11" s="26"/>
      <c r="N11" s="26"/>
      <c r="O11" s="26"/>
      <c r="P11" s="26"/>
      <c r="Q11" s="26"/>
      <c r="R11" s="27"/>
      <c r="S11" s="28">
        <f t="shared" si="1"/>
        <v>0</v>
      </c>
    </row>
    <row r="12" spans="1:19" ht="16.5" thickBot="1" x14ac:dyDescent="0.3">
      <c r="A12" s="108"/>
      <c r="B12" s="29"/>
      <c r="C12" s="23"/>
      <c r="D12" s="24"/>
      <c r="E12" s="24"/>
      <c r="F12" s="24"/>
      <c r="G12" s="24"/>
      <c r="H12" s="24"/>
      <c r="I12" s="24"/>
      <c r="J12" s="24">
        <f t="shared" si="0"/>
        <v>0</v>
      </c>
      <c r="K12" s="25"/>
      <c r="L12" s="26"/>
      <c r="M12" s="26"/>
      <c r="N12" s="26"/>
      <c r="O12" s="26"/>
      <c r="P12" s="26"/>
      <c r="Q12" s="26"/>
      <c r="R12" s="27"/>
      <c r="S12" s="28">
        <f t="shared" si="1"/>
        <v>0</v>
      </c>
    </row>
    <row r="13" spans="1:19" ht="16.5" thickBot="1" x14ac:dyDescent="0.3">
      <c r="A13" s="108"/>
      <c r="B13" s="29"/>
      <c r="C13" s="23"/>
      <c r="D13" s="24"/>
      <c r="E13" s="24"/>
      <c r="F13" s="24"/>
      <c r="G13" s="24"/>
      <c r="H13" s="24"/>
      <c r="I13" s="24"/>
      <c r="J13" s="24">
        <f t="shared" si="0"/>
        <v>0</v>
      </c>
      <c r="K13" s="25"/>
      <c r="L13" s="26"/>
      <c r="M13" s="26"/>
      <c r="N13" s="26"/>
      <c r="O13" s="26"/>
      <c r="P13" s="26"/>
      <c r="Q13" s="26"/>
      <c r="R13" s="27"/>
      <c r="S13" s="28">
        <f t="shared" si="1"/>
        <v>0</v>
      </c>
    </row>
    <row r="14" spans="1:19" ht="16.5" thickBot="1" x14ac:dyDescent="0.3">
      <c r="A14" s="108"/>
      <c r="B14" s="29"/>
      <c r="C14" s="23"/>
      <c r="D14" s="24"/>
      <c r="E14" s="24"/>
      <c r="F14" s="24"/>
      <c r="G14" s="24"/>
      <c r="H14" s="24"/>
      <c r="I14" s="24"/>
      <c r="J14" s="24">
        <f t="shared" si="0"/>
        <v>0</v>
      </c>
      <c r="K14" s="25"/>
      <c r="L14" s="26"/>
      <c r="M14" s="26"/>
      <c r="N14" s="26"/>
      <c r="O14" s="26"/>
      <c r="P14" s="26"/>
      <c r="Q14" s="26"/>
      <c r="R14" s="27"/>
      <c r="S14" s="28">
        <f t="shared" si="1"/>
        <v>0</v>
      </c>
    </row>
    <row r="15" spans="1:19" ht="16.5" thickBot="1" x14ac:dyDescent="0.3">
      <c r="A15" s="108"/>
      <c r="B15" s="29"/>
      <c r="C15" s="23"/>
      <c r="D15" s="24"/>
      <c r="E15" s="24"/>
      <c r="F15" s="24"/>
      <c r="G15" s="24"/>
      <c r="H15" s="24"/>
      <c r="I15" s="24"/>
      <c r="J15" s="24">
        <f t="shared" si="0"/>
        <v>0</v>
      </c>
      <c r="K15" s="25"/>
      <c r="L15" s="26"/>
      <c r="M15" s="26"/>
      <c r="N15" s="26"/>
      <c r="O15" s="26"/>
      <c r="P15" s="26"/>
      <c r="Q15" s="26"/>
      <c r="R15" s="27"/>
      <c r="S15" s="28">
        <f t="shared" si="1"/>
        <v>0</v>
      </c>
    </row>
    <row r="16" spans="1:19" ht="16.5" thickBot="1" x14ac:dyDescent="0.3">
      <c r="A16" s="108"/>
      <c r="B16" s="29"/>
      <c r="C16" s="23"/>
      <c r="D16" s="24"/>
      <c r="E16" s="24"/>
      <c r="F16" s="24"/>
      <c r="G16" s="24"/>
      <c r="H16" s="24"/>
      <c r="I16" s="24"/>
      <c r="J16" s="24">
        <f t="shared" si="0"/>
        <v>0</v>
      </c>
      <c r="K16" s="25"/>
      <c r="L16" s="26"/>
      <c r="M16" s="26"/>
      <c r="N16" s="26"/>
      <c r="O16" s="26"/>
      <c r="P16" s="26"/>
      <c r="Q16" s="26"/>
      <c r="R16" s="27"/>
      <c r="S16" s="28">
        <f t="shared" si="1"/>
        <v>0</v>
      </c>
    </row>
    <row r="17" spans="1:19" ht="16.5" thickBot="1" x14ac:dyDescent="0.3">
      <c r="A17" s="108"/>
      <c r="B17" s="29"/>
      <c r="C17" s="23"/>
      <c r="D17" s="24"/>
      <c r="E17" s="24"/>
      <c r="F17" s="24"/>
      <c r="G17" s="24"/>
      <c r="H17" s="24"/>
      <c r="I17" s="24"/>
      <c r="J17" s="24">
        <f t="shared" si="0"/>
        <v>0</v>
      </c>
      <c r="K17" s="25"/>
      <c r="L17" s="26"/>
      <c r="M17" s="26"/>
      <c r="N17" s="26"/>
      <c r="O17" s="26"/>
      <c r="P17" s="26"/>
      <c r="Q17" s="26"/>
      <c r="R17" s="27"/>
      <c r="S17" s="28">
        <f t="shared" si="1"/>
        <v>0</v>
      </c>
    </row>
    <row r="18" spans="1:19" ht="16.5" thickBot="1" x14ac:dyDescent="0.3">
      <c r="A18" s="108"/>
      <c r="B18" s="29"/>
      <c r="C18" s="23"/>
      <c r="D18" s="24"/>
      <c r="E18" s="24"/>
      <c r="F18" s="24"/>
      <c r="G18" s="24"/>
      <c r="H18" s="24"/>
      <c r="I18" s="24"/>
      <c r="J18" s="24">
        <f t="shared" si="0"/>
        <v>0</v>
      </c>
      <c r="K18" s="25"/>
      <c r="L18" s="26"/>
      <c r="M18" s="26"/>
      <c r="N18" s="26"/>
      <c r="O18" s="26"/>
      <c r="P18" s="26"/>
      <c r="Q18" s="26"/>
      <c r="R18" s="27"/>
      <c r="S18" s="28">
        <f t="shared" si="1"/>
        <v>0</v>
      </c>
    </row>
    <row r="19" spans="1:19" ht="16.5" thickBot="1" x14ac:dyDescent="0.3">
      <c r="A19" s="108"/>
      <c r="B19" s="29"/>
      <c r="C19" s="23"/>
      <c r="D19" s="24"/>
      <c r="E19" s="24"/>
      <c r="F19" s="24"/>
      <c r="G19" s="24"/>
      <c r="H19" s="24"/>
      <c r="I19" s="24"/>
      <c r="J19" s="24">
        <f t="shared" si="0"/>
        <v>0</v>
      </c>
      <c r="K19" s="25"/>
      <c r="L19" s="26"/>
      <c r="M19" s="26"/>
      <c r="N19" s="26"/>
      <c r="O19" s="26"/>
      <c r="P19" s="26"/>
      <c r="Q19" s="26"/>
      <c r="R19" s="27"/>
      <c r="S19" s="28">
        <f t="shared" si="1"/>
        <v>0</v>
      </c>
    </row>
    <row r="20" spans="1:19" ht="16.5" thickBot="1" x14ac:dyDescent="0.3">
      <c r="A20" s="109"/>
      <c r="B20" s="30"/>
      <c r="C20" s="31"/>
      <c r="D20" s="32"/>
      <c r="E20" s="32"/>
      <c r="F20" s="32"/>
      <c r="G20" s="32"/>
      <c r="H20" s="32"/>
      <c r="I20" s="32"/>
      <c r="J20" s="24">
        <f t="shared" si="0"/>
        <v>0</v>
      </c>
      <c r="K20" s="33"/>
      <c r="L20" s="26"/>
      <c r="M20" s="26"/>
      <c r="N20" s="26"/>
      <c r="O20" s="26"/>
      <c r="P20" s="26"/>
      <c r="Q20" s="26"/>
      <c r="R20" s="27"/>
      <c r="S20" s="28">
        <f t="shared" si="1"/>
        <v>0</v>
      </c>
    </row>
    <row r="21" spans="1:19" ht="16.5" thickBot="1" x14ac:dyDescent="0.3">
      <c r="A21" s="34"/>
      <c r="B21" s="35"/>
      <c r="C21" s="36">
        <f>SUM(C6:C20)</f>
        <v>0</v>
      </c>
      <c r="D21" s="36">
        <f t="shared" ref="D21:K21" si="2">SUM(D6:D20)</f>
        <v>0</v>
      </c>
      <c r="E21" s="36">
        <f t="shared" si="2"/>
        <v>0</v>
      </c>
      <c r="F21" s="36">
        <f t="shared" si="2"/>
        <v>0</v>
      </c>
      <c r="G21" s="36">
        <f t="shared" si="2"/>
        <v>0</v>
      </c>
      <c r="H21" s="36">
        <f t="shared" si="2"/>
        <v>0</v>
      </c>
      <c r="I21" s="36">
        <f t="shared" si="2"/>
        <v>0</v>
      </c>
      <c r="J21" s="36">
        <f>SUM(J6:J20)</f>
        <v>0</v>
      </c>
      <c r="K21" s="36">
        <f t="shared" si="2"/>
        <v>0</v>
      </c>
      <c r="L21" s="37"/>
      <c r="M21" s="37"/>
      <c r="N21" s="37"/>
      <c r="O21" s="37"/>
      <c r="P21" s="37"/>
      <c r="Q21" s="37"/>
      <c r="R21" s="38"/>
      <c r="S21" s="39">
        <f>SUM(S6:S20)</f>
        <v>0</v>
      </c>
    </row>
    <row r="22" spans="1:19" ht="22.5" customHeight="1" thickBot="1" x14ac:dyDescent="0.3">
      <c r="A22" s="11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1"/>
    </row>
    <row r="23" spans="1:19" ht="16.5" thickBot="1" x14ac:dyDescent="0.3">
      <c r="A23" s="90" t="s">
        <v>17</v>
      </c>
      <c r="B23" s="40"/>
      <c r="C23" s="40"/>
      <c r="D23" s="40"/>
      <c r="E23" s="40"/>
      <c r="F23" s="40"/>
      <c r="G23" s="40"/>
      <c r="H23" s="40"/>
      <c r="I23" s="40"/>
      <c r="J23" s="40">
        <f>(H23+I23)/0.95</f>
        <v>0</v>
      </c>
      <c r="K23" s="42"/>
      <c r="L23" s="26"/>
      <c r="M23" s="26"/>
      <c r="N23" s="26"/>
      <c r="O23" s="26"/>
      <c r="P23" s="26"/>
      <c r="Q23" s="26"/>
      <c r="R23" s="27"/>
      <c r="S23" s="28">
        <f>C23*950+D23*1900+E23*2375+F23*4750+G23*100000+H23+I23+K23*300</f>
        <v>0</v>
      </c>
    </row>
    <row r="24" spans="1:19" ht="16.5" thickBot="1" x14ac:dyDescent="0.3">
      <c r="A24" s="91"/>
      <c r="B24" s="24"/>
      <c r="C24" s="24"/>
      <c r="D24" s="24"/>
      <c r="E24" s="24"/>
      <c r="F24" s="24"/>
      <c r="G24" s="24"/>
      <c r="H24" s="24"/>
      <c r="I24" s="24"/>
      <c r="J24" s="41">
        <f t="shared" ref="J24:J37" si="3">(H24+I24)/0.95</f>
        <v>0</v>
      </c>
      <c r="K24" s="25"/>
      <c r="L24" s="26"/>
      <c r="M24" s="26"/>
      <c r="N24" s="26"/>
      <c r="O24" s="26"/>
      <c r="P24" s="26"/>
      <c r="Q24" s="26"/>
      <c r="R24" s="27"/>
      <c r="S24" s="28">
        <f t="shared" ref="S24:S37" si="4">C24*950+D24*1900+E24*2375+F24*4750+G24*100000+H24+I24+K24*300</f>
        <v>0</v>
      </c>
    </row>
    <row r="25" spans="1:19" ht="16.5" thickBot="1" x14ac:dyDescent="0.3">
      <c r="A25" s="91"/>
      <c r="B25" s="24"/>
      <c r="C25" s="24"/>
      <c r="D25" s="24"/>
      <c r="E25" s="24"/>
      <c r="F25" s="24"/>
      <c r="G25" s="24"/>
      <c r="H25" s="24"/>
      <c r="I25" s="24"/>
      <c r="J25" s="41">
        <f t="shared" si="3"/>
        <v>0</v>
      </c>
      <c r="K25" s="25"/>
      <c r="L25" s="26"/>
      <c r="M25" s="26"/>
      <c r="N25" s="26"/>
      <c r="O25" s="26"/>
      <c r="P25" s="26"/>
      <c r="Q25" s="26"/>
      <c r="R25" s="27"/>
      <c r="S25" s="28">
        <f t="shared" si="4"/>
        <v>0</v>
      </c>
    </row>
    <row r="26" spans="1:19" ht="16.5" thickBot="1" x14ac:dyDescent="0.3">
      <c r="A26" s="91"/>
      <c r="B26" s="24"/>
      <c r="C26" s="24"/>
      <c r="D26" s="24"/>
      <c r="E26" s="24"/>
      <c r="F26" s="24"/>
      <c r="G26" s="24"/>
      <c r="H26" s="24"/>
      <c r="I26" s="24"/>
      <c r="J26" s="41">
        <f t="shared" si="3"/>
        <v>0</v>
      </c>
      <c r="K26" s="25"/>
      <c r="L26" s="26"/>
      <c r="M26" s="26"/>
      <c r="N26" s="26"/>
      <c r="O26" s="26"/>
      <c r="P26" s="26"/>
      <c r="Q26" s="26"/>
      <c r="R26" s="27"/>
      <c r="S26" s="28">
        <f t="shared" si="4"/>
        <v>0</v>
      </c>
    </row>
    <row r="27" spans="1:19" ht="16.5" thickBot="1" x14ac:dyDescent="0.3">
      <c r="A27" s="91"/>
      <c r="B27" s="24"/>
      <c r="C27" s="24"/>
      <c r="D27" s="24"/>
      <c r="E27" s="24"/>
      <c r="F27" s="24"/>
      <c r="G27" s="24"/>
      <c r="H27" s="24"/>
      <c r="I27" s="24"/>
      <c r="J27" s="41">
        <f t="shared" si="3"/>
        <v>0</v>
      </c>
      <c r="K27" s="25"/>
      <c r="L27" s="26"/>
      <c r="M27" s="26"/>
      <c r="N27" s="26"/>
      <c r="O27" s="26"/>
      <c r="P27" s="26"/>
      <c r="Q27" s="26"/>
      <c r="R27" s="27"/>
      <c r="S27" s="28"/>
    </row>
    <row r="28" spans="1:19" ht="16.5" thickBot="1" x14ac:dyDescent="0.3">
      <c r="A28" s="91"/>
      <c r="B28" s="24"/>
      <c r="C28" s="24"/>
      <c r="D28" s="24"/>
      <c r="E28" s="24"/>
      <c r="F28" s="24"/>
      <c r="G28" s="24"/>
      <c r="H28" s="24"/>
      <c r="I28" s="24"/>
      <c r="J28" s="41">
        <f t="shared" si="3"/>
        <v>0</v>
      </c>
      <c r="K28" s="25"/>
      <c r="L28" s="26"/>
      <c r="M28" s="26"/>
      <c r="N28" s="26"/>
      <c r="O28" s="26"/>
      <c r="P28" s="26"/>
      <c r="Q28" s="26"/>
      <c r="R28" s="27"/>
      <c r="S28" s="28">
        <f t="shared" si="4"/>
        <v>0</v>
      </c>
    </row>
    <row r="29" spans="1:19" ht="16.5" thickBot="1" x14ac:dyDescent="0.3">
      <c r="A29" s="91"/>
      <c r="B29" s="24"/>
      <c r="C29" s="24"/>
      <c r="D29" s="24"/>
      <c r="E29" s="24"/>
      <c r="F29" s="24"/>
      <c r="G29" s="24"/>
      <c r="H29" s="24"/>
      <c r="I29" s="24"/>
      <c r="J29" s="41">
        <f t="shared" si="3"/>
        <v>0</v>
      </c>
      <c r="K29" s="25"/>
      <c r="L29" s="26"/>
      <c r="M29" s="26"/>
      <c r="N29" s="26"/>
      <c r="O29" s="26"/>
      <c r="P29" s="26"/>
      <c r="Q29" s="26"/>
      <c r="R29" s="27"/>
      <c r="S29" s="28">
        <f t="shared" si="4"/>
        <v>0</v>
      </c>
    </row>
    <row r="30" spans="1:19" ht="16.5" thickBot="1" x14ac:dyDescent="0.3">
      <c r="A30" s="91"/>
      <c r="B30" s="24"/>
      <c r="C30" s="24"/>
      <c r="D30" s="24"/>
      <c r="E30" s="24"/>
      <c r="F30" s="24"/>
      <c r="G30" s="24"/>
      <c r="H30" s="24"/>
      <c r="I30" s="24"/>
      <c r="J30" s="41">
        <f t="shared" si="3"/>
        <v>0</v>
      </c>
      <c r="K30" s="25"/>
      <c r="L30" s="26"/>
      <c r="M30" s="26"/>
      <c r="N30" s="26"/>
      <c r="O30" s="26"/>
      <c r="P30" s="26"/>
      <c r="Q30" s="26"/>
      <c r="R30" s="27"/>
      <c r="S30" s="28">
        <f t="shared" si="4"/>
        <v>0</v>
      </c>
    </row>
    <row r="31" spans="1:19" ht="16.5" thickBot="1" x14ac:dyDescent="0.3">
      <c r="A31" s="91"/>
      <c r="B31" s="24"/>
      <c r="C31" s="24"/>
      <c r="D31" s="24"/>
      <c r="E31" s="24"/>
      <c r="F31" s="24"/>
      <c r="G31" s="24"/>
      <c r="H31" s="24"/>
      <c r="I31" s="24"/>
      <c r="J31" s="41">
        <f t="shared" si="3"/>
        <v>0</v>
      </c>
      <c r="K31" s="25"/>
      <c r="L31" s="26"/>
      <c r="M31" s="26"/>
      <c r="N31" s="26"/>
      <c r="O31" s="26"/>
      <c r="P31" s="26"/>
      <c r="Q31" s="26"/>
      <c r="R31" s="27"/>
      <c r="S31" s="28">
        <f t="shared" si="4"/>
        <v>0</v>
      </c>
    </row>
    <row r="32" spans="1:19" ht="16.5" thickBot="1" x14ac:dyDescent="0.3">
      <c r="A32" s="91"/>
      <c r="B32" s="24"/>
      <c r="C32" s="24"/>
      <c r="D32" s="24"/>
      <c r="E32" s="24"/>
      <c r="F32" s="24"/>
      <c r="G32" s="24"/>
      <c r="H32" s="24"/>
      <c r="I32" s="24"/>
      <c r="J32" s="41">
        <f t="shared" si="3"/>
        <v>0</v>
      </c>
      <c r="K32" s="25"/>
      <c r="L32" s="26"/>
      <c r="M32" s="26"/>
      <c r="N32" s="26"/>
      <c r="O32" s="26"/>
      <c r="P32" s="26"/>
      <c r="Q32" s="26"/>
      <c r="R32" s="27"/>
      <c r="S32" s="28">
        <f t="shared" si="4"/>
        <v>0</v>
      </c>
    </row>
    <row r="33" spans="1:19" ht="16.5" thickBot="1" x14ac:dyDescent="0.3">
      <c r="A33" s="91"/>
      <c r="B33" s="24"/>
      <c r="C33" s="24"/>
      <c r="D33" s="24"/>
      <c r="E33" s="24"/>
      <c r="F33" s="24"/>
      <c r="G33" s="24"/>
      <c r="H33" s="24"/>
      <c r="I33" s="24"/>
      <c r="J33" s="24">
        <f t="shared" si="3"/>
        <v>0</v>
      </c>
      <c r="K33" s="25"/>
      <c r="L33" s="26"/>
      <c r="M33" s="26"/>
      <c r="N33" s="26"/>
      <c r="O33" s="26"/>
      <c r="P33" s="26"/>
      <c r="Q33" s="26"/>
      <c r="R33" s="27"/>
      <c r="S33" s="28">
        <f t="shared" si="4"/>
        <v>0</v>
      </c>
    </row>
    <row r="34" spans="1:19" ht="16.5" thickBot="1" x14ac:dyDescent="0.3">
      <c r="A34" s="91"/>
      <c r="B34" s="24"/>
      <c r="C34" s="24"/>
      <c r="D34" s="24"/>
      <c r="E34" s="24"/>
      <c r="F34" s="24"/>
      <c r="G34" s="24"/>
      <c r="H34" s="24"/>
      <c r="I34" s="24"/>
      <c r="J34" s="24">
        <f t="shared" si="3"/>
        <v>0</v>
      </c>
      <c r="K34" s="25"/>
      <c r="L34" s="26"/>
      <c r="M34" s="26"/>
      <c r="N34" s="26"/>
      <c r="O34" s="26"/>
      <c r="P34" s="26"/>
      <c r="Q34" s="26"/>
      <c r="R34" s="27"/>
      <c r="S34" s="28">
        <f t="shared" si="4"/>
        <v>0</v>
      </c>
    </row>
    <row r="35" spans="1:19" ht="16.5" thickBot="1" x14ac:dyDescent="0.3">
      <c r="A35" s="91"/>
      <c r="B35" s="24"/>
      <c r="C35" s="24"/>
      <c r="D35" s="24"/>
      <c r="E35" s="24"/>
      <c r="F35" s="24"/>
      <c r="G35" s="24"/>
      <c r="H35" s="24"/>
      <c r="I35" s="24"/>
      <c r="J35" s="24">
        <f t="shared" si="3"/>
        <v>0</v>
      </c>
      <c r="K35" s="25"/>
      <c r="L35" s="26"/>
      <c r="M35" s="26"/>
      <c r="N35" s="26"/>
      <c r="O35" s="26"/>
      <c r="P35" s="26"/>
      <c r="Q35" s="26"/>
      <c r="R35" s="27"/>
      <c r="S35" s="28">
        <f t="shared" si="4"/>
        <v>0</v>
      </c>
    </row>
    <row r="36" spans="1:19" ht="16.5" thickBot="1" x14ac:dyDescent="0.3">
      <c r="A36" s="91"/>
      <c r="B36" s="24"/>
      <c r="C36" s="24"/>
      <c r="D36" s="24"/>
      <c r="E36" s="24"/>
      <c r="F36" s="24"/>
      <c r="G36" s="24"/>
      <c r="H36" s="24"/>
      <c r="I36" s="24"/>
      <c r="J36" s="24">
        <f t="shared" si="3"/>
        <v>0</v>
      </c>
      <c r="K36" s="25"/>
      <c r="L36" s="26"/>
      <c r="M36" s="26"/>
      <c r="N36" s="26"/>
      <c r="O36" s="26"/>
      <c r="P36" s="26"/>
      <c r="Q36" s="26"/>
      <c r="R36" s="27"/>
      <c r="S36" s="28">
        <f t="shared" si="4"/>
        <v>0</v>
      </c>
    </row>
    <row r="37" spans="1:19" ht="16.5" thickBot="1" x14ac:dyDescent="0.3">
      <c r="A37" s="97"/>
      <c r="B37" s="32"/>
      <c r="C37" s="32"/>
      <c r="D37" s="32"/>
      <c r="E37" s="32"/>
      <c r="F37" s="32"/>
      <c r="G37" s="32"/>
      <c r="H37" s="24"/>
      <c r="I37" s="32"/>
      <c r="J37" s="24">
        <f t="shared" si="3"/>
        <v>0</v>
      </c>
      <c r="K37" s="33"/>
      <c r="L37" s="26"/>
      <c r="M37" s="26"/>
      <c r="N37" s="26"/>
      <c r="O37" s="26"/>
      <c r="P37" s="26"/>
      <c r="Q37" s="26"/>
      <c r="R37" s="27"/>
      <c r="S37" s="28">
        <f t="shared" si="4"/>
        <v>0</v>
      </c>
    </row>
    <row r="38" spans="1:19" ht="16.5" thickBot="1" x14ac:dyDescent="0.3">
      <c r="A38" s="43"/>
      <c r="B38" s="36"/>
      <c r="C38" s="36">
        <f>SUM(C23:C37)</f>
        <v>0</v>
      </c>
      <c r="D38" s="36">
        <f t="shared" ref="D38:K38" si="5">SUM(D23:D37)</f>
        <v>0</v>
      </c>
      <c r="E38" s="36">
        <f t="shared" si="5"/>
        <v>0</v>
      </c>
      <c r="F38" s="36">
        <f t="shared" si="5"/>
        <v>0</v>
      </c>
      <c r="G38" s="36">
        <f t="shared" si="5"/>
        <v>0</v>
      </c>
      <c r="H38" s="36">
        <f t="shared" si="5"/>
        <v>0</v>
      </c>
      <c r="I38" s="36">
        <f t="shared" si="5"/>
        <v>0</v>
      </c>
      <c r="J38" s="36">
        <f>SUM(J23:J37)</f>
        <v>0</v>
      </c>
      <c r="K38" s="36">
        <f t="shared" si="5"/>
        <v>0</v>
      </c>
      <c r="L38" s="37"/>
      <c r="M38" s="37"/>
      <c r="N38" s="37"/>
      <c r="O38" s="37"/>
      <c r="P38" s="37"/>
      <c r="Q38" s="37"/>
      <c r="R38" s="38"/>
      <c r="S38" s="39">
        <f>SUM(S23:S37)</f>
        <v>0</v>
      </c>
    </row>
    <row r="39" spans="1:19" ht="16.5" thickBot="1" x14ac:dyDescent="0.3">
      <c r="A39" s="11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1"/>
    </row>
    <row r="40" spans="1:19" ht="16.5" thickBot="1" x14ac:dyDescent="0.3">
      <c r="A40" s="90" t="s">
        <v>18</v>
      </c>
      <c r="B40" s="40"/>
      <c r="C40" s="40"/>
      <c r="D40" s="40"/>
      <c r="E40" s="40"/>
      <c r="F40" s="40"/>
      <c r="G40" s="40"/>
      <c r="H40" s="40"/>
      <c r="I40" s="40"/>
      <c r="J40" s="40">
        <f>(H40+I40)/0.95</f>
        <v>0</v>
      </c>
      <c r="K40" s="42"/>
      <c r="L40" s="26"/>
      <c r="M40" s="26"/>
      <c r="N40" s="26"/>
      <c r="O40" s="26"/>
      <c r="P40" s="26"/>
      <c r="Q40" s="26"/>
      <c r="R40" s="27"/>
      <c r="S40" s="28">
        <f>C40*950+D40*1900+E40*2375+F40*4750+G40*100000+H40+I40+K40*300</f>
        <v>0</v>
      </c>
    </row>
    <row r="41" spans="1:19" ht="16.5" thickBot="1" x14ac:dyDescent="0.3">
      <c r="A41" s="91"/>
      <c r="B41" s="41"/>
      <c r="C41" s="41"/>
      <c r="D41" s="41"/>
      <c r="E41" s="41"/>
      <c r="F41" s="41"/>
      <c r="G41" s="41"/>
      <c r="H41" s="41"/>
      <c r="I41" s="41"/>
      <c r="J41" s="40">
        <f>(H41+I41)/0.95</f>
        <v>0</v>
      </c>
      <c r="K41" s="44"/>
      <c r="L41" s="26"/>
      <c r="M41" s="26"/>
      <c r="N41" s="26"/>
      <c r="O41" s="26"/>
      <c r="P41" s="26"/>
      <c r="Q41" s="26"/>
      <c r="R41" s="27"/>
      <c r="S41" s="28">
        <f>C41*950+D41*1900+E41*2375+F41*4750+G41*100000+H41+I41+K41*300</f>
        <v>0</v>
      </c>
    </row>
    <row r="42" spans="1:19" ht="16.5" thickBot="1" x14ac:dyDescent="0.3">
      <c r="A42" s="91"/>
      <c r="B42" s="45"/>
      <c r="C42" s="45"/>
      <c r="D42" s="45"/>
      <c r="E42" s="45"/>
      <c r="F42" s="45"/>
      <c r="G42" s="45"/>
      <c r="H42" s="45"/>
      <c r="I42" s="45"/>
      <c r="J42" s="40">
        <f t="shared" ref="J42:J44" si="6">(H42+I42)/0.95</f>
        <v>0</v>
      </c>
      <c r="K42" s="46"/>
      <c r="L42" s="26"/>
      <c r="M42" s="26"/>
      <c r="N42" s="26"/>
      <c r="O42" s="26"/>
      <c r="P42" s="26"/>
      <c r="Q42" s="26"/>
      <c r="R42" s="27"/>
      <c r="S42" s="28">
        <f t="shared" ref="S42:S43" si="7">C42*950+D42*1900+E42*2375+F42*4750+G42*100000+H42+I42+K42*300</f>
        <v>0</v>
      </c>
    </row>
    <row r="43" spans="1:19" ht="16.5" thickBot="1" x14ac:dyDescent="0.3">
      <c r="A43" s="91"/>
      <c r="B43" s="45"/>
      <c r="C43" s="45"/>
      <c r="D43" s="45"/>
      <c r="E43" s="45"/>
      <c r="F43" s="45"/>
      <c r="G43" s="45"/>
      <c r="H43" s="45"/>
      <c r="I43" s="45"/>
      <c r="J43" s="40">
        <f t="shared" si="6"/>
        <v>0</v>
      </c>
      <c r="K43" s="46"/>
      <c r="L43" s="26"/>
      <c r="M43" s="26"/>
      <c r="N43" s="26"/>
      <c r="O43" s="26"/>
      <c r="P43" s="26"/>
      <c r="Q43" s="26"/>
      <c r="R43" s="27"/>
      <c r="S43" s="28">
        <f t="shared" si="7"/>
        <v>0</v>
      </c>
    </row>
    <row r="44" spans="1:19" ht="16.5" thickBot="1" x14ac:dyDescent="0.3">
      <c r="A44" s="91"/>
      <c r="B44" s="45"/>
      <c r="C44" s="45"/>
      <c r="D44" s="45"/>
      <c r="E44" s="45"/>
      <c r="F44" s="45"/>
      <c r="G44" s="45"/>
      <c r="H44" s="45"/>
      <c r="I44" s="45"/>
      <c r="J44" s="40">
        <f t="shared" si="6"/>
        <v>0</v>
      </c>
      <c r="K44" s="46"/>
      <c r="L44" s="26"/>
      <c r="M44" s="26"/>
      <c r="N44" s="26"/>
      <c r="O44" s="26"/>
      <c r="P44" s="26"/>
      <c r="Q44" s="26"/>
      <c r="R44" s="27"/>
      <c r="S44" s="28">
        <f>C44*950+D44*1900+E44*2375+F44*4750+G44*100000+H44+I44+K44*300</f>
        <v>0</v>
      </c>
    </row>
    <row r="45" spans="1:19" ht="16.5" thickBot="1" x14ac:dyDescent="0.3">
      <c r="A45" s="43"/>
      <c r="B45" s="36"/>
      <c r="C45" s="36">
        <f>SUM(C40:C44)</f>
        <v>0</v>
      </c>
      <c r="D45" s="36">
        <f t="shared" ref="D45:K45" si="8">SUM(D40:D44)</f>
        <v>0</v>
      </c>
      <c r="E45" s="36">
        <f t="shared" si="8"/>
        <v>0</v>
      </c>
      <c r="F45" s="36">
        <f t="shared" si="8"/>
        <v>0</v>
      </c>
      <c r="G45" s="36">
        <f t="shared" si="8"/>
        <v>0</v>
      </c>
      <c r="H45" s="36">
        <f t="shared" si="8"/>
        <v>0</v>
      </c>
      <c r="I45" s="36">
        <f t="shared" si="8"/>
        <v>0</v>
      </c>
      <c r="J45" s="36">
        <f>SUM(J40:J44)</f>
        <v>0</v>
      </c>
      <c r="K45" s="36">
        <f t="shared" si="8"/>
        <v>0</v>
      </c>
      <c r="L45" s="37"/>
      <c r="M45" s="37"/>
      <c r="N45" s="37"/>
      <c r="O45" s="37"/>
      <c r="P45" s="37"/>
      <c r="Q45" s="37"/>
      <c r="R45" s="38"/>
      <c r="S45" s="39">
        <f>SUM(S40:S44)</f>
        <v>0</v>
      </c>
    </row>
    <row r="46" spans="1:19" ht="16.5" thickBot="1" x14ac:dyDescent="0.3">
      <c r="A46" s="98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100"/>
      <c r="M46" s="100"/>
      <c r="N46" s="100"/>
      <c r="O46" s="100"/>
      <c r="P46" s="100"/>
      <c r="Q46" s="100"/>
      <c r="R46" s="100"/>
      <c r="S46" s="101"/>
    </row>
    <row r="47" spans="1:19" ht="23.25" customHeight="1" thickBot="1" x14ac:dyDescent="0.3">
      <c r="A47" s="90" t="s">
        <v>19</v>
      </c>
      <c r="B47" s="40"/>
      <c r="C47" s="40"/>
      <c r="D47" s="40"/>
      <c r="E47" s="40"/>
      <c r="F47" s="40"/>
      <c r="G47" s="40"/>
      <c r="H47" s="40"/>
      <c r="I47" s="40"/>
      <c r="J47" s="40">
        <f>(H47+I47)/0.95</f>
        <v>0</v>
      </c>
      <c r="K47" s="42"/>
      <c r="L47" s="26"/>
      <c r="M47" s="26"/>
      <c r="N47" s="26"/>
      <c r="O47" s="26"/>
      <c r="P47" s="26"/>
      <c r="Q47" s="26"/>
      <c r="R47" s="27"/>
      <c r="S47" s="28">
        <f>C47*950+D47*1900+E47*2375+F47*4750+G47*100000+H47+I47+K47*300</f>
        <v>0</v>
      </c>
    </row>
    <row r="48" spans="1:19" ht="16.5" thickBot="1" x14ac:dyDescent="0.3">
      <c r="A48" s="91"/>
      <c r="B48" s="24"/>
      <c r="C48" s="24"/>
      <c r="D48" s="24"/>
      <c r="E48" s="24"/>
      <c r="F48" s="24"/>
      <c r="G48" s="24"/>
      <c r="H48" s="24"/>
      <c r="I48" s="24"/>
      <c r="J48" s="40">
        <f t="shared" ref="J48:J61" si="9">(H48+I48)/0.95</f>
        <v>0</v>
      </c>
      <c r="K48" s="25"/>
      <c r="L48" s="26"/>
      <c r="M48" s="26"/>
      <c r="N48" s="26"/>
      <c r="O48" s="26"/>
      <c r="P48" s="26"/>
      <c r="Q48" s="26"/>
      <c r="R48" s="27"/>
      <c r="S48" s="28">
        <f t="shared" ref="S48:S61" si="10">C48*950+D48*1900+E48*2375+F48*4750+G48*100000+H48+I48+K48*300</f>
        <v>0</v>
      </c>
    </row>
    <row r="49" spans="1:19" ht="16.5" thickBot="1" x14ac:dyDescent="0.3">
      <c r="A49" s="91"/>
      <c r="B49" s="24"/>
      <c r="C49" s="24"/>
      <c r="D49" s="24"/>
      <c r="E49" s="24"/>
      <c r="F49" s="24"/>
      <c r="G49" s="24"/>
      <c r="H49" s="24"/>
      <c r="I49" s="24"/>
      <c r="J49" s="40">
        <f t="shared" si="9"/>
        <v>0</v>
      </c>
      <c r="K49" s="25"/>
      <c r="L49" s="26"/>
      <c r="M49" s="26"/>
      <c r="N49" s="26"/>
      <c r="O49" s="26"/>
      <c r="P49" s="26"/>
      <c r="Q49" s="26"/>
      <c r="R49" s="27"/>
      <c r="S49" s="28">
        <f t="shared" si="10"/>
        <v>0</v>
      </c>
    </row>
    <row r="50" spans="1:19" ht="16.5" thickBot="1" x14ac:dyDescent="0.3">
      <c r="A50" s="91"/>
      <c r="B50" s="24"/>
      <c r="C50" s="24"/>
      <c r="D50" s="24"/>
      <c r="E50" s="24"/>
      <c r="F50" s="24"/>
      <c r="G50" s="24"/>
      <c r="H50" s="24"/>
      <c r="I50" s="24"/>
      <c r="J50" s="40">
        <f t="shared" si="9"/>
        <v>0</v>
      </c>
      <c r="K50" s="25"/>
      <c r="L50" s="26"/>
      <c r="M50" s="26"/>
      <c r="N50" s="26"/>
      <c r="O50" s="26"/>
      <c r="P50" s="26"/>
      <c r="Q50" s="26"/>
      <c r="R50" s="27"/>
      <c r="S50" s="28">
        <f t="shared" si="10"/>
        <v>0</v>
      </c>
    </row>
    <row r="51" spans="1:19" ht="16.5" thickBot="1" x14ac:dyDescent="0.3">
      <c r="A51" s="91"/>
      <c r="B51" s="24"/>
      <c r="C51" s="24"/>
      <c r="D51" s="24"/>
      <c r="E51" s="24"/>
      <c r="F51" s="24"/>
      <c r="G51" s="24"/>
      <c r="H51" s="24"/>
      <c r="I51" s="24"/>
      <c r="J51" s="40">
        <f t="shared" si="9"/>
        <v>0</v>
      </c>
      <c r="K51" s="25"/>
      <c r="L51" s="26"/>
      <c r="M51" s="26"/>
      <c r="N51" s="26"/>
      <c r="O51" s="26"/>
      <c r="P51" s="26"/>
      <c r="Q51" s="26"/>
      <c r="R51" s="27"/>
      <c r="S51" s="28">
        <f t="shared" si="10"/>
        <v>0</v>
      </c>
    </row>
    <row r="52" spans="1:19" ht="16.5" thickBot="1" x14ac:dyDescent="0.3">
      <c r="A52" s="91"/>
      <c r="B52" s="24"/>
      <c r="C52" s="24"/>
      <c r="D52" s="24"/>
      <c r="E52" s="24"/>
      <c r="F52" s="24"/>
      <c r="G52" s="24"/>
      <c r="H52" s="24"/>
      <c r="I52" s="24"/>
      <c r="J52" s="40">
        <f t="shared" si="9"/>
        <v>0</v>
      </c>
      <c r="K52" s="25"/>
      <c r="L52" s="26"/>
      <c r="M52" s="26"/>
      <c r="N52" s="26"/>
      <c r="O52" s="26"/>
      <c r="P52" s="26"/>
      <c r="Q52" s="26"/>
      <c r="R52" s="27"/>
      <c r="S52" s="28">
        <f t="shared" si="10"/>
        <v>0</v>
      </c>
    </row>
    <row r="53" spans="1:19" ht="16.5" thickBot="1" x14ac:dyDescent="0.3">
      <c r="A53" s="91"/>
      <c r="B53" s="24"/>
      <c r="C53" s="24"/>
      <c r="D53" s="24"/>
      <c r="E53" s="24"/>
      <c r="F53" s="24"/>
      <c r="G53" s="24"/>
      <c r="H53" s="24"/>
      <c r="I53" s="24"/>
      <c r="J53" s="40">
        <f t="shared" si="9"/>
        <v>0</v>
      </c>
      <c r="K53" s="25"/>
      <c r="L53" s="26"/>
      <c r="M53" s="26"/>
      <c r="N53" s="26"/>
      <c r="O53" s="26"/>
      <c r="P53" s="26"/>
      <c r="Q53" s="26"/>
      <c r="R53" s="27"/>
      <c r="S53" s="28">
        <f t="shared" si="10"/>
        <v>0</v>
      </c>
    </row>
    <row r="54" spans="1:19" ht="16.5" thickBot="1" x14ac:dyDescent="0.3">
      <c r="A54" s="91"/>
      <c r="B54" s="24"/>
      <c r="C54" s="24"/>
      <c r="D54" s="24"/>
      <c r="E54" s="24"/>
      <c r="F54" s="24"/>
      <c r="G54" s="24"/>
      <c r="H54" s="24"/>
      <c r="I54" s="24"/>
      <c r="J54" s="40">
        <f t="shared" si="9"/>
        <v>0</v>
      </c>
      <c r="K54" s="25"/>
      <c r="L54" s="26"/>
      <c r="M54" s="26"/>
      <c r="N54" s="26"/>
      <c r="O54" s="26"/>
      <c r="P54" s="26"/>
      <c r="Q54" s="26"/>
      <c r="R54" s="27"/>
      <c r="S54" s="28">
        <f t="shared" si="10"/>
        <v>0</v>
      </c>
    </row>
    <row r="55" spans="1:19" ht="16.5" thickBot="1" x14ac:dyDescent="0.3">
      <c r="A55" s="91"/>
      <c r="B55" s="24"/>
      <c r="C55" s="24"/>
      <c r="D55" s="24"/>
      <c r="E55" s="24"/>
      <c r="F55" s="24"/>
      <c r="G55" s="24"/>
      <c r="H55" s="24"/>
      <c r="I55" s="24"/>
      <c r="J55" s="40">
        <f t="shared" si="9"/>
        <v>0</v>
      </c>
      <c r="K55" s="25"/>
      <c r="L55" s="26"/>
      <c r="M55" s="26"/>
      <c r="N55" s="26"/>
      <c r="O55" s="26"/>
      <c r="P55" s="26"/>
      <c r="Q55" s="26"/>
      <c r="R55" s="27"/>
      <c r="S55" s="28">
        <f t="shared" si="10"/>
        <v>0</v>
      </c>
    </row>
    <row r="56" spans="1:19" ht="16.5" thickBot="1" x14ac:dyDescent="0.3">
      <c r="A56" s="91"/>
      <c r="B56" s="24"/>
      <c r="C56" s="24"/>
      <c r="D56" s="24"/>
      <c r="E56" s="24"/>
      <c r="F56" s="24"/>
      <c r="G56" s="24"/>
      <c r="H56" s="24"/>
      <c r="I56" s="24"/>
      <c r="J56" s="40">
        <f t="shared" si="9"/>
        <v>0</v>
      </c>
      <c r="K56" s="25"/>
      <c r="L56" s="26"/>
      <c r="M56" s="26"/>
      <c r="N56" s="26"/>
      <c r="O56" s="26"/>
      <c r="P56" s="26"/>
      <c r="Q56" s="26"/>
      <c r="R56" s="27"/>
      <c r="S56" s="28">
        <f t="shared" si="10"/>
        <v>0</v>
      </c>
    </row>
    <row r="57" spans="1:19" ht="16.5" thickBot="1" x14ac:dyDescent="0.3">
      <c r="A57" s="91"/>
      <c r="B57" s="24"/>
      <c r="C57" s="24"/>
      <c r="D57" s="24"/>
      <c r="E57" s="24"/>
      <c r="F57" s="24"/>
      <c r="G57" s="24"/>
      <c r="H57" s="24"/>
      <c r="I57" s="24"/>
      <c r="J57" s="40">
        <f t="shared" si="9"/>
        <v>0</v>
      </c>
      <c r="K57" s="25"/>
      <c r="L57" s="26"/>
      <c r="M57" s="26"/>
      <c r="N57" s="26"/>
      <c r="O57" s="26"/>
      <c r="P57" s="26"/>
      <c r="Q57" s="26"/>
      <c r="R57" s="27"/>
      <c r="S57" s="28">
        <f t="shared" si="10"/>
        <v>0</v>
      </c>
    </row>
    <row r="58" spans="1:19" ht="16.5" thickBot="1" x14ac:dyDescent="0.3">
      <c r="A58" s="91"/>
      <c r="B58" s="24"/>
      <c r="C58" s="24"/>
      <c r="D58" s="24"/>
      <c r="E58" s="24"/>
      <c r="F58" s="24"/>
      <c r="G58" s="24"/>
      <c r="H58" s="24"/>
      <c r="I58" s="24"/>
      <c r="J58" s="40">
        <f t="shared" si="9"/>
        <v>0</v>
      </c>
      <c r="K58" s="25"/>
      <c r="L58" s="26"/>
      <c r="M58" s="26"/>
      <c r="N58" s="26"/>
      <c r="O58" s="26"/>
      <c r="P58" s="26"/>
      <c r="Q58" s="26"/>
      <c r="R58" s="27"/>
      <c r="S58" s="28">
        <f t="shared" si="10"/>
        <v>0</v>
      </c>
    </row>
    <row r="59" spans="1:19" ht="16.5" thickBot="1" x14ac:dyDescent="0.3">
      <c r="A59" s="91"/>
      <c r="B59" s="24"/>
      <c r="C59" s="24"/>
      <c r="D59" s="24"/>
      <c r="E59" s="24"/>
      <c r="F59" s="24"/>
      <c r="G59" s="24"/>
      <c r="H59" s="24"/>
      <c r="I59" s="24"/>
      <c r="J59" s="40">
        <f t="shared" si="9"/>
        <v>0</v>
      </c>
      <c r="K59" s="25"/>
      <c r="L59" s="26"/>
      <c r="M59" s="26"/>
      <c r="N59" s="26"/>
      <c r="O59" s="26"/>
      <c r="P59" s="26"/>
      <c r="Q59" s="26"/>
      <c r="R59" s="27"/>
      <c r="S59" s="28">
        <f t="shared" si="10"/>
        <v>0</v>
      </c>
    </row>
    <row r="60" spans="1:19" ht="16.5" thickBot="1" x14ac:dyDescent="0.3">
      <c r="A60" s="91"/>
      <c r="B60" s="24"/>
      <c r="C60" s="24"/>
      <c r="D60" s="24"/>
      <c r="E60" s="24"/>
      <c r="F60" s="24"/>
      <c r="G60" s="24"/>
      <c r="H60" s="24"/>
      <c r="I60" s="24"/>
      <c r="J60" s="40">
        <f t="shared" si="9"/>
        <v>0</v>
      </c>
      <c r="K60" s="25"/>
      <c r="L60" s="26"/>
      <c r="M60" s="26"/>
      <c r="N60" s="26"/>
      <c r="O60" s="26"/>
      <c r="P60" s="26"/>
      <c r="Q60" s="26"/>
      <c r="R60" s="27"/>
      <c r="S60" s="28">
        <f t="shared" si="10"/>
        <v>0</v>
      </c>
    </row>
    <row r="61" spans="1:19" ht="16.5" thickBot="1" x14ac:dyDescent="0.3">
      <c r="A61" s="97"/>
      <c r="B61" s="47"/>
      <c r="C61" s="47"/>
      <c r="D61" s="47"/>
      <c r="E61" s="47"/>
      <c r="F61" s="47"/>
      <c r="G61" s="47"/>
      <c r="H61" s="47"/>
      <c r="I61" s="47"/>
      <c r="J61" s="40">
        <f t="shared" si="9"/>
        <v>0</v>
      </c>
      <c r="K61" s="48"/>
      <c r="L61" s="26"/>
      <c r="M61" s="26"/>
      <c r="N61" s="26"/>
      <c r="O61" s="26"/>
      <c r="P61" s="26"/>
      <c r="Q61" s="26"/>
      <c r="R61" s="27"/>
      <c r="S61" s="28">
        <f t="shared" si="10"/>
        <v>0</v>
      </c>
    </row>
    <row r="62" spans="1:19" ht="16.5" thickBot="1" x14ac:dyDescent="0.3">
      <c r="A62" s="49"/>
      <c r="B62" s="36"/>
      <c r="C62" s="36">
        <f>SUM(C47:C61)</f>
        <v>0</v>
      </c>
      <c r="D62" s="36">
        <f t="shared" ref="D62:K62" si="11">SUM(D47:D61)</f>
        <v>0</v>
      </c>
      <c r="E62" s="36">
        <f t="shared" si="11"/>
        <v>0</v>
      </c>
      <c r="F62" s="36">
        <f t="shared" si="11"/>
        <v>0</v>
      </c>
      <c r="G62" s="36">
        <f t="shared" si="11"/>
        <v>0</v>
      </c>
      <c r="H62" s="36">
        <f t="shared" si="11"/>
        <v>0</v>
      </c>
      <c r="I62" s="36">
        <f t="shared" si="11"/>
        <v>0</v>
      </c>
      <c r="J62" s="36">
        <f>SUM(J47:J61)</f>
        <v>0</v>
      </c>
      <c r="K62" s="36">
        <f t="shared" si="11"/>
        <v>0</v>
      </c>
      <c r="L62" s="37"/>
      <c r="M62" s="37"/>
      <c r="N62" s="37"/>
      <c r="O62" s="37"/>
      <c r="P62" s="50"/>
      <c r="Q62" s="37"/>
      <c r="R62" s="38"/>
      <c r="S62" s="39">
        <f>SUM(S47:S61)</f>
        <v>0</v>
      </c>
    </row>
    <row r="63" spans="1:19" x14ac:dyDescent="0.25">
      <c r="A63" s="51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37"/>
      <c r="M63" s="37"/>
      <c r="N63" s="37"/>
      <c r="O63" s="37"/>
      <c r="P63" s="37"/>
      <c r="Q63" s="37"/>
      <c r="R63" s="38"/>
      <c r="S63" s="53"/>
    </row>
    <row r="64" spans="1:19" ht="16.5" thickBot="1" x14ac:dyDescent="0.3">
      <c r="A64" s="98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100"/>
      <c r="M64" s="100"/>
      <c r="N64" s="100"/>
      <c r="O64" s="100"/>
      <c r="P64" s="100"/>
      <c r="Q64" s="100"/>
      <c r="R64" s="100"/>
      <c r="S64" s="101"/>
    </row>
    <row r="65" spans="1:19" ht="16.5" thickBot="1" x14ac:dyDescent="0.3">
      <c r="A65" s="90" t="s">
        <v>20</v>
      </c>
      <c r="B65" s="40"/>
      <c r="C65" s="40"/>
      <c r="D65" s="40"/>
      <c r="E65" s="40"/>
      <c r="F65" s="40"/>
      <c r="G65" s="40"/>
      <c r="H65" s="40"/>
      <c r="I65" s="40"/>
      <c r="J65" s="40">
        <f>(H65+I65)/0.95</f>
        <v>0</v>
      </c>
      <c r="K65" s="42"/>
      <c r="L65" s="26"/>
      <c r="M65" s="26"/>
      <c r="N65" s="26"/>
      <c r="O65" s="26"/>
      <c r="P65" s="26"/>
      <c r="Q65" s="26"/>
      <c r="R65" s="27"/>
      <c r="S65" s="28">
        <f>C65*950+D65*1900+E65*2375+F65*4750+G65*100000+H65+I65+K65*300</f>
        <v>0</v>
      </c>
    </row>
    <row r="66" spans="1:19" ht="16.5" thickBot="1" x14ac:dyDescent="0.3">
      <c r="A66" s="91"/>
      <c r="B66" s="24"/>
      <c r="C66" s="24"/>
      <c r="D66" s="24"/>
      <c r="E66" s="24"/>
      <c r="F66" s="24"/>
      <c r="G66" s="24"/>
      <c r="H66" s="24"/>
      <c r="I66" s="24"/>
      <c r="J66" s="40">
        <f t="shared" ref="J66:J79" si="12">(H66+I66)/0.95</f>
        <v>0</v>
      </c>
      <c r="K66" s="25"/>
      <c r="L66" s="26"/>
      <c r="M66" s="26"/>
      <c r="N66" s="26"/>
      <c r="O66" s="26"/>
      <c r="P66" s="26"/>
      <c r="Q66" s="26"/>
      <c r="R66" s="27"/>
      <c r="S66" s="28">
        <f t="shared" ref="S66:S79" si="13">C66*950+D66*1900+E66*2375+F66*4750+G66*100000+H66+I66+K66*300</f>
        <v>0</v>
      </c>
    </row>
    <row r="67" spans="1:19" ht="16.5" thickBot="1" x14ac:dyDescent="0.3">
      <c r="A67" s="91"/>
      <c r="B67" s="24"/>
      <c r="C67" s="24"/>
      <c r="D67" s="24"/>
      <c r="E67" s="24"/>
      <c r="F67" s="24"/>
      <c r="G67" s="24"/>
      <c r="H67" s="24"/>
      <c r="I67" s="24"/>
      <c r="J67" s="40">
        <f t="shared" si="12"/>
        <v>0</v>
      </c>
      <c r="K67" s="25"/>
      <c r="L67" s="26"/>
      <c r="M67" s="26"/>
      <c r="N67" s="26"/>
      <c r="O67" s="26"/>
      <c r="P67" s="26"/>
      <c r="Q67" s="26"/>
      <c r="R67" s="27"/>
      <c r="S67" s="28">
        <f t="shared" si="13"/>
        <v>0</v>
      </c>
    </row>
    <row r="68" spans="1:19" ht="16.5" thickBot="1" x14ac:dyDescent="0.3">
      <c r="A68" s="91"/>
      <c r="B68" s="24"/>
      <c r="C68" s="24"/>
      <c r="D68" s="24"/>
      <c r="E68" s="24"/>
      <c r="F68" s="24"/>
      <c r="G68" s="24"/>
      <c r="H68" s="24"/>
      <c r="I68" s="24"/>
      <c r="J68" s="40">
        <f t="shared" si="12"/>
        <v>0</v>
      </c>
      <c r="K68" s="25"/>
      <c r="L68" s="26"/>
      <c r="M68" s="26"/>
      <c r="N68" s="26"/>
      <c r="O68" s="26"/>
      <c r="P68" s="26"/>
      <c r="Q68" s="26"/>
      <c r="R68" s="27"/>
      <c r="S68" s="28">
        <f t="shared" si="13"/>
        <v>0</v>
      </c>
    </row>
    <row r="69" spans="1:19" ht="16.5" thickBot="1" x14ac:dyDescent="0.3">
      <c r="A69" s="91"/>
      <c r="B69" s="24"/>
      <c r="C69" s="24"/>
      <c r="D69" s="24"/>
      <c r="E69" s="24"/>
      <c r="F69" s="24"/>
      <c r="G69" s="24"/>
      <c r="H69" s="24"/>
      <c r="I69" s="24"/>
      <c r="J69" s="40">
        <f t="shared" si="12"/>
        <v>0</v>
      </c>
      <c r="K69" s="25"/>
      <c r="L69" s="26"/>
      <c r="M69" s="26"/>
      <c r="N69" s="26"/>
      <c r="O69" s="26"/>
      <c r="P69" s="26"/>
      <c r="Q69" s="26"/>
      <c r="R69" s="27"/>
      <c r="S69" s="28">
        <f t="shared" si="13"/>
        <v>0</v>
      </c>
    </row>
    <row r="70" spans="1:19" ht="16.5" thickBot="1" x14ac:dyDescent="0.3">
      <c r="A70" s="91"/>
      <c r="B70" s="24"/>
      <c r="C70" s="24"/>
      <c r="D70" s="24"/>
      <c r="E70" s="24"/>
      <c r="F70" s="24"/>
      <c r="G70" s="24"/>
      <c r="H70" s="24"/>
      <c r="I70" s="24"/>
      <c r="J70" s="40">
        <f t="shared" si="12"/>
        <v>0</v>
      </c>
      <c r="K70" s="25"/>
      <c r="L70" s="26"/>
      <c r="M70" s="26"/>
      <c r="N70" s="26"/>
      <c r="O70" s="26"/>
      <c r="P70" s="26"/>
      <c r="Q70" s="26"/>
      <c r="R70" s="27"/>
      <c r="S70" s="28">
        <f t="shared" si="13"/>
        <v>0</v>
      </c>
    </row>
    <row r="71" spans="1:19" ht="16.5" thickBot="1" x14ac:dyDescent="0.3">
      <c r="A71" s="91"/>
      <c r="B71" s="24"/>
      <c r="C71" s="24"/>
      <c r="D71" s="24"/>
      <c r="E71" s="24"/>
      <c r="F71" s="24"/>
      <c r="G71" s="24"/>
      <c r="H71" s="24"/>
      <c r="I71" s="24"/>
      <c r="J71" s="40">
        <f t="shared" si="12"/>
        <v>0</v>
      </c>
      <c r="K71" s="25"/>
      <c r="L71" s="26"/>
      <c r="M71" s="26"/>
      <c r="N71" s="26"/>
      <c r="O71" s="26"/>
      <c r="P71" s="26"/>
      <c r="Q71" s="26"/>
      <c r="R71" s="27"/>
      <c r="S71" s="28">
        <f t="shared" si="13"/>
        <v>0</v>
      </c>
    </row>
    <row r="72" spans="1:19" ht="16.5" thickBot="1" x14ac:dyDescent="0.3">
      <c r="A72" s="91"/>
      <c r="B72" s="24"/>
      <c r="C72" s="24"/>
      <c r="D72" s="24"/>
      <c r="E72" s="24"/>
      <c r="F72" s="24"/>
      <c r="G72" s="24"/>
      <c r="H72" s="24"/>
      <c r="I72" s="24"/>
      <c r="J72" s="40">
        <f t="shared" si="12"/>
        <v>0</v>
      </c>
      <c r="K72" s="25"/>
      <c r="L72" s="26"/>
      <c r="M72" s="26"/>
      <c r="N72" s="26"/>
      <c r="O72" s="26"/>
      <c r="P72" s="26"/>
      <c r="Q72" s="26"/>
      <c r="R72" s="27"/>
      <c r="S72" s="28">
        <f t="shared" si="13"/>
        <v>0</v>
      </c>
    </row>
    <row r="73" spans="1:19" ht="16.5" thickBot="1" x14ac:dyDescent="0.3">
      <c r="A73" s="91"/>
      <c r="B73" s="24"/>
      <c r="C73" s="24"/>
      <c r="D73" s="24"/>
      <c r="E73" s="24"/>
      <c r="F73" s="24"/>
      <c r="G73" s="24"/>
      <c r="H73" s="24"/>
      <c r="I73" s="24"/>
      <c r="J73" s="40">
        <f t="shared" si="12"/>
        <v>0</v>
      </c>
      <c r="K73" s="25"/>
      <c r="L73" s="26"/>
      <c r="M73" s="26"/>
      <c r="N73" s="26"/>
      <c r="O73" s="26"/>
      <c r="P73" s="26"/>
      <c r="Q73" s="26"/>
      <c r="R73" s="27"/>
      <c r="S73" s="28">
        <f t="shared" si="13"/>
        <v>0</v>
      </c>
    </row>
    <row r="74" spans="1:19" ht="16.5" thickBot="1" x14ac:dyDescent="0.3">
      <c r="A74" s="91"/>
      <c r="B74" s="41"/>
      <c r="C74" s="41"/>
      <c r="D74" s="41"/>
      <c r="E74" s="41"/>
      <c r="F74" s="41"/>
      <c r="G74" s="41"/>
      <c r="H74" s="41"/>
      <c r="I74" s="41"/>
      <c r="J74" s="40">
        <f t="shared" si="12"/>
        <v>0</v>
      </c>
      <c r="K74" s="44"/>
      <c r="L74" s="26"/>
      <c r="M74" s="26"/>
      <c r="N74" s="26"/>
      <c r="O74" s="26"/>
      <c r="P74" s="26"/>
      <c r="Q74" s="26"/>
      <c r="R74" s="27"/>
      <c r="S74" s="28">
        <f t="shared" si="13"/>
        <v>0</v>
      </c>
    </row>
    <row r="75" spans="1:19" ht="16.5" thickBot="1" x14ac:dyDescent="0.3">
      <c r="A75" s="91"/>
      <c r="B75" s="41"/>
      <c r="C75" s="41"/>
      <c r="D75" s="41"/>
      <c r="E75" s="41"/>
      <c r="F75" s="41"/>
      <c r="G75" s="41"/>
      <c r="H75" s="41"/>
      <c r="I75" s="41"/>
      <c r="J75" s="40">
        <f t="shared" si="12"/>
        <v>0</v>
      </c>
      <c r="K75" s="44"/>
      <c r="L75" s="26"/>
      <c r="M75" s="26"/>
      <c r="N75" s="26"/>
      <c r="O75" s="26"/>
      <c r="P75" s="26"/>
      <c r="Q75" s="26"/>
      <c r="R75" s="27"/>
      <c r="S75" s="28">
        <f t="shared" si="13"/>
        <v>0</v>
      </c>
    </row>
    <row r="76" spans="1:19" ht="16.5" thickBot="1" x14ac:dyDescent="0.3">
      <c r="A76" s="91"/>
      <c r="B76" s="41"/>
      <c r="C76" s="41"/>
      <c r="D76" s="41"/>
      <c r="E76" s="41"/>
      <c r="F76" s="41"/>
      <c r="G76" s="41"/>
      <c r="H76" s="41"/>
      <c r="I76" s="41"/>
      <c r="J76" s="40">
        <f t="shared" si="12"/>
        <v>0</v>
      </c>
      <c r="K76" s="44"/>
      <c r="L76" s="26"/>
      <c r="M76" s="26"/>
      <c r="N76" s="26"/>
      <c r="O76" s="26"/>
      <c r="P76" s="26"/>
      <c r="Q76" s="26"/>
      <c r="R76" s="27"/>
      <c r="S76" s="28">
        <f t="shared" si="13"/>
        <v>0</v>
      </c>
    </row>
    <row r="77" spans="1:19" ht="16.5" thickBot="1" x14ac:dyDescent="0.3">
      <c r="A77" s="91"/>
      <c r="B77" s="54"/>
      <c r="C77" s="55"/>
      <c r="D77" s="55"/>
      <c r="E77" s="55"/>
      <c r="F77" s="55"/>
      <c r="G77" s="55"/>
      <c r="H77" s="41"/>
      <c r="I77" s="56"/>
      <c r="J77" s="40">
        <f t="shared" si="12"/>
        <v>0</v>
      </c>
      <c r="K77" s="57"/>
      <c r="L77" s="58"/>
      <c r="M77" s="58"/>
      <c r="N77" s="58"/>
      <c r="O77" s="58"/>
      <c r="P77" s="26"/>
      <c r="Q77" s="26"/>
      <c r="R77" s="27"/>
      <c r="S77" s="28">
        <f t="shared" si="13"/>
        <v>0</v>
      </c>
    </row>
    <row r="78" spans="1:19" ht="16.5" thickBot="1" x14ac:dyDescent="0.3">
      <c r="A78" s="91"/>
      <c r="B78" s="54"/>
      <c r="C78" s="55"/>
      <c r="D78" s="55"/>
      <c r="E78" s="55"/>
      <c r="F78" s="55"/>
      <c r="G78" s="55"/>
      <c r="H78" s="55"/>
      <c r="I78" s="56"/>
      <c r="J78" s="40">
        <f t="shared" si="12"/>
        <v>0</v>
      </c>
      <c r="K78" s="57"/>
      <c r="L78" s="58"/>
      <c r="M78" s="58"/>
      <c r="N78" s="58"/>
      <c r="O78" s="58"/>
      <c r="P78" s="59"/>
      <c r="Q78" s="59"/>
      <c r="R78" s="59"/>
      <c r="S78" s="28">
        <f t="shared" si="13"/>
        <v>0</v>
      </c>
    </row>
    <row r="79" spans="1:19" ht="16.5" thickBot="1" x14ac:dyDescent="0.3">
      <c r="A79" s="97"/>
      <c r="B79" s="47"/>
      <c r="C79" s="47"/>
      <c r="D79" s="47"/>
      <c r="E79" s="47"/>
      <c r="F79" s="47"/>
      <c r="G79" s="47"/>
      <c r="H79" s="47"/>
      <c r="I79" s="47"/>
      <c r="J79" s="40">
        <f t="shared" si="12"/>
        <v>0</v>
      </c>
      <c r="K79" s="48"/>
      <c r="L79" s="26"/>
      <c r="M79" s="26"/>
      <c r="N79" s="26"/>
      <c r="O79" s="26"/>
      <c r="P79" s="26"/>
      <c r="Q79" s="26"/>
      <c r="R79" s="27"/>
      <c r="S79" s="28">
        <f t="shared" si="13"/>
        <v>0</v>
      </c>
    </row>
    <row r="80" spans="1:19" ht="16.5" thickBot="1" x14ac:dyDescent="0.3">
      <c r="A80" s="60"/>
      <c r="B80" s="36"/>
      <c r="C80" s="36">
        <f>SUM(C65:C79)</f>
        <v>0</v>
      </c>
      <c r="D80" s="36">
        <f t="shared" ref="D80:K80" si="14">SUM(D65:D79)</f>
        <v>0</v>
      </c>
      <c r="E80" s="36">
        <f t="shared" si="14"/>
        <v>0</v>
      </c>
      <c r="F80" s="36">
        <f t="shared" si="14"/>
        <v>0</v>
      </c>
      <c r="G80" s="36">
        <f t="shared" si="14"/>
        <v>0</v>
      </c>
      <c r="H80" s="36">
        <f t="shared" si="14"/>
        <v>0</v>
      </c>
      <c r="I80" s="36">
        <f t="shared" si="14"/>
        <v>0</v>
      </c>
      <c r="J80" s="36">
        <f>SUM(J65:J79)</f>
        <v>0</v>
      </c>
      <c r="K80" s="36">
        <f t="shared" si="14"/>
        <v>0</v>
      </c>
      <c r="L80" s="37"/>
      <c r="M80" s="37"/>
      <c r="N80" s="37"/>
      <c r="O80" s="37"/>
      <c r="P80" s="50"/>
      <c r="Q80" s="37"/>
      <c r="R80" s="38"/>
      <c r="S80" s="39">
        <f>SUM(S65:S79)</f>
        <v>0</v>
      </c>
    </row>
    <row r="81" spans="1:19" x14ac:dyDescent="0.25">
      <c r="A81" s="60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61"/>
    </row>
    <row r="82" spans="1:19" ht="16.5" thickBot="1" x14ac:dyDescent="0.3">
      <c r="A82" s="102">
        <f>C82*2375+D82*950+E82*1900+F82*4750+G82*9500+H82*1+I82*1+K82*200</f>
        <v>0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5"/>
    </row>
    <row r="83" spans="1:19" ht="16.5" thickBot="1" x14ac:dyDescent="0.3">
      <c r="A83" s="90" t="s">
        <v>21</v>
      </c>
      <c r="B83" s="40"/>
      <c r="C83" s="40"/>
      <c r="D83" s="40"/>
      <c r="E83" s="40"/>
      <c r="F83" s="40"/>
      <c r="G83" s="40"/>
      <c r="H83" s="40"/>
      <c r="I83" s="40"/>
      <c r="J83" s="40">
        <f>(H83+I83)/0.95</f>
        <v>0</v>
      </c>
      <c r="K83" s="42"/>
      <c r="L83" s="26"/>
      <c r="M83" s="26"/>
      <c r="N83" s="26"/>
      <c r="O83" s="26"/>
      <c r="P83" s="26"/>
      <c r="Q83" s="26"/>
      <c r="R83" s="27"/>
      <c r="S83" s="28">
        <f>C83*950+D83*1900+E83*2375+F83*4750+G83*100000+H83+I83+K83*300</f>
        <v>0</v>
      </c>
    </row>
    <row r="84" spans="1:19" ht="16.5" thickBot="1" x14ac:dyDescent="0.3">
      <c r="A84" s="91"/>
      <c r="B84" s="24"/>
      <c r="C84" s="24"/>
      <c r="D84" s="24"/>
      <c r="E84" s="24"/>
      <c r="F84" s="24"/>
      <c r="G84" s="24"/>
      <c r="H84" s="24"/>
      <c r="I84" s="24"/>
      <c r="J84" s="40">
        <f t="shared" ref="J84:J96" si="15">(H84+I84)/0.95</f>
        <v>0</v>
      </c>
      <c r="K84" s="25"/>
      <c r="L84" s="26"/>
      <c r="M84" s="26"/>
      <c r="N84" s="26"/>
      <c r="O84" s="26"/>
      <c r="P84" s="26"/>
      <c r="Q84" s="26"/>
      <c r="R84" s="27"/>
      <c r="S84" s="28">
        <f t="shared" ref="S84:S95" si="16">C84*950+D84*1900+E84*2375+F84*4750+G84*100000+H84+I84+K84*300</f>
        <v>0</v>
      </c>
    </row>
    <row r="85" spans="1:19" ht="16.5" thickBot="1" x14ac:dyDescent="0.3">
      <c r="A85" s="91"/>
      <c r="B85" s="24"/>
      <c r="C85" s="24"/>
      <c r="D85" s="24"/>
      <c r="E85" s="24"/>
      <c r="F85" s="24"/>
      <c r="G85" s="24"/>
      <c r="H85" s="24"/>
      <c r="I85" s="24"/>
      <c r="J85" s="40">
        <f t="shared" si="15"/>
        <v>0</v>
      </c>
      <c r="K85" s="25"/>
      <c r="L85" s="26"/>
      <c r="M85" s="26"/>
      <c r="N85" s="26"/>
      <c r="O85" s="26"/>
      <c r="P85" s="26"/>
      <c r="Q85" s="26"/>
      <c r="R85" s="27"/>
      <c r="S85" s="28">
        <f t="shared" si="16"/>
        <v>0</v>
      </c>
    </row>
    <row r="86" spans="1:19" ht="16.5" thickBot="1" x14ac:dyDescent="0.3">
      <c r="A86" s="91"/>
      <c r="B86" s="24"/>
      <c r="C86" s="24"/>
      <c r="D86" s="24"/>
      <c r="E86" s="24"/>
      <c r="F86" s="24"/>
      <c r="G86" s="24"/>
      <c r="H86" s="24"/>
      <c r="I86" s="24"/>
      <c r="J86" s="40">
        <f t="shared" si="15"/>
        <v>0</v>
      </c>
      <c r="K86" s="25"/>
      <c r="L86" s="26"/>
      <c r="M86" s="26"/>
      <c r="N86" s="26"/>
      <c r="O86" s="26"/>
      <c r="P86" s="26"/>
      <c r="Q86" s="26"/>
      <c r="R86" s="27"/>
      <c r="S86" s="28">
        <f t="shared" si="16"/>
        <v>0</v>
      </c>
    </row>
    <row r="87" spans="1:19" ht="16.5" thickBot="1" x14ac:dyDescent="0.3">
      <c r="A87" s="91"/>
      <c r="B87" s="24"/>
      <c r="C87" s="24"/>
      <c r="D87" s="24"/>
      <c r="E87" s="24"/>
      <c r="F87" s="24"/>
      <c r="G87" s="24"/>
      <c r="H87" s="24"/>
      <c r="I87" s="24"/>
      <c r="J87" s="40">
        <f t="shared" si="15"/>
        <v>0</v>
      </c>
      <c r="K87" s="25"/>
      <c r="L87" s="26"/>
      <c r="M87" s="26"/>
      <c r="N87" s="26"/>
      <c r="O87" s="26"/>
      <c r="P87" s="26"/>
      <c r="Q87" s="26"/>
      <c r="R87" s="27"/>
      <c r="S87" s="28">
        <f t="shared" si="16"/>
        <v>0</v>
      </c>
    </row>
    <row r="88" spans="1:19" ht="16.5" thickBot="1" x14ac:dyDescent="0.3">
      <c r="A88" s="91"/>
      <c r="B88" s="24"/>
      <c r="C88" s="24"/>
      <c r="D88" s="24"/>
      <c r="E88" s="24"/>
      <c r="F88" s="24"/>
      <c r="G88" s="24"/>
      <c r="H88" s="24"/>
      <c r="I88" s="24"/>
      <c r="J88" s="40">
        <f t="shared" si="15"/>
        <v>0</v>
      </c>
      <c r="K88" s="25"/>
      <c r="L88" s="26"/>
      <c r="M88" s="26"/>
      <c r="N88" s="26"/>
      <c r="O88" s="26"/>
      <c r="P88" s="26"/>
      <c r="Q88" s="26"/>
      <c r="R88" s="27"/>
      <c r="S88" s="28">
        <f t="shared" si="16"/>
        <v>0</v>
      </c>
    </row>
    <row r="89" spans="1:19" ht="16.5" thickBot="1" x14ac:dyDescent="0.3">
      <c r="A89" s="91"/>
      <c r="B89" s="24"/>
      <c r="C89" s="24"/>
      <c r="D89" s="24"/>
      <c r="E89" s="24"/>
      <c r="F89" s="24"/>
      <c r="G89" s="24"/>
      <c r="H89" s="24"/>
      <c r="I89" s="24"/>
      <c r="J89" s="40">
        <f t="shared" si="15"/>
        <v>0</v>
      </c>
      <c r="K89" s="25"/>
      <c r="L89" s="26"/>
      <c r="M89" s="26"/>
      <c r="N89" s="26"/>
      <c r="O89" s="26"/>
      <c r="P89" s="26"/>
      <c r="Q89" s="26"/>
      <c r="R89" s="27"/>
      <c r="S89" s="28">
        <f t="shared" si="16"/>
        <v>0</v>
      </c>
    </row>
    <row r="90" spans="1:19" ht="16.5" thickBot="1" x14ac:dyDescent="0.3">
      <c r="A90" s="91"/>
      <c r="B90" s="24"/>
      <c r="C90" s="24"/>
      <c r="D90" s="24"/>
      <c r="E90" s="24"/>
      <c r="F90" s="24"/>
      <c r="G90" s="24"/>
      <c r="H90" s="24"/>
      <c r="I90" s="24"/>
      <c r="J90" s="40">
        <f t="shared" si="15"/>
        <v>0</v>
      </c>
      <c r="K90" s="25"/>
      <c r="L90" s="26"/>
      <c r="M90" s="26"/>
      <c r="N90" s="26"/>
      <c r="O90" s="26"/>
      <c r="P90" s="26"/>
      <c r="Q90" s="26"/>
      <c r="R90" s="27"/>
      <c r="S90" s="28">
        <f t="shared" si="16"/>
        <v>0</v>
      </c>
    </row>
    <row r="91" spans="1:19" ht="16.5" thickBot="1" x14ac:dyDescent="0.3">
      <c r="A91" s="91"/>
      <c r="B91" s="24"/>
      <c r="C91" s="24"/>
      <c r="D91" s="24"/>
      <c r="E91" s="24"/>
      <c r="F91" s="24"/>
      <c r="G91" s="24"/>
      <c r="H91" s="24"/>
      <c r="I91" s="24"/>
      <c r="J91" s="40">
        <f t="shared" si="15"/>
        <v>0</v>
      </c>
      <c r="K91" s="25"/>
      <c r="L91" s="26"/>
      <c r="M91" s="26"/>
      <c r="N91" s="26"/>
      <c r="O91" s="26"/>
      <c r="P91" s="26"/>
      <c r="Q91" s="26"/>
      <c r="R91" s="27"/>
      <c r="S91" s="28">
        <f t="shared" si="16"/>
        <v>0</v>
      </c>
    </row>
    <row r="92" spans="1:19" ht="16.5" thickBot="1" x14ac:dyDescent="0.3">
      <c r="A92" s="91"/>
      <c r="B92" s="24"/>
      <c r="C92" s="24"/>
      <c r="D92" s="24"/>
      <c r="E92" s="24"/>
      <c r="F92" s="24"/>
      <c r="G92" s="24"/>
      <c r="H92" s="24"/>
      <c r="I92" s="24"/>
      <c r="J92" s="40">
        <f t="shared" si="15"/>
        <v>0</v>
      </c>
      <c r="K92" s="25"/>
      <c r="L92" s="26"/>
      <c r="M92" s="26"/>
      <c r="N92" s="26"/>
      <c r="O92" s="26"/>
      <c r="P92" s="26"/>
      <c r="Q92" s="26"/>
      <c r="R92" s="27"/>
      <c r="S92" s="28">
        <f t="shared" si="16"/>
        <v>0</v>
      </c>
    </row>
    <row r="93" spans="1:19" ht="16.5" thickBot="1" x14ac:dyDescent="0.3">
      <c r="A93" s="91"/>
      <c r="B93" s="24"/>
      <c r="C93" s="24"/>
      <c r="D93" s="24"/>
      <c r="E93" s="24"/>
      <c r="F93" s="24"/>
      <c r="G93" s="24"/>
      <c r="H93" s="24"/>
      <c r="I93" s="24"/>
      <c r="J93" s="40">
        <f t="shared" si="15"/>
        <v>0</v>
      </c>
      <c r="K93" s="25"/>
      <c r="L93" s="26"/>
      <c r="M93" s="26"/>
      <c r="N93" s="26"/>
      <c r="O93" s="26"/>
      <c r="P93" s="26"/>
      <c r="Q93" s="26"/>
      <c r="R93" s="27"/>
      <c r="S93" s="28">
        <f t="shared" si="16"/>
        <v>0</v>
      </c>
    </row>
    <row r="94" spans="1:19" ht="16.5" thickBot="1" x14ac:dyDescent="0.3">
      <c r="A94" s="91"/>
      <c r="B94" s="24"/>
      <c r="C94" s="24"/>
      <c r="D94" s="24"/>
      <c r="E94" s="24"/>
      <c r="F94" s="24"/>
      <c r="G94" s="24"/>
      <c r="H94" s="24"/>
      <c r="I94" s="24"/>
      <c r="J94" s="40">
        <f t="shared" si="15"/>
        <v>0</v>
      </c>
      <c r="K94" s="25"/>
      <c r="L94" s="26"/>
      <c r="M94" s="26"/>
      <c r="N94" s="26"/>
      <c r="O94" s="26"/>
      <c r="P94" s="26"/>
      <c r="Q94" s="26"/>
      <c r="R94" s="27"/>
      <c r="S94" s="28">
        <f t="shared" si="16"/>
        <v>0</v>
      </c>
    </row>
    <row r="95" spans="1:19" ht="16.5" thickBot="1" x14ac:dyDescent="0.3">
      <c r="A95" s="91"/>
      <c r="B95" s="24"/>
      <c r="C95" s="24"/>
      <c r="D95" s="24"/>
      <c r="E95" s="24"/>
      <c r="F95" s="24"/>
      <c r="G95" s="24"/>
      <c r="H95" s="24"/>
      <c r="I95" s="24"/>
      <c r="J95" s="40">
        <f t="shared" si="15"/>
        <v>0</v>
      </c>
      <c r="K95" s="25"/>
      <c r="L95" s="26"/>
      <c r="M95" s="26"/>
      <c r="N95" s="26"/>
      <c r="O95" s="26"/>
      <c r="P95" s="26"/>
      <c r="Q95" s="26"/>
      <c r="R95" s="27"/>
      <c r="S95" s="28">
        <f t="shared" si="16"/>
        <v>0</v>
      </c>
    </row>
    <row r="96" spans="1:19" ht="16.5" thickBot="1" x14ac:dyDescent="0.3">
      <c r="A96" s="91"/>
      <c r="B96" s="24"/>
      <c r="C96" s="24"/>
      <c r="D96" s="24"/>
      <c r="E96" s="24"/>
      <c r="F96" s="24"/>
      <c r="G96" s="24"/>
      <c r="H96" s="24"/>
      <c r="I96" s="24"/>
      <c r="J96" s="40">
        <f t="shared" si="15"/>
        <v>0</v>
      </c>
      <c r="K96" s="25"/>
      <c r="L96" s="26"/>
      <c r="M96" s="26"/>
      <c r="N96" s="26"/>
      <c r="O96" s="26"/>
      <c r="P96" s="26"/>
      <c r="Q96" s="26"/>
      <c r="R96" s="27"/>
      <c r="S96" s="28">
        <f>C96*950+D96*1900+E96*2375+F96*4750+G96*100000+H96+I96+K96*300</f>
        <v>0</v>
      </c>
    </row>
    <row r="97" spans="1:19" ht="16.5" thickBot="1" x14ac:dyDescent="0.3">
      <c r="A97" s="91"/>
      <c r="B97" s="45"/>
      <c r="C97" s="45"/>
      <c r="D97" s="45"/>
      <c r="E97" s="45"/>
      <c r="F97" s="45"/>
      <c r="G97" s="45"/>
      <c r="H97" s="24"/>
      <c r="I97" s="45"/>
      <c r="J97" s="40">
        <f>(H97+I97)/0.95</f>
        <v>0</v>
      </c>
      <c r="K97" s="46"/>
      <c r="L97" s="26"/>
      <c r="M97" s="26"/>
      <c r="N97" s="26"/>
      <c r="O97" s="26"/>
      <c r="P97" s="26"/>
      <c r="Q97" s="26"/>
      <c r="R97" s="27"/>
      <c r="S97" s="28">
        <f>C97*950+D97*1900+E97*2375+F97*4750+G97*100000+H97+I97+K97*300</f>
        <v>0</v>
      </c>
    </row>
    <row r="98" spans="1:19" ht="16.5" thickBot="1" x14ac:dyDescent="0.3">
      <c r="A98" s="60"/>
      <c r="B98" s="36"/>
      <c r="C98" s="36">
        <f>SUM(C83:C97)</f>
        <v>0</v>
      </c>
      <c r="D98" s="36">
        <f t="shared" ref="D98:K98" si="17">SUM(D83:D97)</f>
        <v>0</v>
      </c>
      <c r="E98" s="36">
        <f t="shared" si="17"/>
        <v>0</v>
      </c>
      <c r="F98" s="36">
        <f t="shared" si="17"/>
        <v>0</v>
      </c>
      <c r="G98" s="36">
        <f t="shared" si="17"/>
        <v>0</v>
      </c>
      <c r="H98" s="36">
        <f t="shared" si="17"/>
        <v>0</v>
      </c>
      <c r="I98" s="36">
        <f t="shared" si="17"/>
        <v>0</v>
      </c>
      <c r="J98" s="36">
        <f>SUM(J83:J97)</f>
        <v>0</v>
      </c>
      <c r="K98" s="62">
        <f t="shared" si="17"/>
        <v>0</v>
      </c>
      <c r="L98" s="52"/>
      <c r="M98" s="52"/>
      <c r="N98" s="52"/>
      <c r="O98" s="52"/>
      <c r="P98" s="52"/>
      <c r="Q98" s="52"/>
      <c r="R98" s="63"/>
      <c r="S98" s="39">
        <f>SUM(S83:S97)</f>
        <v>0</v>
      </c>
    </row>
    <row r="99" spans="1:19" x14ac:dyDescent="0.25">
      <c r="A99" s="60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64"/>
    </row>
    <row r="100" spans="1:19" ht="16.5" thickBot="1" x14ac:dyDescent="0.3">
      <c r="A100" s="103"/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5"/>
      <c r="M100" s="105"/>
      <c r="N100" s="105"/>
      <c r="O100" s="105"/>
      <c r="P100" s="105"/>
      <c r="Q100" s="105"/>
      <c r="R100" s="105"/>
      <c r="S100" s="106"/>
    </row>
    <row r="101" spans="1:19" ht="16.5" thickBot="1" x14ac:dyDescent="0.3">
      <c r="A101" s="90" t="s">
        <v>22</v>
      </c>
      <c r="B101" s="24"/>
      <c r="C101" s="24"/>
      <c r="D101" s="24"/>
      <c r="E101" s="24"/>
      <c r="F101" s="24"/>
      <c r="G101" s="24"/>
      <c r="H101" s="24"/>
      <c r="I101" s="24"/>
      <c r="J101" s="40">
        <f>(H101+I101)/95</f>
        <v>0</v>
      </c>
      <c r="K101" s="25"/>
      <c r="L101" s="26"/>
      <c r="M101" s="26"/>
      <c r="N101" s="26"/>
      <c r="O101" s="26"/>
      <c r="P101" s="26"/>
      <c r="Q101" s="26"/>
      <c r="R101" s="27"/>
      <c r="S101" s="28">
        <f>C101*1000+D101*2000+E101*2500+F101*5000+G101*100000+H101+I101+K101*300</f>
        <v>0</v>
      </c>
    </row>
    <row r="102" spans="1:19" ht="16.5" thickBot="1" x14ac:dyDescent="0.3">
      <c r="A102" s="91"/>
      <c r="B102" s="24"/>
      <c r="C102" s="24"/>
      <c r="D102" s="24"/>
      <c r="E102" s="24"/>
      <c r="F102" s="24"/>
      <c r="G102" s="24"/>
      <c r="H102" s="24"/>
      <c r="I102" s="24"/>
      <c r="J102" s="40">
        <f t="shared" ref="J102:J111" si="18">(H102+I102)/95</f>
        <v>0</v>
      </c>
      <c r="K102" s="25"/>
      <c r="L102" s="26"/>
      <c r="M102" s="26"/>
      <c r="N102" s="26"/>
      <c r="O102" s="26"/>
      <c r="P102" s="26"/>
      <c r="Q102" s="26"/>
      <c r="R102" s="27"/>
      <c r="S102" s="28">
        <f t="shared" ref="S102:S109" si="19">C102*1000+D102*2000+E102*2500+F102*5000+G102*100000+H102+I102+K102*300</f>
        <v>0</v>
      </c>
    </row>
    <row r="103" spans="1:19" ht="16.5" thickBot="1" x14ac:dyDescent="0.3">
      <c r="A103" s="91"/>
      <c r="B103" s="24"/>
      <c r="C103" s="24"/>
      <c r="D103" s="24"/>
      <c r="E103" s="24"/>
      <c r="F103" s="24"/>
      <c r="G103" s="24"/>
      <c r="H103" s="24"/>
      <c r="I103" s="24"/>
      <c r="J103" s="40">
        <f t="shared" si="18"/>
        <v>0</v>
      </c>
      <c r="K103" s="25"/>
      <c r="L103" s="26"/>
      <c r="M103" s="26"/>
      <c r="N103" s="26"/>
      <c r="O103" s="26"/>
      <c r="P103" s="26"/>
      <c r="Q103" s="26"/>
      <c r="R103" s="27"/>
      <c r="S103" s="28">
        <f t="shared" si="19"/>
        <v>0</v>
      </c>
    </row>
    <row r="104" spans="1:19" ht="16.5" thickBot="1" x14ac:dyDescent="0.3">
      <c r="A104" s="91"/>
      <c r="B104" s="24"/>
      <c r="C104" s="24"/>
      <c r="D104" s="24"/>
      <c r="E104" s="24"/>
      <c r="F104" s="24"/>
      <c r="G104" s="24"/>
      <c r="H104" s="24"/>
      <c r="I104" s="24"/>
      <c r="J104" s="40">
        <f t="shared" si="18"/>
        <v>0</v>
      </c>
      <c r="K104" s="25"/>
      <c r="L104" s="26"/>
      <c r="M104" s="26"/>
      <c r="N104" s="26"/>
      <c r="O104" s="26"/>
      <c r="P104" s="26"/>
      <c r="Q104" s="26"/>
      <c r="R104" s="27"/>
      <c r="S104" s="28">
        <f t="shared" si="19"/>
        <v>0</v>
      </c>
    </row>
    <row r="105" spans="1:19" ht="16.5" thickBot="1" x14ac:dyDescent="0.3">
      <c r="A105" s="91"/>
      <c r="B105" s="24"/>
      <c r="C105" s="24"/>
      <c r="D105" s="24"/>
      <c r="E105" s="24"/>
      <c r="F105" s="24"/>
      <c r="G105" s="24"/>
      <c r="H105" s="24"/>
      <c r="I105" s="24"/>
      <c r="J105" s="40">
        <f t="shared" si="18"/>
        <v>0</v>
      </c>
      <c r="K105" s="25"/>
      <c r="L105" s="26"/>
      <c r="M105" s="26"/>
      <c r="N105" s="26"/>
      <c r="O105" s="26"/>
      <c r="P105" s="26"/>
      <c r="Q105" s="26"/>
      <c r="R105" s="27"/>
      <c r="S105" s="28">
        <f t="shared" si="19"/>
        <v>0</v>
      </c>
    </row>
    <row r="106" spans="1:19" ht="16.5" thickBot="1" x14ac:dyDescent="0.3">
      <c r="A106" s="91"/>
      <c r="B106" s="24"/>
      <c r="C106" s="24"/>
      <c r="D106" s="24"/>
      <c r="E106" s="24"/>
      <c r="F106" s="24"/>
      <c r="G106" s="24"/>
      <c r="H106" s="24"/>
      <c r="I106" s="24"/>
      <c r="J106" s="40">
        <f t="shared" si="18"/>
        <v>0</v>
      </c>
      <c r="K106" s="25"/>
      <c r="L106" s="26"/>
      <c r="M106" s="26"/>
      <c r="N106" s="26"/>
      <c r="O106" s="26"/>
      <c r="P106" s="26"/>
      <c r="Q106" s="26"/>
      <c r="R106" s="27"/>
      <c r="S106" s="28">
        <f t="shared" si="19"/>
        <v>0</v>
      </c>
    </row>
    <row r="107" spans="1:19" ht="16.5" thickBot="1" x14ac:dyDescent="0.3">
      <c r="A107" s="91"/>
      <c r="B107" s="24"/>
      <c r="C107" s="24"/>
      <c r="D107" s="24"/>
      <c r="E107" s="24"/>
      <c r="F107" s="24"/>
      <c r="G107" s="24"/>
      <c r="H107" s="24"/>
      <c r="I107" s="24"/>
      <c r="J107" s="40">
        <f t="shared" si="18"/>
        <v>0</v>
      </c>
      <c r="K107" s="25"/>
      <c r="L107" s="26"/>
      <c r="M107" s="26"/>
      <c r="N107" s="26"/>
      <c r="O107" s="26"/>
      <c r="P107" s="26"/>
      <c r="Q107" s="26"/>
      <c r="R107" s="27"/>
      <c r="S107" s="28">
        <f t="shared" si="19"/>
        <v>0</v>
      </c>
    </row>
    <row r="108" spans="1:19" ht="16.5" thickBot="1" x14ac:dyDescent="0.3">
      <c r="A108" s="91"/>
      <c r="B108" s="24"/>
      <c r="C108" s="24"/>
      <c r="D108" s="24"/>
      <c r="E108" s="24"/>
      <c r="F108" s="24"/>
      <c r="G108" s="24"/>
      <c r="H108" s="24"/>
      <c r="I108" s="24"/>
      <c r="J108" s="40">
        <f t="shared" si="18"/>
        <v>0</v>
      </c>
      <c r="K108" s="25"/>
      <c r="L108" s="26"/>
      <c r="M108" s="26"/>
      <c r="N108" s="26"/>
      <c r="O108" s="26"/>
      <c r="P108" s="26"/>
      <c r="Q108" s="26"/>
      <c r="R108" s="27"/>
      <c r="S108" s="28">
        <f t="shared" si="19"/>
        <v>0</v>
      </c>
    </row>
    <row r="109" spans="1:19" ht="16.5" thickBot="1" x14ac:dyDescent="0.3">
      <c r="A109" s="91"/>
      <c r="B109" s="24"/>
      <c r="C109" s="24"/>
      <c r="D109" s="24"/>
      <c r="E109" s="24"/>
      <c r="F109" s="24"/>
      <c r="G109" s="24"/>
      <c r="H109" s="24"/>
      <c r="I109" s="24"/>
      <c r="J109" s="40">
        <f t="shared" si="18"/>
        <v>0</v>
      </c>
      <c r="K109" s="25"/>
      <c r="L109" s="26"/>
      <c r="M109" s="26"/>
      <c r="N109" s="26"/>
      <c r="O109" s="26"/>
      <c r="P109" s="26"/>
      <c r="Q109" s="26"/>
      <c r="R109" s="27"/>
      <c r="S109" s="28">
        <f t="shared" si="19"/>
        <v>0</v>
      </c>
    </row>
    <row r="110" spans="1:19" ht="16.5" thickBot="1" x14ac:dyDescent="0.3">
      <c r="A110" s="91"/>
      <c r="B110" s="24"/>
      <c r="C110" s="24"/>
      <c r="D110" s="24"/>
      <c r="E110" s="24"/>
      <c r="F110" s="24"/>
      <c r="G110" s="24"/>
      <c r="H110" s="24"/>
      <c r="I110" s="24"/>
      <c r="J110" s="40">
        <f t="shared" si="18"/>
        <v>0</v>
      </c>
      <c r="K110" s="25"/>
      <c r="L110" s="26"/>
      <c r="M110" s="26"/>
      <c r="N110" s="26"/>
      <c r="O110" s="26"/>
      <c r="P110" s="26"/>
      <c r="Q110" s="26"/>
      <c r="R110" s="27"/>
      <c r="S110" s="28">
        <f>C110*1000+D110*2000+E110*2500+F110*5000+G110*100000+H110+I110+K110*300</f>
        <v>0</v>
      </c>
    </row>
    <row r="111" spans="1:19" ht="16.5" thickBot="1" x14ac:dyDescent="0.3">
      <c r="A111" s="91"/>
      <c r="B111" s="47"/>
      <c r="C111" s="47"/>
      <c r="D111" s="47"/>
      <c r="E111" s="47"/>
      <c r="F111" s="47"/>
      <c r="G111" s="47"/>
      <c r="H111" s="47"/>
      <c r="I111" s="47"/>
      <c r="J111" s="40">
        <f t="shared" si="18"/>
        <v>0</v>
      </c>
      <c r="K111" s="48"/>
      <c r="L111" s="26"/>
      <c r="M111" s="26"/>
      <c r="N111" s="26"/>
      <c r="O111" s="26"/>
      <c r="P111" s="26"/>
      <c r="Q111" s="26"/>
      <c r="R111" s="27"/>
      <c r="S111" s="28">
        <f>C111*1000+D111*2000+E111*2500+F111*5000+G111*100000+H111+I111+K111*300</f>
        <v>0</v>
      </c>
    </row>
    <row r="112" spans="1:19" ht="16.5" thickBot="1" x14ac:dyDescent="0.3">
      <c r="A112" s="65"/>
      <c r="B112" s="66"/>
      <c r="C112" s="66">
        <f>SUM(C101:C111)</f>
        <v>0</v>
      </c>
      <c r="D112" s="66">
        <f t="shared" ref="D112:K112" si="20">SUM(D101:D111)</f>
        <v>0</v>
      </c>
      <c r="E112" s="66">
        <f t="shared" si="20"/>
        <v>0</v>
      </c>
      <c r="F112" s="66">
        <f t="shared" si="20"/>
        <v>0</v>
      </c>
      <c r="G112" s="66">
        <f t="shared" si="20"/>
        <v>0</v>
      </c>
      <c r="H112" s="66">
        <f t="shared" si="20"/>
        <v>0</v>
      </c>
      <c r="I112" s="66">
        <f t="shared" si="20"/>
        <v>0</v>
      </c>
      <c r="J112" s="66">
        <f>SUM(J101:J111)</f>
        <v>0</v>
      </c>
      <c r="K112" s="66">
        <f t="shared" si="20"/>
        <v>0</v>
      </c>
      <c r="L112" s="37"/>
      <c r="M112" s="52"/>
      <c r="N112" s="52"/>
      <c r="O112" s="52"/>
      <c r="P112" s="52"/>
      <c r="Q112" s="52"/>
      <c r="R112" s="38"/>
      <c r="S112" s="39">
        <f>SUM(S101:S111)</f>
        <v>0</v>
      </c>
    </row>
    <row r="113" spans="1:19" x14ac:dyDescent="0.25">
      <c r="A113" s="60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37"/>
      <c r="M113" s="37"/>
      <c r="N113" s="37"/>
      <c r="O113" s="37"/>
      <c r="P113" s="37"/>
      <c r="Q113" s="37"/>
      <c r="R113" s="38"/>
      <c r="S113" s="64"/>
    </row>
    <row r="114" spans="1:19" ht="16.5" thickBot="1" x14ac:dyDescent="0.3">
      <c r="A114" s="92"/>
      <c r="B114" s="93"/>
      <c r="C114" s="93"/>
      <c r="D114" s="93"/>
      <c r="E114" s="93"/>
      <c r="F114" s="93"/>
      <c r="G114" s="93"/>
      <c r="H114" s="93"/>
      <c r="I114" s="93"/>
      <c r="J114" s="93"/>
      <c r="K114" s="93"/>
      <c r="L114" s="94"/>
      <c r="M114" s="94"/>
      <c r="N114" s="94"/>
      <c r="O114" s="94"/>
      <c r="P114" s="94"/>
      <c r="Q114" s="94"/>
      <c r="R114" s="94"/>
      <c r="S114" s="95"/>
    </row>
    <row r="115" spans="1:19" ht="16.5" thickBot="1" x14ac:dyDescent="0.3">
      <c r="A115" s="90" t="s">
        <v>42</v>
      </c>
      <c r="B115" s="24"/>
      <c r="C115" s="24"/>
      <c r="D115" s="24"/>
      <c r="E115" s="24"/>
      <c r="F115" s="24"/>
      <c r="G115" s="24"/>
      <c r="H115" s="24"/>
      <c r="I115" s="24"/>
      <c r="J115" s="40">
        <f>(H115+I115)/0.95</f>
        <v>0</v>
      </c>
      <c r="K115" s="25"/>
      <c r="L115" s="26"/>
      <c r="M115" s="26"/>
      <c r="N115" s="26"/>
      <c r="O115" s="26"/>
      <c r="P115" s="26"/>
      <c r="Q115" s="26"/>
      <c r="R115" s="27"/>
      <c r="S115" s="28">
        <f>C115*1000+D115*2000+E115*2500+F115*5000+G115*100000+H115+I115+K115</f>
        <v>0</v>
      </c>
    </row>
    <row r="116" spans="1:19" ht="16.5" thickBot="1" x14ac:dyDescent="0.3">
      <c r="A116" s="91"/>
      <c r="B116" s="24"/>
      <c r="C116" s="24"/>
      <c r="D116" s="24"/>
      <c r="E116" s="24"/>
      <c r="F116" s="24"/>
      <c r="G116" s="24"/>
      <c r="H116" s="24"/>
      <c r="I116" s="24"/>
      <c r="J116" s="40">
        <f t="shared" ref="J116:J120" si="21">(H116+I116)/0.95</f>
        <v>0</v>
      </c>
      <c r="K116" s="25"/>
      <c r="L116" s="26"/>
      <c r="M116" s="26"/>
      <c r="N116" s="26"/>
      <c r="O116" s="26"/>
      <c r="P116" s="26"/>
      <c r="Q116" s="26"/>
      <c r="R116" s="27"/>
      <c r="S116" s="28">
        <f t="shared" ref="S116:S120" si="22">C116*1000+D116*2000+E116*2500+F116*5000+G116*100000+H116+I116+K116</f>
        <v>0</v>
      </c>
    </row>
    <row r="117" spans="1:19" ht="16.5" thickBot="1" x14ac:dyDescent="0.3">
      <c r="A117" s="91"/>
      <c r="B117" s="24"/>
      <c r="C117" s="24"/>
      <c r="D117" s="24"/>
      <c r="E117" s="24"/>
      <c r="F117" s="24"/>
      <c r="G117" s="24"/>
      <c r="H117" s="24"/>
      <c r="I117" s="24"/>
      <c r="J117" s="40">
        <f t="shared" si="21"/>
        <v>0</v>
      </c>
      <c r="K117" s="25"/>
      <c r="L117" s="26"/>
      <c r="M117" s="26"/>
      <c r="N117" s="26"/>
      <c r="O117" s="26"/>
      <c r="P117" s="26"/>
      <c r="Q117" s="26"/>
      <c r="R117" s="27"/>
      <c r="S117" s="28">
        <f t="shared" si="22"/>
        <v>0</v>
      </c>
    </row>
    <row r="118" spans="1:19" ht="16.5" thickBot="1" x14ac:dyDescent="0.3">
      <c r="A118" s="91"/>
      <c r="B118" s="24"/>
      <c r="C118" s="24"/>
      <c r="D118" s="24"/>
      <c r="E118" s="24"/>
      <c r="F118" s="24"/>
      <c r="G118" s="24"/>
      <c r="H118" s="24"/>
      <c r="I118" s="24"/>
      <c r="J118" s="40">
        <f t="shared" si="21"/>
        <v>0</v>
      </c>
      <c r="K118" s="25"/>
      <c r="L118" s="26"/>
      <c r="M118" s="26"/>
      <c r="N118" s="26"/>
      <c r="O118" s="26"/>
      <c r="P118" s="26"/>
      <c r="Q118" s="26"/>
      <c r="R118" s="27"/>
      <c r="S118" s="28">
        <f t="shared" si="22"/>
        <v>0</v>
      </c>
    </row>
    <row r="119" spans="1:19" ht="16.5" thickBot="1" x14ac:dyDescent="0.3">
      <c r="A119" s="91"/>
      <c r="B119" s="24"/>
      <c r="C119" s="24"/>
      <c r="D119" s="24"/>
      <c r="E119" s="24"/>
      <c r="F119" s="24"/>
      <c r="G119" s="24"/>
      <c r="H119" s="24"/>
      <c r="I119" s="24"/>
      <c r="J119" s="40">
        <f t="shared" si="21"/>
        <v>0</v>
      </c>
      <c r="K119" s="25"/>
      <c r="L119" s="26"/>
      <c r="M119" s="26"/>
      <c r="N119" s="26"/>
      <c r="O119" s="26"/>
      <c r="P119" s="26"/>
      <c r="Q119" s="26"/>
      <c r="R119" s="27"/>
      <c r="S119" s="28">
        <f t="shared" si="22"/>
        <v>0</v>
      </c>
    </row>
    <row r="120" spans="1:19" ht="16.5" thickBot="1" x14ac:dyDescent="0.3">
      <c r="A120" s="91"/>
      <c r="B120" s="24"/>
      <c r="C120" s="24"/>
      <c r="D120" s="24"/>
      <c r="E120" s="24"/>
      <c r="F120" s="24"/>
      <c r="G120" s="24"/>
      <c r="H120" s="24"/>
      <c r="I120" s="24"/>
      <c r="J120" s="40">
        <f t="shared" si="21"/>
        <v>0</v>
      </c>
      <c r="K120" s="25"/>
      <c r="L120" s="26"/>
      <c r="M120" s="26"/>
      <c r="N120" s="26"/>
      <c r="O120" s="26"/>
      <c r="P120" s="26"/>
      <c r="Q120" s="26"/>
      <c r="R120" s="27"/>
      <c r="S120" s="28">
        <f t="shared" si="22"/>
        <v>0</v>
      </c>
    </row>
    <row r="121" spans="1:19" ht="16.5" thickBot="1" x14ac:dyDescent="0.3">
      <c r="A121" s="91"/>
      <c r="B121" s="24"/>
      <c r="C121" s="67"/>
      <c r="D121" s="67"/>
      <c r="E121" s="67"/>
      <c r="F121" s="67"/>
      <c r="G121" s="67"/>
      <c r="H121" s="67"/>
      <c r="I121" s="67"/>
      <c r="J121" s="40">
        <f>(H121+I121)/0.95</f>
        <v>0</v>
      </c>
      <c r="K121" s="68"/>
      <c r="L121" s="69"/>
      <c r="M121" s="69"/>
      <c r="N121" s="69"/>
      <c r="O121" s="69"/>
      <c r="P121" s="69"/>
      <c r="Q121" s="69"/>
      <c r="R121" s="70"/>
      <c r="S121" s="28">
        <f>C121*1000+D121*2000+E121*2500+F121*5000+G121*100000+H121+I121+K121</f>
        <v>0</v>
      </c>
    </row>
    <row r="122" spans="1:19" ht="16.5" thickBot="1" x14ac:dyDescent="0.3">
      <c r="A122" s="96"/>
      <c r="B122" s="66"/>
      <c r="C122" s="71"/>
      <c r="D122" s="71"/>
      <c r="E122" s="71"/>
      <c r="F122" s="71"/>
      <c r="G122" s="71"/>
      <c r="H122" s="71"/>
      <c r="I122" s="71"/>
      <c r="J122" s="40">
        <f>(H122+I122)/0.95</f>
        <v>0</v>
      </c>
      <c r="K122" s="72"/>
      <c r="L122" s="69"/>
      <c r="M122" s="69"/>
      <c r="N122" s="69"/>
      <c r="O122" s="69"/>
      <c r="P122" s="69"/>
      <c r="Q122" s="69"/>
      <c r="R122" s="70"/>
      <c r="S122" s="28">
        <f>C122*1000+D122*2000+E122*2500+F122*5000+G122*100000+H122+I122+K122</f>
        <v>0</v>
      </c>
    </row>
    <row r="123" spans="1:19" ht="16.5" thickBot="1" x14ac:dyDescent="0.3">
      <c r="A123" s="73"/>
      <c r="B123" s="74"/>
      <c r="C123" s="74">
        <f>SUM(C115:C122)</f>
        <v>0</v>
      </c>
      <c r="D123" s="74">
        <f t="shared" ref="D123:K123" si="23">SUM(D115:D122)</f>
        <v>0</v>
      </c>
      <c r="E123" s="74">
        <f t="shared" si="23"/>
        <v>0</v>
      </c>
      <c r="F123" s="74">
        <f t="shared" si="23"/>
        <v>0</v>
      </c>
      <c r="G123" s="74">
        <f t="shared" si="23"/>
        <v>0</v>
      </c>
      <c r="H123" s="74">
        <f t="shared" si="23"/>
        <v>0</v>
      </c>
      <c r="I123" s="74">
        <f t="shared" si="23"/>
        <v>0</v>
      </c>
      <c r="J123" s="74">
        <f>SUM(J115:J122)</f>
        <v>0</v>
      </c>
      <c r="K123" s="74">
        <f t="shared" si="23"/>
        <v>0</v>
      </c>
      <c r="L123" s="75"/>
      <c r="M123" s="75"/>
      <c r="N123" s="75"/>
      <c r="O123" s="75"/>
      <c r="P123" s="75"/>
      <c r="Q123" s="76"/>
      <c r="R123" s="76"/>
      <c r="S123" s="39">
        <f>SUM(S115:S122)</f>
        <v>0</v>
      </c>
    </row>
    <row r="125" spans="1:19" ht="16.5" thickBot="1" x14ac:dyDescent="0.3"/>
    <row r="126" spans="1:19" ht="16.5" thickBot="1" x14ac:dyDescent="0.3">
      <c r="A126" s="77" t="s">
        <v>43</v>
      </c>
      <c r="B126" s="78"/>
      <c r="C126" s="78">
        <f>C21+C38+C45+C62+C80+C98+C112+C123</f>
        <v>0</v>
      </c>
      <c r="D126" s="78">
        <f t="shared" ref="D126:K126" si="24">D21+D38+D45+D62+D80+D98+D112+D123</f>
        <v>0</v>
      </c>
      <c r="E126" s="78">
        <f t="shared" si="24"/>
        <v>0</v>
      </c>
      <c r="F126" s="78">
        <f t="shared" si="24"/>
        <v>0</v>
      </c>
      <c r="G126" s="78">
        <f t="shared" si="24"/>
        <v>0</v>
      </c>
      <c r="H126" s="78">
        <f t="shared" si="24"/>
        <v>0</v>
      </c>
      <c r="I126" s="78">
        <f t="shared" si="24"/>
        <v>0</v>
      </c>
      <c r="J126" s="78">
        <f t="shared" si="24"/>
        <v>0</v>
      </c>
      <c r="K126" s="79">
        <f t="shared" si="24"/>
        <v>0</v>
      </c>
      <c r="L126" s="80"/>
      <c r="M126" s="80"/>
      <c r="N126" s="80"/>
      <c r="O126" s="80"/>
      <c r="P126" s="75"/>
      <c r="Q126" s="76"/>
      <c r="R126" s="76"/>
      <c r="S126" s="39">
        <f>S21+S38+S45+S62+S80+S98+S112+S123</f>
        <v>0</v>
      </c>
    </row>
    <row r="131" spans="4:4" x14ac:dyDescent="0.25">
      <c r="D131" s="81"/>
    </row>
    <row r="132" spans="4:4" ht="27.75" customHeight="1" x14ac:dyDescent="0.25">
      <c r="D132" s="80"/>
    </row>
    <row r="133" spans="4:4" x14ac:dyDescent="0.25">
      <c r="D133" s="81"/>
    </row>
  </sheetData>
  <mergeCells count="24">
    <mergeCell ref="A46:S46"/>
    <mergeCell ref="A2:S2"/>
    <mergeCell ref="A4:A5"/>
    <mergeCell ref="B4:B5"/>
    <mergeCell ref="C4:G4"/>
    <mergeCell ref="H4:J4"/>
    <mergeCell ref="K4:K5"/>
    <mergeCell ref="L4:Q4"/>
    <mergeCell ref="R4:R5"/>
    <mergeCell ref="S4:S5"/>
    <mergeCell ref="A6:A20"/>
    <mergeCell ref="A22:S22"/>
    <mergeCell ref="A23:A37"/>
    <mergeCell ref="A39:S39"/>
    <mergeCell ref="A40:A44"/>
    <mergeCell ref="A101:A111"/>
    <mergeCell ref="A114:S114"/>
    <mergeCell ref="A115:A122"/>
    <mergeCell ref="A47:A61"/>
    <mergeCell ref="A64:S64"/>
    <mergeCell ref="A65:A79"/>
    <mergeCell ref="A82:S82"/>
    <mergeCell ref="A83:A97"/>
    <mergeCell ref="A100:S10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GESTION STOCK</vt:lpstr>
      <vt:lpstr>RECAP DU MOIS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Mack Vincent Boris LOUBELOT [MTN-CG PNR]</dc:creator>
  <cp:lastModifiedBy>Mack Vincent Boris LOUBELOT [MTN-CG PNR]</cp:lastModifiedBy>
  <dcterms:created xsi:type="dcterms:W3CDTF">2017-11-19T17:14:54Z</dcterms:created>
  <dcterms:modified xsi:type="dcterms:W3CDTF">2017-11-19T19:42:09Z</dcterms:modified>
</cp:coreProperties>
</file>