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81649\Documents\"/>
    </mc:Choice>
  </mc:AlternateContent>
  <bookViews>
    <workbookView xWindow="0" yWindow="0" windowWidth="28800" windowHeight="12435"/>
  </bookViews>
  <sheets>
    <sheet name="POI_POSTE" sheetId="2" r:id="rId1"/>
  </sheets>
  <definedNames>
    <definedName name="_xlnm._FilterDatabase" localSheetId="0" hidden="1">POI_POSTE!$N$1:$U$5</definedName>
  </definedNames>
  <calcPr calcId="152511"/>
</workbook>
</file>

<file path=xl/calcChain.xml><?xml version="1.0" encoding="utf-8"?>
<calcChain xmlns="http://schemas.openxmlformats.org/spreadsheetml/2006/main">
  <c r="O5" i="2" l="1"/>
  <c r="N5" i="2"/>
  <c r="L5" i="2"/>
  <c r="R5" i="2" s="1"/>
  <c r="T5" i="2" s="1"/>
  <c r="K5" i="2"/>
  <c r="P5" i="2" s="1"/>
  <c r="J5" i="2"/>
  <c r="Q5" i="2" s="1"/>
  <c r="S5" i="2" s="1"/>
  <c r="I5" i="2"/>
  <c r="O4" i="2"/>
  <c r="N4" i="2"/>
  <c r="L4" i="2"/>
  <c r="R4" i="2" s="1"/>
  <c r="T4" i="2" s="1"/>
  <c r="K4" i="2"/>
  <c r="P4" i="2" s="1"/>
  <c r="J4" i="2"/>
  <c r="Q4" i="2" s="1"/>
  <c r="S4" i="2" s="1"/>
  <c r="I4" i="2"/>
  <c r="O3" i="2"/>
  <c r="N3" i="2"/>
  <c r="L3" i="2"/>
  <c r="R3" i="2" s="1"/>
  <c r="T3" i="2" s="1"/>
  <c r="K3" i="2"/>
  <c r="P3" i="2" s="1"/>
  <c r="J3" i="2"/>
  <c r="Q3" i="2" s="1"/>
  <c r="S3" i="2" s="1"/>
  <c r="I3" i="2"/>
  <c r="O2" i="2"/>
  <c r="N2" i="2"/>
  <c r="L2" i="2"/>
  <c r="R2" i="2" s="1"/>
  <c r="T2" i="2" s="1"/>
  <c r="K2" i="2"/>
  <c r="P2" i="2" s="1"/>
  <c r="J2" i="2"/>
  <c r="Q2" i="2" s="1"/>
  <c r="S2" i="2" s="1"/>
  <c r="I2" i="2"/>
  <c r="W4" i="2" l="1"/>
  <c r="W5" i="2"/>
  <c r="W2" i="2"/>
  <c r="W3" i="2"/>
</calcChain>
</file>

<file path=xl/sharedStrings.xml><?xml version="1.0" encoding="utf-8"?>
<sst xmlns="http://schemas.openxmlformats.org/spreadsheetml/2006/main" count="49" uniqueCount="40">
  <si>
    <t xml:space="preserve">VLEDIC0074  </t>
  </si>
  <si>
    <t xml:space="preserve">ST AU  </t>
  </si>
  <si>
    <t>LE GAST</t>
  </si>
  <si>
    <t>-1.09312</t>
  </si>
  <si>
    <t>48.78784</t>
  </si>
  <si>
    <t>-1.09432</t>
  </si>
  <si>
    <t>48.79029</t>
  </si>
  <si>
    <t>-1.08820</t>
  </si>
  <si>
    <t>48.79089</t>
  </si>
  <si>
    <t>-1.09121</t>
  </si>
  <si>
    <t>48.79946</t>
  </si>
  <si>
    <t xml:space="preserve">MENATRIERE  </t>
  </si>
  <si>
    <t xml:space="preserve">LA RICHAUDIERE  </t>
  </si>
  <si>
    <t xml:space="preserve">MARCELLIERE  </t>
  </si>
  <si>
    <t xml:space="preserve">MOULIN GAST  </t>
  </si>
  <si>
    <t>LON</t>
  </si>
  <si>
    <t>LAT</t>
  </si>
  <si>
    <t>NOM</t>
  </si>
  <si>
    <t>N°</t>
  </si>
  <si>
    <t>GDO</t>
  </si>
  <si>
    <t>DPT</t>
  </si>
  <si>
    <t>CNE</t>
  </si>
  <si>
    <t>Autre</t>
  </si>
  <si>
    <t>form1</t>
  </si>
  <si>
    <t>form2</t>
  </si>
  <si>
    <t>form3</t>
  </si>
  <si>
    <t>form4</t>
  </si>
  <si>
    <t>14296P0014</t>
  </si>
  <si>
    <t>14296P0018</t>
  </si>
  <si>
    <t>14296P0001</t>
  </si>
  <si>
    <t>14296P0013</t>
  </si>
  <si>
    <t>x</t>
  </si>
  <si>
    <t>y</t>
  </si>
  <si>
    <t>num</t>
  </si>
  <si>
    <t>dep</t>
  </si>
  <si>
    <t>nom</t>
  </si>
  <si>
    <t>ss esp nom</t>
  </si>
  <si>
    <t>ss esp dpt</t>
  </si>
  <si>
    <t>%</t>
  </si>
  <si>
    <t>conc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</si>
</sst>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18" fillId="0" borderId="0" xfId="0" applyFont="1"/>
    <xf numFmtId="9" fontId="18" fillId="0" borderId="0" xfId="42" applyFont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"/>
  <sheetViews>
    <sheetView tabSelected="1" topLeftCell="J1" workbookViewId="0">
      <selection activeCell="Z14" sqref="Z14"/>
    </sheetView>
  </sheetViews>
  <sheetFormatPr baseColWidth="10" defaultRowHeight="11.25" x14ac:dyDescent="0.2"/>
  <cols>
    <col min="1" max="1" width="11.42578125" style="1" customWidth="1"/>
    <col min="2" max="6" width="11.42578125" style="1"/>
    <col min="7" max="7" width="34.5703125" style="1" bestFit="1" customWidth="1"/>
    <col min="8" max="8" width="18.28515625" style="1" bestFit="1" customWidth="1"/>
    <col min="9" max="9" width="17.140625" style="1" bestFit="1" customWidth="1"/>
    <col min="10" max="10" width="20.140625" style="1" bestFit="1" customWidth="1"/>
    <col min="11" max="11" width="12.28515625" style="1" bestFit="1" customWidth="1"/>
    <col min="12" max="20" width="11.42578125" style="1"/>
    <col min="21" max="21" width="11.42578125" style="2"/>
    <col min="22" max="16384" width="11.42578125" style="1"/>
  </cols>
  <sheetData>
    <row r="1" spans="1:23" x14ac:dyDescent="0.2">
      <c r="A1" s="1" t="s">
        <v>15</v>
      </c>
      <c r="B1" s="1" t="s">
        <v>16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N1" s="1" t="s">
        <v>31</v>
      </c>
      <c r="O1" s="1" t="s">
        <v>32</v>
      </c>
      <c r="P1" s="1" t="s">
        <v>33</v>
      </c>
      <c r="Q1" s="1" t="s">
        <v>35</v>
      </c>
      <c r="R1" s="1" t="s">
        <v>34</v>
      </c>
      <c r="S1" s="1" t="s">
        <v>36</v>
      </c>
      <c r="T1" s="1" t="s">
        <v>37</v>
      </c>
      <c r="U1" s="2" t="s">
        <v>38</v>
      </c>
      <c r="W1" s="1" t="s">
        <v>39</v>
      </c>
    </row>
    <row r="2" spans="1:23" x14ac:dyDescent="0.2">
      <c r="A2" s="1" t="s">
        <v>3</v>
      </c>
      <c r="B2" s="1" t="s">
        <v>4</v>
      </c>
      <c r="C2" s="1" t="s">
        <v>11</v>
      </c>
      <c r="D2" s="1" t="s">
        <v>27</v>
      </c>
      <c r="E2" s="1" t="s">
        <v>0</v>
      </c>
      <c r="F2" s="1" t="s">
        <v>1</v>
      </c>
      <c r="G2" s="1" t="s">
        <v>2</v>
      </c>
      <c r="I2" s="1" t="str">
        <f>+IF(ISERROR(SEARCH("*p*",D2)),+CONCATENATE(C2," ",D2),"")</f>
        <v/>
      </c>
      <c r="J2" s="1" t="str">
        <f t="shared" ref="J2:J5" si="0">+IF(ISERROR(SEARCH("*p*",D2)),I2,C2)</f>
        <v xml:space="preserve">MENATRIERE  </v>
      </c>
      <c r="K2" s="1" t="str">
        <f>+IF(ISERROR(SEARCH("*p*",D2)),E2,D2)</f>
        <v>14296P0014</v>
      </c>
      <c r="L2" s="1" t="str">
        <f>+IF(ISERROR(SEARCH("*C*",E2)),F2,E2)</f>
        <v xml:space="preserve">VLEDIC0074  </v>
      </c>
      <c r="N2" s="1" t="str">
        <f>+A2</f>
        <v>-1.09312</v>
      </c>
      <c r="O2" s="1" t="str">
        <f>+B2</f>
        <v>48.78784</v>
      </c>
      <c r="P2" s="1" t="str">
        <f>+K2</f>
        <v>14296P0014</v>
      </c>
      <c r="Q2" s="1" t="str">
        <f>+J2</f>
        <v xml:space="preserve">MENATRIERE  </v>
      </c>
      <c r="R2" s="1" t="str">
        <f>+L2</f>
        <v xml:space="preserve">VLEDIC0074  </v>
      </c>
      <c r="S2" s="1" t="str">
        <f>+TRIM(Q2)</f>
        <v>MENATRIERE</v>
      </c>
      <c r="T2" s="1" t="str">
        <f>+TRIM(R2)</f>
        <v>VLEDIC0074</v>
      </c>
      <c r="U2" s="2">
        <v>0</v>
      </c>
      <c r="W2" s="1" t="str">
        <f>+CONCATENATE(N2,",",O2,",","@",P2," - ",S2," - ",T2,"@")</f>
        <v>-1.09312,48.78784,@14296P0014 - MENATRIERE - VLEDIC0074@</v>
      </c>
    </row>
    <row r="3" spans="1:23" x14ac:dyDescent="0.2">
      <c r="A3" s="1" t="s">
        <v>5</v>
      </c>
      <c r="B3" s="1" t="s">
        <v>6</v>
      </c>
      <c r="C3" s="1" t="s">
        <v>12</v>
      </c>
      <c r="D3" s="1" t="s">
        <v>28</v>
      </c>
      <c r="E3" s="1" t="s">
        <v>0</v>
      </c>
      <c r="F3" s="1" t="s">
        <v>1</v>
      </c>
      <c r="G3" s="1" t="s">
        <v>2</v>
      </c>
      <c r="I3" s="1" t="str">
        <f t="shared" ref="I3:I5" si="1">+IF(ISERROR(SEARCH("*p*",D3)),+CONCATENATE(C3," ",D3),"")</f>
        <v/>
      </c>
      <c r="J3" s="1" t="str">
        <f t="shared" si="0"/>
        <v xml:space="preserve">LA RICHAUDIERE  </v>
      </c>
      <c r="K3" s="1" t="str">
        <f t="shared" ref="K3:K5" si="2">+IF(ISERROR(SEARCH("*p*",D3)),E3,D3)</f>
        <v>14296P0018</v>
      </c>
      <c r="L3" s="1" t="str">
        <f t="shared" ref="L3:L5" si="3">+IF(ISERROR(SEARCH("*C*",E3)),F3,E3)</f>
        <v xml:space="preserve">VLEDIC0074  </v>
      </c>
      <c r="N3" s="1" t="str">
        <f t="shared" ref="N3:O5" si="4">+A3</f>
        <v>-1.09432</v>
      </c>
      <c r="O3" s="1" t="str">
        <f t="shared" si="4"/>
        <v>48.79029</v>
      </c>
      <c r="P3" s="1" t="str">
        <f t="shared" ref="P3:P5" si="5">+K3</f>
        <v>14296P0018</v>
      </c>
      <c r="Q3" s="1" t="str">
        <f t="shared" ref="Q3:Q5" si="6">+J3</f>
        <v xml:space="preserve">LA RICHAUDIERE  </v>
      </c>
      <c r="R3" s="1" t="str">
        <f t="shared" ref="R3:R5" si="7">+L3</f>
        <v xml:space="preserve">VLEDIC0074  </v>
      </c>
      <c r="S3" s="1" t="str">
        <f t="shared" ref="S3:T5" si="8">+TRIM(Q3)</f>
        <v>LA RICHAUDIERE</v>
      </c>
      <c r="T3" s="1" t="str">
        <f t="shared" si="8"/>
        <v>VLEDIC0074</v>
      </c>
      <c r="U3" s="2">
        <v>0.1</v>
      </c>
      <c r="W3" s="1" t="str">
        <f t="shared" ref="W3:W5" si="9">+CONCATENATE(N3,",",O3,",","@",P3," - ",S3," - ",T3,"@")</f>
        <v>-1.09432,48.79029,@14296P0018 - LA RICHAUDIERE - VLEDIC0074@</v>
      </c>
    </row>
    <row r="4" spans="1:23" x14ac:dyDescent="0.2">
      <c r="A4" s="1" t="s">
        <v>7</v>
      </c>
      <c r="B4" s="1" t="s">
        <v>8</v>
      </c>
      <c r="C4" s="1" t="s">
        <v>13</v>
      </c>
      <c r="D4" s="1" t="s">
        <v>29</v>
      </c>
      <c r="E4" s="1" t="s">
        <v>0</v>
      </c>
      <c r="F4" s="1" t="s">
        <v>1</v>
      </c>
      <c r="G4" s="1" t="s">
        <v>2</v>
      </c>
      <c r="I4" s="1" t="str">
        <f t="shared" si="1"/>
        <v/>
      </c>
      <c r="J4" s="1" t="str">
        <f t="shared" si="0"/>
        <v xml:space="preserve">MARCELLIERE  </v>
      </c>
      <c r="K4" s="1" t="str">
        <f t="shared" si="2"/>
        <v>14296P0001</v>
      </c>
      <c r="L4" s="1" t="str">
        <f t="shared" si="3"/>
        <v xml:space="preserve">VLEDIC0074  </v>
      </c>
      <c r="N4" s="1" t="str">
        <f t="shared" si="4"/>
        <v>-1.08820</v>
      </c>
      <c r="O4" s="1" t="str">
        <f t="shared" si="4"/>
        <v>48.79089</v>
      </c>
      <c r="P4" s="1" t="str">
        <f t="shared" si="5"/>
        <v>14296P0001</v>
      </c>
      <c r="Q4" s="1" t="str">
        <f t="shared" si="6"/>
        <v xml:space="preserve">MARCELLIERE  </v>
      </c>
      <c r="R4" s="1" t="str">
        <f t="shared" si="7"/>
        <v xml:space="preserve">VLEDIC0074  </v>
      </c>
      <c r="S4" s="1" t="str">
        <f t="shared" si="8"/>
        <v>MARCELLIERE</v>
      </c>
      <c r="T4" s="1" t="str">
        <f t="shared" si="8"/>
        <v>VLEDIC0074</v>
      </c>
      <c r="U4" s="2">
        <v>0.15</v>
      </c>
      <c r="W4" s="1" t="str">
        <f t="shared" si="9"/>
        <v>-1.08820,48.79089,@14296P0001 - MARCELLIERE - VLEDIC0074@</v>
      </c>
    </row>
    <row r="5" spans="1:23" x14ac:dyDescent="0.2">
      <c r="A5" s="1" t="s">
        <v>9</v>
      </c>
      <c r="B5" s="1" t="s">
        <v>10</v>
      </c>
      <c r="C5" s="1" t="s">
        <v>14</v>
      </c>
      <c r="D5" s="1" t="s">
        <v>30</v>
      </c>
      <c r="E5" s="1" t="s">
        <v>0</v>
      </c>
      <c r="F5" s="1" t="s">
        <v>1</v>
      </c>
      <c r="G5" s="1" t="s">
        <v>2</v>
      </c>
      <c r="I5" s="1" t="str">
        <f t="shared" si="1"/>
        <v/>
      </c>
      <c r="J5" s="1" t="str">
        <f t="shared" si="0"/>
        <v xml:space="preserve">MOULIN GAST  </v>
      </c>
      <c r="K5" s="1" t="str">
        <f t="shared" si="2"/>
        <v>14296P0013</v>
      </c>
      <c r="L5" s="1" t="str">
        <f t="shared" si="3"/>
        <v xml:space="preserve">VLEDIC0074  </v>
      </c>
      <c r="N5" s="1" t="str">
        <f t="shared" si="4"/>
        <v>-1.09121</v>
      </c>
      <c r="O5" s="1" t="str">
        <f t="shared" si="4"/>
        <v>48.79946</v>
      </c>
      <c r="P5" s="1" t="str">
        <f t="shared" si="5"/>
        <v>14296P0013</v>
      </c>
      <c r="Q5" s="1" t="str">
        <f t="shared" si="6"/>
        <v xml:space="preserve">MOULIN GAST  </v>
      </c>
      <c r="R5" s="1" t="str">
        <f t="shared" si="7"/>
        <v xml:space="preserve">VLEDIC0074  </v>
      </c>
      <c r="S5" s="1" t="str">
        <f t="shared" si="8"/>
        <v>MOULIN GAST</v>
      </c>
      <c r="T5" s="1" t="str">
        <f t="shared" si="8"/>
        <v>VLEDIC0074</v>
      </c>
      <c r="U5" s="2">
        <v>0.01</v>
      </c>
      <c r="W5" s="1" t="str">
        <f t="shared" si="9"/>
        <v>-1.09121,48.79946,@14296P0013 - MOULIN GAST - VLEDIC0074@</v>
      </c>
    </row>
  </sheetData>
  <autoFilter ref="N1:U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POI_POSTE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 Pascal</dc:creator>
  <cp:lastModifiedBy>Caille Pascal</cp:lastModifiedBy>
  <dcterms:created xsi:type="dcterms:W3CDTF">2018-02-01T09:44:28Z</dcterms:created>
  <dcterms:modified xsi:type="dcterms:W3CDTF">2018-02-01T10:42:52Z</dcterms:modified>
</cp:coreProperties>
</file>