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880" tabRatio="637"/>
  </bookViews>
  <sheets>
    <sheet name="Accueil" sheetId="51" r:id="rId1"/>
    <sheet name="Listing_Coursiers" sheetId="54" r:id="rId2"/>
    <sheet name="Tarifs" sheetId="53" r:id="rId3"/>
    <sheet name="Modèle" sheetId="2" r:id="rId4"/>
  </sheets>
  <definedNames>
    <definedName name="Coursiers">Listing_Coursiers!$A$3:$C$74</definedName>
    <definedName name="_xlnm.Print_Area" localSheetId="3">Modèle!$B$1:$H$47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2" l="1"/>
  <c r="C28" i="2" l="1"/>
  <c r="G28" i="2"/>
  <c r="F28" i="2"/>
  <c r="E28" i="2"/>
  <c r="D28" i="2"/>
  <c r="F7" i="2" l="1"/>
  <c r="H20" i="2" l="1"/>
  <c r="C20" i="2"/>
  <c r="H18" i="2"/>
  <c r="C18" i="2"/>
  <c r="F16" i="2"/>
  <c r="C16" i="2"/>
  <c r="C14" i="2"/>
  <c r="H12" i="2"/>
  <c r="F12" i="2"/>
  <c r="C12" i="2"/>
  <c r="G43" i="2" l="1"/>
  <c r="F43" i="2" l="1"/>
  <c r="E43" i="2"/>
  <c r="D43" i="2"/>
  <c r="B43" i="2"/>
  <c r="C43" i="2"/>
  <c r="F32" i="2" l="1"/>
  <c r="F37" i="2" s="1"/>
</calcChain>
</file>

<file path=xl/sharedStrings.xml><?xml version="1.0" encoding="utf-8"?>
<sst xmlns="http://schemas.openxmlformats.org/spreadsheetml/2006/main" count="201" uniqueCount="164">
  <si>
    <t>NOM :</t>
  </si>
  <si>
    <t>Corsaire</t>
  </si>
  <si>
    <t>Prénom :</t>
  </si>
  <si>
    <t>Né le :</t>
  </si>
  <si>
    <t>Adresse :</t>
  </si>
  <si>
    <t>Ville :</t>
  </si>
  <si>
    <t>CP :</t>
  </si>
  <si>
    <t>Courriel :</t>
  </si>
  <si>
    <t>Portable :</t>
  </si>
  <si>
    <t>N° Fiche :</t>
  </si>
  <si>
    <t>À modifier si des renseignements sont erronés.</t>
  </si>
  <si>
    <r>
      <t xml:space="preserve">* Le N° de permis est indispensable pour être signaleur et </t>
    </r>
    <r>
      <rPr>
        <b/>
        <u/>
        <sz val="10"/>
        <color theme="1"/>
        <rFont val="Times New Roman"/>
        <family val="1"/>
      </rPr>
      <t>vous êtes tous des signaleurs potentiels</t>
    </r>
    <r>
      <rPr>
        <b/>
        <sz val="10"/>
        <color theme="1"/>
        <rFont val="Times New Roman"/>
        <family val="1"/>
      </rPr>
      <t>.</t>
    </r>
  </si>
  <si>
    <t>N° Permis de Conduire* :</t>
  </si>
  <si>
    <t>MMC</t>
  </si>
  <si>
    <t>MML</t>
  </si>
  <si>
    <t>CC</t>
  </si>
  <si>
    <t>CL</t>
  </si>
  <si>
    <t>TAILLES</t>
  </si>
  <si>
    <t>Adhésion statutaire siège</t>
  </si>
  <si>
    <t xml:space="preserve">Licence FSASPTT </t>
  </si>
  <si>
    <t>Cotisation Section</t>
  </si>
  <si>
    <t>Licence UFOLEP</t>
  </si>
  <si>
    <t>Assurance</t>
  </si>
  <si>
    <t xml:space="preserve">Montant à régler avec licence UFOLEP et licence FFC </t>
  </si>
  <si>
    <t>Joindre un chèque postal ou bancaire</t>
  </si>
  <si>
    <t>Date :</t>
  </si>
  <si>
    <t>Signature :</t>
  </si>
  <si>
    <t>Licence FFC</t>
  </si>
  <si>
    <t>Représentant le montant à régler de votre réadhésion à l’ordre de : 
ASPTT Orléans</t>
  </si>
  <si>
    <t>Tel Bureau :</t>
  </si>
  <si>
    <t>Tel  Dom :</t>
  </si>
  <si>
    <t>SECTION CYCLISME</t>
  </si>
  <si>
    <t>ID</t>
  </si>
  <si>
    <t>Nom</t>
  </si>
  <si>
    <t>Prénom</t>
  </si>
  <si>
    <t>Adresse</t>
  </si>
  <si>
    <t>CP</t>
  </si>
  <si>
    <t>Ville</t>
  </si>
  <si>
    <t>Date  Naiss</t>
  </si>
  <si>
    <t>N° Licence
UFOLEP</t>
  </si>
  <si>
    <t>CAT
UFOLEP
Route</t>
  </si>
  <si>
    <t>CAT
UFOLEP
Cross</t>
  </si>
  <si>
    <t>N° Licence
FFC</t>
  </si>
  <si>
    <t>CAT
FFC</t>
  </si>
  <si>
    <t xml:space="preserve">Tél Domicile </t>
  </si>
  <si>
    <t>Tél  Bureau</t>
  </si>
  <si>
    <t>Cellulaire</t>
  </si>
  <si>
    <t>Permis conduire</t>
  </si>
  <si>
    <t>Couriel</t>
  </si>
  <si>
    <t>Maillot Manches courtes</t>
  </si>
  <si>
    <t>Maillot Manches longues</t>
  </si>
  <si>
    <t>Cuissard Court</t>
  </si>
  <si>
    <t>Cuissard Long</t>
  </si>
  <si>
    <t>BARRAGAN</t>
  </si>
  <si>
    <t>Adrian</t>
  </si>
  <si>
    <t/>
  </si>
  <si>
    <t>neptunos1@msn,com</t>
  </si>
  <si>
    <t>BAUDIN</t>
  </si>
  <si>
    <t>Joëlle</t>
  </si>
  <si>
    <t>joelbaudin@aol.com</t>
  </si>
  <si>
    <t>BAUDRON</t>
  </si>
  <si>
    <t>Claude</t>
  </si>
  <si>
    <t>Yann</t>
  </si>
  <si>
    <t>y.baudron@free.fr</t>
  </si>
  <si>
    <t>BERNARD</t>
  </si>
  <si>
    <t>François</t>
  </si>
  <si>
    <t>francois.bernard45@club-internet.fr</t>
  </si>
  <si>
    <t>BRANTHOMME</t>
  </si>
  <si>
    <t>Simon</t>
  </si>
  <si>
    <t>simon.branthomme@wanadoo.fr</t>
  </si>
  <si>
    <t>CESPEDES</t>
  </si>
  <si>
    <t>Georges</t>
  </si>
  <si>
    <t>roja45@hotmail.fr</t>
  </si>
  <si>
    <t>CHANTRAINE</t>
  </si>
  <si>
    <t>chantraine.joelle@neuf.fr</t>
  </si>
  <si>
    <t>CHARTIER</t>
  </si>
  <si>
    <t>Jean Michel</t>
  </si>
  <si>
    <t>Jean-mi45160@orange.fr</t>
  </si>
  <si>
    <t>CINTADO</t>
  </si>
  <si>
    <t>Jean-Louis</t>
  </si>
  <si>
    <t>jean-louis.cintado@herve-thermique.com</t>
  </si>
  <si>
    <t>DELGADO</t>
  </si>
  <si>
    <t>Filipe</t>
  </si>
  <si>
    <t>filipe.delagado@sfr.fr</t>
  </si>
  <si>
    <t>DORNIER</t>
  </si>
  <si>
    <t>DURAND</t>
  </si>
  <si>
    <t>Jérôme</t>
  </si>
  <si>
    <t>didjy@dbmail,com</t>
  </si>
  <si>
    <t>GAMBART</t>
  </si>
  <si>
    <t>Jean paul</t>
  </si>
  <si>
    <t>GARCIA ORTEGA</t>
  </si>
  <si>
    <t>Luis Manuel</t>
  </si>
  <si>
    <t>luismanuel.garciaortega@gmail.com</t>
  </si>
  <si>
    <t>GAUTHIER</t>
  </si>
  <si>
    <t>Thierry</t>
  </si>
  <si>
    <t>thierry@f5mxh.fr</t>
  </si>
  <si>
    <t>GORAU</t>
  </si>
  <si>
    <t>Sylvain</t>
  </si>
  <si>
    <t>sylvain-gorau@orange.fr</t>
  </si>
  <si>
    <t>LACOU</t>
  </si>
  <si>
    <t>Frédéric</t>
  </si>
  <si>
    <t>frederic@lacou,fr</t>
  </si>
  <si>
    <t>LE MOIGN</t>
  </si>
  <si>
    <t>Thibaud</t>
  </si>
  <si>
    <t>thibaud.lemoingn@outlook.fr</t>
  </si>
  <si>
    <t>LENNE</t>
  </si>
  <si>
    <t>Pascal</t>
  </si>
  <si>
    <t>pascal.lenne2@wanadoo,fr</t>
  </si>
  <si>
    <t>LIBAULT</t>
  </si>
  <si>
    <t>Romain</t>
  </si>
  <si>
    <t>romain.libault@orange.fr</t>
  </si>
  <si>
    <t>LOUIS</t>
  </si>
  <si>
    <t>pascal-louis-45@hotmail.com</t>
  </si>
  <si>
    <t>LOUSSOUARN</t>
  </si>
  <si>
    <t>Ludovic</t>
  </si>
  <si>
    <t>ludovicloussouarn@wanadoo.fr</t>
  </si>
  <si>
    <t>MARCHAND</t>
  </si>
  <si>
    <t>StéphanIe</t>
  </si>
  <si>
    <t>stephanie45000@hotmail,fr</t>
  </si>
  <si>
    <t>MERCIER</t>
  </si>
  <si>
    <t>Dominique</t>
  </si>
  <si>
    <t>mercier.dominique@neuf.fr</t>
  </si>
  <si>
    <t>MERON</t>
  </si>
  <si>
    <t>Éric</t>
  </si>
  <si>
    <t>meron@noos.fr</t>
  </si>
  <si>
    <t>PELOILLE</t>
  </si>
  <si>
    <t>Laurent</t>
  </si>
  <si>
    <t>laurent21777@free.fr</t>
  </si>
  <si>
    <t>PIAT</t>
  </si>
  <si>
    <t>Christophe</t>
  </si>
  <si>
    <t>christophe.piat45@gmail.com</t>
  </si>
  <si>
    <t>RODRIGUEZ</t>
  </si>
  <si>
    <t>Alberto</t>
  </si>
  <si>
    <t>albertorodriguez@orange.fr</t>
  </si>
  <si>
    <t>SCHAFER</t>
  </si>
  <si>
    <t>Bernard</t>
  </si>
  <si>
    <t>b.schafer@free.fr</t>
  </si>
  <si>
    <t>SOBCZAK</t>
  </si>
  <si>
    <t>lo.sobczak@wanadoo,fr</t>
  </si>
  <si>
    <t>TOURETTE</t>
  </si>
  <si>
    <t>Sandrine</t>
  </si>
  <si>
    <t>tourette.thierry@free.fr</t>
  </si>
  <si>
    <t>34</t>
  </si>
  <si>
    <t>TOURY</t>
  </si>
  <si>
    <t>Jean Marie</t>
  </si>
  <si>
    <t>jmt.toury@wanadoo.fr</t>
  </si>
  <si>
    <t>35</t>
  </si>
  <si>
    <t>VERGNE</t>
  </si>
  <si>
    <t>Jean Pierre</t>
  </si>
  <si>
    <t>jpv10@orange.fr</t>
  </si>
  <si>
    <t xml:space="preserve">Montant à régler avec licence
 UFOLEP </t>
  </si>
  <si>
    <t>Adhésion 
statutaire siège</t>
  </si>
  <si>
    <t>FICHES RE-ADHESION SAISON</t>
  </si>
  <si>
    <t>2017/2018</t>
  </si>
  <si>
    <t>RE-ADHESION SAISON :</t>
  </si>
  <si>
    <t>Joël</t>
  </si>
  <si>
    <t>C10</t>
  </si>
  <si>
    <t>C12</t>
  </si>
  <si>
    <t>F12</t>
  </si>
  <si>
    <t>C16</t>
  </si>
  <si>
    <t>C14</t>
  </si>
  <si>
    <t>F16</t>
  </si>
  <si>
    <t>C20</t>
  </si>
  <si>
    <t>H20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</si>
</sst>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0#&quot; &quot;##&quot; &quot;##&quot; &quot;##&quot; &quot;##"/>
    <numFmt numFmtId="166" formatCode="0#\ ##\ ##\ ##\ ##"/>
    <numFmt numFmtId="167" formatCode="#,##0.00\ &quot;€&quot;"/>
  </numFmts>
  <fonts count="36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11"/>
      <color theme="1"/>
      <name val="Georgia"/>
      <family val="1"/>
    </font>
    <font>
      <b/>
      <sz val="11"/>
      <color theme="1"/>
      <name val="Georgia"/>
      <family val="1"/>
    </font>
    <font>
      <sz val="11"/>
      <color theme="4" tint="-0.499984740745262"/>
      <name val="Georgia"/>
      <family val="1"/>
    </font>
    <font>
      <b/>
      <sz val="11"/>
      <color theme="0"/>
      <name val="Georgia"/>
      <family val="1"/>
    </font>
    <font>
      <sz val="10"/>
      <name val="Georgia"/>
      <family val="1"/>
    </font>
    <font>
      <sz val="10"/>
      <color indexed="8"/>
      <name val="Georgia"/>
      <family val="1"/>
    </font>
    <font>
      <b/>
      <sz val="10"/>
      <name val="Georgia"/>
      <family val="1"/>
    </font>
    <font>
      <b/>
      <sz val="10"/>
      <color indexed="8"/>
      <name val="Georgia"/>
      <family val="1"/>
    </font>
    <font>
      <sz val="10"/>
      <color theme="1"/>
      <name val="Georgia"/>
      <family val="1"/>
    </font>
    <font>
      <sz val="11"/>
      <name val="Georgia"/>
      <family val="1"/>
    </font>
    <font>
      <sz val="11"/>
      <color indexed="8"/>
      <name val="Georgia"/>
      <family val="1"/>
    </font>
    <font>
      <u/>
      <sz val="12"/>
      <color indexed="12"/>
      <name val="Arial"/>
      <family val="2"/>
    </font>
    <font>
      <u/>
      <sz val="10"/>
      <color indexed="12"/>
      <name val="Georgia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8" tint="-0.499984740745262"/>
      <name val="Times New Roman"/>
      <family val="1"/>
    </font>
    <font>
      <b/>
      <sz val="11"/>
      <color theme="4" tint="-0.499984740745262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6"/>
      <color rgb="FF000080"/>
      <name val="Times New Roman"/>
      <family val="1"/>
    </font>
    <font>
      <b/>
      <sz val="14"/>
      <color theme="1"/>
      <name val="Times New Roman"/>
      <family val="1"/>
    </font>
    <font>
      <b/>
      <sz val="16"/>
      <color theme="2" tint="-0.499984740745262"/>
      <name val="Times New Roman"/>
      <family val="1"/>
    </font>
    <font>
      <b/>
      <sz val="12"/>
      <color theme="1"/>
      <name val="Times New Roman"/>
      <family val="1"/>
    </font>
    <font>
      <sz val="11"/>
      <color theme="0"/>
      <name val="Times New Roman"/>
      <family val="1"/>
    </font>
    <font>
      <sz val="11"/>
      <color theme="0" tint="-0.34998626667073579"/>
      <name val="Calibri"/>
      <family val="2"/>
      <scheme val="minor"/>
    </font>
    <font>
      <b/>
      <sz val="24"/>
      <color theme="1"/>
      <name val="Georgia"/>
      <family val="1"/>
    </font>
    <font>
      <b/>
      <sz val="24"/>
      <color theme="8" tint="-0.249977111117893"/>
      <name val="Georgia"/>
      <family val="1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5" fillId="0" borderId="0" applyNumberFormat="0" applyFill="0" applyBorder="0" applyAlignment="0" applyProtection="0"/>
  </cellStyleXfs>
  <cellXfs count="14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2" borderId="0" xfId="0" applyFill="1" applyBorder="1"/>
    <xf numFmtId="0" fontId="0" fillId="0" borderId="0" xfId="0" applyBorder="1"/>
    <xf numFmtId="0" fontId="8" fillId="2" borderId="0" xfId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  <protection locked="0"/>
    </xf>
    <xf numFmtId="164" fontId="8" fillId="2" borderId="0" xfId="1" applyNumberFormat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horizontal="center" vertical="center" wrapText="1"/>
    </xf>
    <xf numFmtId="165" fontId="13" fillId="2" borderId="0" xfId="1" applyNumberFormat="1" applyFont="1" applyFill="1" applyBorder="1" applyAlignment="1">
      <alignment horizontal="center" vertical="center"/>
    </xf>
    <xf numFmtId="165" fontId="14" fillId="2" borderId="0" xfId="0" applyNumberFormat="1" applyFont="1" applyFill="1" applyBorder="1" applyAlignment="1">
      <alignment horizontal="center" vertical="center"/>
    </xf>
    <xf numFmtId="166" fontId="14" fillId="2" borderId="0" xfId="0" applyNumberFormat="1" applyFont="1" applyFill="1" applyBorder="1" applyAlignment="1">
      <alignment horizontal="center" vertical="center"/>
    </xf>
    <xf numFmtId="9" fontId="16" fillId="2" borderId="0" xfId="2" applyNumberFormat="1" applyFont="1" applyFill="1" applyBorder="1" applyAlignment="1" applyProtection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17" fillId="0" borderId="0" xfId="0" applyFont="1" applyAlignment="1">
      <alignment horizontal="right"/>
    </xf>
    <xf numFmtId="0" fontId="19" fillId="0" borderId="0" xfId="0" applyFont="1" applyAlignment="1"/>
    <xf numFmtId="0" fontId="18" fillId="0" borderId="0" xfId="0" applyFont="1"/>
    <xf numFmtId="0" fontId="17" fillId="0" borderId="0" xfId="0" applyFont="1"/>
    <xf numFmtId="0" fontId="19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Border="1"/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/>
    <xf numFmtId="0" fontId="29" fillId="0" borderId="0" xfId="0" applyFont="1" applyAlignment="1">
      <alignment vertical="center"/>
    </xf>
    <xf numFmtId="0" fontId="8" fillId="5" borderId="14" xfId="1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9" fillId="5" borderId="15" xfId="0" applyFont="1" applyFill="1" applyBorder="1" applyAlignment="1" applyProtection="1">
      <alignment horizontal="center" vertical="center"/>
      <protection locked="0"/>
    </xf>
    <xf numFmtId="164" fontId="8" fillId="5" borderId="15" xfId="1" applyNumberFormat="1" applyFont="1" applyFill="1" applyBorder="1" applyAlignment="1">
      <alignment horizontal="center" vertical="center" wrapText="1"/>
    </xf>
    <xf numFmtId="0" fontId="9" fillId="5" borderId="15" xfId="0" applyNumberFormat="1" applyFont="1" applyFill="1" applyBorder="1" applyAlignment="1">
      <alignment horizontal="center" vertical="center"/>
    </xf>
    <xf numFmtId="0" fontId="10" fillId="5" borderId="15" xfId="1" applyNumberFormat="1" applyFont="1" applyFill="1" applyBorder="1" applyAlignment="1">
      <alignment horizontal="center" vertical="center" wrapText="1"/>
    </xf>
    <xf numFmtId="0" fontId="11" fillId="5" borderId="15" xfId="0" applyNumberFormat="1" applyFont="1" applyFill="1" applyBorder="1" applyAlignment="1">
      <alignment horizontal="center" vertical="center"/>
    </xf>
    <xf numFmtId="0" fontId="12" fillId="5" borderId="15" xfId="0" applyNumberFormat="1" applyFont="1" applyFill="1" applyBorder="1" applyAlignment="1">
      <alignment horizontal="center" vertical="center"/>
    </xf>
    <xf numFmtId="165" fontId="13" fillId="5" borderId="16" xfId="1" applyNumberFormat="1" applyFont="1" applyFill="1" applyBorder="1" applyAlignment="1">
      <alignment horizontal="center" vertical="center"/>
    </xf>
    <xf numFmtId="165" fontId="14" fillId="5" borderId="16" xfId="0" applyNumberFormat="1" applyFont="1" applyFill="1" applyBorder="1" applyAlignment="1">
      <alignment horizontal="center" vertical="center"/>
    </xf>
    <xf numFmtId="166" fontId="14" fillId="5" borderId="17" xfId="0" applyNumberFormat="1" applyFont="1" applyFill="1" applyBorder="1" applyAlignment="1">
      <alignment horizontal="center" vertical="center"/>
    </xf>
    <xf numFmtId="9" fontId="15" fillId="5" borderId="18" xfId="2" applyNumberFormat="1" applyFill="1" applyBorder="1" applyAlignment="1" applyProtection="1">
      <alignment horizontal="left" vertical="center" wrapText="1"/>
    </xf>
    <xf numFmtId="166" fontId="14" fillId="5" borderId="16" xfId="0" applyNumberFormat="1" applyFont="1" applyFill="1" applyBorder="1" applyAlignment="1">
      <alignment horizontal="left" vertical="center"/>
    </xf>
    <xf numFmtId="166" fontId="14" fillId="5" borderId="19" xfId="0" applyNumberFormat="1" applyFont="1" applyFill="1" applyBorder="1" applyAlignment="1">
      <alignment horizontal="left" vertical="center"/>
    </xf>
    <xf numFmtId="0" fontId="8" fillId="6" borderId="20" xfId="1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/>
    </xf>
    <xf numFmtId="0" fontId="8" fillId="6" borderId="2" xfId="1" applyFont="1" applyFill="1" applyBorder="1" applyAlignment="1">
      <alignment horizontal="center" vertical="center" wrapText="1"/>
    </xf>
    <xf numFmtId="164" fontId="8" fillId="6" borderId="2" xfId="1" applyNumberFormat="1" applyFont="1" applyFill="1" applyBorder="1" applyAlignment="1">
      <alignment horizontal="center" vertical="center" wrapText="1"/>
    </xf>
    <xf numFmtId="0" fontId="8" fillId="6" borderId="2" xfId="1" applyNumberFormat="1" applyFont="1" applyFill="1" applyBorder="1" applyAlignment="1">
      <alignment horizontal="center" vertical="center" wrapText="1"/>
    </xf>
    <xf numFmtId="0" fontId="10" fillId="6" borderId="21" xfId="1" applyNumberFormat="1" applyFont="1" applyFill="1" applyBorder="1" applyAlignment="1">
      <alignment horizontal="center" vertical="center" wrapText="1"/>
    </xf>
    <xf numFmtId="165" fontId="13" fillId="6" borderId="22" xfId="1" applyNumberFormat="1" applyFont="1" applyFill="1" applyBorder="1" applyAlignment="1">
      <alignment horizontal="center" vertical="center"/>
    </xf>
    <xf numFmtId="165" fontId="14" fillId="6" borderId="22" xfId="0" applyNumberFormat="1" applyFont="1" applyFill="1" applyBorder="1" applyAlignment="1">
      <alignment horizontal="center" vertical="center"/>
    </xf>
    <xf numFmtId="166" fontId="14" fillId="6" borderId="23" xfId="0" applyNumberFormat="1" applyFont="1" applyFill="1" applyBorder="1" applyAlignment="1">
      <alignment horizontal="center" vertical="center"/>
    </xf>
    <xf numFmtId="9" fontId="15" fillId="6" borderId="24" xfId="2" applyNumberFormat="1" applyFill="1" applyBorder="1" applyAlignment="1" applyProtection="1">
      <alignment horizontal="left" vertical="center" wrapText="1"/>
    </xf>
    <xf numFmtId="166" fontId="14" fillId="6" borderId="23" xfId="0" applyNumberFormat="1" applyFont="1" applyFill="1" applyBorder="1" applyAlignment="1">
      <alignment horizontal="left" vertical="center"/>
    </xf>
    <xf numFmtId="166" fontId="14" fillId="6" borderId="25" xfId="0" applyNumberFormat="1" applyFont="1" applyFill="1" applyBorder="1" applyAlignment="1">
      <alignment horizontal="left" vertical="center"/>
    </xf>
    <xf numFmtId="0" fontId="8" fillId="6" borderId="26" xfId="1" applyFont="1" applyFill="1" applyBorder="1" applyAlignment="1">
      <alignment horizontal="center" vertical="center" wrapText="1"/>
    </xf>
    <xf numFmtId="0" fontId="9" fillId="6" borderId="27" xfId="0" applyFont="1" applyFill="1" applyBorder="1" applyAlignment="1">
      <alignment horizontal="center" vertical="center"/>
    </xf>
    <xf numFmtId="0" fontId="8" fillId="6" borderId="27" xfId="1" applyFont="1" applyFill="1" applyBorder="1" applyAlignment="1">
      <alignment horizontal="center" vertical="center" wrapText="1"/>
    </xf>
    <xf numFmtId="164" fontId="8" fillId="6" borderId="27" xfId="1" applyNumberFormat="1" applyFont="1" applyFill="1" applyBorder="1" applyAlignment="1">
      <alignment horizontal="center" vertical="center" wrapText="1"/>
    </xf>
    <xf numFmtId="0" fontId="8" fillId="6" borderId="27" xfId="1" applyNumberFormat="1" applyFont="1" applyFill="1" applyBorder="1" applyAlignment="1">
      <alignment horizontal="center" vertical="center" wrapText="1"/>
    </xf>
    <xf numFmtId="0" fontId="10" fillId="6" borderId="28" xfId="1" applyNumberFormat="1" applyFont="1" applyFill="1" applyBorder="1" applyAlignment="1">
      <alignment horizontal="center" vertical="center" wrapText="1"/>
    </xf>
    <xf numFmtId="165" fontId="13" fillId="6" borderId="29" xfId="1" applyNumberFormat="1" applyFont="1" applyFill="1" applyBorder="1" applyAlignment="1">
      <alignment horizontal="center" vertical="center"/>
    </xf>
    <xf numFmtId="165" fontId="14" fillId="6" borderId="29" xfId="0" applyNumberFormat="1" applyFont="1" applyFill="1" applyBorder="1" applyAlignment="1">
      <alignment horizontal="center" vertical="center"/>
    </xf>
    <xf numFmtId="166" fontId="14" fillId="6" borderId="30" xfId="0" applyNumberFormat="1" applyFont="1" applyFill="1" applyBorder="1" applyAlignment="1">
      <alignment horizontal="center" vertical="center"/>
    </xf>
    <xf numFmtId="9" fontId="15" fillId="6" borderId="31" xfId="2" applyNumberFormat="1" applyFill="1" applyBorder="1" applyAlignment="1" applyProtection="1">
      <alignment horizontal="left" vertical="center" wrapText="1"/>
    </xf>
    <xf numFmtId="166" fontId="14" fillId="6" borderId="30" xfId="0" applyNumberFormat="1" applyFont="1" applyFill="1" applyBorder="1" applyAlignment="1">
      <alignment horizontal="left" vertical="center"/>
    </xf>
    <xf numFmtId="166" fontId="14" fillId="6" borderId="32" xfId="0" applyNumberFormat="1" applyFont="1" applyFill="1" applyBorder="1" applyAlignment="1">
      <alignment horizontal="left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164" fontId="7" fillId="4" borderId="13" xfId="0" applyNumberFormat="1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wrapText="1"/>
    </xf>
    <xf numFmtId="165" fontId="7" fillId="4" borderId="13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30" fillId="0" borderId="0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167" fontId="27" fillId="0" borderId="0" xfId="0" applyNumberFormat="1" applyFont="1" applyBorder="1" applyAlignment="1">
      <alignment horizontal="center" vertical="center" wrapText="1"/>
    </xf>
    <xf numFmtId="167" fontId="27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top" wrapText="1"/>
    </xf>
    <xf numFmtId="0" fontId="31" fillId="0" borderId="0" xfId="0" applyFont="1"/>
    <xf numFmtId="0" fontId="20" fillId="0" borderId="0" xfId="0" applyFont="1" applyAlignment="1" applyProtection="1">
      <alignment horizontal="left"/>
      <protection locked="0"/>
    </xf>
    <xf numFmtId="0" fontId="6" fillId="3" borderId="33" xfId="0" applyFont="1" applyFill="1" applyBorder="1" applyAlignment="1">
      <alignment vertical="center"/>
    </xf>
    <xf numFmtId="0" fontId="4" fillId="3" borderId="34" xfId="0" applyFont="1" applyFill="1" applyBorder="1" applyAlignment="1">
      <alignment vertical="center"/>
    </xf>
    <xf numFmtId="164" fontId="4" fillId="3" borderId="34" xfId="0" applyNumberFormat="1" applyFont="1" applyFill="1" applyBorder="1" applyAlignment="1">
      <alignment vertical="center"/>
    </xf>
    <xf numFmtId="0" fontId="4" fillId="3" borderId="34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165" fontId="4" fillId="3" borderId="34" xfId="0" applyNumberFormat="1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32" fillId="2" borderId="0" xfId="0" applyFont="1" applyFill="1"/>
    <xf numFmtId="0" fontId="28" fillId="0" borderId="0" xfId="0" applyFont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0" fontId="25" fillId="0" borderId="37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167" fontId="26" fillId="0" borderId="26" xfId="0" applyNumberFormat="1" applyFont="1" applyBorder="1" applyAlignment="1">
      <alignment horizontal="center" vertical="center" wrapText="1"/>
    </xf>
    <xf numFmtId="167" fontId="26" fillId="0" borderId="27" xfId="0" applyNumberFormat="1" applyFont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167" fontId="26" fillId="0" borderId="3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 applyProtection="1">
      <alignment vertical="center"/>
      <protection locked="0"/>
    </xf>
    <xf numFmtId="0" fontId="17" fillId="0" borderId="0" xfId="0" applyFont="1" applyAlignment="1">
      <alignment vertical="center"/>
    </xf>
    <xf numFmtId="0" fontId="17" fillId="0" borderId="0" xfId="0" applyFont="1" applyAlignment="1"/>
    <xf numFmtId="0" fontId="25" fillId="0" borderId="0" xfId="0" applyFont="1" applyBorder="1" applyAlignment="1">
      <alignment vertical="center" wrapText="1"/>
    </xf>
    <xf numFmtId="167" fontId="26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7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167" fontId="26" fillId="0" borderId="5" xfId="0" applyNumberFormat="1" applyFont="1" applyBorder="1" applyAlignment="1">
      <alignment horizontal="center" vertical="center" wrapText="1"/>
    </xf>
    <xf numFmtId="167" fontId="26" fillId="0" borderId="6" xfId="0" applyNumberFormat="1" applyFont="1" applyBorder="1" applyAlignment="1">
      <alignment horizontal="center" vertical="center" wrapText="1"/>
    </xf>
    <xf numFmtId="0" fontId="34" fillId="0" borderId="0" xfId="0" applyFont="1" applyAlignment="1">
      <alignment horizontal="left"/>
    </xf>
    <xf numFmtId="0" fontId="33" fillId="0" borderId="0" xfId="0" applyFont="1" applyAlignment="1">
      <alignment horizontal="right"/>
    </xf>
    <xf numFmtId="0" fontId="1" fillId="0" borderId="2" xfId="0" applyFont="1" applyBorder="1" applyAlignment="1">
      <alignment horizontal="center" vertical="top" wrapText="1"/>
    </xf>
    <xf numFmtId="0" fontId="28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167" fontId="27" fillId="0" borderId="10" xfId="0" applyNumberFormat="1" applyFont="1" applyBorder="1" applyAlignment="1">
      <alignment horizontal="center" vertical="center" wrapText="1"/>
    </xf>
    <xf numFmtId="167" fontId="27" fillId="0" borderId="11" xfId="0" applyNumberFormat="1" applyFont="1" applyBorder="1" applyAlignment="1">
      <alignment horizontal="center" vertical="center" wrapText="1"/>
    </xf>
    <xf numFmtId="167" fontId="27" fillId="0" borderId="35" xfId="0" applyNumberFormat="1" applyFont="1" applyBorder="1" applyAlignment="1">
      <alignment horizontal="center" vertical="center" wrapText="1"/>
    </xf>
    <xf numFmtId="167" fontId="27" fillId="0" borderId="36" xfId="0" applyNumberFormat="1" applyFont="1" applyBorder="1" applyAlignment="1">
      <alignment horizontal="center" vertical="center" wrapText="1"/>
    </xf>
    <xf numFmtId="167" fontId="27" fillId="0" borderId="7" xfId="0" applyNumberFormat="1" applyFont="1" applyBorder="1" applyAlignment="1">
      <alignment horizontal="center" vertical="center" wrapText="1"/>
    </xf>
    <xf numFmtId="167" fontId="27" fillId="0" borderId="8" xfId="0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9" fillId="0" borderId="0" xfId="0" applyFont="1" applyAlignment="1">
      <alignment horizontal="right" vertical="center"/>
    </xf>
    <xf numFmtId="0" fontId="1" fillId="0" borderId="3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31" xfId="0" applyFont="1" applyBorder="1" applyAlignment="1" applyProtection="1">
      <alignment horizontal="center" vertical="center"/>
      <protection locked="0"/>
    </xf>
    <xf numFmtId="0" fontId="22" fillId="0" borderId="0" xfId="0" applyFont="1" applyAlignment="1">
      <alignment horizontal="center" vertical="center"/>
    </xf>
  </cellXfs>
  <cellStyles count="3">
    <cellStyle name="Excel Built-in Normal" xfId="1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5</xdr:row>
      <xdr:rowOff>171450</xdr:rowOff>
    </xdr:from>
    <xdr:to>
      <xdr:col>8</xdr:col>
      <xdr:colOff>666750</xdr:colOff>
      <xdr:row>9</xdr:row>
      <xdr:rowOff>47625</xdr:rowOff>
    </xdr:to>
    <xdr:sp macro="[0]!Tarifs" textlink="">
      <xdr:nvSpPr>
        <xdr:cNvPr id="3" name="Rectangle à coins arrondis 2"/>
        <xdr:cNvSpPr/>
      </xdr:nvSpPr>
      <xdr:spPr>
        <a:xfrm>
          <a:off x="3400425" y="1314450"/>
          <a:ext cx="3362325" cy="638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accent6">
                  <a:lumMod val="75000"/>
                </a:schemeClr>
              </a:solidFill>
            </a:rPr>
            <a:t>Tarifs</a:t>
          </a:r>
        </a:p>
      </xdr:txBody>
    </xdr:sp>
    <xdr:clientData/>
  </xdr:twoCellAnchor>
  <xdr:twoCellAnchor>
    <xdr:from>
      <xdr:col>4</xdr:col>
      <xdr:colOff>381000</xdr:colOff>
      <xdr:row>2</xdr:row>
      <xdr:rowOff>28575</xdr:rowOff>
    </xdr:from>
    <xdr:to>
      <xdr:col>8</xdr:col>
      <xdr:colOff>685800</xdr:colOff>
      <xdr:row>5</xdr:row>
      <xdr:rowOff>104775</xdr:rowOff>
    </xdr:to>
    <xdr:sp macro="[0]!Importer_Listing_Coureurs" textlink="">
      <xdr:nvSpPr>
        <xdr:cNvPr id="2" name="Rectangle à coins arrondis 1"/>
        <xdr:cNvSpPr/>
      </xdr:nvSpPr>
      <xdr:spPr>
        <a:xfrm>
          <a:off x="3429000" y="409575"/>
          <a:ext cx="3352800" cy="647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Charger listing coursiers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9</xdr:row>
          <xdr:rowOff>161925</xdr:rowOff>
        </xdr:from>
        <xdr:to>
          <xdr:col>8</xdr:col>
          <xdr:colOff>657225</xdr:colOff>
          <xdr:row>12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0</xdr:colOff>
      <xdr:row>17</xdr:row>
      <xdr:rowOff>0</xdr:rowOff>
    </xdr:from>
    <xdr:to>
      <xdr:col>14</xdr:col>
      <xdr:colOff>304800</xdr:colOff>
      <xdr:row>20</xdr:row>
      <xdr:rowOff>76200</xdr:rowOff>
    </xdr:to>
    <xdr:sp macro="[0]!ListeFac" textlink="">
      <xdr:nvSpPr>
        <xdr:cNvPr id="5" name="Rectangle à coins arrondis 4"/>
        <xdr:cNvSpPr/>
      </xdr:nvSpPr>
      <xdr:spPr>
        <a:xfrm>
          <a:off x="7620000" y="3429000"/>
          <a:ext cx="3352800" cy="647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Facture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865494</xdr:colOff>
      <xdr:row>7</xdr:row>
      <xdr:rowOff>9525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45129" cy="1474910"/>
        </a:xfrm>
        <a:prstGeom prst="rect">
          <a:avLst/>
        </a:prstGeom>
      </xdr:spPr>
    </xdr:pic>
    <xdr:clientData/>
  </xdr:twoCellAnchor>
  <xdr:twoCellAnchor>
    <xdr:from>
      <xdr:col>9</xdr:col>
      <xdr:colOff>323849</xdr:colOff>
      <xdr:row>0</xdr:row>
      <xdr:rowOff>121627</xdr:rowOff>
    </xdr:from>
    <xdr:to>
      <xdr:col>11</xdr:col>
      <xdr:colOff>363715</xdr:colOff>
      <xdr:row>1</xdr:row>
      <xdr:rowOff>202852</xdr:rowOff>
    </xdr:to>
    <xdr:sp macro="[0]!MiseFormPDF" textlink="">
      <xdr:nvSpPr>
        <xdr:cNvPr id="4" name="Rectangle à coins arrondis 3"/>
        <xdr:cNvSpPr/>
      </xdr:nvSpPr>
      <xdr:spPr>
        <a:xfrm>
          <a:off x="8582024" y="121627"/>
          <a:ext cx="1563866" cy="3384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2">
                  <a:lumMod val="50000"/>
                </a:schemeClr>
              </a:solidFill>
            </a:rPr>
            <a:t>Edition 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jean-pierre.lemonnier@wanadoo.fr" TargetMode="External"/><Relationship Id="rId13" Type="http://schemas.openxmlformats.org/officeDocument/2006/relationships/hyperlink" Target="mailto:albertorodriguez@orange.fr" TargetMode="External"/><Relationship Id="rId18" Type="http://schemas.openxmlformats.org/officeDocument/2006/relationships/hyperlink" Target="mailto:josclo.baudron@orange.fr" TargetMode="External"/><Relationship Id="rId26" Type="http://schemas.openxmlformats.org/officeDocument/2006/relationships/hyperlink" Target="mailto:josclo.baudron@orange.fr" TargetMode="External"/><Relationship Id="rId3" Type="http://schemas.openxmlformats.org/officeDocument/2006/relationships/hyperlink" Target="mailto:chantraine.joelle@neuf.fr" TargetMode="External"/><Relationship Id="rId21" Type="http://schemas.openxmlformats.org/officeDocument/2006/relationships/hyperlink" Target="mailto:roja45@hotmail.fr" TargetMode="External"/><Relationship Id="rId7" Type="http://schemas.openxmlformats.org/officeDocument/2006/relationships/hyperlink" Target="../Fiche%20individuelle%20Lemonnier%20JP.doc" TargetMode="External"/><Relationship Id="rId12" Type="http://schemas.openxmlformats.org/officeDocument/2006/relationships/hyperlink" Target="mailto:meron@noos.fr" TargetMode="External"/><Relationship Id="rId17" Type="http://schemas.openxmlformats.org/officeDocument/2006/relationships/hyperlink" Target="../Fiches%20individuelles/Fiche%20individuelle%20Chartier.doc" TargetMode="External"/><Relationship Id="rId25" Type="http://schemas.openxmlformats.org/officeDocument/2006/relationships/hyperlink" Target="mailto:neptunos1@msn,com" TargetMode="External"/><Relationship Id="rId2" Type="http://schemas.openxmlformats.org/officeDocument/2006/relationships/hyperlink" Target="mailto:roja45@hotmail.fr" TargetMode="External"/><Relationship Id="rId16" Type="http://schemas.openxmlformats.org/officeDocument/2006/relationships/hyperlink" Target="mailto:andre.ialenti@orange.fr" TargetMode="External"/><Relationship Id="rId20" Type="http://schemas.openxmlformats.org/officeDocument/2006/relationships/hyperlink" Target="mailto:andre.ialenti@orange.fr" TargetMode="External"/><Relationship Id="rId1" Type="http://schemas.openxmlformats.org/officeDocument/2006/relationships/hyperlink" Target="mailto:fran&#231;ois.bernard45@club-internet.fr" TargetMode="External"/><Relationship Id="rId6" Type="http://schemas.openxmlformats.org/officeDocument/2006/relationships/hyperlink" Target="mailto:gajdu72@hotmail.fr" TargetMode="External"/><Relationship Id="rId11" Type="http://schemas.openxmlformats.org/officeDocument/2006/relationships/hyperlink" Target="mailto:stephanie45000@hotmail,fr" TargetMode="External"/><Relationship Id="rId24" Type="http://schemas.openxmlformats.org/officeDocument/2006/relationships/hyperlink" Target="mailto:nicolas.chassin@wanadoo.fr" TargetMode="External"/><Relationship Id="rId5" Type="http://schemas.openxmlformats.org/officeDocument/2006/relationships/hyperlink" Target="mailto:frederic@lacou.fr" TargetMode="External"/><Relationship Id="rId15" Type="http://schemas.openxmlformats.org/officeDocument/2006/relationships/hyperlink" Target="mailto:lo.sobczak@wanadoo.fr" TargetMode="External"/><Relationship Id="rId23" Type="http://schemas.openxmlformats.org/officeDocument/2006/relationships/hyperlink" Target="mailto:luismanuel.garciaortega@gmail.com" TargetMode="External"/><Relationship Id="rId10" Type="http://schemas.openxmlformats.org/officeDocument/2006/relationships/hyperlink" Target="../Fiche%20individuelle%20Huguet.doc" TargetMode="External"/><Relationship Id="rId19" Type="http://schemas.openxmlformats.org/officeDocument/2006/relationships/hyperlink" Target="mailto:laurent21777@free.fr" TargetMode="External"/><Relationship Id="rId4" Type="http://schemas.openxmlformats.org/officeDocument/2006/relationships/hyperlink" Target="mailto:thierry@f5mxh.fr" TargetMode="External"/><Relationship Id="rId9" Type="http://schemas.openxmlformats.org/officeDocument/2006/relationships/hyperlink" Target="mailto:pascal.lenne2@wanadoo,fr" TargetMode="External"/><Relationship Id="rId14" Type="http://schemas.openxmlformats.org/officeDocument/2006/relationships/hyperlink" Target="mailto:b.schafer@free.fr" TargetMode="External"/><Relationship Id="rId22" Type="http://schemas.openxmlformats.org/officeDocument/2006/relationships/hyperlink" Target="mailto:gajdu72@hotmail.fr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1"/>
  <sheetViews>
    <sheetView tabSelected="1" workbookViewId="0">
      <selection activeCell="N2" sqref="N2"/>
    </sheetView>
  </sheetViews>
  <sheetFormatPr baseColWidth="10" defaultRowHeight="15" x14ac:dyDescent="0.25"/>
  <sheetData>
    <row r="1" spans="2:12" ht="30" x14ac:dyDescent="0.4">
      <c r="B1" s="121" t="s">
        <v>152</v>
      </c>
      <c r="C1" s="121"/>
      <c r="D1" s="121"/>
      <c r="E1" s="121"/>
      <c r="F1" s="121"/>
      <c r="G1" s="121"/>
      <c r="H1" s="121"/>
      <c r="I1" s="121"/>
      <c r="J1" s="120" t="s">
        <v>153</v>
      </c>
      <c r="K1" s="117"/>
      <c r="L1" s="115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imer_">
                <anchor moveWithCells="1" sizeWithCells="1">
                  <from>
                    <xdr:col>4</xdr:col>
                    <xdr:colOff>400050</xdr:colOff>
                    <xdr:row>9</xdr:row>
                    <xdr:rowOff>161925</xdr:rowOff>
                  </from>
                  <to>
                    <xdr:col>8</xdr:col>
                    <xdr:colOff>657225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02"/>
  <sheetViews>
    <sheetView workbookViewId="0">
      <selection activeCell="D29" sqref="D29"/>
    </sheetView>
  </sheetViews>
  <sheetFormatPr baseColWidth="10" defaultRowHeight="15" x14ac:dyDescent="0.25"/>
  <cols>
    <col min="1" max="1" width="6.5703125" style="2" customWidth="1"/>
    <col min="2" max="2" width="18.42578125" style="2" customWidth="1"/>
    <col min="3" max="3" width="14.42578125" style="2" customWidth="1"/>
    <col min="4" max="4" width="37.42578125" style="2" customWidth="1"/>
    <col min="5" max="5" width="9.140625" style="2" customWidth="1"/>
    <col min="6" max="6" width="35.85546875" style="2" customWidth="1"/>
    <col min="7" max="7" width="14.42578125" style="3" customWidth="1"/>
    <col min="8" max="8" width="16.5703125" style="2" customWidth="1"/>
    <col min="9" max="9" width="10.7109375" style="4" customWidth="1"/>
    <col min="10" max="10" width="12.42578125" style="4" customWidth="1"/>
    <col min="11" max="11" width="16.5703125" style="2" customWidth="1"/>
    <col min="12" max="12" width="11.85546875" style="4" customWidth="1"/>
    <col min="13" max="15" width="21.7109375" style="5" customWidth="1"/>
    <col min="16" max="16" width="19.85546875" style="2" customWidth="1"/>
    <col min="17" max="17" width="42.7109375" style="6" customWidth="1"/>
    <col min="18" max="22" width="29.42578125" customWidth="1"/>
  </cols>
  <sheetData>
    <row r="1" spans="1:23" ht="42.75" customHeight="1" thickBot="1" x14ac:dyDescent="0.3">
      <c r="A1" s="91"/>
      <c r="B1" s="92"/>
      <c r="C1" s="92"/>
      <c r="D1" s="92"/>
      <c r="E1" s="92"/>
      <c r="F1" s="92"/>
      <c r="G1" s="93"/>
      <c r="H1" s="94"/>
      <c r="I1" s="95"/>
      <c r="J1" s="95"/>
      <c r="K1" s="94"/>
      <c r="L1" s="95"/>
      <c r="M1" s="96"/>
      <c r="N1" s="96"/>
      <c r="O1" s="96"/>
      <c r="P1" s="92"/>
      <c r="Q1" s="97"/>
      <c r="R1" s="97"/>
      <c r="S1" s="97"/>
      <c r="T1" s="97"/>
      <c r="U1" s="97"/>
      <c r="V1" s="98"/>
    </row>
    <row r="2" spans="1:23" ht="42.75" customHeight="1" x14ac:dyDescent="0.25">
      <c r="A2" s="76" t="s">
        <v>32</v>
      </c>
      <c r="B2" s="77" t="s">
        <v>33</v>
      </c>
      <c r="C2" s="77" t="s">
        <v>34</v>
      </c>
      <c r="D2" s="77" t="s">
        <v>35</v>
      </c>
      <c r="E2" s="77" t="s">
        <v>36</v>
      </c>
      <c r="F2" s="77" t="s">
        <v>37</v>
      </c>
      <c r="G2" s="78" t="s">
        <v>38</v>
      </c>
      <c r="H2" s="79" t="s">
        <v>39</v>
      </c>
      <c r="I2" s="79" t="s">
        <v>40</v>
      </c>
      <c r="J2" s="79" t="s">
        <v>41</v>
      </c>
      <c r="K2" s="79" t="s">
        <v>42</v>
      </c>
      <c r="L2" s="79" t="s">
        <v>43</v>
      </c>
      <c r="M2" s="80" t="s">
        <v>44</v>
      </c>
      <c r="N2" s="80" t="s">
        <v>45</v>
      </c>
      <c r="O2" s="80" t="s">
        <v>46</v>
      </c>
      <c r="P2" s="77" t="s">
        <v>47</v>
      </c>
      <c r="Q2" s="77" t="s">
        <v>48</v>
      </c>
      <c r="R2" s="77" t="s">
        <v>49</v>
      </c>
      <c r="S2" s="77" t="s">
        <v>50</v>
      </c>
      <c r="T2" s="77" t="s">
        <v>51</v>
      </c>
      <c r="U2" s="77" t="s">
        <v>1</v>
      </c>
      <c r="V2" s="81" t="s">
        <v>52</v>
      </c>
    </row>
    <row r="3" spans="1:23" x14ac:dyDescent="0.25">
      <c r="A3" s="37">
        <v>1</v>
      </c>
      <c r="B3" s="38" t="s">
        <v>53</v>
      </c>
      <c r="C3" s="38" t="s">
        <v>54</v>
      </c>
      <c r="D3" s="39"/>
      <c r="E3" s="40"/>
      <c r="F3" s="40"/>
      <c r="G3" s="41"/>
      <c r="H3" s="42"/>
      <c r="I3" s="43"/>
      <c r="J3" s="44"/>
      <c r="K3" s="45"/>
      <c r="L3" s="43"/>
      <c r="M3" s="46"/>
      <c r="N3" s="46"/>
      <c r="O3" s="47"/>
      <c r="P3" s="48"/>
      <c r="Q3" s="49" t="s">
        <v>56</v>
      </c>
      <c r="R3" s="50"/>
      <c r="S3" s="50"/>
      <c r="T3" s="50"/>
      <c r="U3" s="50"/>
      <c r="V3" s="51"/>
      <c r="W3" s="7"/>
    </row>
    <row r="4" spans="1:23" x14ac:dyDescent="0.25">
      <c r="A4" s="52">
        <v>2</v>
      </c>
      <c r="B4" s="53" t="s">
        <v>57</v>
      </c>
      <c r="C4" s="53" t="s">
        <v>155</v>
      </c>
      <c r="D4" s="54"/>
      <c r="E4" s="54"/>
      <c r="F4" s="54"/>
      <c r="G4" s="55"/>
      <c r="H4" s="56"/>
      <c r="I4" s="57"/>
      <c r="J4" s="57"/>
      <c r="K4" s="56"/>
      <c r="L4" s="57"/>
      <c r="M4" s="58"/>
      <c r="N4" s="58"/>
      <c r="O4" s="59"/>
      <c r="P4" s="60"/>
      <c r="Q4" s="61" t="s">
        <v>59</v>
      </c>
      <c r="R4" s="62"/>
      <c r="S4" s="62"/>
      <c r="T4" s="62" t="s">
        <v>55</v>
      </c>
      <c r="U4" s="62"/>
      <c r="V4" s="63"/>
      <c r="W4" s="7"/>
    </row>
    <row r="5" spans="1:23" x14ac:dyDescent="0.25">
      <c r="A5" s="37">
        <v>3</v>
      </c>
      <c r="B5" s="38" t="s">
        <v>60</v>
      </c>
      <c r="C5" s="38" t="s">
        <v>61</v>
      </c>
      <c r="D5" s="39"/>
      <c r="E5" s="40"/>
      <c r="F5" s="40"/>
      <c r="G5" s="41"/>
      <c r="H5" s="42"/>
      <c r="I5" s="43"/>
      <c r="J5" s="44"/>
      <c r="K5" s="45"/>
      <c r="L5" s="43"/>
      <c r="M5" s="46"/>
      <c r="N5" s="46"/>
      <c r="O5" s="47"/>
      <c r="P5" s="48"/>
      <c r="Q5" s="49"/>
      <c r="R5" s="50"/>
      <c r="S5" s="50"/>
      <c r="T5" s="50"/>
      <c r="U5" s="50"/>
      <c r="V5" s="51"/>
      <c r="W5" s="7"/>
    </row>
    <row r="6" spans="1:23" x14ac:dyDescent="0.25">
      <c r="A6" s="52">
        <v>4</v>
      </c>
      <c r="B6" s="53" t="s">
        <v>60</v>
      </c>
      <c r="C6" s="53" t="s">
        <v>62</v>
      </c>
      <c r="D6" s="54"/>
      <c r="E6" s="54"/>
      <c r="F6" s="54"/>
      <c r="G6" s="55"/>
      <c r="H6" s="56"/>
      <c r="I6" s="57"/>
      <c r="J6" s="57"/>
      <c r="K6" s="56"/>
      <c r="L6" s="57"/>
      <c r="M6" s="58"/>
      <c r="N6" s="58"/>
      <c r="O6" s="59"/>
      <c r="P6" s="60"/>
      <c r="Q6" s="61" t="s">
        <v>63</v>
      </c>
      <c r="R6" s="62"/>
      <c r="S6" s="62"/>
      <c r="T6" s="62"/>
      <c r="U6" s="62"/>
      <c r="V6" s="63"/>
      <c r="W6" s="7"/>
    </row>
    <row r="7" spans="1:23" x14ac:dyDescent="0.25">
      <c r="A7" s="37">
        <v>5</v>
      </c>
      <c r="B7" s="38" t="s">
        <v>64</v>
      </c>
      <c r="C7" s="38" t="s">
        <v>65</v>
      </c>
      <c r="D7" s="39"/>
      <c r="E7" s="40"/>
      <c r="F7" s="40"/>
      <c r="G7" s="41"/>
      <c r="H7" s="42"/>
      <c r="I7" s="43"/>
      <c r="J7" s="44"/>
      <c r="K7" s="45"/>
      <c r="L7" s="43"/>
      <c r="M7" s="46"/>
      <c r="N7" s="46"/>
      <c r="O7" s="47"/>
      <c r="P7" s="48"/>
      <c r="Q7" s="49" t="s">
        <v>66</v>
      </c>
      <c r="R7" s="50"/>
      <c r="S7" s="50"/>
      <c r="T7" s="50"/>
      <c r="U7" s="50"/>
      <c r="V7" s="51"/>
      <c r="W7" s="7"/>
    </row>
    <row r="8" spans="1:23" x14ac:dyDescent="0.25">
      <c r="A8" s="52">
        <v>6</v>
      </c>
      <c r="B8" s="53" t="s">
        <v>67</v>
      </c>
      <c r="C8" s="53" t="s">
        <v>68</v>
      </c>
      <c r="D8" s="54"/>
      <c r="E8" s="54"/>
      <c r="F8" s="54"/>
      <c r="G8" s="55"/>
      <c r="H8" s="56"/>
      <c r="I8" s="57"/>
      <c r="J8" s="57"/>
      <c r="K8" s="56"/>
      <c r="L8" s="57"/>
      <c r="M8" s="58"/>
      <c r="N8" s="58"/>
      <c r="O8" s="59"/>
      <c r="P8" s="60"/>
      <c r="Q8" s="61" t="s">
        <v>69</v>
      </c>
      <c r="R8" s="62"/>
      <c r="S8" s="62"/>
      <c r="T8" s="62"/>
      <c r="U8" s="62"/>
      <c r="V8" s="63"/>
      <c r="W8" s="7"/>
    </row>
    <row r="9" spans="1:23" x14ac:dyDescent="0.25">
      <c r="A9" s="37">
        <v>7</v>
      </c>
      <c r="B9" s="38" t="s">
        <v>70</v>
      </c>
      <c r="C9" s="38" t="s">
        <v>71</v>
      </c>
      <c r="D9" s="39"/>
      <c r="E9" s="40"/>
      <c r="F9" s="40"/>
      <c r="G9" s="41"/>
      <c r="H9" s="42"/>
      <c r="I9" s="43"/>
      <c r="J9" s="44"/>
      <c r="K9" s="45"/>
      <c r="L9" s="43"/>
      <c r="M9" s="46"/>
      <c r="N9" s="46"/>
      <c r="O9" s="47"/>
      <c r="P9" s="48"/>
      <c r="Q9" s="49" t="s">
        <v>72</v>
      </c>
      <c r="R9" s="50"/>
      <c r="S9" s="50"/>
      <c r="T9" s="50"/>
      <c r="U9" s="50"/>
      <c r="V9" s="51"/>
      <c r="W9" s="7"/>
    </row>
    <row r="10" spans="1:23" x14ac:dyDescent="0.25">
      <c r="A10" s="52">
        <v>8</v>
      </c>
      <c r="B10" s="53" t="s">
        <v>73</v>
      </c>
      <c r="C10" s="53" t="s">
        <v>58</v>
      </c>
      <c r="D10" s="54"/>
      <c r="E10" s="54"/>
      <c r="F10" s="54"/>
      <c r="G10" s="55"/>
      <c r="H10" s="56"/>
      <c r="I10" s="57"/>
      <c r="J10" s="57"/>
      <c r="K10" s="56"/>
      <c r="L10" s="57"/>
      <c r="M10" s="58"/>
      <c r="N10" s="58"/>
      <c r="O10" s="59"/>
      <c r="P10" s="60"/>
      <c r="Q10" s="61" t="s">
        <v>74</v>
      </c>
      <c r="R10" s="62"/>
      <c r="S10" s="62"/>
      <c r="T10" s="62"/>
      <c r="U10" s="62"/>
      <c r="V10" s="63"/>
      <c r="W10" s="7"/>
    </row>
    <row r="11" spans="1:23" x14ac:dyDescent="0.25">
      <c r="A11" s="37">
        <v>9</v>
      </c>
      <c r="B11" s="38" t="s">
        <v>75</v>
      </c>
      <c r="C11" s="38" t="s">
        <v>76</v>
      </c>
      <c r="D11" s="39"/>
      <c r="E11" s="40"/>
      <c r="F11" s="40"/>
      <c r="G11" s="41"/>
      <c r="H11" s="42"/>
      <c r="I11" s="43"/>
      <c r="J11" s="44"/>
      <c r="K11" s="45"/>
      <c r="L11" s="43"/>
      <c r="M11" s="46"/>
      <c r="N11" s="46"/>
      <c r="O11" s="47"/>
      <c r="P11" s="48"/>
      <c r="Q11" s="49" t="s">
        <v>77</v>
      </c>
      <c r="R11" s="50"/>
      <c r="S11" s="50"/>
      <c r="T11" s="50"/>
      <c r="U11" s="50"/>
      <c r="V11" s="51"/>
      <c r="W11" s="7"/>
    </row>
    <row r="12" spans="1:23" x14ac:dyDescent="0.25">
      <c r="A12" s="52">
        <v>10</v>
      </c>
      <c r="B12" s="53" t="s">
        <v>78</v>
      </c>
      <c r="C12" s="53" t="s">
        <v>79</v>
      </c>
      <c r="D12" s="54"/>
      <c r="E12" s="54"/>
      <c r="F12" s="54"/>
      <c r="G12" s="55"/>
      <c r="H12" s="56"/>
      <c r="I12" s="57"/>
      <c r="J12" s="57"/>
      <c r="K12" s="56"/>
      <c r="L12" s="57"/>
      <c r="M12" s="58"/>
      <c r="N12" s="58"/>
      <c r="O12" s="59"/>
      <c r="P12" s="60"/>
      <c r="Q12" s="61" t="s">
        <v>80</v>
      </c>
      <c r="R12" s="62"/>
      <c r="S12" s="62"/>
      <c r="T12" s="62"/>
      <c r="U12" s="62"/>
      <c r="V12" s="63"/>
      <c r="W12" s="7"/>
    </row>
    <row r="13" spans="1:23" x14ac:dyDescent="0.25">
      <c r="A13" s="37">
        <v>11</v>
      </c>
      <c r="B13" s="38" t="s">
        <v>81</v>
      </c>
      <c r="C13" s="38" t="s">
        <v>82</v>
      </c>
      <c r="D13" s="39"/>
      <c r="E13" s="40"/>
      <c r="F13" s="40"/>
      <c r="G13" s="41"/>
      <c r="H13" s="42"/>
      <c r="I13" s="43"/>
      <c r="J13" s="44"/>
      <c r="K13" s="45"/>
      <c r="L13" s="43"/>
      <c r="M13" s="46"/>
      <c r="N13" s="46"/>
      <c r="O13" s="47"/>
      <c r="P13" s="48"/>
      <c r="Q13" s="49" t="s">
        <v>83</v>
      </c>
      <c r="R13" s="50"/>
      <c r="S13" s="50"/>
      <c r="T13" s="50"/>
      <c r="U13" s="50"/>
      <c r="V13" s="51"/>
      <c r="W13" s="7"/>
    </row>
    <row r="14" spans="1:23" x14ac:dyDescent="0.25">
      <c r="A14" s="52">
        <v>12</v>
      </c>
      <c r="B14" s="53" t="s">
        <v>84</v>
      </c>
      <c r="C14" s="53" t="s">
        <v>61</v>
      </c>
      <c r="D14" s="54"/>
      <c r="E14" s="54"/>
      <c r="F14" s="54"/>
      <c r="G14" s="55"/>
      <c r="H14" s="56"/>
      <c r="I14" s="57"/>
      <c r="J14" s="57"/>
      <c r="K14" s="56"/>
      <c r="L14" s="57"/>
      <c r="M14" s="58"/>
      <c r="N14" s="58"/>
      <c r="O14" s="59"/>
      <c r="P14" s="60"/>
      <c r="Q14" s="61" t="s">
        <v>74</v>
      </c>
      <c r="R14" s="62"/>
      <c r="S14" s="62"/>
      <c r="T14" s="62"/>
      <c r="U14" s="62"/>
      <c r="V14" s="63"/>
      <c r="W14" s="7"/>
    </row>
    <row r="15" spans="1:23" x14ac:dyDescent="0.25">
      <c r="A15" s="37">
        <v>13</v>
      </c>
      <c r="B15" s="38" t="s">
        <v>85</v>
      </c>
      <c r="C15" s="38" t="s">
        <v>86</v>
      </c>
      <c r="D15" s="39"/>
      <c r="E15" s="40"/>
      <c r="F15" s="40"/>
      <c r="G15" s="41"/>
      <c r="H15" s="42"/>
      <c r="I15" s="43"/>
      <c r="J15" s="44"/>
      <c r="K15" s="45"/>
      <c r="L15" s="43"/>
      <c r="M15" s="46"/>
      <c r="N15" s="46"/>
      <c r="O15" s="47"/>
      <c r="P15" s="48"/>
      <c r="Q15" s="49" t="s">
        <v>87</v>
      </c>
      <c r="R15" s="50"/>
      <c r="S15" s="50"/>
      <c r="T15" s="50"/>
      <c r="U15" s="50"/>
      <c r="V15" s="51"/>
      <c r="W15" s="7"/>
    </row>
    <row r="16" spans="1:23" x14ac:dyDescent="0.25">
      <c r="A16" s="52">
        <v>14</v>
      </c>
      <c r="B16" s="53" t="s">
        <v>88</v>
      </c>
      <c r="C16" s="53" t="s">
        <v>89</v>
      </c>
      <c r="D16" s="54"/>
      <c r="E16" s="54"/>
      <c r="F16" s="54"/>
      <c r="G16" s="55"/>
      <c r="H16" s="56"/>
      <c r="I16" s="57"/>
      <c r="J16" s="57"/>
      <c r="K16" s="56"/>
      <c r="L16" s="57"/>
      <c r="M16" s="58"/>
      <c r="N16" s="58"/>
      <c r="O16" s="59"/>
      <c r="P16" s="60"/>
      <c r="Q16" s="61" t="s">
        <v>55</v>
      </c>
      <c r="R16" s="62"/>
      <c r="S16" s="62"/>
      <c r="T16" s="62"/>
      <c r="U16" s="62"/>
      <c r="V16" s="63"/>
      <c r="W16" s="7"/>
    </row>
    <row r="17" spans="1:23" x14ac:dyDescent="0.25">
      <c r="A17" s="37">
        <v>15</v>
      </c>
      <c r="B17" s="38" t="s">
        <v>90</v>
      </c>
      <c r="C17" s="38" t="s">
        <v>91</v>
      </c>
      <c r="D17" s="39"/>
      <c r="E17" s="40"/>
      <c r="F17" s="40"/>
      <c r="G17" s="41"/>
      <c r="H17" s="42"/>
      <c r="I17" s="43"/>
      <c r="J17" s="44"/>
      <c r="K17" s="45"/>
      <c r="L17" s="43"/>
      <c r="M17" s="46"/>
      <c r="N17" s="46"/>
      <c r="O17" s="47"/>
      <c r="P17" s="48"/>
      <c r="Q17" s="49" t="s">
        <v>92</v>
      </c>
      <c r="R17" s="50"/>
      <c r="S17" s="50"/>
      <c r="T17" s="50"/>
      <c r="U17" s="50"/>
      <c r="V17" s="51"/>
      <c r="W17" s="7"/>
    </row>
    <row r="18" spans="1:23" x14ac:dyDescent="0.25">
      <c r="A18" s="52">
        <v>16</v>
      </c>
      <c r="B18" s="53" t="s">
        <v>93</v>
      </c>
      <c r="C18" s="53" t="s">
        <v>94</v>
      </c>
      <c r="D18" s="54"/>
      <c r="E18" s="54"/>
      <c r="F18" s="54"/>
      <c r="G18" s="55"/>
      <c r="H18" s="56"/>
      <c r="I18" s="57"/>
      <c r="J18" s="57"/>
      <c r="K18" s="56"/>
      <c r="L18" s="57"/>
      <c r="M18" s="58"/>
      <c r="N18" s="58"/>
      <c r="O18" s="59"/>
      <c r="P18" s="60"/>
      <c r="Q18" s="61" t="s">
        <v>95</v>
      </c>
      <c r="R18" s="62"/>
      <c r="S18" s="62"/>
      <c r="T18" s="62"/>
      <c r="U18" s="62"/>
      <c r="V18" s="63"/>
      <c r="W18" s="7"/>
    </row>
    <row r="19" spans="1:23" x14ac:dyDescent="0.25">
      <c r="A19" s="37">
        <v>17</v>
      </c>
      <c r="B19" s="38" t="s">
        <v>96</v>
      </c>
      <c r="C19" s="38" t="s">
        <v>97</v>
      </c>
      <c r="D19" s="39"/>
      <c r="E19" s="40"/>
      <c r="F19" s="40"/>
      <c r="G19" s="41"/>
      <c r="H19" s="42"/>
      <c r="I19" s="43"/>
      <c r="J19" s="44"/>
      <c r="K19" s="45"/>
      <c r="L19" s="43"/>
      <c r="M19" s="46"/>
      <c r="N19" s="46"/>
      <c r="O19" s="47"/>
      <c r="P19" s="48"/>
      <c r="Q19" s="49" t="s">
        <v>98</v>
      </c>
      <c r="R19" s="50"/>
      <c r="S19" s="50"/>
      <c r="T19" s="50"/>
      <c r="U19" s="50"/>
      <c r="V19" s="51"/>
      <c r="W19" s="7"/>
    </row>
    <row r="20" spans="1:23" x14ac:dyDescent="0.25">
      <c r="A20" s="52">
        <v>18</v>
      </c>
      <c r="B20" s="53" t="s">
        <v>99</v>
      </c>
      <c r="C20" s="53" t="s">
        <v>100</v>
      </c>
      <c r="D20" s="54"/>
      <c r="E20" s="54"/>
      <c r="F20" s="54"/>
      <c r="G20" s="55"/>
      <c r="H20" s="56"/>
      <c r="I20" s="57"/>
      <c r="J20" s="57"/>
      <c r="K20" s="56"/>
      <c r="L20" s="57"/>
      <c r="M20" s="58"/>
      <c r="N20" s="58"/>
      <c r="O20" s="59"/>
      <c r="P20" s="60"/>
      <c r="Q20" s="61" t="s">
        <v>101</v>
      </c>
      <c r="R20" s="62"/>
      <c r="S20" s="62"/>
      <c r="T20" s="62"/>
      <c r="U20" s="62"/>
      <c r="V20" s="63"/>
      <c r="W20" s="7"/>
    </row>
    <row r="21" spans="1:23" x14ac:dyDescent="0.25">
      <c r="A21" s="37">
        <v>19</v>
      </c>
      <c r="B21" s="38" t="s">
        <v>102</v>
      </c>
      <c r="C21" s="38" t="s">
        <v>103</v>
      </c>
      <c r="D21" s="39"/>
      <c r="E21" s="40"/>
      <c r="F21" s="40"/>
      <c r="G21" s="41"/>
      <c r="H21" s="42"/>
      <c r="I21" s="43"/>
      <c r="J21" s="44"/>
      <c r="K21" s="45"/>
      <c r="L21" s="43"/>
      <c r="M21" s="46"/>
      <c r="N21" s="46"/>
      <c r="O21" s="47"/>
      <c r="P21" s="48"/>
      <c r="Q21" s="49" t="s">
        <v>104</v>
      </c>
      <c r="R21" s="50"/>
      <c r="S21" s="50"/>
      <c r="T21" s="50"/>
      <c r="U21" s="50"/>
      <c r="V21" s="51"/>
      <c r="W21" s="7"/>
    </row>
    <row r="22" spans="1:23" x14ac:dyDescent="0.25">
      <c r="A22" s="52">
        <v>20</v>
      </c>
      <c r="B22" s="53" t="s">
        <v>105</v>
      </c>
      <c r="C22" s="53" t="s">
        <v>106</v>
      </c>
      <c r="D22" s="54"/>
      <c r="E22" s="54"/>
      <c r="F22" s="54"/>
      <c r="G22" s="55"/>
      <c r="H22" s="56"/>
      <c r="I22" s="57"/>
      <c r="J22" s="57"/>
      <c r="K22" s="56"/>
      <c r="L22" s="57"/>
      <c r="M22" s="58"/>
      <c r="N22" s="58"/>
      <c r="O22" s="59"/>
      <c r="P22" s="60"/>
      <c r="Q22" s="61" t="s">
        <v>107</v>
      </c>
      <c r="R22" s="62"/>
      <c r="S22" s="62"/>
      <c r="T22" s="62"/>
      <c r="U22" s="62"/>
      <c r="V22" s="63"/>
      <c r="W22" s="7"/>
    </row>
    <row r="23" spans="1:23" x14ac:dyDescent="0.25">
      <c r="A23" s="37">
        <v>21</v>
      </c>
      <c r="B23" s="38" t="s">
        <v>108</v>
      </c>
      <c r="C23" s="38" t="s">
        <v>109</v>
      </c>
      <c r="D23" s="39"/>
      <c r="E23" s="40"/>
      <c r="F23" s="40"/>
      <c r="G23" s="41"/>
      <c r="H23" s="42"/>
      <c r="I23" s="43"/>
      <c r="J23" s="44"/>
      <c r="K23" s="45"/>
      <c r="L23" s="43"/>
      <c r="M23" s="46"/>
      <c r="N23" s="46"/>
      <c r="O23" s="47"/>
      <c r="P23" s="48"/>
      <c r="Q23" s="49" t="s">
        <v>110</v>
      </c>
      <c r="R23" s="50"/>
      <c r="S23" s="50"/>
      <c r="T23" s="50"/>
      <c r="U23" s="50"/>
      <c r="V23" s="51"/>
      <c r="W23" s="7"/>
    </row>
    <row r="24" spans="1:23" x14ac:dyDescent="0.25">
      <c r="A24" s="52">
        <v>22</v>
      </c>
      <c r="B24" s="53" t="s">
        <v>111</v>
      </c>
      <c r="C24" s="53" t="s">
        <v>106</v>
      </c>
      <c r="D24" s="54"/>
      <c r="E24" s="54"/>
      <c r="F24" s="54"/>
      <c r="G24" s="55"/>
      <c r="H24" s="56"/>
      <c r="I24" s="57"/>
      <c r="J24" s="57"/>
      <c r="K24" s="56"/>
      <c r="L24" s="57"/>
      <c r="M24" s="58"/>
      <c r="N24" s="58"/>
      <c r="O24" s="59"/>
      <c r="P24" s="60"/>
      <c r="Q24" s="61" t="s">
        <v>112</v>
      </c>
      <c r="R24" s="62"/>
      <c r="S24" s="62"/>
      <c r="T24" s="62"/>
      <c r="U24" s="62"/>
      <c r="V24" s="63"/>
      <c r="W24" s="7"/>
    </row>
    <row r="25" spans="1:23" x14ac:dyDescent="0.25">
      <c r="A25" s="37">
        <v>23</v>
      </c>
      <c r="B25" s="38" t="s">
        <v>113</v>
      </c>
      <c r="C25" s="38" t="s">
        <v>114</v>
      </c>
      <c r="D25" s="39"/>
      <c r="E25" s="40"/>
      <c r="F25" s="40"/>
      <c r="G25" s="41"/>
      <c r="H25" s="42"/>
      <c r="I25" s="43"/>
      <c r="J25" s="44"/>
      <c r="K25" s="45"/>
      <c r="L25" s="43"/>
      <c r="M25" s="46"/>
      <c r="N25" s="46"/>
      <c r="O25" s="47"/>
      <c r="P25" s="48"/>
      <c r="Q25" s="49" t="s">
        <v>115</v>
      </c>
      <c r="R25" s="50"/>
      <c r="S25" s="50"/>
      <c r="T25" s="50"/>
      <c r="U25" s="50"/>
      <c r="V25" s="51"/>
      <c r="W25" s="7"/>
    </row>
    <row r="26" spans="1:23" x14ac:dyDescent="0.25">
      <c r="A26" s="52">
        <v>24</v>
      </c>
      <c r="B26" s="53" t="s">
        <v>116</v>
      </c>
      <c r="C26" s="53" t="s">
        <v>117</v>
      </c>
      <c r="D26" s="54"/>
      <c r="E26" s="54"/>
      <c r="F26" s="54"/>
      <c r="G26" s="55"/>
      <c r="H26" s="56"/>
      <c r="I26" s="57"/>
      <c r="J26" s="57"/>
      <c r="K26" s="56"/>
      <c r="L26" s="57"/>
      <c r="M26" s="58"/>
      <c r="N26" s="58"/>
      <c r="O26" s="59"/>
      <c r="P26" s="60"/>
      <c r="Q26" s="61" t="s">
        <v>118</v>
      </c>
      <c r="R26" s="62"/>
      <c r="S26" s="62"/>
      <c r="T26" s="62"/>
      <c r="U26" s="62"/>
      <c r="V26" s="63"/>
      <c r="W26" s="7"/>
    </row>
    <row r="27" spans="1:23" x14ac:dyDescent="0.25">
      <c r="A27" s="37">
        <v>25</v>
      </c>
      <c r="B27" s="38" t="s">
        <v>119</v>
      </c>
      <c r="C27" s="38" t="s">
        <v>120</v>
      </c>
      <c r="D27" s="39"/>
      <c r="E27" s="40"/>
      <c r="F27" s="40"/>
      <c r="G27" s="41"/>
      <c r="H27" s="42"/>
      <c r="I27" s="43"/>
      <c r="J27" s="44"/>
      <c r="K27" s="45"/>
      <c r="L27" s="43"/>
      <c r="M27" s="46"/>
      <c r="N27" s="46"/>
      <c r="O27" s="47"/>
      <c r="P27" s="48"/>
      <c r="Q27" s="49" t="s">
        <v>121</v>
      </c>
      <c r="R27" s="50"/>
      <c r="S27" s="50"/>
      <c r="T27" s="50"/>
      <c r="U27" s="50"/>
      <c r="V27" s="51"/>
      <c r="W27" s="7"/>
    </row>
    <row r="28" spans="1:23" x14ac:dyDescent="0.25">
      <c r="A28" s="52">
        <v>26</v>
      </c>
      <c r="B28" s="53" t="s">
        <v>122</v>
      </c>
      <c r="C28" s="53" t="s">
        <v>123</v>
      </c>
      <c r="D28" s="54"/>
      <c r="E28" s="54"/>
      <c r="F28" s="54"/>
      <c r="G28" s="55"/>
      <c r="H28" s="56"/>
      <c r="I28" s="57"/>
      <c r="J28" s="57"/>
      <c r="K28" s="56"/>
      <c r="L28" s="57"/>
      <c r="M28" s="58"/>
      <c r="N28" s="58"/>
      <c r="O28" s="59"/>
      <c r="P28" s="60"/>
      <c r="Q28" s="61" t="s">
        <v>124</v>
      </c>
      <c r="R28" s="62"/>
      <c r="S28" s="62"/>
      <c r="T28" s="62"/>
      <c r="U28" s="62"/>
      <c r="V28" s="63"/>
      <c r="W28" s="7"/>
    </row>
    <row r="29" spans="1:23" x14ac:dyDescent="0.25">
      <c r="A29" s="37">
        <v>27</v>
      </c>
      <c r="B29" s="38" t="s">
        <v>125</v>
      </c>
      <c r="C29" s="38" t="s">
        <v>126</v>
      </c>
      <c r="D29" s="39"/>
      <c r="E29" s="40"/>
      <c r="F29" s="40"/>
      <c r="G29" s="41"/>
      <c r="H29" s="42"/>
      <c r="I29" s="43"/>
      <c r="J29" s="44"/>
      <c r="K29" s="45"/>
      <c r="L29" s="43"/>
      <c r="M29" s="46"/>
      <c r="N29" s="46"/>
      <c r="O29" s="47"/>
      <c r="P29" s="48"/>
      <c r="Q29" s="49" t="s">
        <v>127</v>
      </c>
      <c r="R29" s="50"/>
      <c r="S29" s="50"/>
      <c r="T29" s="50"/>
      <c r="U29" s="50"/>
      <c r="V29" s="51"/>
      <c r="W29" s="7"/>
    </row>
    <row r="30" spans="1:23" x14ac:dyDescent="0.25">
      <c r="A30" s="52">
        <v>28</v>
      </c>
      <c r="B30" s="53" t="s">
        <v>128</v>
      </c>
      <c r="C30" s="53" t="s">
        <v>129</v>
      </c>
      <c r="D30" s="54"/>
      <c r="E30" s="54"/>
      <c r="F30" s="54"/>
      <c r="G30" s="55"/>
      <c r="H30" s="56"/>
      <c r="I30" s="57"/>
      <c r="J30" s="57"/>
      <c r="K30" s="56"/>
      <c r="L30" s="57"/>
      <c r="M30" s="58"/>
      <c r="N30" s="58"/>
      <c r="O30" s="59"/>
      <c r="P30" s="60"/>
      <c r="Q30" s="61" t="s">
        <v>130</v>
      </c>
      <c r="R30" s="62"/>
      <c r="S30" s="62"/>
      <c r="T30" s="62"/>
      <c r="U30" s="62"/>
      <c r="V30" s="63"/>
      <c r="W30" s="7"/>
    </row>
    <row r="31" spans="1:23" x14ac:dyDescent="0.25">
      <c r="A31" s="37">
        <v>29</v>
      </c>
      <c r="B31" s="38" t="s">
        <v>131</v>
      </c>
      <c r="C31" s="38" t="s">
        <v>132</v>
      </c>
      <c r="D31" s="39"/>
      <c r="E31" s="40"/>
      <c r="F31" s="40"/>
      <c r="G31" s="41"/>
      <c r="H31" s="42"/>
      <c r="I31" s="43"/>
      <c r="J31" s="44"/>
      <c r="K31" s="45"/>
      <c r="L31" s="43"/>
      <c r="M31" s="46"/>
      <c r="N31" s="46"/>
      <c r="O31" s="47"/>
      <c r="P31" s="48"/>
      <c r="Q31" s="49" t="s">
        <v>133</v>
      </c>
      <c r="R31" s="50"/>
      <c r="S31" s="50"/>
      <c r="T31" s="50"/>
      <c r="U31" s="50"/>
      <c r="V31" s="51"/>
      <c r="W31" s="7"/>
    </row>
    <row r="32" spans="1:23" x14ac:dyDescent="0.25">
      <c r="A32" s="52">
        <v>30</v>
      </c>
      <c r="B32" s="53" t="s">
        <v>134</v>
      </c>
      <c r="C32" s="53" t="s">
        <v>135</v>
      </c>
      <c r="D32" s="54"/>
      <c r="E32" s="54"/>
      <c r="F32" s="54"/>
      <c r="G32" s="55"/>
      <c r="H32" s="56"/>
      <c r="I32" s="57"/>
      <c r="J32" s="57"/>
      <c r="K32" s="56"/>
      <c r="L32" s="57"/>
      <c r="M32" s="58"/>
      <c r="N32" s="58"/>
      <c r="O32" s="59"/>
      <c r="P32" s="60"/>
      <c r="Q32" s="61" t="s">
        <v>136</v>
      </c>
      <c r="R32" s="62"/>
      <c r="S32" s="62"/>
      <c r="T32" s="62"/>
      <c r="U32" s="62"/>
      <c r="V32" s="63"/>
      <c r="W32" s="7"/>
    </row>
    <row r="33" spans="1:23" x14ac:dyDescent="0.25">
      <c r="A33" s="37">
        <v>31</v>
      </c>
      <c r="B33" s="38" t="s">
        <v>137</v>
      </c>
      <c r="C33" s="38" t="s">
        <v>126</v>
      </c>
      <c r="D33" s="39"/>
      <c r="E33" s="40"/>
      <c r="F33" s="40"/>
      <c r="G33" s="41"/>
      <c r="H33" s="42"/>
      <c r="I33" s="43"/>
      <c r="J33" s="44"/>
      <c r="K33" s="45"/>
      <c r="L33" s="43"/>
      <c r="M33" s="46"/>
      <c r="N33" s="46"/>
      <c r="O33" s="47"/>
      <c r="P33" s="48"/>
      <c r="Q33" s="49" t="s">
        <v>138</v>
      </c>
      <c r="R33" s="50"/>
      <c r="S33" s="50"/>
      <c r="T33" s="50"/>
      <c r="U33" s="50"/>
      <c r="V33" s="51"/>
      <c r="W33" s="7"/>
    </row>
    <row r="34" spans="1:23" x14ac:dyDescent="0.25">
      <c r="A34" s="52">
        <v>32</v>
      </c>
      <c r="B34" s="53" t="s">
        <v>139</v>
      </c>
      <c r="C34" s="53" t="s">
        <v>140</v>
      </c>
      <c r="D34" s="54"/>
      <c r="E34" s="54"/>
      <c r="F34" s="54"/>
      <c r="G34" s="55"/>
      <c r="H34" s="56"/>
      <c r="I34" s="57"/>
      <c r="J34" s="57"/>
      <c r="K34" s="56"/>
      <c r="L34" s="57"/>
      <c r="M34" s="58"/>
      <c r="N34" s="58"/>
      <c r="O34" s="59"/>
      <c r="P34" s="60"/>
      <c r="Q34" s="61" t="s">
        <v>141</v>
      </c>
      <c r="R34" s="62"/>
      <c r="S34" s="62"/>
      <c r="T34" s="62"/>
      <c r="U34" s="62"/>
      <c r="V34" s="63"/>
      <c r="W34" s="7"/>
    </row>
    <row r="35" spans="1:23" x14ac:dyDescent="0.25">
      <c r="A35" s="37">
        <v>33</v>
      </c>
      <c r="B35" s="38" t="s">
        <v>139</v>
      </c>
      <c r="C35" s="38" t="s">
        <v>94</v>
      </c>
      <c r="D35" s="39"/>
      <c r="E35" s="40"/>
      <c r="F35" s="40"/>
      <c r="G35" s="41"/>
      <c r="H35" s="42"/>
      <c r="I35" s="43"/>
      <c r="J35" s="44"/>
      <c r="K35" s="45"/>
      <c r="L35" s="43"/>
      <c r="M35" s="46"/>
      <c r="N35" s="46"/>
      <c r="O35" s="47"/>
      <c r="P35" s="48"/>
      <c r="Q35" s="49" t="s">
        <v>141</v>
      </c>
      <c r="R35" s="50"/>
      <c r="S35" s="50"/>
      <c r="T35" s="50"/>
      <c r="U35" s="50"/>
      <c r="V35" s="51"/>
      <c r="W35" s="7"/>
    </row>
    <row r="36" spans="1:23" x14ac:dyDescent="0.25">
      <c r="A36" s="52" t="s">
        <v>142</v>
      </c>
      <c r="B36" s="53" t="s">
        <v>143</v>
      </c>
      <c r="C36" s="53" t="s">
        <v>144</v>
      </c>
      <c r="D36" s="54"/>
      <c r="E36" s="54"/>
      <c r="F36" s="54"/>
      <c r="G36" s="55"/>
      <c r="H36" s="56"/>
      <c r="I36" s="57"/>
      <c r="J36" s="57"/>
      <c r="K36" s="56"/>
      <c r="L36" s="57"/>
      <c r="M36" s="58"/>
      <c r="N36" s="58"/>
      <c r="O36" s="59"/>
      <c r="P36" s="60"/>
      <c r="Q36" s="61" t="s">
        <v>145</v>
      </c>
      <c r="R36" s="62"/>
      <c r="S36" s="62"/>
      <c r="T36" s="62"/>
      <c r="U36" s="62"/>
      <c r="V36" s="63"/>
      <c r="W36" s="7"/>
    </row>
    <row r="37" spans="1:23" x14ac:dyDescent="0.25">
      <c r="A37" s="37" t="s">
        <v>146</v>
      </c>
      <c r="B37" s="38" t="s">
        <v>147</v>
      </c>
      <c r="C37" s="38" t="s">
        <v>148</v>
      </c>
      <c r="D37" s="39"/>
      <c r="E37" s="40"/>
      <c r="F37" s="40"/>
      <c r="G37" s="41"/>
      <c r="H37" s="42"/>
      <c r="I37" s="43"/>
      <c r="J37" s="44"/>
      <c r="K37" s="45"/>
      <c r="L37" s="43"/>
      <c r="M37" s="46"/>
      <c r="N37" s="46"/>
      <c r="O37" s="47"/>
      <c r="P37" s="48"/>
      <c r="Q37" s="49" t="s">
        <v>149</v>
      </c>
      <c r="R37" s="50"/>
      <c r="S37" s="50"/>
      <c r="T37" s="50"/>
      <c r="U37" s="50"/>
      <c r="V37" s="51"/>
      <c r="W37" s="7"/>
    </row>
    <row r="38" spans="1:23" x14ac:dyDescent="0.25">
      <c r="A38" s="52"/>
      <c r="B38" s="53"/>
      <c r="C38" s="53"/>
      <c r="D38" s="54"/>
      <c r="E38" s="54"/>
      <c r="F38" s="54"/>
      <c r="G38" s="55"/>
      <c r="H38" s="56"/>
      <c r="I38" s="57"/>
      <c r="J38" s="57"/>
      <c r="K38" s="56"/>
      <c r="L38" s="57"/>
      <c r="M38" s="58"/>
      <c r="N38" s="58"/>
      <c r="O38" s="59"/>
      <c r="P38" s="60"/>
      <c r="Q38" s="61"/>
      <c r="R38" s="62"/>
      <c r="S38" s="62"/>
      <c r="T38" s="62"/>
      <c r="U38" s="62"/>
      <c r="V38" s="63"/>
      <c r="W38" s="7"/>
    </row>
    <row r="39" spans="1:23" x14ac:dyDescent="0.25">
      <c r="A39" s="37"/>
      <c r="B39" s="38"/>
      <c r="C39" s="38"/>
      <c r="D39" s="39"/>
      <c r="E39" s="40"/>
      <c r="F39" s="40"/>
      <c r="G39" s="41"/>
      <c r="H39" s="42"/>
      <c r="I39" s="43"/>
      <c r="J39" s="44"/>
      <c r="K39" s="45"/>
      <c r="L39" s="43"/>
      <c r="M39" s="46"/>
      <c r="N39" s="46"/>
      <c r="O39" s="47"/>
      <c r="P39" s="48"/>
      <c r="Q39" s="49"/>
      <c r="R39" s="50"/>
      <c r="S39" s="50"/>
      <c r="T39" s="50"/>
      <c r="U39" s="50"/>
      <c r="V39" s="51"/>
      <c r="W39" s="7"/>
    </row>
    <row r="40" spans="1:23" x14ac:dyDescent="0.25">
      <c r="A40" s="52"/>
      <c r="B40" s="53"/>
      <c r="C40" s="53"/>
      <c r="D40" s="54"/>
      <c r="E40" s="54"/>
      <c r="F40" s="54"/>
      <c r="G40" s="55"/>
      <c r="H40" s="56"/>
      <c r="I40" s="57"/>
      <c r="J40" s="57"/>
      <c r="K40" s="56"/>
      <c r="L40" s="57"/>
      <c r="M40" s="58"/>
      <c r="N40" s="58"/>
      <c r="O40" s="59"/>
      <c r="P40" s="60"/>
      <c r="Q40" s="61"/>
      <c r="R40" s="62"/>
      <c r="S40" s="62"/>
      <c r="T40" s="62"/>
      <c r="U40" s="62"/>
      <c r="V40" s="63"/>
      <c r="W40" s="7"/>
    </row>
    <row r="41" spans="1:23" x14ac:dyDescent="0.25">
      <c r="A41" s="37"/>
      <c r="B41" s="38"/>
      <c r="C41" s="38"/>
      <c r="D41" s="39"/>
      <c r="E41" s="40"/>
      <c r="F41" s="40"/>
      <c r="G41" s="41"/>
      <c r="H41" s="42"/>
      <c r="I41" s="43"/>
      <c r="J41" s="44"/>
      <c r="K41" s="45"/>
      <c r="L41" s="43"/>
      <c r="M41" s="46"/>
      <c r="N41" s="46"/>
      <c r="O41" s="47"/>
      <c r="P41" s="48"/>
      <c r="Q41" s="49"/>
      <c r="R41" s="50"/>
      <c r="S41" s="50"/>
      <c r="T41" s="50"/>
      <c r="U41" s="50"/>
      <c r="V41" s="51"/>
      <c r="W41" s="7"/>
    </row>
    <row r="42" spans="1:23" x14ac:dyDescent="0.25">
      <c r="A42" s="52"/>
      <c r="B42" s="53"/>
      <c r="C42" s="53"/>
      <c r="D42" s="54"/>
      <c r="E42" s="54"/>
      <c r="F42" s="54"/>
      <c r="G42" s="55"/>
      <c r="H42" s="56"/>
      <c r="I42" s="57"/>
      <c r="J42" s="57"/>
      <c r="K42" s="56"/>
      <c r="L42" s="57"/>
      <c r="M42" s="58"/>
      <c r="N42" s="58"/>
      <c r="O42" s="59"/>
      <c r="P42" s="60"/>
      <c r="Q42" s="61"/>
      <c r="R42" s="62"/>
      <c r="S42" s="62"/>
      <c r="T42" s="62"/>
      <c r="U42" s="62"/>
      <c r="V42" s="63"/>
      <c r="W42" s="7"/>
    </row>
    <row r="43" spans="1:23" x14ac:dyDescent="0.25">
      <c r="A43" s="37"/>
      <c r="B43" s="38"/>
      <c r="C43" s="38"/>
      <c r="D43" s="39"/>
      <c r="E43" s="40"/>
      <c r="F43" s="40"/>
      <c r="G43" s="41"/>
      <c r="H43" s="42"/>
      <c r="I43" s="43"/>
      <c r="J43" s="44"/>
      <c r="K43" s="45"/>
      <c r="L43" s="43"/>
      <c r="M43" s="46"/>
      <c r="N43" s="46"/>
      <c r="O43" s="47"/>
      <c r="P43" s="48"/>
      <c r="Q43" s="49"/>
      <c r="R43" s="50"/>
      <c r="S43" s="50"/>
      <c r="T43" s="50"/>
      <c r="U43" s="50"/>
      <c r="V43" s="51"/>
      <c r="W43" s="7"/>
    </row>
    <row r="44" spans="1:23" x14ac:dyDescent="0.25">
      <c r="A44" s="52"/>
      <c r="B44" s="53"/>
      <c r="C44" s="53"/>
      <c r="D44" s="54"/>
      <c r="E44" s="54"/>
      <c r="F44" s="54"/>
      <c r="G44" s="55"/>
      <c r="H44" s="56"/>
      <c r="I44" s="57"/>
      <c r="J44" s="57"/>
      <c r="K44" s="56"/>
      <c r="L44" s="57"/>
      <c r="M44" s="58"/>
      <c r="N44" s="58"/>
      <c r="O44" s="59"/>
      <c r="P44" s="60"/>
      <c r="Q44" s="61"/>
      <c r="R44" s="62"/>
      <c r="S44" s="62"/>
      <c r="T44" s="62"/>
      <c r="U44" s="62"/>
      <c r="V44" s="63"/>
      <c r="W44" s="7"/>
    </row>
    <row r="45" spans="1:23" x14ac:dyDescent="0.25">
      <c r="A45" s="37"/>
      <c r="B45" s="38"/>
      <c r="C45" s="38"/>
      <c r="D45" s="39"/>
      <c r="E45" s="40"/>
      <c r="F45" s="40"/>
      <c r="G45" s="41"/>
      <c r="H45" s="42"/>
      <c r="I45" s="43"/>
      <c r="J45" s="44"/>
      <c r="K45" s="45"/>
      <c r="L45" s="43"/>
      <c r="M45" s="46"/>
      <c r="N45" s="46"/>
      <c r="O45" s="47"/>
      <c r="P45" s="48"/>
      <c r="Q45" s="49"/>
      <c r="R45" s="50"/>
      <c r="S45" s="50"/>
      <c r="T45" s="50"/>
      <c r="U45" s="50"/>
      <c r="V45" s="51"/>
      <c r="W45" s="7"/>
    </row>
    <row r="46" spans="1:23" x14ac:dyDescent="0.25">
      <c r="A46" s="52"/>
      <c r="B46" s="53"/>
      <c r="C46" s="53"/>
      <c r="D46" s="54"/>
      <c r="E46" s="54"/>
      <c r="F46" s="54"/>
      <c r="G46" s="55"/>
      <c r="H46" s="56"/>
      <c r="I46" s="57"/>
      <c r="J46" s="57"/>
      <c r="K46" s="56"/>
      <c r="L46" s="57"/>
      <c r="M46" s="58"/>
      <c r="N46" s="58"/>
      <c r="O46" s="59"/>
      <c r="P46" s="60"/>
      <c r="Q46" s="61"/>
      <c r="R46" s="62"/>
      <c r="S46" s="62"/>
      <c r="T46" s="62"/>
      <c r="U46" s="62"/>
      <c r="V46" s="63"/>
      <c r="W46" s="7"/>
    </row>
    <row r="47" spans="1:23" x14ac:dyDescent="0.25">
      <c r="A47" s="37"/>
      <c r="B47" s="38"/>
      <c r="C47" s="38"/>
      <c r="D47" s="39"/>
      <c r="E47" s="40"/>
      <c r="F47" s="40"/>
      <c r="G47" s="41"/>
      <c r="H47" s="42"/>
      <c r="I47" s="43"/>
      <c r="J47" s="44"/>
      <c r="K47" s="45"/>
      <c r="L47" s="43"/>
      <c r="M47" s="46"/>
      <c r="N47" s="46"/>
      <c r="O47" s="47"/>
      <c r="P47" s="48"/>
      <c r="Q47" s="49"/>
      <c r="R47" s="50"/>
      <c r="S47" s="50"/>
      <c r="T47" s="50"/>
      <c r="U47" s="50"/>
      <c r="V47" s="51"/>
      <c r="W47" s="7"/>
    </row>
    <row r="48" spans="1:23" x14ac:dyDescent="0.25">
      <c r="A48" s="52"/>
      <c r="B48" s="53"/>
      <c r="C48" s="53"/>
      <c r="D48" s="54"/>
      <c r="E48" s="54"/>
      <c r="F48" s="54"/>
      <c r="G48" s="55"/>
      <c r="H48" s="56"/>
      <c r="I48" s="57"/>
      <c r="J48" s="57"/>
      <c r="K48" s="56"/>
      <c r="L48" s="57"/>
      <c r="M48" s="58"/>
      <c r="N48" s="58"/>
      <c r="O48" s="59"/>
      <c r="P48" s="60"/>
      <c r="Q48" s="61"/>
      <c r="R48" s="62"/>
      <c r="S48" s="62"/>
      <c r="T48" s="62"/>
      <c r="U48" s="62"/>
      <c r="V48" s="63"/>
      <c r="W48" s="7"/>
    </row>
    <row r="49" spans="1:23" x14ac:dyDescent="0.25">
      <c r="A49" s="37"/>
      <c r="B49" s="38"/>
      <c r="C49" s="38"/>
      <c r="D49" s="39"/>
      <c r="E49" s="40"/>
      <c r="F49" s="40"/>
      <c r="G49" s="41"/>
      <c r="H49" s="42"/>
      <c r="I49" s="43"/>
      <c r="J49" s="44"/>
      <c r="K49" s="45"/>
      <c r="L49" s="43"/>
      <c r="M49" s="46"/>
      <c r="N49" s="46"/>
      <c r="O49" s="47"/>
      <c r="P49" s="48"/>
      <c r="Q49" s="49"/>
      <c r="R49" s="50"/>
      <c r="S49" s="50"/>
      <c r="T49" s="50"/>
      <c r="U49" s="50"/>
      <c r="V49" s="51"/>
      <c r="W49" s="7"/>
    </row>
    <row r="50" spans="1:23" x14ac:dyDescent="0.25">
      <c r="A50" s="52"/>
      <c r="B50" s="53"/>
      <c r="C50" s="53"/>
      <c r="D50" s="54"/>
      <c r="E50" s="54"/>
      <c r="F50" s="54"/>
      <c r="G50" s="55"/>
      <c r="H50" s="56"/>
      <c r="I50" s="57"/>
      <c r="J50" s="57"/>
      <c r="K50" s="56"/>
      <c r="L50" s="57"/>
      <c r="M50" s="58"/>
      <c r="N50" s="58"/>
      <c r="O50" s="59"/>
      <c r="P50" s="60"/>
      <c r="Q50" s="61"/>
      <c r="R50" s="62"/>
      <c r="S50" s="62"/>
      <c r="T50" s="62"/>
      <c r="U50" s="62"/>
      <c r="V50" s="63"/>
      <c r="W50" s="7"/>
    </row>
    <row r="51" spans="1:23" x14ac:dyDescent="0.25">
      <c r="A51" s="37"/>
      <c r="B51" s="38"/>
      <c r="C51" s="38"/>
      <c r="D51" s="39"/>
      <c r="E51" s="40"/>
      <c r="F51" s="40"/>
      <c r="G51" s="41"/>
      <c r="H51" s="42"/>
      <c r="I51" s="43"/>
      <c r="J51" s="44"/>
      <c r="K51" s="45"/>
      <c r="L51" s="43"/>
      <c r="M51" s="46"/>
      <c r="N51" s="46"/>
      <c r="O51" s="47"/>
      <c r="P51" s="48"/>
      <c r="Q51" s="49"/>
      <c r="R51" s="50"/>
      <c r="S51" s="50"/>
      <c r="T51" s="50"/>
      <c r="U51" s="50"/>
      <c r="V51" s="51"/>
      <c r="W51" s="7"/>
    </row>
    <row r="52" spans="1:23" x14ac:dyDescent="0.25">
      <c r="A52" s="52"/>
      <c r="B52" s="53"/>
      <c r="C52" s="53"/>
      <c r="D52" s="54"/>
      <c r="E52" s="54"/>
      <c r="F52" s="54"/>
      <c r="G52" s="55"/>
      <c r="H52" s="56"/>
      <c r="I52" s="57"/>
      <c r="J52" s="57"/>
      <c r="K52" s="56"/>
      <c r="L52" s="57"/>
      <c r="M52" s="58"/>
      <c r="N52" s="58"/>
      <c r="O52" s="59"/>
      <c r="P52" s="60"/>
      <c r="Q52" s="61"/>
      <c r="R52" s="62"/>
      <c r="S52" s="62"/>
      <c r="T52" s="62"/>
      <c r="U52" s="62"/>
      <c r="V52" s="63"/>
      <c r="W52" s="7"/>
    </row>
    <row r="53" spans="1:23" x14ac:dyDescent="0.25">
      <c r="A53" s="37"/>
      <c r="B53" s="38"/>
      <c r="C53" s="38"/>
      <c r="D53" s="39"/>
      <c r="E53" s="40"/>
      <c r="F53" s="40"/>
      <c r="G53" s="41"/>
      <c r="H53" s="42"/>
      <c r="I53" s="43"/>
      <c r="J53" s="44"/>
      <c r="K53" s="45"/>
      <c r="L53" s="43"/>
      <c r="M53" s="46"/>
      <c r="N53" s="46"/>
      <c r="O53" s="47"/>
      <c r="P53" s="48"/>
      <c r="Q53" s="49"/>
      <c r="R53" s="50"/>
      <c r="S53" s="50"/>
      <c r="T53" s="50"/>
      <c r="U53" s="50"/>
      <c r="V53" s="51"/>
      <c r="W53" s="7"/>
    </row>
    <row r="54" spans="1:23" x14ac:dyDescent="0.25">
      <c r="A54" s="52"/>
      <c r="B54" s="53"/>
      <c r="C54" s="53"/>
      <c r="D54" s="54"/>
      <c r="E54" s="54"/>
      <c r="F54" s="54"/>
      <c r="G54" s="55"/>
      <c r="H54" s="56"/>
      <c r="I54" s="57"/>
      <c r="J54" s="57"/>
      <c r="K54" s="56"/>
      <c r="L54" s="57"/>
      <c r="M54" s="58"/>
      <c r="N54" s="58"/>
      <c r="O54" s="59"/>
      <c r="P54" s="60"/>
      <c r="Q54" s="61"/>
      <c r="R54" s="62"/>
      <c r="S54" s="62"/>
      <c r="T54" s="62"/>
      <c r="U54" s="62"/>
      <c r="V54" s="63"/>
      <c r="W54" s="7"/>
    </row>
    <row r="55" spans="1:23" x14ac:dyDescent="0.25">
      <c r="A55" s="37"/>
      <c r="B55" s="38"/>
      <c r="C55" s="38"/>
      <c r="D55" s="39"/>
      <c r="E55" s="40"/>
      <c r="F55" s="40"/>
      <c r="G55" s="41"/>
      <c r="H55" s="42"/>
      <c r="I55" s="43"/>
      <c r="J55" s="44"/>
      <c r="K55" s="45"/>
      <c r="L55" s="43"/>
      <c r="M55" s="46"/>
      <c r="N55" s="46"/>
      <c r="O55" s="47"/>
      <c r="P55" s="48"/>
      <c r="Q55" s="49"/>
      <c r="R55" s="50"/>
      <c r="S55" s="50"/>
      <c r="T55" s="50"/>
      <c r="U55" s="50"/>
      <c r="V55" s="51"/>
      <c r="W55" s="7"/>
    </row>
    <row r="56" spans="1:23" x14ac:dyDescent="0.25">
      <c r="A56" s="52"/>
      <c r="B56" s="53"/>
      <c r="C56" s="53"/>
      <c r="D56" s="54"/>
      <c r="E56" s="54"/>
      <c r="F56" s="54"/>
      <c r="G56" s="55"/>
      <c r="H56" s="56"/>
      <c r="I56" s="57"/>
      <c r="J56" s="57"/>
      <c r="K56" s="56"/>
      <c r="L56" s="57"/>
      <c r="M56" s="58"/>
      <c r="N56" s="58"/>
      <c r="O56" s="59"/>
      <c r="P56" s="60"/>
      <c r="Q56" s="61"/>
      <c r="R56" s="62"/>
      <c r="S56" s="62"/>
      <c r="T56" s="62"/>
      <c r="U56" s="62"/>
      <c r="V56" s="63"/>
      <c r="W56" s="7"/>
    </row>
    <row r="57" spans="1:23" x14ac:dyDescent="0.25">
      <c r="A57" s="37"/>
      <c r="B57" s="38"/>
      <c r="C57" s="38"/>
      <c r="D57" s="39"/>
      <c r="E57" s="40"/>
      <c r="F57" s="40"/>
      <c r="G57" s="41"/>
      <c r="H57" s="42"/>
      <c r="I57" s="43"/>
      <c r="J57" s="44"/>
      <c r="K57" s="45"/>
      <c r="L57" s="43"/>
      <c r="M57" s="46"/>
      <c r="N57" s="46"/>
      <c r="O57" s="47"/>
      <c r="P57" s="48"/>
      <c r="Q57" s="49"/>
      <c r="R57" s="50"/>
      <c r="S57" s="50"/>
      <c r="T57" s="50"/>
      <c r="U57" s="50"/>
      <c r="V57" s="51"/>
      <c r="W57" s="7"/>
    </row>
    <row r="58" spans="1:23" x14ac:dyDescent="0.25">
      <c r="A58" s="52"/>
      <c r="B58" s="53"/>
      <c r="C58" s="53"/>
      <c r="D58" s="54"/>
      <c r="E58" s="54"/>
      <c r="F58" s="54"/>
      <c r="G58" s="55"/>
      <c r="H58" s="56"/>
      <c r="I58" s="57"/>
      <c r="J58" s="57"/>
      <c r="K58" s="56"/>
      <c r="L58" s="57"/>
      <c r="M58" s="58"/>
      <c r="N58" s="58"/>
      <c r="O58" s="59"/>
      <c r="P58" s="60"/>
      <c r="Q58" s="61"/>
      <c r="R58" s="62"/>
      <c r="S58" s="62"/>
      <c r="T58" s="62"/>
      <c r="U58" s="62"/>
      <c r="V58" s="63"/>
      <c r="W58" s="7"/>
    </row>
    <row r="59" spans="1:23" x14ac:dyDescent="0.25">
      <c r="A59" s="37"/>
      <c r="B59" s="38"/>
      <c r="C59" s="38"/>
      <c r="D59" s="39"/>
      <c r="E59" s="40"/>
      <c r="F59" s="40"/>
      <c r="G59" s="41"/>
      <c r="H59" s="42"/>
      <c r="I59" s="43"/>
      <c r="J59" s="44"/>
      <c r="K59" s="45"/>
      <c r="L59" s="43"/>
      <c r="M59" s="46"/>
      <c r="N59" s="46"/>
      <c r="O59" s="47"/>
      <c r="P59" s="48"/>
      <c r="Q59" s="49"/>
      <c r="R59" s="50"/>
      <c r="S59" s="50"/>
      <c r="T59" s="50"/>
      <c r="U59" s="50"/>
      <c r="V59" s="51"/>
      <c r="W59" s="7"/>
    </row>
    <row r="60" spans="1:23" x14ac:dyDescent="0.25">
      <c r="A60" s="52"/>
      <c r="B60" s="53"/>
      <c r="C60" s="53"/>
      <c r="D60" s="54"/>
      <c r="E60" s="54"/>
      <c r="F60" s="54"/>
      <c r="G60" s="55"/>
      <c r="H60" s="56"/>
      <c r="I60" s="57"/>
      <c r="J60" s="57"/>
      <c r="K60" s="56"/>
      <c r="L60" s="57"/>
      <c r="M60" s="58"/>
      <c r="N60" s="58"/>
      <c r="O60" s="59"/>
      <c r="P60" s="60"/>
      <c r="Q60" s="61"/>
      <c r="R60" s="62"/>
      <c r="S60" s="62"/>
      <c r="T60" s="62"/>
      <c r="U60" s="62"/>
      <c r="V60" s="63"/>
      <c r="W60" s="7"/>
    </row>
    <row r="61" spans="1:23" x14ac:dyDescent="0.25">
      <c r="A61" s="37"/>
      <c r="B61" s="38"/>
      <c r="C61" s="38"/>
      <c r="D61" s="39"/>
      <c r="E61" s="40"/>
      <c r="F61" s="40"/>
      <c r="G61" s="41"/>
      <c r="H61" s="42"/>
      <c r="I61" s="43"/>
      <c r="J61" s="44"/>
      <c r="K61" s="45"/>
      <c r="L61" s="43"/>
      <c r="M61" s="46"/>
      <c r="N61" s="46"/>
      <c r="O61" s="47"/>
      <c r="P61" s="48"/>
      <c r="Q61" s="49"/>
      <c r="R61" s="50"/>
      <c r="S61" s="50"/>
      <c r="T61" s="50"/>
      <c r="U61" s="50"/>
      <c r="V61" s="51"/>
      <c r="W61" s="7"/>
    </row>
    <row r="62" spans="1:23" x14ac:dyDescent="0.25">
      <c r="A62" s="52"/>
      <c r="B62" s="53"/>
      <c r="C62" s="53"/>
      <c r="D62" s="54"/>
      <c r="E62" s="54"/>
      <c r="F62" s="54"/>
      <c r="G62" s="55"/>
      <c r="H62" s="56"/>
      <c r="I62" s="57"/>
      <c r="J62" s="57"/>
      <c r="K62" s="56"/>
      <c r="L62" s="57"/>
      <c r="M62" s="58"/>
      <c r="N62" s="58"/>
      <c r="O62" s="59"/>
      <c r="P62" s="60"/>
      <c r="Q62" s="61"/>
      <c r="R62" s="62"/>
      <c r="S62" s="62"/>
      <c r="T62" s="62"/>
      <c r="U62" s="62"/>
      <c r="V62" s="63"/>
      <c r="W62" s="7"/>
    </row>
    <row r="63" spans="1:23" x14ac:dyDescent="0.25">
      <c r="A63" s="37"/>
      <c r="B63" s="38"/>
      <c r="C63" s="38"/>
      <c r="D63" s="39"/>
      <c r="E63" s="40"/>
      <c r="F63" s="40"/>
      <c r="G63" s="41"/>
      <c r="H63" s="42"/>
      <c r="I63" s="43"/>
      <c r="J63" s="44"/>
      <c r="K63" s="45"/>
      <c r="L63" s="43"/>
      <c r="M63" s="46"/>
      <c r="N63" s="46"/>
      <c r="O63" s="47"/>
      <c r="P63" s="48"/>
      <c r="Q63" s="49"/>
      <c r="R63" s="50"/>
      <c r="S63" s="50"/>
      <c r="T63" s="50"/>
      <c r="U63" s="50"/>
      <c r="V63" s="51"/>
      <c r="W63" s="7"/>
    </row>
    <row r="64" spans="1:23" x14ac:dyDescent="0.25">
      <c r="A64" s="52"/>
      <c r="B64" s="53"/>
      <c r="C64" s="53"/>
      <c r="D64" s="54"/>
      <c r="E64" s="54"/>
      <c r="F64" s="54"/>
      <c r="G64" s="55"/>
      <c r="H64" s="56"/>
      <c r="I64" s="57"/>
      <c r="J64" s="57"/>
      <c r="K64" s="56"/>
      <c r="L64" s="57"/>
      <c r="M64" s="58"/>
      <c r="N64" s="58"/>
      <c r="O64" s="59"/>
      <c r="P64" s="60"/>
      <c r="Q64" s="61"/>
      <c r="R64" s="62"/>
      <c r="S64" s="62"/>
      <c r="T64" s="62"/>
      <c r="U64" s="62"/>
      <c r="V64" s="63"/>
      <c r="W64" s="7"/>
    </row>
    <row r="65" spans="1:23" x14ac:dyDescent="0.25">
      <c r="A65" s="37"/>
      <c r="B65" s="38"/>
      <c r="C65" s="38"/>
      <c r="D65" s="39"/>
      <c r="E65" s="40"/>
      <c r="F65" s="40"/>
      <c r="G65" s="41"/>
      <c r="H65" s="42"/>
      <c r="I65" s="43"/>
      <c r="J65" s="44"/>
      <c r="K65" s="45"/>
      <c r="L65" s="43"/>
      <c r="M65" s="46"/>
      <c r="N65" s="46"/>
      <c r="O65" s="47"/>
      <c r="P65" s="48"/>
      <c r="Q65" s="49"/>
      <c r="R65" s="50"/>
      <c r="S65" s="50"/>
      <c r="T65" s="50"/>
      <c r="U65" s="50"/>
      <c r="V65" s="51"/>
      <c r="W65" s="7"/>
    </row>
    <row r="66" spans="1:23" x14ac:dyDescent="0.25">
      <c r="A66" s="52"/>
      <c r="B66" s="53"/>
      <c r="C66" s="53"/>
      <c r="D66" s="54"/>
      <c r="E66" s="54"/>
      <c r="F66" s="54"/>
      <c r="G66" s="55"/>
      <c r="H66" s="56"/>
      <c r="I66" s="57"/>
      <c r="J66" s="57"/>
      <c r="K66" s="56"/>
      <c r="L66" s="57"/>
      <c r="M66" s="58"/>
      <c r="N66" s="58"/>
      <c r="O66" s="59"/>
      <c r="P66" s="60"/>
      <c r="Q66" s="61"/>
      <c r="R66" s="62"/>
      <c r="S66" s="62"/>
      <c r="T66" s="62"/>
      <c r="U66" s="62"/>
      <c r="V66" s="63"/>
      <c r="W66" s="7"/>
    </row>
    <row r="67" spans="1:23" x14ac:dyDescent="0.25">
      <c r="A67" s="37"/>
      <c r="B67" s="38"/>
      <c r="C67" s="38"/>
      <c r="D67" s="39"/>
      <c r="E67" s="40"/>
      <c r="F67" s="40"/>
      <c r="G67" s="41"/>
      <c r="H67" s="42"/>
      <c r="I67" s="43"/>
      <c r="J67" s="44"/>
      <c r="K67" s="45"/>
      <c r="L67" s="43"/>
      <c r="M67" s="46"/>
      <c r="N67" s="46"/>
      <c r="O67" s="47"/>
      <c r="P67" s="48"/>
      <c r="Q67" s="49"/>
      <c r="R67" s="50"/>
      <c r="S67" s="50"/>
      <c r="T67" s="50"/>
      <c r="U67" s="50"/>
      <c r="V67" s="51"/>
      <c r="W67" s="7"/>
    </row>
    <row r="68" spans="1:23" x14ac:dyDescent="0.25">
      <c r="A68" s="52"/>
      <c r="B68" s="53"/>
      <c r="C68" s="53"/>
      <c r="D68" s="54"/>
      <c r="E68" s="54"/>
      <c r="F68" s="54"/>
      <c r="G68" s="55"/>
      <c r="H68" s="56"/>
      <c r="I68" s="57"/>
      <c r="J68" s="57"/>
      <c r="K68" s="56"/>
      <c r="L68" s="57"/>
      <c r="M68" s="58"/>
      <c r="N68" s="58"/>
      <c r="O68" s="59"/>
      <c r="P68" s="60"/>
      <c r="Q68" s="61"/>
      <c r="R68" s="62"/>
      <c r="S68" s="62"/>
      <c r="T68" s="62"/>
      <c r="U68" s="62"/>
      <c r="V68" s="63"/>
      <c r="W68" s="7"/>
    </row>
    <row r="69" spans="1:23" x14ac:dyDescent="0.25">
      <c r="A69" s="37"/>
      <c r="B69" s="38"/>
      <c r="C69" s="38"/>
      <c r="D69" s="39"/>
      <c r="E69" s="40"/>
      <c r="F69" s="40"/>
      <c r="G69" s="41"/>
      <c r="H69" s="42"/>
      <c r="I69" s="43"/>
      <c r="J69" s="44"/>
      <c r="K69" s="45"/>
      <c r="L69" s="43"/>
      <c r="M69" s="46"/>
      <c r="N69" s="46"/>
      <c r="O69" s="47"/>
      <c r="P69" s="48"/>
      <c r="Q69" s="49"/>
      <c r="R69" s="50"/>
      <c r="S69" s="50"/>
      <c r="T69" s="50"/>
      <c r="U69" s="50"/>
      <c r="V69" s="51"/>
      <c r="W69" s="7"/>
    </row>
    <row r="70" spans="1:23" x14ac:dyDescent="0.25">
      <c r="A70" s="52"/>
      <c r="B70" s="53"/>
      <c r="C70" s="53"/>
      <c r="D70" s="54"/>
      <c r="E70" s="54"/>
      <c r="F70" s="54"/>
      <c r="G70" s="55"/>
      <c r="H70" s="56"/>
      <c r="I70" s="57"/>
      <c r="J70" s="57"/>
      <c r="K70" s="56"/>
      <c r="L70" s="57"/>
      <c r="M70" s="58"/>
      <c r="N70" s="58"/>
      <c r="O70" s="59"/>
      <c r="P70" s="60"/>
      <c r="Q70" s="61"/>
      <c r="R70" s="62"/>
      <c r="S70" s="62"/>
      <c r="T70" s="62"/>
      <c r="U70" s="62"/>
      <c r="V70" s="63"/>
      <c r="W70" s="7"/>
    </row>
    <row r="71" spans="1:23" x14ac:dyDescent="0.25">
      <c r="A71" s="37"/>
      <c r="B71" s="38"/>
      <c r="C71" s="38"/>
      <c r="D71" s="39"/>
      <c r="E71" s="40"/>
      <c r="F71" s="40"/>
      <c r="G71" s="41"/>
      <c r="H71" s="42"/>
      <c r="I71" s="43"/>
      <c r="J71" s="44"/>
      <c r="K71" s="45"/>
      <c r="L71" s="43"/>
      <c r="M71" s="46"/>
      <c r="N71" s="46"/>
      <c r="O71" s="47"/>
      <c r="P71" s="48"/>
      <c r="Q71" s="49"/>
      <c r="R71" s="50"/>
      <c r="S71" s="50"/>
      <c r="T71" s="50"/>
      <c r="U71" s="50"/>
      <c r="V71" s="51"/>
      <c r="W71" s="7"/>
    </row>
    <row r="72" spans="1:23" x14ac:dyDescent="0.25">
      <c r="A72" s="52"/>
      <c r="B72" s="53"/>
      <c r="C72" s="53"/>
      <c r="D72" s="54"/>
      <c r="E72" s="54"/>
      <c r="F72" s="54"/>
      <c r="G72" s="55"/>
      <c r="H72" s="56"/>
      <c r="I72" s="57"/>
      <c r="J72" s="57"/>
      <c r="K72" s="56"/>
      <c r="L72" s="57"/>
      <c r="M72" s="58"/>
      <c r="N72" s="58"/>
      <c r="O72" s="59"/>
      <c r="P72" s="60"/>
      <c r="Q72" s="61"/>
      <c r="R72" s="62"/>
      <c r="S72" s="62"/>
      <c r="T72" s="62"/>
      <c r="U72" s="62"/>
      <c r="V72" s="63"/>
      <c r="W72" s="7"/>
    </row>
    <row r="73" spans="1:23" x14ac:dyDescent="0.25">
      <c r="A73" s="37"/>
      <c r="B73" s="38"/>
      <c r="C73" s="38"/>
      <c r="D73" s="39"/>
      <c r="E73" s="40"/>
      <c r="F73" s="40"/>
      <c r="G73" s="41"/>
      <c r="H73" s="42"/>
      <c r="I73" s="43"/>
      <c r="J73" s="44"/>
      <c r="K73" s="45"/>
      <c r="L73" s="43"/>
      <c r="M73" s="46"/>
      <c r="N73" s="46"/>
      <c r="O73" s="47"/>
      <c r="P73" s="48"/>
      <c r="Q73" s="49"/>
      <c r="R73" s="50"/>
      <c r="S73" s="50"/>
      <c r="T73" s="50"/>
      <c r="U73" s="50"/>
      <c r="V73" s="51"/>
      <c r="W73" s="7"/>
    </row>
    <row r="74" spans="1:23" ht="15.75" thickBot="1" x14ac:dyDescent="0.3">
      <c r="A74" s="64"/>
      <c r="B74" s="65"/>
      <c r="C74" s="65"/>
      <c r="D74" s="66"/>
      <c r="E74" s="66"/>
      <c r="F74" s="66"/>
      <c r="G74" s="67"/>
      <c r="H74" s="68"/>
      <c r="I74" s="69"/>
      <c r="J74" s="69"/>
      <c r="K74" s="68"/>
      <c r="L74" s="69"/>
      <c r="M74" s="70"/>
      <c r="N74" s="70"/>
      <c r="O74" s="71"/>
      <c r="P74" s="72"/>
      <c r="Q74" s="73"/>
      <c r="R74" s="74"/>
      <c r="S74" s="74"/>
      <c r="T74" s="74"/>
      <c r="U74" s="74"/>
      <c r="V74" s="75"/>
      <c r="W74" s="7"/>
    </row>
    <row r="100" spans="1:22" x14ac:dyDescent="0.25">
      <c r="R100" s="7"/>
      <c r="S100" s="7"/>
      <c r="T100" s="7"/>
      <c r="U100" s="7"/>
      <c r="V100" s="7"/>
    </row>
    <row r="101" spans="1:22" x14ac:dyDescent="0.25">
      <c r="A101" s="9"/>
      <c r="B101" s="10"/>
      <c r="C101" s="10"/>
      <c r="D101" s="11"/>
      <c r="E101" s="12"/>
      <c r="F101" s="12"/>
      <c r="G101" s="13"/>
      <c r="H101" s="10"/>
      <c r="I101" s="14"/>
      <c r="J101" s="14"/>
      <c r="K101" s="10"/>
      <c r="L101" s="14"/>
      <c r="M101" s="15"/>
      <c r="N101" s="15"/>
      <c r="O101" s="16"/>
      <c r="P101" s="17"/>
      <c r="Q101" s="18"/>
      <c r="R101" s="7"/>
      <c r="S101" s="7"/>
      <c r="T101" s="7"/>
      <c r="U101" s="7"/>
      <c r="V101" s="7"/>
    </row>
    <row r="102" spans="1:22" x14ac:dyDescent="0.25">
      <c r="A102" s="9"/>
      <c r="B102" s="19"/>
      <c r="C102" s="10"/>
      <c r="D102" s="11"/>
      <c r="E102" s="12"/>
      <c r="F102" s="12"/>
      <c r="G102" s="20"/>
      <c r="H102" s="21"/>
      <c r="I102" s="14"/>
      <c r="J102" s="14"/>
      <c r="K102" s="21"/>
      <c r="L102" s="14"/>
      <c r="M102" s="15"/>
      <c r="N102" s="15"/>
      <c r="O102" s="16"/>
      <c r="P102" s="17"/>
      <c r="Q102" s="18"/>
    </row>
  </sheetData>
  <hyperlinks>
    <hyperlink ref="Q8" r:id="rId1" display="françois.bernard45@club-internet.fr"/>
    <hyperlink ref="Q10" r:id="rId2" display="roja45@hotmail.fr"/>
    <hyperlink ref="Q11" r:id="rId3" display="chantraine.joelle@neuf.fr"/>
    <hyperlink ref="Q18" r:id="rId4"/>
    <hyperlink ref="Q20" r:id="rId5" display="frederic@lacou.fr"/>
    <hyperlink ref="Q14" r:id="rId6" display="gajdu72@hotmail.fr"/>
    <hyperlink ref="B28" r:id="rId7" display="LEMONNIER"/>
    <hyperlink ref="Q28" r:id="rId8" display="j-p,lemonnier@orange,fr"/>
    <hyperlink ref="Q21" r:id="rId9" display="pascal.lenne2@wanadoo,fr"/>
    <hyperlink ref="B23" r:id="rId10" display="MARCHAND"/>
    <hyperlink ref="Q23" r:id="rId11" display="stephanie45000@hotmail,fr"/>
    <hyperlink ref="Q24" r:id="rId12" display="meron@noos.fr"/>
    <hyperlink ref="Q27" r:id="rId13" display="albertorodriguez@orange.fr"/>
    <hyperlink ref="Q29" r:id="rId14" display="b.schafer@free.fr"/>
    <hyperlink ref="Q30" r:id="rId15" display="lo.sobczak@wanadoo.fr"/>
    <hyperlink ref="Q22" r:id="rId16" display="andre.ialenti@orange.fr"/>
    <hyperlink ref="B11" r:id="rId17"/>
    <hyperlink ref="Q6" r:id="rId18" display="josclo.baudron@orange.fr "/>
    <hyperlink ref="Q26" r:id="rId19" display="laurent21777@free.fr"/>
    <hyperlink ref="Q25" r:id="rId20" display="andre.ialenti@orange.fr"/>
    <hyperlink ref="Q9" r:id="rId21"/>
    <hyperlink ref="Q12" r:id="rId22" display="gajdu72@hotmail.fr"/>
    <hyperlink ref="Q17" r:id="rId23"/>
    <hyperlink ref="Q15" r:id="rId24" display="nicolas.chassin@wanadoo.fr"/>
    <hyperlink ref="Q3" r:id="rId25"/>
    <hyperlink ref="Q4" r:id="rId26" display="josclo.baudron@orange.fr 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"/>
  <sheetViews>
    <sheetView workbookViewId="0">
      <selection activeCell="M25" sqref="M25"/>
    </sheetView>
  </sheetViews>
  <sheetFormatPr baseColWidth="10" defaultRowHeight="15" x14ac:dyDescent="0.25"/>
  <sheetData>
    <row r="1" spans="1:6" ht="15.75" thickBot="1" x14ac:dyDescent="0.3"/>
    <row r="2" spans="1:6" ht="48" thickBot="1" x14ac:dyDescent="0.3">
      <c r="A2" s="32" t="s">
        <v>18</v>
      </c>
      <c r="B2" s="32" t="s">
        <v>19</v>
      </c>
      <c r="C2" s="32" t="s">
        <v>20</v>
      </c>
      <c r="D2" s="32" t="s">
        <v>21</v>
      </c>
      <c r="E2" s="32" t="s">
        <v>22</v>
      </c>
      <c r="F2" s="33" t="s">
        <v>27</v>
      </c>
    </row>
    <row r="3" spans="1:6" ht="16.5" thickBot="1" x14ac:dyDescent="0.3">
      <c r="A3" s="118">
        <v>12</v>
      </c>
      <c r="B3" s="118">
        <v>2</v>
      </c>
      <c r="C3" s="118">
        <v>34</v>
      </c>
      <c r="D3" s="118">
        <v>31.11</v>
      </c>
      <c r="E3" s="118">
        <v>10</v>
      </c>
      <c r="F3" s="119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R71"/>
  <sheetViews>
    <sheetView zoomScaleNormal="100" zoomScaleSheetLayoutView="130" workbookViewId="0">
      <selection activeCell="L9" sqref="L9"/>
    </sheetView>
  </sheetViews>
  <sheetFormatPr baseColWidth="10" defaultRowHeight="15" x14ac:dyDescent="0.25"/>
  <cols>
    <col min="2" max="2" width="17.7109375" customWidth="1"/>
    <col min="3" max="7" width="13.42578125" customWidth="1"/>
    <col min="8" max="8" width="14.140625" customWidth="1"/>
    <col min="9" max="9" width="13.42578125" customWidth="1"/>
    <col min="17" max="17" width="23.28515625" bestFit="1" customWidth="1"/>
  </cols>
  <sheetData>
    <row r="1" spans="2:18" ht="20.25" x14ac:dyDescent="0.25">
      <c r="B1" s="1"/>
      <c r="C1" s="1"/>
      <c r="D1" s="1"/>
      <c r="E1" s="1"/>
      <c r="I1" s="1"/>
      <c r="M1" s="36"/>
      <c r="N1" s="99" t="str">
        <f>CONCATENATE(C12,"-",F12)</f>
        <v>BARRAGAN-Adrian</v>
      </c>
    </row>
    <row r="2" spans="2:18" ht="20.25" x14ac:dyDescent="0.25">
      <c r="B2" s="1"/>
      <c r="C2" s="1"/>
      <c r="D2" s="1"/>
      <c r="E2" s="1"/>
      <c r="F2" s="131" t="s">
        <v>31</v>
      </c>
      <c r="G2" s="131"/>
      <c r="H2" s="131"/>
      <c r="I2" s="132"/>
      <c r="J2" s="132"/>
      <c r="K2" s="132"/>
      <c r="P2">
        <v>1</v>
      </c>
      <c r="Q2" t="s">
        <v>32</v>
      </c>
      <c r="R2" t="s">
        <v>156</v>
      </c>
    </row>
    <row r="3" spans="2:18" x14ac:dyDescent="0.25">
      <c r="B3" s="1"/>
      <c r="C3" s="1"/>
      <c r="D3" s="1"/>
      <c r="E3" s="1"/>
      <c r="F3" s="1"/>
      <c r="G3" s="1"/>
      <c r="H3" s="1"/>
      <c r="I3" s="1"/>
      <c r="J3" s="1"/>
      <c r="K3" s="1"/>
      <c r="P3">
        <v>2</v>
      </c>
      <c r="Q3" t="s">
        <v>33</v>
      </c>
      <c r="R3" t="s">
        <v>157</v>
      </c>
    </row>
    <row r="4" spans="2:18" ht="15" customHeight="1" x14ac:dyDescent="0.25">
      <c r="B4" s="1"/>
      <c r="C4" s="1"/>
      <c r="D4" s="1"/>
      <c r="E4" s="1"/>
      <c r="J4" s="27"/>
      <c r="K4" s="1"/>
      <c r="P4">
        <v>3</v>
      </c>
      <c r="Q4" t="s">
        <v>34</v>
      </c>
      <c r="R4" t="s">
        <v>158</v>
      </c>
    </row>
    <row r="5" spans="2:18" ht="15" customHeight="1" x14ac:dyDescent="0.25">
      <c r="B5" s="1"/>
      <c r="C5" s="1"/>
      <c r="H5" s="1"/>
      <c r="I5" s="27"/>
      <c r="J5" s="27"/>
      <c r="K5" s="1"/>
      <c r="P5">
        <v>4</v>
      </c>
      <c r="Q5" t="s">
        <v>35</v>
      </c>
      <c r="R5" t="s">
        <v>160</v>
      </c>
    </row>
    <row r="6" spans="2:18" ht="15" customHeight="1" x14ac:dyDescent="0.25">
      <c r="B6" s="1"/>
      <c r="C6" s="1"/>
      <c r="D6" s="1"/>
      <c r="E6" s="1"/>
      <c r="F6" s="1"/>
      <c r="G6" s="1"/>
      <c r="H6" s="1"/>
      <c r="I6" s="27"/>
      <c r="J6" s="27"/>
      <c r="K6" s="1"/>
      <c r="P6">
        <v>5</v>
      </c>
      <c r="Q6" t="s">
        <v>36</v>
      </c>
      <c r="R6" t="s">
        <v>159</v>
      </c>
    </row>
    <row r="7" spans="2:18" ht="15" customHeight="1" x14ac:dyDescent="0.25">
      <c r="B7" s="1"/>
      <c r="C7" s="133" t="s">
        <v>154</v>
      </c>
      <c r="D7" s="133"/>
      <c r="E7" s="133"/>
      <c r="F7" s="101" t="str">
        <f>Accueil!J1</f>
        <v>2017/2018</v>
      </c>
      <c r="G7" s="1"/>
      <c r="H7" s="1"/>
      <c r="I7" s="27"/>
      <c r="J7" s="27"/>
      <c r="K7" s="1"/>
      <c r="P7">
        <v>6</v>
      </c>
      <c r="Q7" t="s">
        <v>37</v>
      </c>
      <c r="R7" t="s">
        <v>161</v>
      </c>
    </row>
    <row r="8" spans="2:18" ht="15" customHeight="1" x14ac:dyDescent="0.25">
      <c r="B8" s="1"/>
      <c r="C8" s="1"/>
      <c r="D8" s="1"/>
      <c r="E8" s="1"/>
      <c r="F8" s="1"/>
      <c r="G8" s="1"/>
      <c r="H8" s="1"/>
      <c r="I8" s="27"/>
      <c r="J8" s="27"/>
      <c r="K8" s="1"/>
      <c r="P8">
        <v>7</v>
      </c>
      <c r="Q8" t="s">
        <v>38</v>
      </c>
    </row>
    <row r="9" spans="2:18" ht="15" customHeight="1" x14ac:dyDescent="0.25">
      <c r="B9" s="1"/>
      <c r="C9" s="1"/>
      <c r="D9" s="1"/>
      <c r="E9" s="1"/>
      <c r="F9" s="1"/>
      <c r="G9" s="1"/>
      <c r="H9" s="1"/>
      <c r="I9" s="27"/>
      <c r="J9" s="27"/>
      <c r="K9" s="1"/>
      <c r="P9">
        <v>8</v>
      </c>
      <c r="Q9" t="s">
        <v>39</v>
      </c>
    </row>
    <row r="10" spans="2:18" x14ac:dyDescent="0.25">
      <c r="B10" s="116" t="s">
        <v>9</v>
      </c>
      <c r="C10" s="90">
        <v>1</v>
      </c>
      <c r="D10" s="89"/>
      <c r="F10" s="1"/>
      <c r="G10" s="1"/>
      <c r="H10" s="1"/>
      <c r="I10" s="1"/>
      <c r="J10" s="1"/>
      <c r="K10" s="1"/>
      <c r="P10">
        <v>9</v>
      </c>
      <c r="Q10" t="s">
        <v>40</v>
      </c>
    </row>
    <row r="11" spans="2:18" x14ac:dyDescent="0.25">
      <c r="B11" s="115"/>
      <c r="C11" s="1"/>
      <c r="D11" s="1"/>
      <c r="E11" s="1"/>
      <c r="F11" s="1"/>
      <c r="G11" s="1"/>
      <c r="H11" s="1"/>
      <c r="I11" s="1"/>
      <c r="J11" s="1"/>
      <c r="K11" s="1"/>
      <c r="P11">
        <v>10</v>
      </c>
      <c r="Q11" t="s">
        <v>41</v>
      </c>
    </row>
    <row r="12" spans="2:18" x14ac:dyDescent="0.25">
      <c r="B12" s="116" t="s">
        <v>0</v>
      </c>
      <c r="C12" s="23" t="str">
        <f>IFERROR(INDEX(Listing_Coursiers!$A$3:$V$74,MATCH($C$10,Listing_Coursiers!$A$3:$A$74,0),2),"")</f>
        <v>BARRAGAN</v>
      </c>
      <c r="D12" s="24"/>
      <c r="E12" s="22" t="s">
        <v>2</v>
      </c>
      <c r="F12" s="23" t="str">
        <f>IFERROR(INDEX(Listing_Coursiers!$A$3:$V$74,MATCH($C$10,Listing_Coursiers!$A$3:$A$74,0),3),"")</f>
        <v>Adrian</v>
      </c>
      <c r="G12" s="22" t="s">
        <v>3</v>
      </c>
      <c r="H12" s="23">
        <f>IFERROR(INDEX(Listing_Coursiers!$A$3:$V$74,MATCH($C$10,Listing_Coursiers!$A$3:$A$74,0),7),"")</f>
        <v>0</v>
      </c>
      <c r="I12" s="23"/>
      <c r="P12">
        <v>11</v>
      </c>
      <c r="Q12" t="s">
        <v>42</v>
      </c>
    </row>
    <row r="13" spans="2:18" x14ac:dyDescent="0.25">
      <c r="B13" s="115"/>
      <c r="C13" s="24"/>
      <c r="D13" s="25"/>
      <c r="E13" s="25"/>
      <c r="F13" s="25"/>
      <c r="G13" s="25"/>
      <c r="H13" s="25"/>
      <c r="I13" s="25"/>
      <c r="J13" s="25"/>
      <c r="K13" s="25"/>
      <c r="P13">
        <v>12</v>
      </c>
      <c r="Q13" t="s">
        <v>43</v>
      </c>
    </row>
    <row r="14" spans="2:18" x14ac:dyDescent="0.25">
      <c r="B14" s="116" t="s">
        <v>4</v>
      </c>
      <c r="C14" s="23">
        <f>IFERROR(INDEX(Listing_Coursiers!$A$3:$V$74,MATCH($C$10,Listing_Coursiers!$A$3:$A$74,0),4),"")</f>
        <v>0</v>
      </c>
      <c r="D14" s="24"/>
      <c r="E14" s="23"/>
      <c r="F14" s="23"/>
      <c r="G14" s="23"/>
      <c r="H14" s="23"/>
      <c r="I14" s="24"/>
      <c r="J14" s="24"/>
      <c r="K14" s="26"/>
      <c r="P14">
        <v>13</v>
      </c>
      <c r="Q14" t="s">
        <v>44</v>
      </c>
    </row>
    <row r="15" spans="2:18" x14ac:dyDescent="0.25">
      <c r="B15" s="114"/>
      <c r="C15" s="24"/>
      <c r="D15" s="25"/>
      <c r="E15" s="25"/>
      <c r="F15" s="25"/>
      <c r="G15" s="24"/>
      <c r="H15" s="24"/>
      <c r="I15" s="24"/>
      <c r="J15" s="25"/>
      <c r="K15" s="25"/>
      <c r="P15">
        <v>14</v>
      </c>
      <c r="Q15" t="s">
        <v>45</v>
      </c>
    </row>
    <row r="16" spans="2:18" x14ac:dyDescent="0.25">
      <c r="B16" s="116" t="s">
        <v>6</v>
      </c>
      <c r="C16" s="23">
        <f>IFERROR(INDEX(Listing_Coursiers!$A$3:$V$74,MATCH($C$10,Listing_Coursiers!$A$3:$A$74,0),5),"")</f>
        <v>0</v>
      </c>
      <c r="D16" s="24"/>
      <c r="E16" s="22" t="s">
        <v>5</v>
      </c>
      <c r="F16" s="23">
        <f>IFERROR(INDEX(Listing_Coursiers!$A$3:$V$74,MATCH($C$10,Listing_Coursiers!$A$3:$A$74,0),6),"")</f>
        <v>0</v>
      </c>
      <c r="H16" s="23"/>
      <c r="I16" s="23"/>
      <c r="J16" s="23"/>
      <c r="K16" s="23"/>
      <c r="P16">
        <v>15</v>
      </c>
      <c r="Q16" t="s">
        <v>46</v>
      </c>
    </row>
    <row r="17" spans="2:18" x14ac:dyDescent="0.25">
      <c r="B17" s="114"/>
      <c r="C17" s="24"/>
      <c r="D17" s="25"/>
      <c r="E17" s="25"/>
      <c r="F17" s="25"/>
      <c r="G17" s="25"/>
      <c r="H17" s="25"/>
      <c r="I17" s="24"/>
      <c r="J17" s="25"/>
      <c r="K17" s="25"/>
      <c r="P17">
        <v>16</v>
      </c>
      <c r="Q17" t="s">
        <v>47</v>
      </c>
      <c r="R17" t="s">
        <v>163</v>
      </c>
    </row>
    <row r="18" spans="2:18" x14ac:dyDescent="0.25">
      <c r="B18" s="116" t="s">
        <v>30</v>
      </c>
      <c r="C18" s="23">
        <f>IFERROR(INDEX(Listing_Coursiers!$A$3:$V$74,MATCH($C$10,Listing_Coursiers!$A$3:$A$74,0),13),"")</f>
        <v>0</v>
      </c>
      <c r="E18" s="110" t="s">
        <v>29</v>
      </c>
      <c r="F18" s="110"/>
      <c r="G18" s="22" t="s">
        <v>8</v>
      </c>
      <c r="H18" s="23">
        <f>IFERROR(INDEX(Listing_Coursiers!$A$3:$V$74,MATCH($C$10,Listing_Coursiers!$A$3:$A$74,0),15),"")</f>
        <v>0</v>
      </c>
      <c r="I18" s="23"/>
      <c r="M18" s="23"/>
      <c r="P18">
        <v>17</v>
      </c>
      <c r="Q18" t="s">
        <v>48</v>
      </c>
      <c r="R18" t="s">
        <v>162</v>
      </c>
    </row>
    <row r="19" spans="2:18" x14ac:dyDescent="0.25">
      <c r="B19" s="114"/>
      <c r="C19" s="24"/>
      <c r="D19" s="25"/>
      <c r="E19" s="25"/>
      <c r="F19" s="25"/>
      <c r="G19" s="25"/>
      <c r="H19" s="25"/>
      <c r="I19" s="25"/>
      <c r="J19" s="25"/>
      <c r="K19" s="25"/>
      <c r="P19">
        <v>18</v>
      </c>
      <c r="Q19" t="s">
        <v>49</v>
      </c>
    </row>
    <row r="20" spans="2:18" x14ac:dyDescent="0.25">
      <c r="B20" s="116" t="s">
        <v>7</v>
      </c>
      <c r="C20" s="23" t="str">
        <f>IFERROR(INDEX(Listing_Coursiers!$A$3:$V$74,MATCH($C$10,Listing_Coursiers!$A$3:$A$74,0),17),"")</f>
        <v>neptunos1@msn,com</v>
      </c>
      <c r="D20" s="23"/>
      <c r="E20" s="23"/>
      <c r="F20" s="111" t="s">
        <v>12</v>
      </c>
      <c r="H20" s="23">
        <f>IFERROR(INDEX(Listing_Coursiers!$A$3:$V$74,MATCH($C$10,Listing_Coursiers!$A$3:$A$74,0),16),"")</f>
        <v>0</v>
      </c>
      <c r="J20" s="23"/>
      <c r="K20" s="25"/>
      <c r="P20">
        <v>19</v>
      </c>
      <c r="Q20" t="s">
        <v>50</v>
      </c>
    </row>
    <row r="21" spans="2:18" ht="15.75" x14ac:dyDescent="0.25">
      <c r="B21" s="1"/>
      <c r="C21" s="1"/>
      <c r="D21" s="28"/>
      <c r="E21" s="1"/>
      <c r="F21" s="1"/>
      <c r="G21" s="1"/>
      <c r="H21" s="1"/>
      <c r="I21" s="1"/>
      <c r="J21" s="1"/>
      <c r="K21" s="1"/>
      <c r="P21">
        <v>20</v>
      </c>
      <c r="Q21" t="s">
        <v>51</v>
      </c>
    </row>
    <row r="22" spans="2:18" x14ac:dyDescent="0.25">
      <c r="B22" s="145" t="s">
        <v>10</v>
      </c>
      <c r="C22" s="145"/>
      <c r="D22" s="145"/>
      <c r="E22" s="145"/>
      <c r="F22" s="145"/>
      <c r="G22" s="145"/>
      <c r="H22" s="145"/>
      <c r="J22" s="1"/>
      <c r="K22" s="1"/>
      <c r="P22">
        <v>21</v>
      </c>
      <c r="Q22" t="s">
        <v>1</v>
      </c>
    </row>
    <row r="23" spans="2:18" x14ac:dyDescent="0.25">
      <c r="B23" s="124" t="s">
        <v>11</v>
      </c>
      <c r="C23" s="124"/>
      <c r="D23" s="124"/>
      <c r="E23" s="124"/>
      <c r="F23" s="124"/>
      <c r="G23" s="124"/>
      <c r="H23" s="124"/>
      <c r="J23" s="1"/>
      <c r="K23" s="1"/>
      <c r="P23">
        <v>22</v>
      </c>
      <c r="Q23" t="s">
        <v>52</v>
      </c>
    </row>
    <row r="24" spans="2:18" ht="6.75" customHeight="1" x14ac:dyDescent="0.25">
      <c r="B24" s="1"/>
      <c r="C24" s="29"/>
      <c r="D24" s="29"/>
      <c r="E24" s="29"/>
      <c r="F24" s="29"/>
      <c r="G24" s="29"/>
      <c r="H24" s="29"/>
      <c r="I24" s="29"/>
      <c r="J24" s="1"/>
      <c r="K24" s="1"/>
    </row>
    <row r="25" spans="2:18" ht="6.75" customHeight="1" thickBot="1" x14ac:dyDescent="0.35">
      <c r="B25" s="30"/>
      <c r="C25" s="1"/>
      <c r="D25" s="1"/>
      <c r="E25" s="1"/>
      <c r="F25" s="29"/>
      <c r="G25" s="1"/>
      <c r="H25" s="1"/>
      <c r="I25" s="1"/>
      <c r="J25" s="1"/>
      <c r="K25" s="1"/>
    </row>
    <row r="26" spans="2:18" ht="20.25" customHeight="1" x14ac:dyDescent="0.25">
      <c r="B26" s="134" t="s">
        <v>17</v>
      </c>
      <c r="C26" s="137" t="s">
        <v>13</v>
      </c>
      <c r="D26" s="137" t="s">
        <v>14</v>
      </c>
      <c r="E26" s="137" t="s">
        <v>15</v>
      </c>
      <c r="F26" s="137" t="s">
        <v>1</v>
      </c>
      <c r="G26" s="139" t="s">
        <v>16</v>
      </c>
      <c r="I26" s="108"/>
      <c r="J26" s="8"/>
      <c r="K26" s="8"/>
      <c r="L26" s="108"/>
    </row>
    <row r="27" spans="2:18" ht="15" customHeight="1" x14ac:dyDescent="0.25">
      <c r="B27" s="135"/>
      <c r="C27" s="138"/>
      <c r="D27" s="138"/>
      <c r="E27" s="138"/>
      <c r="F27" s="138"/>
      <c r="G27" s="140"/>
      <c r="H27" s="108"/>
      <c r="I27" s="108"/>
      <c r="J27" s="108"/>
      <c r="K27" s="108"/>
      <c r="L27" s="108"/>
    </row>
    <row r="28" spans="2:18" ht="15" customHeight="1" x14ac:dyDescent="0.25">
      <c r="B28" s="135"/>
      <c r="C28" s="141" t="str">
        <f>IF(INDEX(Listing_Coursiers!$A$3:$V$74,MATCH($C$10,Listing_Coursiers!$A$3:$A$74,0),18)="","",INDEX(Listing_Coursiers!$A$3:$V$74,MATCH($C$10,Listing_Coursiers!$A$3:$A$74,0),18))</f>
        <v/>
      </c>
      <c r="D28" s="141" t="str">
        <f>IF(INDEX(Listing_Coursiers!$A$3:$V$74,MATCH($C$10,Listing_Coursiers!$A$3:$A$74,0),19)="","",INDEX(Listing_Coursiers!$A$3:$V$74,MATCH($C$10,Listing_Coursiers!$A$3:$A$74,0),19))</f>
        <v/>
      </c>
      <c r="E28" s="141" t="str">
        <f>IF(INDEX(Listing_Coursiers!$A$3:$V$74,MATCH($C$10,Listing_Coursiers!$A$3:$A$74,0),20)="","",INDEX(Listing_Coursiers!$A$3:$V$74,MATCH($C$10,Listing_Coursiers!$A$3:$A$74,0),20))</f>
        <v/>
      </c>
      <c r="F28" s="141" t="str">
        <f>IF(INDEX(Listing_Coursiers!$A$3:$V$74,MATCH($C$10,Listing_Coursiers!$A$3:$A$74,0),21)="","",INDEX(Listing_Coursiers!$A$3:$V$74,MATCH($C$10,Listing_Coursiers!$A$3:$A$74,0),21))</f>
        <v/>
      </c>
      <c r="G28" s="143" t="str">
        <f>IF(INDEX(Listing_Coursiers!$A$3:$V$74,MATCH($C$10,Listing_Coursiers!$A$3:$A$74,0),22)="","",INDEX(Listing_Coursiers!$A$3:$V$74,MATCH($C$10,Listing_Coursiers!$A$3:$A$74,0),22))</f>
        <v/>
      </c>
      <c r="H28" s="109"/>
      <c r="I28" s="109"/>
      <c r="J28" s="109"/>
      <c r="K28" s="109"/>
      <c r="L28" s="109"/>
    </row>
    <row r="29" spans="2:18" ht="15" customHeight="1" thickBot="1" x14ac:dyDescent="0.3">
      <c r="B29" s="136"/>
      <c r="C29" s="142"/>
      <c r="D29" s="142"/>
      <c r="E29" s="142"/>
      <c r="F29" s="142"/>
      <c r="G29" s="144"/>
      <c r="H29" s="109"/>
      <c r="I29" s="109"/>
      <c r="J29" s="109"/>
      <c r="K29" s="109"/>
      <c r="L29" s="109"/>
    </row>
    <row r="30" spans="2:18" ht="15" customHeight="1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2:18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2:18" ht="15" customHeight="1" x14ac:dyDescent="0.25">
      <c r="B32" s="122" t="s">
        <v>150</v>
      </c>
      <c r="C32" s="122"/>
      <c r="D32" s="122"/>
      <c r="E32" s="122"/>
      <c r="F32" s="125">
        <f>IF(OR(SUM($B$43:$F$43)="",SUM($B$43:$F$43)=0),"",SUM($B$43:$F$43))</f>
        <v>89.11</v>
      </c>
      <c r="G32" s="126"/>
      <c r="H32" s="1"/>
      <c r="I32" s="1"/>
      <c r="J32" s="1"/>
      <c r="K32" s="1"/>
    </row>
    <row r="33" spans="2:13" ht="15" customHeight="1" x14ac:dyDescent="0.25">
      <c r="B33" s="122"/>
      <c r="C33" s="122"/>
      <c r="D33" s="122"/>
      <c r="E33" s="122"/>
      <c r="F33" s="127"/>
      <c r="G33" s="128"/>
      <c r="H33" s="1"/>
      <c r="I33" s="1"/>
      <c r="J33" s="1"/>
      <c r="K33" s="1"/>
    </row>
    <row r="34" spans="2:13" ht="15.75" customHeight="1" x14ac:dyDescent="0.25">
      <c r="B34" s="122"/>
      <c r="C34" s="122"/>
      <c r="D34" s="122"/>
      <c r="E34" s="122"/>
      <c r="F34" s="129"/>
      <c r="G34" s="130"/>
      <c r="H34" s="8"/>
      <c r="I34" s="1"/>
      <c r="J34" s="1"/>
      <c r="K34" s="1"/>
    </row>
    <row r="35" spans="2:13" ht="15.75" customHeight="1" x14ac:dyDescent="0.25">
      <c r="B35" s="88"/>
      <c r="C35" s="88"/>
      <c r="D35" s="88"/>
      <c r="E35" s="88"/>
      <c r="F35" s="86"/>
      <c r="G35" s="86"/>
      <c r="H35" s="8"/>
      <c r="I35" s="1"/>
      <c r="J35" s="1"/>
      <c r="K35" s="1"/>
    </row>
    <row r="36" spans="2:13" ht="15.75" customHeight="1" x14ac:dyDescent="0.25">
      <c r="B36" s="1"/>
      <c r="C36" s="82"/>
      <c r="D36" s="82"/>
      <c r="E36" s="82"/>
      <c r="F36" s="86"/>
      <c r="G36" s="31"/>
      <c r="H36" s="8"/>
      <c r="I36" s="1"/>
      <c r="J36" s="1"/>
      <c r="K36" s="1"/>
    </row>
    <row r="37" spans="2:13" ht="15.75" customHeight="1" x14ac:dyDescent="0.25">
      <c r="B37" s="122" t="s">
        <v>23</v>
      </c>
      <c r="C37" s="122"/>
      <c r="D37" s="122"/>
      <c r="E37" s="122"/>
      <c r="F37" s="125">
        <f>IFERROR(SUM($F$32+$G$43),"")</f>
        <v>172.11</v>
      </c>
      <c r="G37" s="126"/>
      <c r="H37" s="8"/>
      <c r="I37" s="1"/>
      <c r="J37" s="1"/>
      <c r="K37" s="1"/>
    </row>
    <row r="38" spans="2:13" ht="15.75" customHeight="1" x14ac:dyDescent="0.25">
      <c r="B38" s="122"/>
      <c r="C38" s="122"/>
      <c r="D38" s="122"/>
      <c r="E38" s="122"/>
      <c r="F38" s="127"/>
      <c r="G38" s="128"/>
      <c r="H38" s="8"/>
      <c r="I38" s="1"/>
      <c r="J38" s="1"/>
      <c r="K38" s="1"/>
    </row>
    <row r="39" spans="2:13" ht="15.75" customHeight="1" x14ac:dyDescent="0.25">
      <c r="B39" s="122"/>
      <c r="C39" s="122"/>
      <c r="D39" s="122"/>
      <c r="E39" s="122"/>
      <c r="F39" s="129"/>
      <c r="G39" s="130"/>
      <c r="H39" s="8"/>
      <c r="I39" s="1"/>
      <c r="J39" s="1"/>
      <c r="K39" s="1"/>
    </row>
    <row r="40" spans="2:13" s="85" customFormat="1" ht="15.75" customHeight="1" x14ac:dyDescent="0.25">
      <c r="B40" s="1"/>
      <c r="C40" s="83"/>
      <c r="D40" s="84"/>
      <c r="E40" s="31"/>
      <c r="F40" s="87"/>
      <c r="G40" s="31"/>
      <c r="H40" s="84"/>
      <c r="I40" s="1"/>
      <c r="J40" s="1"/>
      <c r="K40" s="1"/>
    </row>
    <row r="41" spans="2:13" ht="15.75" thickBot="1" x14ac:dyDescent="0.3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3" ht="32.25" customHeight="1" x14ac:dyDescent="0.25">
      <c r="B42" s="102" t="s">
        <v>151</v>
      </c>
      <c r="C42" s="103" t="s">
        <v>19</v>
      </c>
      <c r="D42" s="103" t="s">
        <v>20</v>
      </c>
      <c r="E42" s="103" t="s">
        <v>21</v>
      </c>
      <c r="F42" s="103" t="s">
        <v>22</v>
      </c>
      <c r="G42" s="106" t="s">
        <v>27</v>
      </c>
      <c r="I42" s="112"/>
      <c r="J42" s="8"/>
      <c r="K42" s="112"/>
      <c r="L42" s="8"/>
      <c r="M42" s="112"/>
    </row>
    <row r="43" spans="2:13" ht="16.5" thickBot="1" x14ac:dyDescent="0.3">
      <c r="B43" s="104">
        <f>IF($C$10="","",Tarifs!$A$3)</f>
        <v>12</v>
      </c>
      <c r="C43" s="105">
        <f>IF($C$10="","",Tarifs!$B$3)</f>
        <v>2</v>
      </c>
      <c r="D43" s="105">
        <f>IF($C$10="","",Tarifs!$C$3)</f>
        <v>34</v>
      </c>
      <c r="E43" s="105">
        <f>IF($C$10="","",Tarifs!$D$3)</f>
        <v>31.11</v>
      </c>
      <c r="F43" s="105">
        <f>IF($C$10="","",Tarifs!$E$3)</f>
        <v>10</v>
      </c>
      <c r="G43" s="107">
        <f>IF($C$10="","",Tarifs!$F$3)</f>
        <v>83</v>
      </c>
      <c r="I43" s="113"/>
      <c r="J43" s="8"/>
      <c r="K43" s="113"/>
      <c r="L43" s="8"/>
      <c r="M43" s="113"/>
    </row>
    <row r="44" spans="2:13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3" ht="18.75" x14ac:dyDescent="0.25">
      <c r="B45" s="34" t="s">
        <v>24</v>
      </c>
      <c r="D45" s="34"/>
      <c r="E45" s="34"/>
      <c r="F45" s="34"/>
      <c r="G45" s="1"/>
      <c r="H45" s="34" t="s">
        <v>25</v>
      </c>
      <c r="I45" s="1"/>
      <c r="J45" s="1"/>
      <c r="K45" s="1"/>
    </row>
    <row r="46" spans="2:13" s="115" customFormat="1" ht="29.25" customHeight="1" x14ac:dyDescent="0.25">
      <c r="B46" s="123" t="s">
        <v>28</v>
      </c>
      <c r="C46" s="123"/>
      <c r="D46" s="123"/>
      <c r="E46" s="123"/>
      <c r="F46" s="123"/>
      <c r="G46" s="123"/>
      <c r="H46" s="100"/>
      <c r="I46" s="114"/>
      <c r="J46" s="114"/>
      <c r="K46" s="114"/>
    </row>
    <row r="47" spans="2:13" ht="18.75" x14ac:dyDescent="0.3">
      <c r="B47" s="1"/>
      <c r="C47" s="1"/>
      <c r="D47" s="1"/>
      <c r="E47" s="1"/>
      <c r="F47" s="1"/>
      <c r="G47" s="1"/>
      <c r="H47" s="35" t="s">
        <v>26</v>
      </c>
      <c r="I47" s="1"/>
      <c r="J47" s="1"/>
      <c r="K47" s="1"/>
    </row>
    <row r="48" spans="2:13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25">
      <c r="B49" s="1"/>
      <c r="G49" s="1"/>
      <c r="I49" s="1"/>
      <c r="J49" s="1"/>
    </row>
    <row r="50" spans="2:11" ht="19.5" customHeight="1" x14ac:dyDescent="0.25">
      <c r="B50" s="1"/>
      <c r="J50" s="1"/>
    </row>
    <row r="51" spans="2:11" x14ac:dyDescent="0.25">
      <c r="B51" s="1"/>
      <c r="C51" s="1"/>
      <c r="D51" s="1"/>
      <c r="E51" s="1"/>
      <c r="F51" s="1"/>
      <c r="G51" s="1"/>
      <c r="I51" s="1"/>
      <c r="J51" s="1"/>
      <c r="K51" s="1"/>
    </row>
    <row r="52" spans="2:1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</sheetData>
  <sheetProtection selectLockedCells="1"/>
  <dataConsolidate/>
  <mergeCells count="21">
    <mergeCell ref="F2:H2"/>
    <mergeCell ref="I2:K2"/>
    <mergeCell ref="C7:E7"/>
    <mergeCell ref="F32:G34"/>
    <mergeCell ref="B26:B29"/>
    <mergeCell ref="C26:C27"/>
    <mergeCell ref="D26:D27"/>
    <mergeCell ref="E26:E27"/>
    <mergeCell ref="F26:F27"/>
    <mergeCell ref="G26:G27"/>
    <mergeCell ref="C28:C29"/>
    <mergeCell ref="D28:D29"/>
    <mergeCell ref="E28:E29"/>
    <mergeCell ref="F28:F29"/>
    <mergeCell ref="G28:G29"/>
    <mergeCell ref="B22:H22"/>
    <mergeCell ref="B32:E34"/>
    <mergeCell ref="B37:E39"/>
    <mergeCell ref="B46:G46"/>
    <mergeCell ref="B23:H23"/>
    <mergeCell ref="F37:G39"/>
  </mergeCells>
  <dataValidations count="1">
    <dataValidation type="list" allowBlank="1" showInputMessage="1" showErrorMessage="1" sqref="C10">
      <formula1>Coursiers</formula1>
    </dataValidation>
  </dataValidations>
  <printOptions horizontalCentered="1"/>
  <pageMargins left="0.35433070866141736" right="0.35433070866141736" top="0.55118110236220474" bottom="0.55118110236220474" header="0.11811023622047245" footer="0.11811023622047245"/>
  <pageSetup paperSize="9" scale="97" orientation="portrait" r:id="rId1"/>
  <headerFooter>
    <oddHeader xml:space="preserve">&amp;C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6FBA9E-0F12-4301-9E4C-2DC6AF1C310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Listing_Coursiers</vt:lpstr>
      <vt:lpstr>Tarifs</vt:lpstr>
      <vt:lpstr>Modèle</vt:lpstr>
      <vt:lpstr>Coursiers</vt:lpstr>
      <vt:lpstr>Modèle!Zone_d_impression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CLAUZIN Maurice</cp:lastModifiedBy>
  <cp:lastPrinted>2017-11-01T17:58:22Z</cp:lastPrinted>
  <dcterms:created xsi:type="dcterms:W3CDTF">2017-10-25T10:32:27Z</dcterms:created>
  <dcterms:modified xsi:type="dcterms:W3CDTF">2017-11-01T20:36:34Z</dcterms:modified>
</cp:coreProperties>
</file>