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5600" windowHeight="7755"/>
  </bookViews>
  <sheets>
    <sheet name="FC" sheetId="5" r:id="rId1"/>
    <sheet name="previsi" sheetId="2" r:id="rId2"/>
    <sheet name="REAL" sheetId="4" r:id="rId3"/>
    <sheet name="Sage" sheetId="1" r:id="rId4"/>
  </sheets>
  <definedNames>
    <definedName name="_xlnm._FilterDatabase" localSheetId="0" hidden="1">FC!$B$4:$H$1005</definedName>
    <definedName name="_xlnm._FilterDatabase" localSheetId="1" hidden="1">previsi!$A$7:$Z$201</definedName>
    <definedName name="_xlnm._FilterDatabase" localSheetId="2" hidden="1">REAL!$A$5:$AX$199</definedName>
    <definedName name="_xlnm._FilterDatabase" localSheetId="3" hidden="1">Sage!$A$1:$K$192</definedName>
    <definedName name="baseDonnees">Sage!$A$2:$C$191</definedName>
    <definedName name="dateFC">FC!$B$6:$B$1005</definedName>
    <definedName name="moisFC">FC!$J$6:$J$1005</definedName>
    <definedName name="nomsBD">Sage!$A$2:$A$191</definedName>
    <definedName name="nomsFC">FC!$C$6:$C$1005</definedName>
    <definedName name="tonnageFC">FC!$H$6:$H$1005</definedName>
    <definedName name="_xlnm.Print_Area" localSheetId="0">FC!$A$1:$O$1005</definedName>
  </definedNames>
  <calcPr calcId="145621"/>
</workbook>
</file>

<file path=xl/calcChain.xml><?xml version="1.0" encoding="utf-8"?>
<calcChain xmlns="http://schemas.openxmlformats.org/spreadsheetml/2006/main">
  <c r="J7" i="5" l="1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J733" i="5"/>
  <c r="J734" i="5"/>
  <c r="J735" i="5"/>
  <c r="J736" i="5"/>
  <c r="J737" i="5"/>
  <c r="J738" i="5"/>
  <c r="J739" i="5"/>
  <c r="J740" i="5"/>
  <c r="J741" i="5"/>
  <c r="J742" i="5"/>
  <c r="J743" i="5"/>
  <c r="J744" i="5"/>
  <c r="J745" i="5"/>
  <c r="J746" i="5"/>
  <c r="J747" i="5"/>
  <c r="J748" i="5"/>
  <c r="J749" i="5"/>
  <c r="J750" i="5"/>
  <c r="J751" i="5"/>
  <c r="J752" i="5"/>
  <c r="J753" i="5"/>
  <c r="J754" i="5"/>
  <c r="J755" i="5"/>
  <c r="J756" i="5"/>
  <c r="J757" i="5"/>
  <c r="J758" i="5"/>
  <c r="J759" i="5"/>
  <c r="J760" i="5"/>
  <c r="J761" i="5"/>
  <c r="J762" i="5"/>
  <c r="J763" i="5"/>
  <c r="J764" i="5"/>
  <c r="J765" i="5"/>
  <c r="J766" i="5"/>
  <c r="J767" i="5"/>
  <c r="J768" i="5"/>
  <c r="J769" i="5"/>
  <c r="J770" i="5"/>
  <c r="J771" i="5"/>
  <c r="J772" i="5"/>
  <c r="J773" i="5"/>
  <c r="J774" i="5"/>
  <c r="J775" i="5"/>
  <c r="J776" i="5"/>
  <c r="J777" i="5"/>
  <c r="J778" i="5"/>
  <c r="J779" i="5"/>
  <c r="J780" i="5"/>
  <c r="J781" i="5"/>
  <c r="J782" i="5"/>
  <c r="J783" i="5"/>
  <c r="J784" i="5"/>
  <c r="J785" i="5"/>
  <c r="J786" i="5"/>
  <c r="J787" i="5"/>
  <c r="J788" i="5"/>
  <c r="J789" i="5"/>
  <c r="J790" i="5"/>
  <c r="J791" i="5"/>
  <c r="J792" i="5"/>
  <c r="J793" i="5"/>
  <c r="J794" i="5"/>
  <c r="J795" i="5"/>
  <c r="J796" i="5"/>
  <c r="J797" i="5"/>
  <c r="J798" i="5"/>
  <c r="J799" i="5"/>
  <c r="J800" i="5"/>
  <c r="J801" i="5"/>
  <c r="J802" i="5"/>
  <c r="J803" i="5"/>
  <c r="J804" i="5"/>
  <c r="J805" i="5"/>
  <c r="J806" i="5"/>
  <c r="J807" i="5"/>
  <c r="J808" i="5"/>
  <c r="J809" i="5"/>
  <c r="J810" i="5"/>
  <c r="J811" i="5"/>
  <c r="J812" i="5"/>
  <c r="J813" i="5"/>
  <c r="J814" i="5"/>
  <c r="J815" i="5"/>
  <c r="J816" i="5"/>
  <c r="J817" i="5"/>
  <c r="J818" i="5"/>
  <c r="J819" i="5"/>
  <c r="J820" i="5"/>
  <c r="J821" i="5"/>
  <c r="J822" i="5"/>
  <c r="J823" i="5"/>
  <c r="J824" i="5"/>
  <c r="J825" i="5"/>
  <c r="J826" i="5"/>
  <c r="J827" i="5"/>
  <c r="J828" i="5"/>
  <c r="J829" i="5"/>
  <c r="J830" i="5"/>
  <c r="J831" i="5"/>
  <c r="J832" i="5"/>
  <c r="J833" i="5"/>
  <c r="J834" i="5"/>
  <c r="J835" i="5"/>
  <c r="J836" i="5"/>
  <c r="J837" i="5"/>
  <c r="J838" i="5"/>
  <c r="J839" i="5"/>
  <c r="J840" i="5"/>
  <c r="J841" i="5"/>
  <c r="J842" i="5"/>
  <c r="J843" i="5"/>
  <c r="J844" i="5"/>
  <c r="J845" i="5"/>
  <c r="J846" i="5"/>
  <c r="J847" i="5"/>
  <c r="J848" i="5"/>
  <c r="J849" i="5"/>
  <c r="J850" i="5"/>
  <c r="J851" i="5"/>
  <c r="J852" i="5"/>
  <c r="J853" i="5"/>
  <c r="J854" i="5"/>
  <c r="J855" i="5"/>
  <c r="J856" i="5"/>
  <c r="J857" i="5"/>
  <c r="J858" i="5"/>
  <c r="J859" i="5"/>
  <c r="J860" i="5"/>
  <c r="J861" i="5"/>
  <c r="J862" i="5"/>
  <c r="J863" i="5"/>
  <c r="J864" i="5"/>
  <c r="J865" i="5"/>
  <c r="J866" i="5"/>
  <c r="J867" i="5"/>
  <c r="J868" i="5"/>
  <c r="J869" i="5"/>
  <c r="J870" i="5"/>
  <c r="J871" i="5"/>
  <c r="J872" i="5"/>
  <c r="J873" i="5"/>
  <c r="J874" i="5"/>
  <c r="J875" i="5"/>
  <c r="J876" i="5"/>
  <c r="J877" i="5"/>
  <c r="J878" i="5"/>
  <c r="J879" i="5"/>
  <c r="J880" i="5"/>
  <c r="J881" i="5"/>
  <c r="J882" i="5"/>
  <c r="J883" i="5"/>
  <c r="J884" i="5"/>
  <c r="J885" i="5"/>
  <c r="J886" i="5"/>
  <c r="J887" i="5"/>
  <c r="J888" i="5"/>
  <c r="J889" i="5"/>
  <c r="J890" i="5"/>
  <c r="J891" i="5"/>
  <c r="J892" i="5"/>
  <c r="J893" i="5"/>
  <c r="J894" i="5"/>
  <c r="J895" i="5"/>
  <c r="J896" i="5"/>
  <c r="J897" i="5"/>
  <c r="J898" i="5"/>
  <c r="J899" i="5"/>
  <c r="J900" i="5"/>
  <c r="J901" i="5"/>
  <c r="J902" i="5"/>
  <c r="J903" i="5"/>
  <c r="J904" i="5"/>
  <c r="J905" i="5"/>
  <c r="J906" i="5"/>
  <c r="J907" i="5"/>
  <c r="J908" i="5"/>
  <c r="J909" i="5"/>
  <c r="J910" i="5"/>
  <c r="J911" i="5"/>
  <c r="J912" i="5"/>
  <c r="J913" i="5"/>
  <c r="J914" i="5"/>
  <c r="J915" i="5"/>
  <c r="J916" i="5"/>
  <c r="J917" i="5"/>
  <c r="J918" i="5"/>
  <c r="J919" i="5"/>
  <c r="J920" i="5"/>
  <c r="J921" i="5"/>
  <c r="J922" i="5"/>
  <c r="J923" i="5"/>
  <c r="J924" i="5"/>
  <c r="J925" i="5"/>
  <c r="J926" i="5"/>
  <c r="J927" i="5"/>
  <c r="J928" i="5"/>
  <c r="J929" i="5"/>
  <c r="J930" i="5"/>
  <c r="J931" i="5"/>
  <c r="J932" i="5"/>
  <c r="J933" i="5"/>
  <c r="J934" i="5"/>
  <c r="J935" i="5"/>
  <c r="J936" i="5"/>
  <c r="J937" i="5"/>
  <c r="J938" i="5"/>
  <c r="J939" i="5"/>
  <c r="J940" i="5"/>
  <c r="J941" i="5"/>
  <c r="J942" i="5"/>
  <c r="J943" i="5"/>
  <c r="J944" i="5"/>
  <c r="J945" i="5"/>
  <c r="J946" i="5"/>
  <c r="J947" i="5"/>
  <c r="J948" i="5"/>
  <c r="J949" i="5"/>
  <c r="J950" i="5"/>
  <c r="J951" i="5"/>
  <c r="J952" i="5"/>
  <c r="J953" i="5"/>
  <c r="J954" i="5"/>
  <c r="J955" i="5"/>
  <c r="J956" i="5"/>
  <c r="J957" i="5"/>
  <c r="J958" i="5"/>
  <c r="J959" i="5"/>
  <c r="J960" i="5"/>
  <c r="J961" i="5"/>
  <c r="J962" i="5"/>
  <c r="J963" i="5"/>
  <c r="J964" i="5"/>
  <c r="J965" i="5"/>
  <c r="J966" i="5"/>
  <c r="J967" i="5"/>
  <c r="J968" i="5"/>
  <c r="J969" i="5"/>
  <c r="J970" i="5"/>
  <c r="J971" i="5"/>
  <c r="J972" i="5"/>
  <c r="J973" i="5"/>
  <c r="J974" i="5"/>
  <c r="J975" i="5"/>
  <c r="J976" i="5"/>
  <c r="J977" i="5"/>
  <c r="J978" i="5"/>
  <c r="J979" i="5"/>
  <c r="J980" i="5"/>
  <c r="J981" i="5"/>
  <c r="J982" i="5"/>
  <c r="J983" i="5"/>
  <c r="J984" i="5"/>
  <c r="J985" i="5"/>
  <c r="J986" i="5"/>
  <c r="J987" i="5"/>
  <c r="J988" i="5"/>
  <c r="J989" i="5"/>
  <c r="J990" i="5"/>
  <c r="J991" i="5"/>
  <c r="J992" i="5"/>
  <c r="J993" i="5"/>
  <c r="J994" i="5"/>
  <c r="J995" i="5"/>
  <c r="J996" i="5"/>
  <c r="J997" i="5"/>
  <c r="J998" i="5"/>
  <c r="J999" i="5"/>
  <c r="J1000" i="5"/>
  <c r="J1001" i="5"/>
  <c r="J1002" i="5"/>
  <c r="J1003" i="5"/>
  <c r="J1004" i="5"/>
  <c r="J1005" i="5"/>
  <c r="J6" i="5"/>
  <c r="H7" i="5" l="1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D667" i="5"/>
  <c r="E667" i="5"/>
  <c r="D668" i="5"/>
  <c r="E668" i="5"/>
  <c r="D669" i="5"/>
  <c r="E669" i="5"/>
  <c r="D670" i="5"/>
  <c r="E670" i="5"/>
  <c r="D671" i="5"/>
  <c r="E671" i="5"/>
  <c r="D672" i="5"/>
  <c r="E672" i="5"/>
  <c r="D673" i="5"/>
  <c r="E673" i="5"/>
  <c r="D674" i="5"/>
  <c r="E674" i="5"/>
  <c r="D675" i="5"/>
  <c r="E675" i="5"/>
  <c r="D676" i="5"/>
  <c r="E676" i="5"/>
  <c r="D677" i="5"/>
  <c r="E677" i="5"/>
  <c r="D678" i="5"/>
  <c r="E678" i="5"/>
  <c r="D679" i="5"/>
  <c r="E679" i="5"/>
  <c r="D680" i="5"/>
  <c r="E680" i="5"/>
  <c r="D681" i="5"/>
  <c r="E681" i="5"/>
  <c r="D682" i="5"/>
  <c r="E682" i="5"/>
  <c r="D683" i="5"/>
  <c r="E683" i="5"/>
  <c r="D684" i="5"/>
  <c r="E684" i="5"/>
  <c r="D685" i="5"/>
  <c r="E685" i="5"/>
  <c r="D686" i="5"/>
  <c r="E686" i="5"/>
  <c r="D687" i="5"/>
  <c r="E687" i="5"/>
  <c r="D688" i="5"/>
  <c r="E688" i="5"/>
  <c r="D689" i="5"/>
  <c r="E689" i="5"/>
  <c r="D690" i="5"/>
  <c r="E690" i="5"/>
  <c r="D691" i="5"/>
  <c r="E691" i="5"/>
  <c r="D692" i="5"/>
  <c r="E692" i="5"/>
  <c r="D693" i="5"/>
  <c r="E693" i="5"/>
  <c r="D694" i="5"/>
  <c r="E694" i="5"/>
  <c r="D695" i="5"/>
  <c r="E695" i="5"/>
  <c r="D696" i="5"/>
  <c r="E696" i="5"/>
  <c r="D697" i="5"/>
  <c r="E697" i="5"/>
  <c r="D698" i="5"/>
  <c r="E698" i="5"/>
  <c r="D699" i="5"/>
  <c r="E699" i="5"/>
  <c r="D700" i="5"/>
  <c r="E700" i="5"/>
  <c r="D701" i="5"/>
  <c r="E701" i="5"/>
  <c r="D702" i="5"/>
  <c r="E702" i="5"/>
  <c r="D703" i="5"/>
  <c r="E703" i="5"/>
  <c r="D704" i="5"/>
  <c r="E704" i="5"/>
  <c r="D705" i="5"/>
  <c r="E705" i="5"/>
  <c r="D706" i="5"/>
  <c r="E706" i="5"/>
  <c r="D707" i="5"/>
  <c r="E707" i="5"/>
  <c r="D708" i="5"/>
  <c r="E708" i="5"/>
  <c r="D709" i="5"/>
  <c r="E709" i="5"/>
  <c r="D710" i="5"/>
  <c r="E710" i="5"/>
  <c r="D711" i="5"/>
  <c r="E711" i="5"/>
  <c r="D712" i="5"/>
  <c r="E712" i="5"/>
  <c r="D713" i="5"/>
  <c r="E713" i="5"/>
  <c r="D714" i="5"/>
  <c r="E714" i="5"/>
  <c r="D715" i="5"/>
  <c r="E715" i="5"/>
  <c r="D716" i="5"/>
  <c r="E716" i="5"/>
  <c r="D717" i="5"/>
  <c r="E717" i="5"/>
  <c r="D718" i="5"/>
  <c r="E718" i="5"/>
  <c r="D719" i="5"/>
  <c r="E719" i="5"/>
  <c r="D720" i="5"/>
  <c r="E720" i="5"/>
  <c r="D721" i="5"/>
  <c r="E721" i="5"/>
  <c r="D722" i="5"/>
  <c r="E722" i="5"/>
  <c r="D723" i="5"/>
  <c r="E723" i="5"/>
  <c r="D724" i="5"/>
  <c r="E724" i="5"/>
  <c r="D725" i="5"/>
  <c r="E725" i="5"/>
  <c r="D726" i="5"/>
  <c r="E726" i="5"/>
  <c r="D727" i="5"/>
  <c r="E727" i="5"/>
  <c r="D728" i="5"/>
  <c r="E728" i="5"/>
  <c r="D729" i="5"/>
  <c r="E729" i="5"/>
  <c r="D730" i="5"/>
  <c r="E730" i="5"/>
  <c r="D731" i="5"/>
  <c r="E731" i="5"/>
  <c r="D732" i="5"/>
  <c r="E732" i="5"/>
  <c r="D733" i="5"/>
  <c r="E733" i="5"/>
  <c r="D734" i="5"/>
  <c r="E734" i="5"/>
  <c r="D735" i="5"/>
  <c r="E735" i="5"/>
  <c r="D736" i="5"/>
  <c r="E736" i="5"/>
  <c r="D737" i="5"/>
  <c r="E737" i="5"/>
  <c r="D738" i="5"/>
  <c r="E738" i="5"/>
  <c r="D739" i="5"/>
  <c r="E739" i="5"/>
  <c r="D740" i="5"/>
  <c r="E740" i="5"/>
  <c r="D741" i="5"/>
  <c r="E741" i="5"/>
  <c r="D742" i="5"/>
  <c r="E742" i="5"/>
  <c r="D743" i="5"/>
  <c r="E743" i="5"/>
  <c r="D744" i="5"/>
  <c r="E744" i="5"/>
  <c r="D745" i="5"/>
  <c r="E745" i="5"/>
  <c r="D746" i="5"/>
  <c r="E746" i="5"/>
  <c r="D747" i="5"/>
  <c r="E747" i="5"/>
  <c r="D748" i="5"/>
  <c r="E748" i="5"/>
  <c r="D749" i="5"/>
  <c r="E749" i="5"/>
  <c r="D750" i="5"/>
  <c r="E750" i="5"/>
  <c r="D751" i="5"/>
  <c r="E751" i="5"/>
  <c r="D752" i="5"/>
  <c r="E752" i="5"/>
  <c r="D753" i="5"/>
  <c r="E753" i="5"/>
  <c r="D754" i="5"/>
  <c r="E754" i="5"/>
  <c r="D755" i="5"/>
  <c r="E755" i="5"/>
  <c r="D756" i="5"/>
  <c r="E756" i="5"/>
  <c r="D757" i="5"/>
  <c r="E757" i="5"/>
  <c r="D758" i="5"/>
  <c r="E758" i="5"/>
  <c r="D759" i="5"/>
  <c r="E759" i="5"/>
  <c r="D760" i="5"/>
  <c r="E760" i="5"/>
  <c r="D761" i="5"/>
  <c r="E761" i="5"/>
  <c r="D762" i="5"/>
  <c r="E762" i="5"/>
  <c r="D763" i="5"/>
  <c r="E763" i="5"/>
  <c r="D764" i="5"/>
  <c r="E764" i="5"/>
  <c r="D765" i="5"/>
  <c r="E765" i="5"/>
  <c r="D766" i="5"/>
  <c r="E766" i="5"/>
  <c r="D767" i="5"/>
  <c r="E767" i="5"/>
  <c r="D768" i="5"/>
  <c r="E768" i="5"/>
  <c r="D769" i="5"/>
  <c r="E769" i="5"/>
  <c r="D770" i="5"/>
  <c r="E770" i="5"/>
  <c r="D771" i="5"/>
  <c r="E771" i="5"/>
  <c r="D772" i="5"/>
  <c r="E772" i="5"/>
  <c r="D773" i="5"/>
  <c r="E773" i="5"/>
  <c r="D774" i="5"/>
  <c r="E774" i="5"/>
  <c r="D775" i="5"/>
  <c r="E775" i="5"/>
  <c r="D776" i="5"/>
  <c r="E776" i="5"/>
  <c r="D777" i="5"/>
  <c r="E777" i="5"/>
  <c r="D778" i="5"/>
  <c r="E778" i="5"/>
  <c r="D779" i="5"/>
  <c r="E779" i="5"/>
  <c r="D780" i="5"/>
  <c r="E780" i="5"/>
  <c r="D781" i="5"/>
  <c r="E781" i="5"/>
  <c r="D782" i="5"/>
  <c r="E782" i="5"/>
  <c r="D783" i="5"/>
  <c r="E783" i="5"/>
  <c r="D784" i="5"/>
  <c r="E784" i="5"/>
  <c r="D785" i="5"/>
  <c r="E785" i="5"/>
  <c r="D786" i="5"/>
  <c r="E786" i="5"/>
  <c r="D787" i="5"/>
  <c r="E787" i="5"/>
  <c r="D788" i="5"/>
  <c r="E788" i="5"/>
  <c r="D789" i="5"/>
  <c r="E789" i="5"/>
  <c r="D790" i="5"/>
  <c r="E790" i="5"/>
  <c r="D791" i="5"/>
  <c r="E791" i="5"/>
  <c r="D792" i="5"/>
  <c r="E792" i="5"/>
  <c r="D793" i="5"/>
  <c r="E793" i="5"/>
  <c r="D794" i="5"/>
  <c r="E794" i="5"/>
  <c r="D795" i="5"/>
  <c r="E795" i="5"/>
  <c r="D796" i="5"/>
  <c r="E796" i="5"/>
  <c r="D797" i="5"/>
  <c r="E797" i="5"/>
  <c r="D798" i="5"/>
  <c r="E798" i="5"/>
  <c r="D799" i="5"/>
  <c r="E799" i="5"/>
  <c r="D800" i="5"/>
  <c r="E800" i="5"/>
  <c r="D801" i="5"/>
  <c r="E801" i="5"/>
  <c r="D802" i="5"/>
  <c r="E802" i="5"/>
  <c r="D803" i="5"/>
  <c r="E803" i="5"/>
  <c r="D804" i="5"/>
  <c r="E804" i="5"/>
  <c r="D805" i="5"/>
  <c r="E805" i="5"/>
  <c r="D806" i="5"/>
  <c r="E806" i="5"/>
  <c r="D807" i="5"/>
  <c r="E807" i="5"/>
  <c r="D808" i="5"/>
  <c r="E808" i="5"/>
  <c r="D809" i="5"/>
  <c r="E809" i="5"/>
  <c r="D810" i="5"/>
  <c r="E810" i="5"/>
  <c r="D811" i="5"/>
  <c r="E811" i="5"/>
  <c r="D812" i="5"/>
  <c r="E812" i="5"/>
  <c r="D813" i="5"/>
  <c r="E813" i="5"/>
  <c r="D814" i="5"/>
  <c r="E814" i="5"/>
  <c r="D815" i="5"/>
  <c r="E815" i="5"/>
  <c r="D816" i="5"/>
  <c r="E816" i="5"/>
  <c r="D817" i="5"/>
  <c r="E817" i="5"/>
  <c r="D818" i="5"/>
  <c r="E818" i="5"/>
  <c r="D819" i="5"/>
  <c r="E819" i="5"/>
  <c r="D820" i="5"/>
  <c r="E820" i="5"/>
  <c r="D821" i="5"/>
  <c r="E821" i="5"/>
  <c r="D822" i="5"/>
  <c r="E822" i="5"/>
  <c r="D823" i="5"/>
  <c r="E823" i="5"/>
  <c r="D824" i="5"/>
  <c r="E824" i="5"/>
  <c r="D825" i="5"/>
  <c r="E825" i="5"/>
  <c r="D826" i="5"/>
  <c r="E826" i="5"/>
  <c r="D827" i="5"/>
  <c r="E827" i="5"/>
  <c r="D828" i="5"/>
  <c r="E828" i="5"/>
  <c r="D829" i="5"/>
  <c r="E829" i="5"/>
  <c r="D830" i="5"/>
  <c r="E830" i="5"/>
  <c r="D831" i="5"/>
  <c r="E831" i="5"/>
  <c r="D832" i="5"/>
  <c r="E832" i="5"/>
  <c r="D833" i="5"/>
  <c r="E833" i="5"/>
  <c r="D834" i="5"/>
  <c r="E834" i="5"/>
  <c r="D835" i="5"/>
  <c r="E835" i="5"/>
  <c r="D836" i="5"/>
  <c r="E836" i="5"/>
  <c r="D837" i="5"/>
  <c r="E837" i="5"/>
  <c r="D838" i="5"/>
  <c r="E838" i="5"/>
  <c r="D839" i="5"/>
  <c r="E839" i="5"/>
  <c r="D840" i="5"/>
  <c r="E840" i="5"/>
  <c r="D841" i="5"/>
  <c r="E841" i="5"/>
  <c r="D842" i="5"/>
  <c r="E842" i="5"/>
  <c r="D843" i="5"/>
  <c r="E843" i="5"/>
  <c r="D844" i="5"/>
  <c r="E844" i="5"/>
  <c r="D845" i="5"/>
  <c r="E845" i="5"/>
  <c r="D846" i="5"/>
  <c r="E846" i="5"/>
  <c r="D847" i="5"/>
  <c r="E847" i="5"/>
  <c r="D848" i="5"/>
  <c r="E848" i="5"/>
  <c r="D849" i="5"/>
  <c r="E849" i="5"/>
  <c r="D850" i="5"/>
  <c r="E850" i="5"/>
  <c r="D851" i="5"/>
  <c r="E851" i="5"/>
  <c r="D852" i="5"/>
  <c r="E852" i="5"/>
  <c r="D853" i="5"/>
  <c r="E853" i="5"/>
  <c r="D854" i="5"/>
  <c r="E854" i="5"/>
  <c r="D855" i="5"/>
  <c r="E855" i="5"/>
  <c r="D856" i="5"/>
  <c r="E856" i="5"/>
  <c r="D857" i="5"/>
  <c r="E857" i="5"/>
  <c r="D858" i="5"/>
  <c r="E858" i="5"/>
  <c r="D859" i="5"/>
  <c r="E859" i="5"/>
  <c r="D860" i="5"/>
  <c r="E860" i="5"/>
  <c r="D861" i="5"/>
  <c r="E861" i="5"/>
  <c r="D862" i="5"/>
  <c r="E862" i="5"/>
  <c r="D863" i="5"/>
  <c r="E863" i="5"/>
  <c r="D864" i="5"/>
  <c r="E864" i="5"/>
  <c r="D865" i="5"/>
  <c r="E865" i="5"/>
  <c r="D866" i="5"/>
  <c r="E866" i="5"/>
  <c r="D867" i="5"/>
  <c r="E867" i="5"/>
  <c r="D868" i="5"/>
  <c r="E868" i="5"/>
  <c r="D869" i="5"/>
  <c r="E869" i="5"/>
  <c r="D870" i="5"/>
  <c r="E870" i="5"/>
  <c r="D871" i="5"/>
  <c r="E871" i="5"/>
  <c r="D872" i="5"/>
  <c r="E872" i="5"/>
  <c r="D873" i="5"/>
  <c r="E873" i="5"/>
  <c r="D874" i="5"/>
  <c r="E874" i="5"/>
  <c r="D875" i="5"/>
  <c r="E875" i="5"/>
  <c r="D876" i="5"/>
  <c r="E876" i="5"/>
  <c r="D877" i="5"/>
  <c r="E877" i="5"/>
  <c r="D878" i="5"/>
  <c r="E878" i="5"/>
  <c r="D879" i="5"/>
  <c r="E879" i="5"/>
  <c r="D880" i="5"/>
  <c r="E880" i="5"/>
  <c r="D881" i="5"/>
  <c r="E881" i="5"/>
  <c r="D882" i="5"/>
  <c r="E882" i="5"/>
  <c r="D883" i="5"/>
  <c r="E883" i="5"/>
  <c r="D884" i="5"/>
  <c r="E884" i="5"/>
  <c r="D885" i="5"/>
  <c r="E885" i="5"/>
  <c r="D886" i="5"/>
  <c r="E886" i="5"/>
  <c r="D887" i="5"/>
  <c r="E887" i="5"/>
  <c r="D888" i="5"/>
  <c r="E888" i="5"/>
  <c r="D889" i="5"/>
  <c r="E889" i="5"/>
  <c r="D890" i="5"/>
  <c r="E890" i="5"/>
  <c r="D891" i="5"/>
  <c r="E891" i="5"/>
  <c r="D892" i="5"/>
  <c r="E892" i="5"/>
  <c r="D893" i="5"/>
  <c r="E893" i="5"/>
  <c r="D894" i="5"/>
  <c r="E894" i="5"/>
  <c r="D895" i="5"/>
  <c r="E895" i="5"/>
  <c r="D896" i="5"/>
  <c r="E896" i="5"/>
  <c r="D897" i="5"/>
  <c r="E897" i="5"/>
  <c r="D898" i="5"/>
  <c r="E898" i="5"/>
  <c r="D899" i="5"/>
  <c r="E899" i="5"/>
  <c r="D900" i="5"/>
  <c r="E900" i="5"/>
  <c r="D901" i="5"/>
  <c r="E901" i="5"/>
  <c r="D902" i="5"/>
  <c r="E902" i="5"/>
  <c r="D903" i="5"/>
  <c r="E903" i="5"/>
  <c r="D904" i="5"/>
  <c r="E904" i="5"/>
  <c r="D905" i="5"/>
  <c r="E905" i="5"/>
  <c r="D906" i="5"/>
  <c r="E906" i="5"/>
  <c r="D907" i="5"/>
  <c r="E907" i="5"/>
  <c r="D908" i="5"/>
  <c r="E908" i="5"/>
  <c r="D909" i="5"/>
  <c r="E909" i="5"/>
  <c r="D910" i="5"/>
  <c r="E910" i="5"/>
  <c r="D911" i="5"/>
  <c r="E911" i="5"/>
  <c r="D912" i="5"/>
  <c r="E912" i="5"/>
  <c r="D913" i="5"/>
  <c r="E913" i="5"/>
  <c r="D914" i="5"/>
  <c r="E914" i="5"/>
  <c r="D915" i="5"/>
  <c r="E915" i="5"/>
  <c r="D916" i="5"/>
  <c r="E916" i="5"/>
  <c r="D917" i="5"/>
  <c r="E917" i="5"/>
  <c r="D918" i="5"/>
  <c r="E918" i="5"/>
  <c r="D919" i="5"/>
  <c r="E919" i="5"/>
  <c r="D920" i="5"/>
  <c r="E920" i="5"/>
  <c r="D921" i="5"/>
  <c r="E921" i="5"/>
  <c r="D922" i="5"/>
  <c r="E922" i="5"/>
  <c r="D923" i="5"/>
  <c r="E923" i="5"/>
  <c r="D924" i="5"/>
  <c r="E924" i="5"/>
  <c r="D925" i="5"/>
  <c r="E925" i="5"/>
  <c r="D926" i="5"/>
  <c r="E926" i="5"/>
  <c r="D927" i="5"/>
  <c r="E927" i="5"/>
  <c r="D928" i="5"/>
  <c r="E928" i="5"/>
  <c r="D929" i="5"/>
  <c r="E929" i="5"/>
  <c r="D930" i="5"/>
  <c r="E930" i="5"/>
  <c r="D931" i="5"/>
  <c r="E931" i="5"/>
  <c r="D932" i="5"/>
  <c r="E932" i="5"/>
  <c r="D933" i="5"/>
  <c r="E933" i="5"/>
  <c r="D934" i="5"/>
  <c r="E934" i="5"/>
  <c r="D935" i="5"/>
  <c r="E935" i="5"/>
  <c r="D936" i="5"/>
  <c r="E936" i="5"/>
  <c r="D937" i="5"/>
  <c r="E937" i="5"/>
  <c r="D938" i="5"/>
  <c r="E938" i="5"/>
  <c r="D939" i="5"/>
  <c r="E939" i="5"/>
  <c r="D940" i="5"/>
  <c r="E940" i="5"/>
  <c r="D941" i="5"/>
  <c r="E941" i="5"/>
  <c r="D942" i="5"/>
  <c r="E942" i="5"/>
  <c r="D943" i="5"/>
  <c r="E943" i="5"/>
  <c r="D944" i="5"/>
  <c r="E944" i="5"/>
  <c r="D945" i="5"/>
  <c r="E945" i="5"/>
  <c r="D946" i="5"/>
  <c r="E946" i="5"/>
  <c r="D947" i="5"/>
  <c r="E947" i="5"/>
  <c r="D948" i="5"/>
  <c r="E948" i="5"/>
  <c r="D949" i="5"/>
  <c r="E949" i="5"/>
  <c r="D950" i="5"/>
  <c r="E950" i="5"/>
  <c r="D951" i="5"/>
  <c r="E951" i="5"/>
  <c r="D952" i="5"/>
  <c r="E952" i="5"/>
  <c r="D953" i="5"/>
  <c r="E953" i="5"/>
  <c r="D954" i="5"/>
  <c r="E954" i="5"/>
  <c r="D955" i="5"/>
  <c r="E955" i="5"/>
  <c r="D956" i="5"/>
  <c r="E956" i="5"/>
  <c r="D957" i="5"/>
  <c r="E957" i="5"/>
  <c r="D958" i="5"/>
  <c r="E958" i="5"/>
  <c r="D959" i="5"/>
  <c r="E959" i="5"/>
  <c r="D960" i="5"/>
  <c r="E960" i="5"/>
  <c r="D961" i="5"/>
  <c r="E961" i="5"/>
  <c r="D962" i="5"/>
  <c r="E962" i="5"/>
  <c r="D963" i="5"/>
  <c r="E963" i="5"/>
  <c r="D964" i="5"/>
  <c r="E964" i="5"/>
  <c r="D965" i="5"/>
  <c r="E965" i="5"/>
  <c r="D966" i="5"/>
  <c r="E966" i="5"/>
  <c r="D967" i="5"/>
  <c r="E967" i="5"/>
  <c r="D968" i="5"/>
  <c r="E968" i="5"/>
  <c r="D969" i="5"/>
  <c r="E969" i="5"/>
  <c r="D970" i="5"/>
  <c r="E970" i="5"/>
  <c r="D971" i="5"/>
  <c r="E971" i="5"/>
  <c r="D972" i="5"/>
  <c r="E972" i="5"/>
  <c r="D973" i="5"/>
  <c r="E973" i="5"/>
  <c r="D974" i="5"/>
  <c r="E974" i="5"/>
  <c r="D975" i="5"/>
  <c r="E975" i="5"/>
  <c r="D976" i="5"/>
  <c r="E976" i="5"/>
  <c r="D977" i="5"/>
  <c r="E977" i="5"/>
  <c r="D978" i="5"/>
  <c r="E978" i="5"/>
  <c r="D979" i="5"/>
  <c r="E979" i="5"/>
  <c r="D980" i="5"/>
  <c r="E980" i="5"/>
  <c r="D981" i="5"/>
  <c r="E981" i="5"/>
  <c r="D982" i="5"/>
  <c r="E982" i="5"/>
  <c r="D983" i="5"/>
  <c r="E983" i="5"/>
  <c r="D984" i="5"/>
  <c r="E984" i="5"/>
  <c r="D985" i="5"/>
  <c r="E985" i="5"/>
  <c r="D986" i="5"/>
  <c r="E986" i="5"/>
  <c r="D987" i="5"/>
  <c r="E987" i="5"/>
  <c r="D988" i="5"/>
  <c r="E988" i="5"/>
  <c r="D989" i="5"/>
  <c r="E989" i="5"/>
  <c r="D990" i="5"/>
  <c r="E990" i="5"/>
  <c r="D991" i="5"/>
  <c r="E991" i="5"/>
  <c r="D992" i="5"/>
  <c r="E992" i="5"/>
  <c r="D993" i="5"/>
  <c r="E993" i="5"/>
  <c r="D994" i="5"/>
  <c r="E994" i="5"/>
  <c r="D995" i="5"/>
  <c r="E995" i="5"/>
  <c r="D996" i="5"/>
  <c r="E996" i="5"/>
  <c r="D997" i="5"/>
  <c r="E997" i="5"/>
  <c r="D998" i="5"/>
  <c r="E998" i="5"/>
  <c r="D999" i="5"/>
  <c r="E999" i="5"/>
  <c r="D1000" i="5"/>
  <c r="E1000" i="5"/>
  <c r="D1001" i="5"/>
  <c r="E1001" i="5"/>
  <c r="D1002" i="5"/>
  <c r="E1002" i="5"/>
  <c r="D1003" i="5"/>
  <c r="E1003" i="5"/>
  <c r="D1004" i="5"/>
  <c r="E1004" i="5"/>
  <c r="D1005" i="5"/>
  <c r="E1005" i="5"/>
  <c r="D40" i="5"/>
  <c r="E40" i="5"/>
  <c r="D41" i="5"/>
  <c r="E41" i="5"/>
  <c r="D42" i="5"/>
  <c r="E42" i="5"/>
  <c r="D43" i="5"/>
  <c r="E43" i="5"/>
  <c r="D44" i="5"/>
  <c r="E44" i="5"/>
  <c r="D45" i="5"/>
  <c r="E45" i="5"/>
  <c r="D46" i="5"/>
  <c r="E46" i="5"/>
  <c r="D47" i="5"/>
  <c r="E47" i="5"/>
  <c r="D48" i="5"/>
  <c r="E48" i="5"/>
  <c r="D49" i="5"/>
  <c r="E49" i="5"/>
  <c r="D50" i="5"/>
  <c r="E50" i="5"/>
  <c r="D51" i="5"/>
  <c r="E51" i="5"/>
  <c r="D52" i="5"/>
  <c r="E52" i="5"/>
  <c r="D53" i="5"/>
  <c r="E53" i="5"/>
  <c r="D54" i="5"/>
  <c r="E54" i="5"/>
  <c r="D55" i="5"/>
  <c r="E55" i="5"/>
  <c r="D56" i="5"/>
  <c r="E56" i="5"/>
  <c r="D57" i="5"/>
  <c r="E57" i="5"/>
  <c r="D58" i="5"/>
  <c r="E58" i="5"/>
  <c r="D59" i="5"/>
  <c r="E59" i="5"/>
  <c r="D60" i="5"/>
  <c r="E60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D104" i="5"/>
  <c r="E104" i="5"/>
  <c r="D105" i="5"/>
  <c r="E105" i="5"/>
  <c r="D106" i="5"/>
  <c r="E106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E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D206" i="5"/>
  <c r="E206" i="5"/>
  <c r="D207" i="5"/>
  <c r="E207" i="5"/>
  <c r="D208" i="5"/>
  <c r="E208" i="5"/>
  <c r="D209" i="5"/>
  <c r="E209" i="5"/>
  <c r="D210" i="5"/>
  <c r="E210" i="5"/>
  <c r="D211" i="5"/>
  <c r="E211" i="5"/>
  <c r="D212" i="5"/>
  <c r="E212" i="5"/>
  <c r="D213" i="5"/>
  <c r="E213" i="5"/>
  <c r="D214" i="5"/>
  <c r="E214" i="5"/>
  <c r="D215" i="5"/>
  <c r="E215" i="5"/>
  <c r="D216" i="5"/>
  <c r="E216" i="5"/>
  <c r="D217" i="5"/>
  <c r="E217" i="5"/>
  <c r="D218" i="5"/>
  <c r="E218" i="5"/>
  <c r="D219" i="5"/>
  <c r="E219" i="5"/>
  <c r="D220" i="5"/>
  <c r="E220" i="5"/>
  <c r="D221" i="5"/>
  <c r="E221" i="5"/>
  <c r="D222" i="5"/>
  <c r="E222" i="5"/>
  <c r="D223" i="5"/>
  <c r="E223" i="5"/>
  <c r="D224" i="5"/>
  <c r="E224" i="5"/>
  <c r="D225" i="5"/>
  <c r="E225" i="5"/>
  <c r="D226" i="5"/>
  <c r="E226" i="5"/>
  <c r="D227" i="5"/>
  <c r="E227" i="5"/>
  <c r="D228" i="5"/>
  <c r="E228" i="5"/>
  <c r="D229" i="5"/>
  <c r="E229" i="5"/>
  <c r="D230" i="5"/>
  <c r="E230" i="5"/>
  <c r="D231" i="5"/>
  <c r="E231" i="5"/>
  <c r="D232" i="5"/>
  <c r="E232" i="5"/>
  <c r="D233" i="5"/>
  <c r="E233" i="5"/>
  <c r="D234" i="5"/>
  <c r="E234" i="5"/>
  <c r="D235" i="5"/>
  <c r="E235" i="5"/>
  <c r="D236" i="5"/>
  <c r="E236" i="5"/>
  <c r="D237" i="5"/>
  <c r="E237" i="5"/>
  <c r="D238" i="5"/>
  <c r="E238" i="5"/>
  <c r="D239" i="5"/>
  <c r="E239" i="5"/>
  <c r="D240" i="5"/>
  <c r="E240" i="5"/>
  <c r="D241" i="5"/>
  <c r="E241" i="5"/>
  <c r="D242" i="5"/>
  <c r="E242" i="5"/>
  <c r="D243" i="5"/>
  <c r="E243" i="5"/>
  <c r="D244" i="5"/>
  <c r="E244" i="5"/>
  <c r="D245" i="5"/>
  <c r="E245" i="5"/>
  <c r="D246" i="5"/>
  <c r="E246" i="5"/>
  <c r="D247" i="5"/>
  <c r="E247" i="5"/>
  <c r="D248" i="5"/>
  <c r="E248" i="5"/>
  <c r="D249" i="5"/>
  <c r="E249" i="5"/>
  <c r="D250" i="5"/>
  <c r="E250" i="5"/>
  <c r="D251" i="5"/>
  <c r="E251" i="5"/>
  <c r="D252" i="5"/>
  <c r="E252" i="5"/>
  <c r="D253" i="5"/>
  <c r="E253" i="5"/>
  <c r="D254" i="5"/>
  <c r="E254" i="5"/>
  <c r="D255" i="5"/>
  <c r="E255" i="5"/>
  <c r="D256" i="5"/>
  <c r="E256" i="5"/>
  <c r="D257" i="5"/>
  <c r="E257" i="5"/>
  <c r="D258" i="5"/>
  <c r="E258" i="5"/>
  <c r="D259" i="5"/>
  <c r="E259" i="5"/>
  <c r="D260" i="5"/>
  <c r="E260" i="5"/>
  <c r="D261" i="5"/>
  <c r="E261" i="5"/>
  <c r="D262" i="5"/>
  <c r="E262" i="5"/>
  <c r="D263" i="5"/>
  <c r="E263" i="5"/>
  <c r="D264" i="5"/>
  <c r="E264" i="5"/>
  <c r="D265" i="5"/>
  <c r="E265" i="5"/>
  <c r="D266" i="5"/>
  <c r="E266" i="5"/>
  <c r="D267" i="5"/>
  <c r="E267" i="5"/>
  <c r="D268" i="5"/>
  <c r="E268" i="5"/>
  <c r="D269" i="5"/>
  <c r="E269" i="5"/>
  <c r="D270" i="5"/>
  <c r="E270" i="5"/>
  <c r="D271" i="5"/>
  <c r="E271" i="5"/>
  <c r="D272" i="5"/>
  <c r="E272" i="5"/>
  <c r="D273" i="5"/>
  <c r="E273" i="5"/>
  <c r="D274" i="5"/>
  <c r="E274" i="5"/>
  <c r="D275" i="5"/>
  <c r="E275" i="5"/>
  <c r="D276" i="5"/>
  <c r="E276" i="5"/>
  <c r="D277" i="5"/>
  <c r="E277" i="5"/>
  <c r="D278" i="5"/>
  <c r="E278" i="5"/>
  <c r="D279" i="5"/>
  <c r="E279" i="5"/>
  <c r="D280" i="5"/>
  <c r="E280" i="5"/>
  <c r="D281" i="5"/>
  <c r="E281" i="5"/>
  <c r="D282" i="5"/>
  <c r="E282" i="5"/>
  <c r="D283" i="5"/>
  <c r="E283" i="5"/>
  <c r="D284" i="5"/>
  <c r="E284" i="5"/>
  <c r="D285" i="5"/>
  <c r="E285" i="5"/>
  <c r="D286" i="5"/>
  <c r="E286" i="5"/>
  <c r="D287" i="5"/>
  <c r="E287" i="5"/>
  <c r="D288" i="5"/>
  <c r="E288" i="5"/>
  <c r="D289" i="5"/>
  <c r="E289" i="5"/>
  <c r="D290" i="5"/>
  <c r="E290" i="5"/>
  <c r="D291" i="5"/>
  <c r="E291" i="5"/>
  <c r="D292" i="5"/>
  <c r="E292" i="5"/>
  <c r="D293" i="5"/>
  <c r="E293" i="5"/>
  <c r="D294" i="5"/>
  <c r="E294" i="5"/>
  <c r="D295" i="5"/>
  <c r="E295" i="5"/>
  <c r="D296" i="5"/>
  <c r="E296" i="5"/>
  <c r="D297" i="5"/>
  <c r="E297" i="5"/>
  <c r="D298" i="5"/>
  <c r="E298" i="5"/>
  <c r="D299" i="5"/>
  <c r="E299" i="5"/>
  <c r="D300" i="5"/>
  <c r="E300" i="5"/>
  <c r="D301" i="5"/>
  <c r="E301" i="5"/>
  <c r="D302" i="5"/>
  <c r="E302" i="5"/>
  <c r="D303" i="5"/>
  <c r="E303" i="5"/>
  <c r="D304" i="5"/>
  <c r="E304" i="5"/>
  <c r="D305" i="5"/>
  <c r="E305" i="5"/>
  <c r="D306" i="5"/>
  <c r="E306" i="5"/>
  <c r="D307" i="5"/>
  <c r="E307" i="5"/>
  <c r="D308" i="5"/>
  <c r="E308" i="5"/>
  <c r="D309" i="5"/>
  <c r="E309" i="5"/>
  <c r="D310" i="5"/>
  <c r="E310" i="5"/>
  <c r="D311" i="5"/>
  <c r="E311" i="5"/>
  <c r="D312" i="5"/>
  <c r="E312" i="5"/>
  <c r="D313" i="5"/>
  <c r="E313" i="5"/>
  <c r="D314" i="5"/>
  <c r="E314" i="5"/>
  <c r="D315" i="5"/>
  <c r="E315" i="5"/>
  <c r="D316" i="5"/>
  <c r="E316" i="5"/>
  <c r="D317" i="5"/>
  <c r="E317" i="5"/>
  <c r="D318" i="5"/>
  <c r="E318" i="5"/>
  <c r="D319" i="5"/>
  <c r="E319" i="5"/>
  <c r="D320" i="5"/>
  <c r="E320" i="5"/>
  <c r="D321" i="5"/>
  <c r="E321" i="5"/>
  <c r="D322" i="5"/>
  <c r="E322" i="5"/>
  <c r="D323" i="5"/>
  <c r="E323" i="5"/>
  <c r="D324" i="5"/>
  <c r="E324" i="5"/>
  <c r="D325" i="5"/>
  <c r="E325" i="5"/>
  <c r="D326" i="5"/>
  <c r="E326" i="5"/>
  <c r="D327" i="5"/>
  <c r="E327" i="5"/>
  <c r="D328" i="5"/>
  <c r="E328" i="5"/>
  <c r="D329" i="5"/>
  <c r="E329" i="5"/>
  <c r="D330" i="5"/>
  <c r="E330" i="5"/>
  <c r="D331" i="5"/>
  <c r="E331" i="5"/>
  <c r="D332" i="5"/>
  <c r="E332" i="5"/>
  <c r="D333" i="5"/>
  <c r="E333" i="5"/>
  <c r="D334" i="5"/>
  <c r="E334" i="5"/>
  <c r="D335" i="5"/>
  <c r="E335" i="5"/>
  <c r="D336" i="5"/>
  <c r="E336" i="5"/>
  <c r="D337" i="5"/>
  <c r="E337" i="5"/>
  <c r="D338" i="5"/>
  <c r="E338" i="5"/>
  <c r="D339" i="5"/>
  <c r="E339" i="5"/>
  <c r="D340" i="5"/>
  <c r="E340" i="5"/>
  <c r="D341" i="5"/>
  <c r="E341" i="5"/>
  <c r="D342" i="5"/>
  <c r="E342" i="5"/>
  <c r="D343" i="5"/>
  <c r="E343" i="5"/>
  <c r="D344" i="5"/>
  <c r="E344" i="5"/>
  <c r="D345" i="5"/>
  <c r="E345" i="5"/>
  <c r="D346" i="5"/>
  <c r="E346" i="5"/>
  <c r="D347" i="5"/>
  <c r="E347" i="5"/>
  <c r="D348" i="5"/>
  <c r="E348" i="5"/>
  <c r="D349" i="5"/>
  <c r="E349" i="5"/>
  <c r="D350" i="5"/>
  <c r="E350" i="5"/>
  <c r="D351" i="5"/>
  <c r="E351" i="5"/>
  <c r="D352" i="5"/>
  <c r="E352" i="5"/>
  <c r="D353" i="5"/>
  <c r="E353" i="5"/>
  <c r="D354" i="5"/>
  <c r="E354" i="5"/>
  <c r="D355" i="5"/>
  <c r="E355" i="5"/>
  <c r="D356" i="5"/>
  <c r="E356" i="5"/>
  <c r="D357" i="5"/>
  <c r="E357" i="5"/>
  <c r="D358" i="5"/>
  <c r="E358" i="5"/>
  <c r="D359" i="5"/>
  <c r="E359" i="5"/>
  <c r="D360" i="5"/>
  <c r="E360" i="5"/>
  <c r="D361" i="5"/>
  <c r="E361" i="5"/>
  <c r="D362" i="5"/>
  <c r="E362" i="5"/>
  <c r="D363" i="5"/>
  <c r="E363" i="5"/>
  <c r="D364" i="5"/>
  <c r="E364" i="5"/>
  <c r="D365" i="5"/>
  <c r="E365" i="5"/>
  <c r="D366" i="5"/>
  <c r="E366" i="5"/>
  <c r="D367" i="5"/>
  <c r="E367" i="5"/>
  <c r="D368" i="5"/>
  <c r="E368" i="5"/>
  <c r="D369" i="5"/>
  <c r="E369" i="5"/>
  <c r="D370" i="5"/>
  <c r="E370" i="5"/>
  <c r="D371" i="5"/>
  <c r="E371" i="5"/>
  <c r="D372" i="5"/>
  <c r="E372" i="5"/>
  <c r="D373" i="5"/>
  <c r="E373" i="5"/>
  <c r="D374" i="5"/>
  <c r="E374" i="5"/>
  <c r="D375" i="5"/>
  <c r="E375" i="5"/>
  <c r="D376" i="5"/>
  <c r="E376" i="5"/>
  <c r="D377" i="5"/>
  <c r="E377" i="5"/>
  <c r="D378" i="5"/>
  <c r="E378" i="5"/>
  <c r="D379" i="5"/>
  <c r="E379" i="5"/>
  <c r="D380" i="5"/>
  <c r="E380" i="5"/>
  <c r="D381" i="5"/>
  <c r="E381" i="5"/>
  <c r="D382" i="5"/>
  <c r="E382" i="5"/>
  <c r="D383" i="5"/>
  <c r="E383" i="5"/>
  <c r="D384" i="5"/>
  <c r="E384" i="5"/>
  <c r="D385" i="5"/>
  <c r="E385" i="5"/>
  <c r="D386" i="5"/>
  <c r="E386" i="5"/>
  <c r="D387" i="5"/>
  <c r="E387" i="5"/>
  <c r="D388" i="5"/>
  <c r="E388" i="5"/>
  <c r="D389" i="5"/>
  <c r="E389" i="5"/>
  <c r="D390" i="5"/>
  <c r="E390" i="5"/>
  <c r="D391" i="5"/>
  <c r="E391" i="5"/>
  <c r="D392" i="5"/>
  <c r="E392" i="5"/>
  <c r="D393" i="5"/>
  <c r="E393" i="5"/>
  <c r="D394" i="5"/>
  <c r="E394" i="5"/>
  <c r="D395" i="5"/>
  <c r="E395" i="5"/>
  <c r="D396" i="5"/>
  <c r="E396" i="5"/>
  <c r="D397" i="5"/>
  <c r="E397" i="5"/>
  <c r="D398" i="5"/>
  <c r="E398" i="5"/>
  <c r="D399" i="5"/>
  <c r="E399" i="5"/>
  <c r="D400" i="5"/>
  <c r="E400" i="5"/>
  <c r="D401" i="5"/>
  <c r="E401" i="5"/>
  <c r="D402" i="5"/>
  <c r="E402" i="5"/>
  <c r="D403" i="5"/>
  <c r="E403" i="5"/>
  <c r="D404" i="5"/>
  <c r="E404" i="5"/>
  <c r="D405" i="5"/>
  <c r="E405" i="5"/>
  <c r="D406" i="5"/>
  <c r="E406" i="5"/>
  <c r="D407" i="5"/>
  <c r="E407" i="5"/>
  <c r="D408" i="5"/>
  <c r="E408" i="5"/>
  <c r="D409" i="5"/>
  <c r="E409" i="5"/>
  <c r="D410" i="5"/>
  <c r="E410" i="5"/>
  <c r="D411" i="5"/>
  <c r="E411" i="5"/>
  <c r="D412" i="5"/>
  <c r="E412" i="5"/>
  <c r="D413" i="5"/>
  <c r="E413" i="5"/>
  <c r="D414" i="5"/>
  <c r="E414" i="5"/>
  <c r="D415" i="5"/>
  <c r="E415" i="5"/>
  <c r="D416" i="5"/>
  <c r="E416" i="5"/>
  <c r="D417" i="5"/>
  <c r="E417" i="5"/>
  <c r="D418" i="5"/>
  <c r="E418" i="5"/>
  <c r="D419" i="5"/>
  <c r="E419" i="5"/>
  <c r="D420" i="5"/>
  <c r="E420" i="5"/>
  <c r="D421" i="5"/>
  <c r="E421" i="5"/>
  <c r="D422" i="5"/>
  <c r="E422" i="5"/>
  <c r="D423" i="5"/>
  <c r="E423" i="5"/>
  <c r="D424" i="5"/>
  <c r="E424" i="5"/>
  <c r="D425" i="5"/>
  <c r="E425" i="5"/>
  <c r="D426" i="5"/>
  <c r="E426" i="5"/>
  <c r="D427" i="5"/>
  <c r="E427" i="5"/>
  <c r="D428" i="5"/>
  <c r="E428" i="5"/>
  <c r="D429" i="5"/>
  <c r="E429" i="5"/>
  <c r="D430" i="5"/>
  <c r="E430" i="5"/>
  <c r="D431" i="5"/>
  <c r="E431" i="5"/>
  <c r="D432" i="5"/>
  <c r="E432" i="5"/>
  <c r="D433" i="5"/>
  <c r="E433" i="5"/>
  <c r="D434" i="5"/>
  <c r="E434" i="5"/>
  <c r="D435" i="5"/>
  <c r="E435" i="5"/>
  <c r="D436" i="5"/>
  <c r="E436" i="5"/>
  <c r="D437" i="5"/>
  <c r="E437" i="5"/>
  <c r="D438" i="5"/>
  <c r="E438" i="5"/>
  <c r="D439" i="5"/>
  <c r="E439" i="5"/>
  <c r="D440" i="5"/>
  <c r="E440" i="5"/>
  <c r="D441" i="5"/>
  <c r="E441" i="5"/>
  <c r="D442" i="5"/>
  <c r="E442" i="5"/>
  <c r="D443" i="5"/>
  <c r="E443" i="5"/>
  <c r="D444" i="5"/>
  <c r="E444" i="5"/>
  <c r="D445" i="5"/>
  <c r="E445" i="5"/>
  <c r="D446" i="5"/>
  <c r="E446" i="5"/>
  <c r="D447" i="5"/>
  <c r="E447" i="5"/>
  <c r="D448" i="5"/>
  <c r="E448" i="5"/>
  <c r="D449" i="5"/>
  <c r="E449" i="5"/>
  <c r="D450" i="5"/>
  <c r="E450" i="5"/>
  <c r="D451" i="5"/>
  <c r="E451" i="5"/>
  <c r="D452" i="5"/>
  <c r="E452" i="5"/>
  <c r="D453" i="5"/>
  <c r="E453" i="5"/>
  <c r="D454" i="5"/>
  <c r="E454" i="5"/>
  <c r="D455" i="5"/>
  <c r="E455" i="5"/>
  <c r="D456" i="5"/>
  <c r="E456" i="5"/>
  <c r="D457" i="5"/>
  <c r="E457" i="5"/>
  <c r="D458" i="5"/>
  <c r="E458" i="5"/>
  <c r="D459" i="5"/>
  <c r="E459" i="5"/>
  <c r="D460" i="5"/>
  <c r="E460" i="5"/>
  <c r="D461" i="5"/>
  <c r="E461" i="5"/>
  <c r="D462" i="5"/>
  <c r="E462" i="5"/>
  <c r="D463" i="5"/>
  <c r="E463" i="5"/>
  <c r="D464" i="5"/>
  <c r="E464" i="5"/>
  <c r="D465" i="5"/>
  <c r="E465" i="5"/>
  <c r="D466" i="5"/>
  <c r="E466" i="5"/>
  <c r="D467" i="5"/>
  <c r="E467" i="5"/>
  <c r="D468" i="5"/>
  <c r="E468" i="5"/>
  <c r="D469" i="5"/>
  <c r="E469" i="5"/>
  <c r="D470" i="5"/>
  <c r="E470" i="5"/>
  <c r="D471" i="5"/>
  <c r="E471" i="5"/>
  <c r="D472" i="5"/>
  <c r="E472" i="5"/>
  <c r="D473" i="5"/>
  <c r="E473" i="5"/>
  <c r="D474" i="5"/>
  <c r="E474" i="5"/>
  <c r="D475" i="5"/>
  <c r="E475" i="5"/>
  <c r="D476" i="5"/>
  <c r="E476" i="5"/>
  <c r="D477" i="5"/>
  <c r="E477" i="5"/>
  <c r="D478" i="5"/>
  <c r="E478" i="5"/>
  <c r="D479" i="5"/>
  <c r="E479" i="5"/>
  <c r="D480" i="5"/>
  <c r="E480" i="5"/>
  <c r="D481" i="5"/>
  <c r="E481" i="5"/>
  <c r="D482" i="5"/>
  <c r="E482" i="5"/>
  <c r="D483" i="5"/>
  <c r="E483" i="5"/>
  <c r="D484" i="5"/>
  <c r="E484" i="5"/>
  <c r="D485" i="5"/>
  <c r="E485" i="5"/>
  <c r="D486" i="5"/>
  <c r="E486" i="5"/>
  <c r="D487" i="5"/>
  <c r="E487" i="5"/>
  <c r="D488" i="5"/>
  <c r="E488" i="5"/>
  <c r="D489" i="5"/>
  <c r="E489" i="5"/>
  <c r="D490" i="5"/>
  <c r="E490" i="5"/>
  <c r="D491" i="5"/>
  <c r="E491" i="5"/>
  <c r="D492" i="5"/>
  <c r="E492" i="5"/>
  <c r="D493" i="5"/>
  <c r="E493" i="5"/>
  <c r="D494" i="5"/>
  <c r="E494" i="5"/>
  <c r="D495" i="5"/>
  <c r="E495" i="5"/>
  <c r="D496" i="5"/>
  <c r="E496" i="5"/>
  <c r="D497" i="5"/>
  <c r="E497" i="5"/>
  <c r="D498" i="5"/>
  <c r="E498" i="5"/>
  <c r="D499" i="5"/>
  <c r="E499" i="5"/>
  <c r="D500" i="5"/>
  <c r="E500" i="5"/>
  <c r="D501" i="5"/>
  <c r="E501" i="5"/>
  <c r="D502" i="5"/>
  <c r="E502" i="5"/>
  <c r="D503" i="5"/>
  <c r="E503" i="5"/>
  <c r="D504" i="5"/>
  <c r="E504" i="5"/>
  <c r="D505" i="5"/>
  <c r="E505" i="5"/>
  <c r="D506" i="5"/>
  <c r="E506" i="5"/>
  <c r="D507" i="5"/>
  <c r="E507" i="5"/>
  <c r="D508" i="5"/>
  <c r="E508" i="5"/>
  <c r="D509" i="5"/>
  <c r="E509" i="5"/>
  <c r="D510" i="5"/>
  <c r="E510" i="5"/>
  <c r="D511" i="5"/>
  <c r="E511" i="5"/>
  <c r="D512" i="5"/>
  <c r="E512" i="5"/>
  <c r="D513" i="5"/>
  <c r="E513" i="5"/>
  <c r="D514" i="5"/>
  <c r="E514" i="5"/>
  <c r="D515" i="5"/>
  <c r="E515" i="5"/>
  <c r="D516" i="5"/>
  <c r="E516" i="5"/>
  <c r="D517" i="5"/>
  <c r="E517" i="5"/>
  <c r="D518" i="5"/>
  <c r="E518" i="5"/>
  <c r="D519" i="5"/>
  <c r="E519" i="5"/>
  <c r="D520" i="5"/>
  <c r="E520" i="5"/>
  <c r="D521" i="5"/>
  <c r="E521" i="5"/>
  <c r="D522" i="5"/>
  <c r="E522" i="5"/>
  <c r="D523" i="5"/>
  <c r="E523" i="5"/>
  <c r="D524" i="5"/>
  <c r="E524" i="5"/>
  <c r="D525" i="5"/>
  <c r="E525" i="5"/>
  <c r="D526" i="5"/>
  <c r="E526" i="5"/>
  <c r="D527" i="5"/>
  <c r="E527" i="5"/>
  <c r="D528" i="5"/>
  <c r="E528" i="5"/>
  <c r="D529" i="5"/>
  <c r="E529" i="5"/>
  <c r="D530" i="5"/>
  <c r="E530" i="5"/>
  <c r="D531" i="5"/>
  <c r="E531" i="5"/>
  <c r="D532" i="5"/>
  <c r="E532" i="5"/>
  <c r="D533" i="5"/>
  <c r="E533" i="5"/>
  <c r="D534" i="5"/>
  <c r="E534" i="5"/>
  <c r="D535" i="5"/>
  <c r="E535" i="5"/>
  <c r="D536" i="5"/>
  <c r="E536" i="5"/>
  <c r="D537" i="5"/>
  <c r="E537" i="5"/>
  <c r="D538" i="5"/>
  <c r="E538" i="5"/>
  <c r="D539" i="5"/>
  <c r="E539" i="5"/>
  <c r="D540" i="5"/>
  <c r="E540" i="5"/>
  <c r="D541" i="5"/>
  <c r="E541" i="5"/>
  <c r="D542" i="5"/>
  <c r="E542" i="5"/>
  <c r="D543" i="5"/>
  <c r="E543" i="5"/>
  <c r="D544" i="5"/>
  <c r="E544" i="5"/>
  <c r="D545" i="5"/>
  <c r="E545" i="5"/>
  <c r="D546" i="5"/>
  <c r="E546" i="5"/>
  <c r="D547" i="5"/>
  <c r="E547" i="5"/>
  <c r="D548" i="5"/>
  <c r="E548" i="5"/>
  <c r="D549" i="5"/>
  <c r="E549" i="5"/>
  <c r="D550" i="5"/>
  <c r="E550" i="5"/>
  <c r="D551" i="5"/>
  <c r="E551" i="5"/>
  <c r="D552" i="5"/>
  <c r="E552" i="5"/>
  <c r="D553" i="5"/>
  <c r="E553" i="5"/>
  <c r="D554" i="5"/>
  <c r="E554" i="5"/>
  <c r="D555" i="5"/>
  <c r="E555" i="5"/>
  <c r="D556" i="5"/>
  <c r="E556" i="5"/>
  <c r="D557" i="5"/>
  <c r="E557" i="5"/>
  <c r="D558" i="5"/>
  <c r="E558" i="5"/>
  <c r="D559" i="5"/>
  <c r="E559" i="5"/>
  <c r="D560" i="5"/>
  <c r="E560" i="5"/>
  <c r="D561" i="5"/>
  <c r="E561" i="5"/>
  <c r="D562" i="5"/>
  <c r="E562" i="5"/>
  <c r="D563" i="5"/>
  <c r="E563" i="5"/>
  <c r="D564" i="5"/>
  <c r="E564" i="5"/>
  <c r="D565" i="5"/>
  <c r="E565" i="5"/>
  <c r="D566" i="5"/>
  <c r="E566" i="5"/>
  <c r="D567" i="5"/>
  <c r="E567" i="5"/>
  <c r="D568" i="5"/>
  <c r="E568" i="5"/>
  <c r="D569" i="5"/>
  <c r="E569" i="5"/>
  <c r="D570" i="5"/>
  <c r="E570" i="5"/>
  <c r="D571" i="5"/>
  <c r="E571" i="5"/>
  <c r="D572" i="5"/>
  <c r="E572" i="5"/>
  <c r="D573" i="5"/>
  <c r="E573" i="5"/>
  <c r="D574" i="5"/>
  <c r="E574" i="5"/>
  <c r="D575" i="5"/>
  <c r="E575" i="5"/>
  <c r="D576" i="5"/>
  <c r="E576" i="5"/>
  <c r="D577" i="5"/>
  <c r="E577" i="5"/>
  <c r="D578" i="5"/>
  <c r="E578" i="5"/>
  <c r="D579" i="5"/>
  <c r="E579" i="5"/>
  <c r="D580" i="5"/>
  <c r="E580" i="5"/>
  <c r="D581" i="5"/>
  <c r="E581" i="5"/>
  <c r="D582" i="5"/>
  <c r="E582" i="5"/>
  <c r="D583" i="5"/>
  <c r="E583" i="5"/>
  <c r="D584" i="5"/>
  <c r="E584" i="5"/>
  <c r="D585" i="5"/>
  <c r="E585" i="5"/>
  <c r="D586" i="5"/>
  <c r="E586" i="5"/>
  <c r="D587" i="5"/>
  <c r="E587" i="5"/>
  <c r="D588" i="5"/>
  <c r="E588" i="5"/>
  <c r="D589" i="5"/>
  <c r="E589" i="5"/>
  <c r="D590" i="5"/>
  <c r="E590" i="5"/>
  <c r="D591" i="5"/>
  <c r="E591" i="5"/>
  <c r="D592" i="5"/>
  <c r="E592" i="5"/>
  <c r="D593" i="5"/>
  <c r="E593" i="5"/>
  <c r="D594" i="5"/>
  <c r="E594" i="5"/>
  <c r="D595" i="5"/>
  <c r="E595" i="5"/>
  <c r="D596" i="5"/>
  <c r="E596" i="5"/>
  <c r="D597" i="5"/>
  <c r="E597" i="5"/>
  <c r="D598" i="5"/>
  <c r="E598" i="5"/>
  <c r="D599" i="5"/>
  <c r="E599" i="5"/>
  <c r="D600" i="5"/>
  <c r="E600" i="5"/>
  <c r="D601" i="5"/>
  <c r="E601" i="5"/>
  <c r="D602" i="5"/>
  <c r="E602" i="5"/>
  <c r="D603" i="5"/>
  <c r="E603" i="5"/>
  <c r="D604" i="5"/>
  <c r="E604" i="5"/>
  <c r="D605" i="5"/>
  <c r="E605" i="5"/>
  <c r="D606" i="5"/>
  <c r="E606" i="5"/>
  <c r="D607" i="5"/>
  <c r="E607" i="5"/>
  <c r="D608" i="5"/>
  <c r="E608" i="5"/>
  <c r="D609" i="5"/>
  <c r="E609" i="5"/>
  <c r="D610" i="5"/>
  <c r="E610" i="5"/>
  <c r="D611" i="5"/>
  <c r="E611" i="5"/>
  <c r="D612" i="5"/>
  <c r="E612" i="5"/>
  <c r="D613" i="5"/>
  <c r="E613" i="5"/>
  <c r="D614" i="5"/>
  <c r="E614" i="5"/>
  <c r="D615" i="5"/>
  <c r="E615" i="5"/>
  <c r="D616" i="5"/>
  <c r="E616" i="5"/>
  <c r="D617" i="5"/>
  <c r="E617" i="5"/>
  <c r="D618" i="5"/>
  <c r="E618" i="5"/>
  <c r="D619" i="5"/>
  <c r="E619" i="5"/>
  <c r="D620" i="5"/>
  <c r="E620" i="5"/>
  <c r="D621" i="5"/>
  <c r="E621" i="5"/>
  <c r="D622" i="5"/>
  <c r="E622" i="5"/>
  <c r="D623" i="5"/>
  <c r="E623" i="5"/>
  <c r="D624" i="5"/>
  <c r="E624" i="5"/>
  <c r="D625" i="5"/>
  <c r="E625" i="5"/>
  <c r="D626" i="5"/>
  <c r="E626" i="5"/>
  <c r="D627" i="5"/>
  <c r="E627" i="5"/>
  <c r="D628" i="5"/>
  <c r="E628" i="5"/>
  <c r="D629" i="5"/>
  <c r="E629" i="5"/>
  <c r="D630" i="5"/>
  <c r="E630" i="5"/>
  <c r="D631" i="5"/>
  <c r="E631" i="5"/>
  <c r="D632" i="5"/>
  <c r="E632" i="5"/>
  <c r="D633" i="5"/>
  <c r="E633" i="5"/>
  <c r="D634" i="5"/>
  <c r="E634" i="5"/>
  <c r="D635" i="5"/>
  <c r="E635" i="5"/>
  <c r="D636" i="5"/>
  <c r="E636" i="5"/>
  <c r="D637" i="5"/>
  <c r="E637" i="5"/>
  <c r="D638" i="5"/>
  <c r="E638" i="5"/>
  <c r="D639" i="5"/>
  <c r="E639" i="5"/>
  <c r="D640" i="5"/>
  <c r="E640" i="5"/>
  <c r="D641" i="5"/>
  <c r="E641" i="5"/>
  <c r="D642" i="5"/>
  <c r="E642" i="5"/>
  <c r="D643" i="5"/>
  <c r="E643" i="5"/>
  <c r="D644" i="5"/>
  <c r="E644" i="5"/>
  <c r="D645" i="5"/>
  <c r="E645" i="5"/>
  <c r="D646" i="5"/>
  <c r="E646" i="5"/>
  <c r="D647" i="5"/>
  <c r="E647" i="5"/>
  <c r="D648" i="5"/>
  <c r="E648" i="5"/>
  <c r="D649" i="5"/>
  <c r="E649" i="5"/>
  <c r="D650" i="5"/>
  <c r="E650" i="5"/>
  <c r="D651" i="5"/>
  <c r="E651" i="5"/>
  <c r="D652" i="5"/>
  <c r="E652" i="5"/>
  <c r="D653" i="5"/>
  <c r="E653" i="5"/>
  <c r="D654" i="5"/>
  <c r="E654" i="5"/>
  <c r="D655" i="5"/>
  <c r="E655" i="5"/>
  <c r="D656" i="5"/>
  <c r="E656" i="5"/>
  <c r="D657" i="5"/>
  <c r="E657" i="5"/>
  <c r="D658" i="5"/>
  <c r="E658" i="5"/>
  <c r="D659" i="5"/>
  <c r="E659" i="5"/>
  <c r="D660" i="5"/>
  <c r="E660" i="5"/>
  <c r="D661" i="5"/>
  <c r="E661" i="5"/>
  <c r="D662" i="5"/>
  <c r="E662" i="5"/>
  <c r="D663" i="5"/>
  <c r="E663" i="5"/>
  <c r="D664" i="5"/>
  <c r="E664" i="5"/>
  <c r="D665" i="5"/>
  <c r="E665" i="5"/>
  <c r="D666" i="5"/>
  <c r="E666" i="5"/>
  <c r="D36" i="5"/>
  <c r="E36" i="5"/>
  <c r="D37" i="5"/>
  <c r="E37" i="5"/>
  <c r="D38" i="5"/>
  <c r="E38" i="5"/>
  <c r="D39" i="5"/>
  <c r="E39" i="5"/>
  <c r="N7" i="4"/>
  <c r="R7" i="4"/>
  <c r="V7" i="4"/>
  <c r="Z7" i="4"/>
  <c r="AD7" i="4"/>
  <c r="AH7" i="4"/>
  <c r="AL7" i="4"/>
  <c r="AP7" i="4"/>
  <c r="AT7" i="4"/>
  <c r="J7" i="4"/>
  <c r="F7" i="4"/>
  <c r="B7" i="4"/>
  <c r="E7" i="5" l="1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6" i="5"/>
  <c r="A13" i="2" l="1"/>
  <c r="A11" i="4" s="1"/>
  <c r="A14" i="2"/>
  <c r="A12" i="4" s="1"/>
  <c r="A15" i="2"/>
  <c r="A13" i="4" s="1"/>
  <c r="A16" i="2"/>
  <c r="A14" i="4" s="1"/>
  <c r="A17" i="2"/>
  <c r="A15" i="4" s="1"/>
  <c r="A18" i="2"/>
  <c r="A16" i="4" s="1"/>
  <c r="A19" i="2"/>
  <c r="A17" i="4" s="1"/>
  <c r="A20" i="2"/>
  <c r="A18" i="4" s="1"/>
  <c r="A21" i="2"/>
  <c r="A19" i="4" s="1"/>
  <c r="A22" i="2"/>
  <c r="A20" i="4" s="1"/>
  <c r="A23" i="2"/>
  <c r="A21" i="4" s="1"/>
  <c r="A24" i="2"/>
  <c r="A22" i="4" s="1"/>
  <c r="A25" i="2"/>
  <c r="A23" i="4" s="1"/>
  <c r="A26" i="2"/>
  <c r="A24" i="4" s="1"/>
  <c r="A27" i="2"/>
  <c r="A25" i="4" s="1"/>
  <c r="A28" i="2"/>
  <c r="A26" i="4" s="1"/>
  <c r="A29" i="2"/>
  <c r="A27" i="4" s="1"/>
  <c r="A30" i="2"/>
  <c r="A28" i="4" s="1"/>
  <c r="A31" i="2"/>
  <c r="A29" i="4" s="1"/>
  <c r="A32" i="2"/>
  <c r="A30" i="4" s="1"/>
  <c r="A33" i="2"/>
  <c r="A31" i="4" s="1"/>
  <c r="A34" i="2"/>
  <c r="A32" i="4" s="1"/>
  <c r="A35" i="2"/>
  <c r="A33" i="4" s="1"/>
  <c r="A36" i="2"/>
  <c r="A34" i="4" s="1"/>
  <c r="A37" i="2"/>
  <c r="A35" i="4" s="1"/>
  <c r="A38" i="2"/>
  <c r="A36" i="4" s="1"/>
  <c r="A39" i="2"/>
  <c r="A37" i="4" s="1"/>
  <c r="A40" i="2"/>
  <c r="A38" i="4" s="1"/>
  <c r="A41" i="2"/>
  <c r="A39" i="4" s="1"/>
  <c r="A42" i="2"/>
  <c r="A40" i="4" s="1"/>
  <c r="A43" i="2"/>
  <c r="A41" i="4" s="1"/>
  <c r="A44" i="2"/>
  <c r="A42" i="4" s="1"/>
  <c r="A45" i="2"/>
  <c r="A43" i="4" s="1"/>
  <c r="A46" i="2"/>
  <c r="A44" i="4" s="1"/>
  <c r="A47" i="2"/>
  <c r="A45" i="4" s="1"/>
  <c r="A48" i="2"/>
  <c r="A46" i="4" s="1"/>
  <c r="A49" i="2"/>
  <c r="A47" i="4" s="1"/>
  <c r="A50" i="2"/>
  <c r="A48" i="4" s="1"/>
  <c r="A51" i="2"/>
  <c r="A49" i="4" s="1"/>
  <c r="A52" i="2"/>
  <c r="A50" i="4" s="1"/>
  <c r="A53" i="2"/>
  <c r="A51" i="4" s="1"/>
  <c r="A54" i="2"/>
  <c r="A52" i="4" s="1"/>
  <c r="A55" i="2"/>
  <c r="A53" i="4" s="1"/>
  <c r="A56" i="2"/>
  <c r="A54" i="4" s="1"/>
  <c r="A57" i="2"/>
  <c r="A55" i="4" s="1"/>
  <c r="A58" i="2"/>
  <c r="A56" i="4" s="1"/>
  <c r="A59" i="2"/>
  <c r="A57" i="4" s="1"/>
  <c r="A60" i="2"/>
  <c r="A58" i="4" s="1"/>
  <c r="A61" i="2"/>
  <c r="A59" i="4" s="1"/>
  <c r="A62" i="2"/>
  <c r="A60" i="4" s="1"/>
  <c r="A63" i="2"/>
  <c r="A61" i="4" s="1"/>
  <c r="A64" i="2"/>
  <c r="A62" i="4" s="1"/>
  <c r="A65" i="2"/>
  <c r="A63" i="4" s="1"/>
  <c r="A66" i="2"/>
  <c r="A64" i="4" s="1"/>
  <c r="A67" i="2"/>
  <c r="A65" i="4" s="1"/>
  <c r="A68" i="2"/>
  <c r="A66" i="4" s="1"/>
  <c r="A69" i="2"/>
  <c r="A67" i="4" s="1"/>
  <c r="A70" i="2"/>
  <c r="A68" i="4" s="1"/>
  <c r="A71" i="2"/>
  <c r="A69" i="4" s="1"/>
  <c r="A72" i="2"/>
  <c r="A70" i="4" s="1"/>
  <c r="A73" i="2"/>
  <c r="A71" i="4" s="1"/>
  <c r="A74" i="2"/>
  <c r="A72" i="4" s="1"/>
  <c r="A75" i="2"/>
  <c r="A73" i="4" s="1"/>
  <c r="A76" i="2"/>
  <c r="A74" i="4" s="1"/>
  <c r="A77" i="2"/>
  <c r="A75" i="4" s="1"/>
  <c r="A78" i="2"/>
  <c r="A76" i="4" s="1"/>
  <c r="A79" i="2"/>
  <c r="A77" i="4" s="1"/>
  <c r="A80" i="2"/>
  <c r="A78" i="4" s="1"/>
  <c r="A81" i="2"/>
  <c r="A79" i="4" s="1"/>
  <c r="A82" i="2"/>
  <c r="A80" i="4" s="1"/>
  <c r="A83" i="2"/>
  <c r="A81" i="4" s="1"/>
  <c r="A84" i="2"/>
  <c r="A82" i="4" s="1"/>
  <c r="A85" i="2"/>
  <c r="A83" i="4" s="1"/>
  <c r="A86" i="2"/>
  <c r="A84" i="4" s="1"/>
  <c r="A87" i="2"/>
  <c r="A85" i="4" s="1"/>
  <c r="A88" i="2"/>
  <c r="A86" i="4" s="1"/>
  <c r="A89" i="2"/>
  <c r="A87" i="4" s="1"/>
  <c r="A90" i="2"/>
  <c r="A88" i="4" s="1"/>
  <c r="A91" i="2"/>
  <c r="A89" i="4" s="1"/>
  <c r="A92" i="2"/>
  <c r="A90" i="4" s="1"/>
  <c r="A93" i="2"/>
  <c r="A91" i="4" s="1"/>
  <c r="A94" i="2"/>
  <c r="A92" i="4" s="1"/>
  <c r="A95" i="2"/>
  <c r="A93" i="4" s="1"/>
  <c r="A96" i="2"/>
  <c r="A94" i="4" s="1"/>
  <c r="A97" i="2"/>
  <c r="A95" i="4" s="1"/>
  <c r="A98" i="2"/>
  <c r="A96" i="4" s="1"/>
  <c r="A99" i="2"/>
  <c r="A97" i="4" s="1"/>
  <c r="A100" i="2"/>
  <c r="A98" i="4" s="1"/>
  <c r="A101" i="2"/>
  <c r="A99" i="4" s="1"/>
  <c r="A102" i="2"/>
  <c r="A100" i="4" s="1"/>
  <c r="A103" i="2"/>
  <c r="A101" i="4" s="1"/>
  <c r="A104" i="2"/>
  <c r="A102" i="4" s="1"/>
  <c r="A105" i="2"/>
  <c r="A103" i="4" s="1"/>
  <c r="A106" i="2"/>
  <c r="A104" i="4" s="1"/>
  <c r="A107" i="2"/>
  <c r="A105" i="4" s="1"/>
  <c r="A108" i="2"/>
  <c r="A106" i="4" s="1"/>
  <c r="A109" i="2"/>
  <c r="A107" i="4" s="1"/>
  <c r="A110" i="2"/>
  <c r="A108" i="4" s="1"/>
  <c r="A111" i="2"/>
  <c r="A109" i="4" s="1"/>
  <c r="A112" i="2"/>
  <c r="A110" i="4" s="1"/>
  <c r="A113" i="2"/>
  <c r="A111" i="4" s="1"/>
  <c r="A114" i="2"/>
  <c r="A112" i="4" s="1"/>
  <c r="A115" i="2"/>
  <c r="A113" i="4" s="1"/>
  <c r="A116" i="2"/>
  <c r="A114" i="4" s="1"/>
  <c r="A117" i="2"/>
  <c r="A115" i="4" s="1"/>
  <c r="A118" i="2"/>
  <c r="A116" i="4" s="1"/>
  <c r="A119" i="2"/>
  <c r="A117" i="4" s="1"/>
  <c r="A120" i="2"/>
  <c r="A118" i="4" s="1"/>
  <c r="A121" i="2"/>
  <c r="A119" i="4" s="1"/>
  <c r="A122" i="2"/>
  <c r="A120" i="4" s="1"/>
  <c r="A123" i="2"/>
  <c r="A121" i="4" s="1"/>
  <c r="A124" i="2"/>
  <c r="A122" i="4" s="1"/>
  <c r="A125" i="2"/>
  <c r="A123" i="4" s="1"/>
  <c r="A126" i="2"/>
  <c r="A124" i="4" s="1"/>
  <c r="A127" i="2"/>
  <c r="A125" i="4" s="1"/>
  <c r="A128" i="2"/>
  <c r="A126" i="4" s="1"/>
  <c r="A129" i="2"/>
  <c r="A127" i="4" s="1"/>
  <c r="A130" i="2"/>
  <c r="A128" i="4" s="1"/>
  <c r="A131" i="2"/>
  <c r="A129" i="4" s="1"/>
  <c r="A132" i="2"/>
  <c r="A130" i="4" s="1"/>
  <c r="A133" i="2"/>
  <c r="A131" i="4" s="1"/>
  <c r="A134" i="2"/>
  <c r="A132" i="4" s="1"/>
  <c r="A135" i="2"/>
  <c r="A133" i="4" s="1"/>
  <c r="A136" i="2"/>
  <c r="A134" i="4" s="1"/>
  <c r="A137" i="2"/>
  <c r="A135" i="4" s="1"/>
  <c r="A138" i="2"/>
  <c r="A136" i="4" s="1"/>
  <c r="A139" i="2"/>
  <c r="A137" i="4" s="1"/>
  <c r="A140" i="2"/>
  <c r="A138" i="4" s="1"/>
  <c r="A141" i="2"/>
  <c r="A139" i="4" s="1"/>
  <c r="A142" i="2"/>
  <c r="A140" i="4" s="1"/>
  <c r="A143" i="2"/>
  <c r="A141" i="4" s="1"/>
  <c r="A144" i="2"/>
  <c r="A142" i="4" s="1"/>
  <c r="A145" i="2"/>
  <c r="A143" i="4" s="1"/>
  <c r="A146" i="2"/>
  <c r="A144" i="4" s="1"/>
  <c r="A147" i="2"/>
  <c r="A145" i="4" s="1"/>
  <c r="A148" i="2"/>
  <c r="A146" i="4" s="1"/>
  <c r="A149" i="2"/>
  <c r="A147" i="4" s="1"/>
  <c r="A150" i="2"/>
  <c r="A148" i="4" s="1"/>
  <c r="A151" i="2"/>
  <c r="A149" i="4" s="1"/>
  <c r="A152" i="2"/>
  <c r="A150" i="4" s="1"/>
  <c r="A153" i="2"/>
  <c r="A151" i="4" s="1"/>
  <c r="A154" i="2"/>
  <c r="A152" i="4" s="1"/>
  <c r="A155" i="2"/>
  <c r="A153" i="4" s="1"/>
  <c r="A156" i="2"/>
  <c r="A154" i="4" s="1"/>
  <c r="A157" i="2"/>
  <c r="A155" i="4" s="1"/>
  <c r="A158" i="2"/>
  <c r="A156" i="4" s="1"/>
  <c r="A159" i="2"/>
  <c r="A157" i="4" s="1"/>
  <c r="A160" i="2"/>
  <c r="A158" i="4" s="1"/>
  <c r="A161" i="2"/>
  <c r="A159" i="4" s="1"/>
  <c r="A162" i="2"/>
  <c r="A160" i="4" s="1"/>
  <c r="A163" i="2"/>
  <c r="A161" i="4" s="1"/>
  <c r="A164" i="2"/>
  <c r="A162" i="4" s="1"/>
  <c r="A165" i="2"/>
  <c r="A163" i="4" s="1"/>
  <c r="A166" i="2"/>
  <c r="A164" i="4" s="1"/>
  <c r="A167" i="2"/>
  <c r="A165" i="4" s="1"/>
  <c r="A168" i="2"/>
  <c r="A166" i="4" s="1"/>
  <c r="A169" i="2"/>
  <c r="A167" i="4" s="1"/>
  <c r="A170" i="2"/>
  <c r="A168" i="4" s="1"/>
  <c r="A171" i="2"/>
  <c r="A169" i="4" s="1"/>
  <c r="A172" i="2"/>
  <c r="A170" i="4" s="1"/>
  <c r="A173" i="2"/>
  <c r="A171" i="4" s="1"/>
  <c r="A174" i="2"/>
  <c r="A172" i="4" s="1"/>
  <c r="A175" i="2"/>
  <c r="A173" i="4" s="1"/>
  <c r="A176" i="2"/>
  <c r="A174" i="4" s="1"/>
  <c r="A177" i="2"/>
  <c r="A175" i="4" s="1"/>
  <c r="A178" i="2"/>
  <c r="A176" i="4" s="1"/>
  <c r="A179" i="2"/>
  <c r="A177" i="4" s="1"/>
  <c r="A180" i="2"/>
  <c r="A178" i="4" s="1"/>
  <c r="A181" i="2"/>
  <c r="A179" i="4" s="1"/>
  <c r="A182" i="2"/>
  <c r="A180" i="4" s="1"/>
  <c r="A183" i="2"/>
  <c r="A181" i="4" s="1"/>
  <c r="A184" i="2"/>
  <c r="A182" i="4" s="1"/>
  <c r="A185" i="2"/>
  <c r="A183" i="4" s="1"/>
  <c r="A186" i="2"/>
  <c r="A184" i="4" s="1"/>
  <c r="A187" i="2"/>
  <c r="A185" i="4" s="1"/>
  <c r="A188" i="2"/>
  <c r="A186" i="4" s="1"/>
  <c r="A189" i="2"/>
  <c r="A187" i="4" s="1"/>
  <c r="A190" i="2"/>
  <c r="A188" i="4" s="1"/>
  <c r="A191" i="2"/>
  <c r="A189" i="4" s="1"/>
  <c r="A192" i="2"/>
  <c r="A190" i="4" s="1"/>
  <c r="A193" i="2"/>
  <c r="A191" i="4" s="1"/>
  <c r="A194" i="2"/>
  <c r="A192" i="4" s="1"/>
  <c r="A195" i="2"/>
  <c r="A193" i="4" s="1"/>
  <c r="A196" i="2"/>
  <c r="A194" i="4" s="1"/>
  <c r="A197" i="2"/>
  <c r="A195" i="4" s="1"/>
  <c r="A198" i="2"/>
  <c r="A196" i="4" s="1"/>
  <c r="A199" i="2"/>
  <c r="A197" i="4" s="1"/>
  <c r="A200" i="2"/>
  <c r="A198" i="4" s="1"/>
  <c r="A12" i="2"/>
  <c r="A10" i="4" s="1"/>
  <c r="AQ198" i="4" l="1"/>
  <c r="AU198" i="4"/>
  <c r="AQ196" i="4"/>
  <c r="AU196" i="4"/>
  <c r="AQ194" i="4"/>
  <c r="AU194" i="4"/>
  <c r="AQ192" i="4"/>
  <c r="AU192" i="4"/>
  <c r="AQ190" i="4"/>
  <c r="AU190" i="4"/>
  <c r="AQ188" i="4"/>
  <c r="AU188" i="4"/>
  <c r="AQ186" i="4"/>
  <c r="AU186" i="4"/>
  <c r="AQ184" i="4"/>
  <c r="AU184" i="4"/>
  <c r="AQ182" i="4"/>
  <c r="AU182" i="4"/>
  <c r="AQ180" i="4"/>
  <c r="AU180" i="4"/>
  <c r="AQ178" i="4"/>
  <c r="AU178" i="4"/>
  <c r="AQ176" i="4"/>
  <c r="AU176" i="4"/>
  <c r="AQ174" i="4"/>
  <c r="AU174" i="4"/>
  <c r="AQ172" i="4"/>
  <c r="AU172" i="4"/>
  <c r="AQ170" i="4"/>
  <c r="AU170" i="4"/>
  <c r="AQ168" i="4"/>
  <c r="AU168" i="4"/>
  <c r="AQ166" i="4"/>
  <c r="AU166" i="4"/>
  <c r="AQ164" i="4"/>
  <c r="AU164" i="4"/>
  <c r="AQ162" i="4"/>
  <c r="AU162" i="4"/>
  <c r="AQ160" i="4"/>
  <c r="AU160" i="4"/>
  <c r="AQ158" i="4"/>
  <c r="AU158" i="4"/>
  <c r="AQ156" i="4"/>
  <c r="AU156" i="4"/>
  <c r="AQ154" i="4"/>
  <c r="AU154" i="4"/>
  <c r="AQ152" i="4"/>
  <c r="AU152" i="4"/>
  <c r="AQ150" i="4"/>
  <c r="AU150" i="4"/>
  <c r="AQ148" i="4"/>
  <c r="AU148" i="4"/>
  <c r="AQ146" i="4"/>
  <c r="AU146" i="4"/>
  <c r="AQ144" i="4"/>
  <c r="AU144" i="4"/>
  <c r="AQ142" i="4"/>
  <c r="AU142" i="4"/>
  <c r="AQ140" i="4"/>
  <c r="AU140" i="4"/>
  <c r="AQ138" i="4"/>
  <c r="AU138" i="4"/>
  <c r="AQ136" i="4"/>
  <c r="AU136" i="4"/>
  <c r="AQ134" i="4"/>
  <c r="AU134" i="4"/>
  <c r="AQ132" i="4"/>
  <c r="AU132" i="4"/>
  <c r="AQ130" i="4"/>
  <c r="AU130" i="4"/>
  <c r="AQ128" i="4"/>
  <c r="AU128" i="4"/>
  <c r="AQ126" i="4"/>
  <c r="AU126" i="4"/>
  <c r="AQ124" i="4"/>
  <c r="AU124" i="4"/>
  <c r="AQ122" i="4"/>
  <c r="AU122" i="4"/>
  <c r="AQ120" i="4"/>
  <c r="AU120" i="4"/>
  <c r="AQ118" i="4"/>
  <c r="AU118" i="4"/>
  <c r="AQ116" i="4"/>
  <c r="AU116" i="4"/>
  <c r="AQ114" i="4"/>
  <c r="AU114" i="4"/>
  <c r="AQ112" i="4"/>
  <c r="AU112" i="4"/>
  <c r="AQ110" i="4"/>
  <c r="AU110" i="4"/>
  <c r="AQ108" i="4"/>
  <c r="AU108" i="4"/>
  <c r="AQ106" i="4"/>
  <c r="AU106" i="4"/>
  <c r="AQ104" i="4"/>
  <c r="AU104" i="4"/>
  <c r="AQ102" i="4"/>
  <c r="AU102" i="4"/>
  <c r="AQ100" i="4"/>
  <c r="AU100" i="4"/>
  <c r="AQ98" i="4"/>
  <c r="AU98" i="4"/>
  <c r="AQ96" i="4"/>
  <c r="AU96" i="4"/>
  <c r="AQ94" i="4"/>
  <c r="AU94" i="4"/>
  <c r="AQ92" i="4"/>
  <c r="AU92" i="4"/>
  <c r="AQ90" i="4"/>
  <c r="AU90" i="4"/>
  <c r="AQ88" i="4"/>
  <c r="AU88" i="4"/>
  <c r="AQ86" i="4"/>
  <c r="AU86" i="4"/>
  <c r="AQ84" i="4"/>
  <c r="AU84" i="4"/>
  <c r="AQ82" i="4"/>
  <c r="AU82" i="4"/>
  <c r="AQ80" i="4"/>
  <c r="AU80" i="4"/>
  <c r="AQ78" i="4"/>
  <c r="AU78" i="4"/>
  <c r="AQ76" i="4"/>
  <c r="AU76" i="4"/>
  <c r="AQ74" i="4"/>
  <c r="AU74" i="4"/>
  <c r="AQ72" i="4"/>
  <c r="AU72" i="4"/>
  <c r="AQ70" i="4"/>
  <c r="AU70" i="4"/>
  <c r="AQ68" i="4"/>
  <c r="AU68" i="4"/>
  <c r="AQ66" i="4"/>
  <c r="AU66" i="4"/>
  <c r="AQ64" i="4"/>
  <c r="AU64" i="4"/>
  <c r="AQ62" i="4"/>
  <c r="AU62" i="4"/>
  <c r="AQ60" i="4"/>
  <c r="AU60" i="4"/>
  <c r="AQ58" i="4"/>
  <c r="AU58" i="4"/>
  <c r="AQ56" i="4"/>
  <c r="AU56" i="4"/>
  <c r="AQ54" i="4"/>
  <c r="AU54" i="4"/>
  <c r="AQ52" i="4"/>
  <c r="AU52" i="4"/>
  <c r="AQ50" i="4"/>
  <c r="AU50" i="4"/>
  <c r="AQ48" i="4"/>
  <c r="AU48" i="4"/>
  <c r="AQ46" i="4"/>
  <c r="AU46" i="4"/>
  <c r="AQ44" i="4"/>
  <c r="AU44" i="4"/>
  <c r="AQ42" i="4"/>
  <c r="AU42" i="4"/>
  <c r="AQ40" i="4"/>
  <c r="AU40" i="4"/>
  <c r="AQ38" i="4"/>
  <c r="AU38" i="4"/>
  <c r="AQ36" i="4"/>
  <c r="AU36" i="4"/>
  <c r="AQ34" i="4"/>
  <c r="AU34" i="4"/>
  <c r="AQ32" i="4"/>
  <c r="AU32" i="4"/>
  <c r="AQ30" i="4"/>
  <c r="AU30" i="4"/>
  <c r="AQ28" i="4"/>
  <c r="AU28" i="4"/>
  <c r="AQ26" i="4"/>
  <c r="AU26" i="4"/>
  <c r="AQ24" i="4"/>
  <c r="AU24" i="4"/>
  <c r="AQ22" i="4"/>
  <c r="AU22" i="4"/>
  <c r="AQ20" i="4"/>
  <c r="AU20" i="4"/>
  <c r="AQ18" i="4"/>
  <c r="AU18" i="4"/>
  <c r="AQ16" i="4"/>
  <c r="AU16" i="4"/>
  <c r="AQ14" i="4"/>
  <c r="AU14" i="4"/>
  <c r="AQ12" i="4"/>
  <c r="AU12" i="4"/>
  <c r="AQ10" i="4"/>
  <c r="AU10" i="4"/>
  <c r="AQ197" i="4"/>
  <c r="AU197" i="4"/>
  <c r="AQ195" i="4"/>
  <c r="AU195" i="4"/>
  <c r="AQ193" i="4"/>
  <c r="AU193" i="4"/>
  <c r="AQ191" i="4"/>
  <c r="AU191" i="4"/>
  <c r="AQ189" i="4"/>
  <c r="AU189" i="4"/>
  <c r="AQ187" i="4"/>
  <c r="AU187" i="4"/>
  <c r="AQ185" i="4"/>
  <c r="AU185" i="4"/>
  <c r="AQ183" i="4"/>
  <c r="AU183" i="4"/>
  <c r="AQ181" i="4"/>
  <c r="AU181" i="4"/>
  <c r="AQ179" i="4"/>
  <c r="AU179" i="4"/>
  <c r="AQ177" i="4"/>
  <c r="AU177" i="4"/>
  <c r="AQ175" i="4"/>
  <c r="AU175" i="4"/>
  <c r="AQ173" i="4"/>
  <c r="AU173" i="4"/>
  <c r="AQ171" i="4"/>
  <c r="AU171" i="4"/>
  <c r="AQ169" i="4"/>
  <c r="AU169" i="4"/>
  <c r="AQ167" i="4"/>
  <c r="AU167" i="4"/>
  <c r="AQ165" i="4"/>
  <c r="AU165" i="4"/>
  <c r="AQ163" i="4"/>
  <c r="AU163" i="4"/>
  <c r="AQ161" i="4"/>
  <c r="AU161" i="4"/>
  <c r="AQ159" i="4"/>
  <c r="AU159" i="4"/>
  <c r="AQ157" i="4"/>
  <c r="AU157" i="4"/>
  <c r="AQ155" i="4"/>
  <c r="AU155" i="4"/>
  <c r="AQ153" i="4"/>
  <c r="AU153" i="4"/>
  <c r="AQ151" i="4"/>
  <c r="AU151" i="4"/>
  <c r="AQ149" i="4"/>
  <c r="AU149" i="4"/>
  <c r="AQ147" i="4"/>
  <c r="AU147" i="4"/>
  <c r="AQ145" i="4"/>
  <c r="AU145" i="4"/>
  <c r="AQ143" i="4"/>
  <c r="AU143" i="4"/>
  <c r="AQ141" i="4"/>
  <c r="AU141" i="4"/>
  <c r="AQ139" i="4"/>
  <c r="AU139" i="4"/>
  <c r="AQ137" i="4"/>
  <c r="AU137" i="4"/>
  <c r="AQ135" i="4"/>
  <c r="AU135" i="4"/>
  <c r="AQ133" i="4"/>
  <c r="AU133" i="4"/>
  <c r="AQ131" i="4"/>
  <c r="AU131" i="4"/>
  <c r="AQ129" i="4"/>
  <c r="AU129" i="4"/>
  <c r="AQ127" i="4"/>
  <c r="AU127" i="4"/>
  <c r="AQ125" i="4"/>
  <c r="AU125" i="4"/>
  <c r="AQ123" i="4"/>
  <c r="AU123" i="4"/>
  <c r="AQ121" i="4"/>
  <c r="AU121" i="4"/>
  <c r="AQ119" i="4"/>
  <c r="AU119" i="4"/>
  <c r="AQ117" i="4"/>
  <c r="AU117" i="4"/>
  <c r="AQ115" i="4"/>
  <c r="AU115" i="4"/>
  <c r="AQ113" i="4"/>
  <c r="AU113" i="4"/>
  <c r="AQ111" i="4"/>
  <c r="AU111" i="4"/>
  <c r="AQ109" i="4"/>
  <c r="AU109" i="4"/>
  <c r="AQ107" i="4"/>
  <c r="AU107" i="4"/>
  <c r="AQ105" i="4"/>
  <c r="AU105" i="4"/>
  <c r="AQ103" i="4"/>
  <c r="AU103" i="4"/>
  <c r="AQ101" i="4"/>
  <c r="AU101" i="4"/>
  <c r="AQ99" i="4"/>
  <c r="AU99" i="4"/>
  <c r="AQ97" i="4"/>
  <c r="AU97" i="4"/>
  <c r="AQ95" i="4"/>
  <c r="AU95" i="4"/>
  <c r="AQ93" i="4"/>
  <c r="AU93" i="4"/>
  <c r="AQ91" i="4"/>
  <c r="AU91" i="4"/>
  <c r="AQ89" i="4"/>
  <c r="AU89" i="4"/>
  <c r="AQ87" i="4"/>
  <c r="AU87" i="4"/>
  <c r="AQ85" i="4"/>
  <c r="AU85" i="4"/>
  <c r="AQ83" i="4"/>
  <c r="AU83" i="4"/>
  <c r="AQ81" i="4"/>
  <c r="AU81" i="4"/>
  <c r="AQ79" i="4"/>
  <c r="AU79" i="4"/>
  <c r="AQ77" i="4"/>
  <c r="AU77" i="4"/>
  <c r="AQ75" i="4"/>
  <c r="AU75" i="4"/>
  <c r="AQ73" i="4"/>
  <c r="AU73" i="4"/>
  <c r="AQ71" i="4"/>
  <c r="AU71" i="4"/>
  <c r="AQ69" i="4"/>
  <c r="AU69" i="4"/>
  <c r="AQ67" i="4"/>
  <c r="AU67" i="4"/>
  <c r="AQ65" i="4"/>
  <c r="AU65" i="4"/>
  <c r="AQ63" i="4"/>
  <c r="AU63" i="4"/>
  <c r="AQ61" i="4"/>
  <c r="AU61" i="4"/>
  <c r="AQ59" i="4"/>
  <c r="AU59" i="4"/>
  <c r="AQ57" i="4"/>
  <c r="AU57" i="4"/>
  <c r="AQ55" i="4"/>
  <c r="AU55" i="4"/>
  <c r="AQ53" i="4"/>
  <c r="AU53" i="4"/>
  <c r="AQ51" i="4"/>
  <c r="AU51" i="4"/>
  <c r="AQ49" i="4"/>
  <c r="AU49" i="4"/>
  <c r="AQ47" i="4"/>
  <c r="AU47" i="4"/>
  <c r="AQ45" i="4"/>
  <c r="AU45" i="4"/>
  <c r="AQ43" i="4"/>
  <c r="AU43" i="4"/>
  <c r="AQ41" i="4"/>
  <c r="AU41" i="4"/>
  <c r="AQ39" i="4"/>
  <c r="AU39" i="4"/>
  <c r="AQ37" i="4"/>
  <c r="AU37" i="4"/>
  <c r="AQ35" i="4"/>
  <c r="AU35" i="4"/>
  <c r="AQ33" i="4"/>
  <c r="AU33" i="4"/>
  <c r="AQ31" i="4"/>
  <c r="AU31" i="4"/>
  <c r="AQ29" i="4"/>
  <c r="AU29" i="4"/>
  <c r="AQ27" i="4"/>
  <c r="AU27" i="4"/>
  <c r="AQ25" i="4"/>
  <c r="AU25" i="4"/>
  <c r="AQ23" i="4"/>
  <c r="AU23" i="4"/>
  <c r="AQ21" i="4"/>
  <c r="AU21" i="4"/>
  <c r="AQ19" i="4"/>
  <c r="AU19" i="4"/>
  <c r="AQ17" i="4"/>
  <c r="AU17" i="4"/>
  <c r="AQ15" i="4"/>
  <c r="AU15" i="4"/>
  <c r="AQ13" i="4"/>
  <c r="AU13" i="4"/>
  <c r="AQ11" i="4"/>
  <c r="AU11" i="4"/>
  <c r="AI10" i="4"/>
  <c r="AM10" i="4"/>
  <c r="AI198" i="4"/>
  <c r="AM198" i="4"/>
  <c r="AI196" i="4"/>
  <c r="AM196" i="4"/>
  <c r="AI194" i="4"/>
  <c r="AM194" i="4"/>
  <c r="AI192" i="4"/>
  <c r="AM192" i="4"/>
  <c r="AI190" i="4"/>
  <c r="AM190" i="4"/>
  <c r="AI188" i="4"/>
  <c r="AM188" i="4"/>
  <c r="AI186" i="4"/>
  <c r="AM186" i="4"/>
  <c r="AI184" i="4"/>
  <c r="AM184" i="4"/>
  <c r="AI182" i="4"/>
  <c r="AM182" i="4"/>
  <c r="AI180" i="4"/>
  <c r="AM180" i="4"/>
  <c r="AI178" i="4"/>
  <c r="AM178" i="4"/>
  <c r="AI176" i="4"/>
  <c r="AM176" i="4"/>
  <c r="AI174" i="4"/>
  <c r="AM174" i="4"/>
  <c r="AI172" i="4"/>
  <c r="AM172" i="4"/>
  <c r="AI170" i="4"/>
  <c r="AM170" i="4"/>
  <c r="AI168" i="4"/>
  <c r="AM168" i="4"/>
  <c r="AI166" i="4"/>
  <c r="AM166" i="4"/>
  <c r="AI164" i="4"/>
  <c r="AM164" i="4"/>
  <c r="AI162" i="4"/>
  <c r="AM162" i="4"/>
  <c r="AI160" i="4"/>
  <c r="AM160" i="4"/>
  <c r="AI158" i="4"/>
  <c r="AM158" i="4"/>
  <c r="AI156" i="4"/>
  <c r="AM156" i="4"/>
  <c r="AI154" i="4"/>
  <c r="AM154" i="4"/>
  <c r="AI152" i="4"/>
  <c r="AM152" i="4"/>
  <c r="AI150" i="4"/>
  <c r="AM150" i="4"/>
  <c r="AI148" i="4"/>
  <c r="AM148" i="4"/>
  <c r="AI146" i="4"/>
  <c r="AM146" i="4"/>
  <c r="AI144" i="4"/>
  <c r="AM144" i="4"/>
  <c r="AI142" i="4"/>
  <c r="AM142" i="4"/>
  <c r="AI140" i="4"/>
  <c r="AM140" i="4"/>
  <c r="AI138" i="4"/>
  <c r="AM138" i="4"/>
  <c r="AI136" i="4"/>
  <c r="AM136" i="4"/>
  <c r="AI134" i="4"/>
  <c r="AM134" i="4"/>
  <c r="AI132" i="4"/>
  <c r="AM132" i="4"/>
  <c r="AI130" i="4"/>
  <c r="AM130" i="4"/>
  <c r="AI128" i="4"/>
  <c r="AM128" i="4"/>
  <c r="AI126" i="4"/>
  <c r="AM126" i="4"/>
  <c r="AI124" i="4"/>
  <c r="AM124" i="4"/>
  <c r="AI122" i="4"/>
  <c r="AM122" i="4"/>
  <c r="AI120" i="4"/>
  <c r="AM120" i="4"/>
  <c r="AI118" i="4"/>
  <c r="AM118" i="4"/>
  <c r="AI116" i="4"/>
  <c r="AM116" i="4"/>
  <c r="AI114" i="4"/>
  <c r="AM114" i="4"/>
  <c r="AI112" i="4"/>
  <c r="AM112" i="4"/>
  <c r="AI110" i="4"/>
  <c r="AM110" i="4"/>
  <c r="AI108" i="4"/>
  <c r="AM108" i="4"/>
  <c r="AI106" i="4"/>
  <c r="AM106" i="4"/>
  <c r="AI104" i="4"/>
  <c r="AM104" i="4"/>
  <c r="AI102" i="4"/>
  <c r="AM102" i="4"/>
  <c r="AI100" i="4"/>
  <c r="AM100" i="4"/>
  <c r="AI98" i="4"/>
  <c r="AM98" i="4"/>
  <c r="AI96" i="4"/>
  <c r="AM96" i="4"/>
  <c r="AI94" i="4"/>
  <c r="AM94" i="4"/>
  <c r="AI92" i="4"/>
  <c r="AM92" i="4"/>
  <c r="AI90" i="4"/>
  <c r="AM90" i="4"/>
  <c r="AI88" i="4"/>
  <c r="AM88" i="4"/>
  <c r="AI86" i="4"/>
  <c r="AM86" i="4"/>
  <c r="AI84" i="4"/>
  <c r="AM84" i="4"/>
  <c r="AI82" i="4"/>
  <c r="AM82" i="4"/>
  <c r="AI80" i="4"/>
  <c r="AM80" i="4"/>
  <c r="AI78" i="4"/>
  <c r="AM78" i="4"/>
  <c r="AI76" i="4"/>
  <c r="AM76" i="4"/>
  <c r="AI74" i="4"/>
  <c r="AM74" i="4"/>
  <c r="AI72" i="4"/>
  <c r="AM72" i="4"/>
  <c r="AI70" i="4"/>
  <c r="AM70" i="4"/>
  <c r="AI68" i="4"/>
  <c r="AM68" i="4"/>
  <c r="AI66" i="4"/>
  <c r="AM66" i="4"/>
  <c r="AI64" i="4"/>
  <c r="AM64" i="4"/>
  <c r="AI62" i="4"/>
  <c r="AM62" i="4"/>
  <c r="AI60" i="4"/>
  <c r="AM60" i="4"/>
  <c r="AI58" i="4"/>
  <c r="AM58" i="4"/>
  <c r="AI56" i="4"/>
  <c r="AM56" i="4"/>
  <c r="AI54" i="4"/>
  <c r="AM54" i="4"/>
  <c r="AI52" i="4"/>
  <c r="AM52" i="4"/>
  <c r="AI50" i="4"/>
  <c r="AM50" i="4"/>
  <c r="AI48" i="4"/>
  <c r="AM48" i="4"/>
  <c r="AI46" i="4"/>
  <c r="AM46" i="4"/>
  <c r="AI44" i="4"/>
  <c r="AM44" i="4"/>
  <c r="AI42" i="4"/>
  <c r="AM42" i="4"/>
  <c r="AI40" i="4"/>
  <c r="AM40" i="4"/>
  <c r="AI38" i="4"/>
  <c r="AM38" i="4"/>
  <c r="AI36" i="4"/>
  <c r="AM36" i="4"/>
  <c r="AI34" i="4"/>
  <c r="AM34" i="4"/>
  <c r="AI32" i="4"/>
  <c r="AM32" i="4"/>
  <c r="AI30" i="4"/>
  <c r="AM30" i="4"/>
  <c r="AI28" i="4"/>
  <c r="AM28" i="4"/>
  <c r="AI26" i="4"/>
  <c r="AM26" i="4"/>
  <c r="AI24" i="4"/>
  <c r="AM24" i="4"/>
  <c r="AI22" i="4"/>
  <c r="AM22" i="4"/>
  <c r="AI20" i="4"/>
  <c r="AM20" i="4"/>
  <c r="AI18" i="4"/>
  <c r="AM18" i="4"/>
  <c r="AI16" i="4"/>
  <c r="AM16" i="4"/>
  <c r="AI14" i="4"/>
  <c r="AM14" i="4"/>
  <c r="AI12" i="4"/>
  <c r="AM12" i="4"/>
  <c r="AI197" i="4"/>
  <c r="AM197" i="4"/>
  <c r="AI195" i="4"/>
  <c r="AM195" i="4"/>
  <c r="AI193" i="4"/>
  <c r="AM193" i="4"/>
  <c r="AI191" i="4"/>
  <c r="AM191" i="4"/>
  <c r="AI189" i="4"/>
  <c r="AM189" i="4"/>
  <c r="AI187" i="4"/>
  <c r="AM187" i="4"/>
  <c r="AI185" i="4"/>
  <c r="AM185" i="4"/>
  <c r="AI183" i="4"/>
  <c r="AM183" i="4"/>
  <c r="AI181" i="4"/>
  <c r="AM181" i="4"/>
  <c r="AI179" i="4"/>
  <c r="AM179" i="4"/>
  <c r="AI177" i="4"/>
  <c r="AM177" i="4"/>
  <c r="AI175" i="4"/>
  <c r="AM175" i="4"/>
  <c r="AI173" i="4"/>
  <c r="AM173" i="4"/>
  <c r="AI171" i="4"/>
  <c r="AM171" i="4"/>
  <c r="AI169" i="4"/>
  <c r="AM169" i="4"/>
  <c r="AI167" i="4"/>
  <c r="AM167" i="4"/>
  <c r="AI165" i="4"/>
  <c r="AM165" i="4"/>
  <c r="AI163" i="4"/>
  <c r="AM163" i="4"/>
  <c r="AI161" i="4"/>
  <c r="AM161" i="4"/>
  <c r="AI159" i="4"/>
  <c r="AM159" i="4"/>
  <c r="AI157" i="4"/>
  <c r="AM157" i="4"/>
  <c r="AI155" i="4"/>
  <c r="AM155" i="4"/>
  <c r="AI153" i="4"/>
  <c r="AM153" i="4"/>
  <c r="AI151" i="4"/>
  <c r="AM151" i="4"/>
  <c r="AI149" i="4"/>
  <c r="AM149" i="4"/>
  <c r="AI147" i="4"/>
  <c r="AM147" i="4"/>
  <c r="AI145" i="4"/>
  <c r="AM145" i="4"/>
  <c r="AI143" i="4"/>
  <c r="AM143" i="4"/>
  <c r="AI141" i="4"/>
  <c r="AM141" i="4"/>
  <c r="AI139" i="4"/>
  <c r="AM139" i="4"/>
  <c r="AI137" i="4"/>
  <c r="AM137" i="4"/>
  <c r="AI135" i="4"/>
  <c r="AM135" i="4"/>
  <c r="AI133" i="4"/>
  <c r="AM133" i="4"/>
  <c r="AI131" i="4"/>
  <c r="AM131" i="4"/>
  <c r="AI129" i="4"/>
  <c r="AM129" i="4"/>
  <c r="AI127" i="4"/>
  <c r="AM127" i="4"/>
  <c r="AI125" i="4"/>
  <c r="AM125" i="4"/>
  <c r="AI123" i="4"/>
  <c r="AM123" i="4"/>
  <c r="AI121" i="4"/>
  <c r="AM121" i="4"/>
  <c r="AI119" i="4"/>
  <c r="AM119" i="4"/>
  <c r="AI117" i="4"/>
  <c r="AM117" i="4"/>
  <c r="AI115" i="4"/>
  <c r="AM115" i="4"/>
  <c r="AI113" i="4"/>
  <c r="AM113" i="4"/>
  <c r="AI111" i="4"/>
  <c r="AM111" i="4"/>
  <c r="AI109" i="4"/>
  <c r="AM109" i="4"/>
  <c r="AI107" i="4"/>
  <c r="AM107" i="4"/>
  <c r="AI105" i="4"/>
  <c r="AM105" i="4"/>
  <c r="AI103" i="4"/>
  <c r="AM103" i="4"/>
  <c r="AI101" i="4"/>
  <c r="AM101" i="4"/>
  <c r="AI99" i="4"/>
  <c r="AM99" i="4"/>
  <c r="AI97" i="4"/>
  <c r="AM97" i="4"/>
  <c r="AI95" i="4"/>
  <c r="AM95" i="4"/>
  <c r="AI93" i="4"/>
  <c r="AM93" i="4"/>
  <c r="AI91" i="4"/>
  <c r="AM91" i="4"/>
  <c r="AI89" i="4"/>
  <c r="AM89" i="4"/>
  <c r="AI87" i="4"/>
  <c r="AM87" i="4"/>
  <c r="AI85" i="4"/>
  <c r="AM85" i="4"/>
  <c r="AI83" i="4"/>
  <c r="AM83" i="4"/>
  <c r="AI81" i="4"/>
  <c r="AM81" i="4"/>
  <c r="AI79" i="4"/>
  <c r="AM79" i="4"/>
  <c r="AI77" i="4"/>
  <c r="AM77" i="4"/>
  <c r="AI75" i="4"/>
  <c r="AM75" i="4"/>
  <c r="AI73" i="4"/>
  <c r="AM73" i="4"/>
  <c r="AI71" i="4"/>
  <c r="AM71" i="4"/>
  <c r="AI69" i="4"/>
  <c r="AM69" i="4"/>
  <c r="AI67" i="4"/>
  <c r="AM67" i="4"/>
  <c r="AI65" i="4"/>
  <c r="AM65" i="4"/>
  <c r="AI63" i="4"/>
  <c r="AM63" i="4"/>
  <c r="AI61" i="4"/>
  <c r="AM61" i="4"/>
  <c r="AI59" i="4"/>
  <c r="AM59" i="4"/>
  <c r="AI57" i="4"/>
  <c r="AM57" i="4"/>
  <c r="AI55" i="4"/>
  <c r="AM55" i="4"/>
  <c r="AI53" i="4"/>
  <c r="AM53" i="4"/>
  <c r="AI51" i="4"/>
  <c r="AM51" i="4"/>
  <c r="AI49" i="4"/>
  <c r="AM49" i="4"/>
  <c r="AI47" i="4"/>
  <c r="AM47" i="4"/>
  <c r="AI45" i="4"/>
  <c r="AM45" i="4"/>
  <c r="AI43" i="4"/>
  <c r="AM43" i="4"/>
  <c r="AI41" i="4"/>
  <c r="AM41" i="4"/>
  <c r="AI39" i="4"/>
  <c r="AM39" i="4"/>
  <c r="AI37" i="4"/>
  <c r="AM37" i="4"/>
  <c r="AI35" i="4"/>
  <c r="AM35" i="4"/>
  <c r="AI33" i="4"/>
  <c r="AM33" i="4"/>
  <c r="AI31" i="4"/>
  <c r="AM31" i="4"/>
  <c r="AI29" i="4"/>
  <c r="AM29" i="4"/>
  <c r="AI27" i="4"/>
  <c r="AM27" i="4"/>
  <c r="AI25" i="4"/>
  <c r="AM25" i="4"/>
  <c r="AI23" i="4"/>
  <c r="AM23" i="4"/>
  <c r="AI21" i="4"/>
  <c r="AM21" i="4"/>
  <c r="AI19" i="4"/>
  <c r="AM19" i="4"/>
  <c r="AI17" i="4"/>
  <c r="AM17" i="4"/>
  <c r="AI15" i="4"/>
  <c r="AM15" i="4"/>
  <c r="AI13" i="4"/>
  <c r="AM13" i="4"/>
  <c r="AI11" i="4"/>
  <c r="AM11" i="4"/>
  <c r="AA198" i="4"/>
  <c r="AE198" i="4"/>
  <c r="AA196" i="4"/>
  <c r="AE196" i="4"/>
  <c r="AA194" i="4"/>
  <c r="AE194" i="4"/>
  <c r="AA192" i="4"/>
  <c r="AE192" i="4"/>
  <c r="AA190" i="4"/>
  <c r="AE190" i="4"/>
  <c r="AA188" i="4"/>
  <c r="AE188" i="4"/>
  <c r="AA186" i="4"/>
  <c r="AE186" i="4"/>
  <c r="AA184" i="4"/>
  <c r="AE184" i="4"/>
  <c r="AA182" i="4"/>
  <c r="AE182" i="4"/>
  <c r="AA180" i="4"/>
  <c r="AE180" i="4"/>
  <c r="AA178" i="4"/>
  <c r="AE178" i="4"/>
  <c r="AA176" i="4"/>
  <c r="AE176" i="4"/>
  <c r="AA174" i="4"/>
  <c r="AE174" i="4"/>
  <c r="AA172" i="4"/>
  <c r="AE172" i="4"/>
  <c r="AA170" i="4"/>
  <c r="AE170" i="4"/>
  <c r="AA168" i="4"/>
  <c r="AE168" i="4"/>
  <c r="AA166" i="4"/>
  <c r="AE166" i="4"/>
  <c r="AA164" i="4"/>
  <c r="AE164" i="4"/>
  <c r="AA162" i="4"/>
  <c r="AE162" i="4"/>
  <c r="AA160" i="4"/>
  <c r="AE160" i="4"/>
  <c r="AA158" i="4"/>
  <c r="AE158" i="4"/>
  <c r="AA156" i="4"/>
  <c r="AE156" i="4"/>
  <c r="AA154" i="4"/>
  <c r="AE154" i="4"/>
  <c r="AA152" i="4"/>
  <c r="AE152" i="4"/>
  <c r="AA150" i="4"/>
  <c r="AE150" i="4"/>
  <c r="AA148" i="4"/>
  <c r="AE148" i="4"/>
  <c r="AA146" i="4"/>
  <c r="AE146" i="4"/>
  <c r="AA144" i="4"/>
  <c r="AE144" i="4"/>
  <c r="AA142" i="4"/>
  <c r="AE142" i="4"/>
  <c r="AA140" i="4"/>
  <c r="AE140" i="4"/>
  <c r="AA138" i="4"/>
  <c r="AE138" i="4"/>
  <c r="AA136" i="4"/>
  <c r="AE136" i="4"/>
  <c r="AA134" i="4"/>
  <c r="AE134" i="4"/>
  <c r="AA132" i="4"/>
  <c r="AE132" i="4"/>
  <c r="AA130" i="4"/>
  <c r="AE130" i="4"/>
  <c r="AA128" i="4"/>
  <c r="AE128" i="4"/>
  <c r="AA126" i="4"/>
  <c r="AE126" i="4"/>
  <c r="AA124" i="4"/>
  <c r="AE124" i="4"/>
  <c r="AA122" i="4"/>
  <c r="AE122" i="4"/>
  <c r="AA120" i="4"/>
  <c r="AE120" i="4"/>
  <c r="AA118" i="4"/>
  <c r="AE118" i="4"/>
  <c r="AA116" i="4"/>
  <c r="AE116" i="4"/>
  <c r="AA114" i="4"/>
  <c r="AE114" i="4"/>
  <c r="AA112" i="4"/>
  <c r="AE112" i="4"/>
  <c r="AA110" i="4"/>
  <c r="AE110" i="4"/>
  <c r="AA108" i="4"/>
  <c r="AE108" i="4"/>
  <c r="AA106" i="4"/>
  <c r="AE106" i="4"/>
  <c r="AA104" i="4"/>
  <c r="AE104" i="4"/>
  <c r="AA102" i="4"/>
  <c r="AE102" i="4"/>
  <c r="AA100" i="4"/>
  <c r="AE100" i="4"/>
  <c r="AA98" i="4"/>
  <c r="AE98" i="4"/>
  <c r="AA96" i="4"/>
  <c r="AE96" i="4"/>
  <c r="AA94" i="4"/>
  <c r="AE94" i="4"/>
  <c r="AA92" i="4"/>
  <c r="AE92" i="4"/>
  <c r="AA90" i="4"/>
  <c r="AE90" i="4"/>
  <c r="AA88" i="4"/>
  <c r="AE88" i="4"/>
  <c r="AA86" i="4"/>
  <c r="AE86" i="4"/>
  <c r="AA84" i="4"/>
  <c r="AE84" i="4"/>
  <c r="AA82" i="4"/>
  <c r="AE82" i="4"/>
  <c r="AA80" i="4"/>
  <c r="AE80" i="4"/>
  <c r="AA78" i="4"/>
  <c r="AE78" i="4"/>
  <c r="AA76" i="4"/>
  <c r="AE76" i="4"/>
  <c r="AA74" i="4"/>
  <c r="AE74" i="4"/>
  <c r="AA72" i="4"/>
  <c r="AE72" i="4"/>
  <c r="AA70" i="4"/>
  <c r="AE70" i="4"/>
  <c r="AA68" i="4"/>
  <c r="AE68" i="4"/>
  <c r="AA66" i="4"/>
  <c r="AE66" i="4"/>
  <c r="AA64" i="4"/>
  <c r="AE64" i="4"/>
  <c r="AA62" i="4"/>
  <c r="AE62" i="4"/>
  <c r="AA60" i="4"/>
  <c r="AE60" i="4"/>
  <c r="AA58" i="4"/>
  <c r="AE58" i="4"/>
  <c r="AA56" i="4"/>
  <c r="AE56" i="4"/>
  <c r="AA54" i="4"/>
  <c r="AE54" i="4"/>
  <c r="AA52" i="4"/>
  <c r="AE52" i="4"/>
  <c r="AA50" i="4"/>
  <c r="AE50" i="4"/>
  <c r="AA48" i="4"/>
  <c r="AE48" i="4"/>
  <c r="AA46" i="4"/>
  <c r="AE46" i="4"/>
  <c r="AA44" i="4"/>
  <c r="AE44" i="4"/>
  <c r="AA42" i="4"/>
  <c r="AE42" i="4"/>
  <c r="AA40" i="4"/>
  <c r="AE40" i="4"/>
  <c r="AA38" i="4"/>
  <c r="AE38" i="4"/>
  <c r="AA36" i="4"/>
  <c r="AE36" i="4"/>
  <c r="AA34" i="4"/>
  <c r="AE34" i="4"/>
  <c r="AA32" i="4"/>
  <c r="AE32" i="4"/>
  <c r="AA30" i="4"/>
  <c r="AE30" i="4"/>
  <c r="AA28" i="4"/>
  <c r="AE28" i="4"/>
  <c r="AA26" i="4"/>
  <c r="AE26" i="4"/>
  <c r="AA24" i="4"/>
  <c r="AE24" i="4"/>
  <c r="AA22" i="4"/>
  <c r="AE22" i="4"/>
  <c r="AA20" i="4"/>
  <c r="AE20" i="4"/>
  <c r="AA18" i="4"/>
  <c r="AE18" i="4"/>
  <c r="AA16" i="4"/>
  <c r="AE16" i="4"/>
  <c r="AA14" i="4"/>
  <c r="AE14" i="4"/>
  <c r="AA12" i="4"/>
  <c r="AE12" i="4"/>
  <c r="AA10" i="4"/>
  <c r="AE10" i="4"/>
  <c r="AA197" i="4"/>
  <c r="AE197" i="4"/>
  <c r="AA195" i="4"/>
  <c r="AE195" i="4"/>
  <c r="AA193" i="4"/>
  <c r="AE193" i="4"/>
  <c r="AA191" i="4"/>
  <c r="AE191" i="4"/>
  <c r="AA189" i="4"/>
  <c r="AE189" i="4"/>
  <c r="AA187" i="4"/>
  <c r="AE187" i="4"/>
  <c r="AA185" i="4"/>
  <c r="AE185" i="4"/>
  <c r="AA183" i="4"/>
  <c r="AE183" i="4"/>
  <c r="AA181" i="4"/>
  <c r="AE181" i="4"/>
  <c r="AA179" i="4"/>
  <c r="AE179" i="4"/>
  <c r="AA177" i="4"/>
  <c r="AE177" i="4"/>
  <c r="AA175" i="4"/>
  <c r="AE175" i="4"/>
  <c r="AA173" i="4"/>
  <c r="AE173" i="4"/>
  <c r="AA171" i="4"/>
  <c r="AE171" i="4"/>
  <c r="AA169" i="4"/>
  <c r="AE169" i="4"/>
  <c r="AA167" i="4"/>
  <c r="AE167" i="4"/>
  <c r="AA165" i="4"/>
  <c r="AE165" i="4"/>
  <c r="AA163" i="4"/>
  <c r="AE163" i="4"/>
  <c r="AA161" i="4"/>
  <c r="AE161" i="4"/>
  <c r="AA159" i="4"/>
  <c r="AE159" i="4"/>
  <c r="AA157" i="4"/>
  <c r="AE157" i="4"/>
  <c r="AA155" i="4"/>
  <c r="AE155" i="4"/>
  <c r="AA153" i="4"/>
  <c r="AE153" i="4"/>
  <c r="AA151" i="4"/>
  <c r="AE151" i="4"/>
  <c r="AA149" i="4"/>
  <c r="AE149" i="4"/>
  <c r="AA147" i="4"/>
  <c r="AE147" i="4"/>
  <c r="AA145" i="4"/>
  <c r="AE145" i="4"/>
  <c r="AA143" i="4"/>
  <c r="AE143" i="4"/>
  <c r="AA141" i="4"/>
  <c r="AE141" i="4"/>
  <c r="AA139" i="4"/>
  <c r="AE139" i="4"/>
  <c r="AA137" i="4"/>
  <c r="AE137" i="4"/>
  <c r="AA135" i="4"/>
  <c r="AE135" i="4"/>
  <c r="AA133" i="4"/>
  <c r="AE133" i="4"/>
  <c r="AA131" i="4"/>
  <c r="AE131" i="4"/>
  <c r="AA129" i="4"/>
  <c r="AE129" i="4"/>
  <c r="AA127" i="4"/>
  <c r="AE127" i="4"/>
  <c r="AA125" i="4"/>
  <c r="AE125" i="4"/>
  <c r="AA123" i="4"/>
  <c r="AE123" i="4"/>
  <c r="AA121" i="4"/>
  <c r="AE121" i="4"/>
  <c r="AA119" i="4"/>
  <c r="AE119" i="4"/>
  <c r="AA117" i="4"/>
  <c r="AE117" i="4"/>
  <c r="AA115" i="4"/>
  <c r="AE115" i="4"/>
  <c r="AA113" i="4"/>
  <c r="AE113" i="4"/>
  <c r="AA111" i="4"/>
  <c r="AE111" i="4"/>
  <c r="AA109" i="4"/>
  <c r="AE109" i="4"/>
  <c r="AA107" i="4"/>
  <c r="AE107" i="4"/>
  <c r="AA105" i="4"/>
  <c r="AE105" i="4"/>
  <c r="AA103" i="4"/>
  <c r="AE103" i="4"/>
  <c r="AA101" i="4"/>
  <c r="AE101" i="4"/>
  <c r="AA99" i="4"/>
  <c r="AE99" i="4"/>
  <c r="AA97" i="4"/>
  <c r="AE97" i="4"/>
  <c r="AA95" i="4"/>
  <c r="AE95" i="4"/>
  <c r="AA93" i="4"/>
  <c r="AE93" i="4"/>
  <c r="AA91" i="4"/>
  <c r="AE91" i="4"/>
  <c r="AA89" i="4"/>
  <c r="AE89" i="4"/>
  <c r="AA87" i="4"/>
  <c r="AE87" i="4"/>
  <c r="AA85" i="4"/>
  <c r="AE85" i="4"/>
  <c r="AA83" i="4"/>
  <c r="AE83" i="4"/>
  <c r="AA81" i="4"/>
  <c r="AE81" i="4"/>
  <c r="AA79" i="4"/>
  <c r="AE79" i="4"/>
  <c r="AA77" i="4"/>
  <c r="AE77" i="4"/>
  <c r="AA75" i="4"/>
  <c r="AE75" i="4"/>
  <c r="AA73" i="4"/>
  <c r="AE73" i="4"/>
  <c r="AA71" i="4"/>
  <c r="AE71" i="4"/>
  <c r="AA69" i="4"/>
  <c r="AE69" i="4"/>
  <c r="AA67" i="4"/>
  <c r="AE67" i="4"/>
  <c r="AA65" i="4"/>
  <c r="AE65" i="4"/>
  <c r="AA63" i="4"/>
  <c r="AE63" i="4"/>
  <c r="AA61" i="4"/>
  <c r="AE61" i="4"/>
  <c r="AA59" i="4"/>
  <c r="AE59" i="4"/>
  <c r="AA57" i="4"/>
  <c r="AE57" i="4"/>
  <c r="AA55" i="4"/>
  <c r="AE55" i="4"/>
  <c r="AA53" i="4"/>
  <c r="AE53" i="4"/>
  <c r="AA51" i="4"/>
  <c r="AE51" i="4"/>
  <c r="AA49" i="4"/>
  <c r="AE49" i="4"/>
  <c r="AA47" i="4"/>
  <c r="AE47" i="4"/>
  <c r="AA45" i="4"/>
  <c r="AE45" i="4"/>
  <c r="AA43" i="4"/>
  <c r="AE43" i="4"/>
  <c r="AA41" i="4"/>
  <c r="AE41" i="4"/>
  <c r="AA39" i="4"/>
  <c r="AE39" i="4"/>
  <c r="AA37" i="4"/>
  <c r="AE37" i="4"/>
  <c r="AA35" i="4"/>
  <c r="AE35" i="4"/>
  <c r="AA33" i="4"/>
  <c r="AE33" i="4"/>
  <c r="AA31" i="4"/>
  <c r="AE31" i="4"/>
  <c r="AA29" i="4"/>
  <c r="AE29" i="4"/>
  <c r="AA27" i="4"/>
  <c r="AE27" i="4"/>
  <c r="AA25" i="4"/>
  <c r="AE25" i="4"/>
  <c r="AA23" i="4"/>
  <c r="AE23" i="4"/>
  <c r="AA21" i="4"/>
  <c r="AE21" i="4"/>
  <c r="AA19" i="4"/>
  <c r="AE19" i="4"/>
  <c r="AA17" i="4"/>
  <c r="AE17" i="4"/>
  <c r="AA15" i="4"/>
  <c r="AE15" i="4"/>
  <c r="AA13" i="4"/>
  <c r="AE13" i="4"/>
  <c r="AA11" i="4"/>
  <c r="AE11" i="4"/>
  <c r="S198" i="4"/>
  <c r="W198" i="4"/>
  <c r="S196" i="4"/>
  <c r="W196" i="4"/>
  <c r="S194" i="4"/>
  <c r="W194" i="4"/>
  <c r="S192" i="4"/>
  <c r="W192" i="4"/>
  <c r="S190" i="4"/>
  <c r="W190" i="4"/>
  <c r="S188" i="4"/>
  <c r="W188" i="4"/>
  <c r="S186" i="4"/>
  <c r="W186" i="4"/>
  <c r="S184" i="4"/>
  <c r="W184" i="4"/>
  <c r="S182" i="4"/>
  <c r="W182" i="4"/>
  <c r="S180" i="4"/>
  <c r="W180" i="4"/>
  <c r="S178" i="4"/>
  <c r="W178" i="4"/>
  <c r="S176" i="4"/>
  <c r="W176" i="4"/>
  <c r="S174" i="4"/>
  <c r="W174" i="4"/>
  <c r="S172" i="4"/>
  <c r="W172" i="4"/>
  <c r="S170" i="4"/>
  <c r="W170" i="4"/>
  <c r="S168" i="4"/>
  <c r="W168" i="4"/>
  <c r="S166" i="4"/>
  <c r="W166" i="4"/>
  <c r="S164" i="4"/>
  <c r="W164" i="4"/>
  <c r="S162" i="4"/>
  <c r="W162" i="4"/>
  <c r="S160" i="4"/>
  <c r="W160" i="4"/>
  <c r="S158" i="4"/>
  <c r="W158" i="4"/>
  <c r="S156" i="4"/>
  <c r="W156" i="4"/>
  <c r="S154" i="4"/>
  <c r="W154" i="4"/>
  <c r="S152" i="4"/>
  <c r="W152" i="4"/>
  <c r="S150" i="4"/>
  <c r="W150" i="4"/>
  <c r="S148" i="4"/>
  <c r="W148" i="4"/>
  <c r="S146" i="4"/>
  <c r="W146" i="4"/>
  <c r="S144" i="4"/>
  <c r="W144" i="4"/>
  <c r="S142" i="4"/>
  <c r="W142" i="4"/>
  <c r="S140" i="4"/>
  <c r="W140" i="4"/>
  <c r="S138" i="4"/>
  <c r="W138" i="4"/>
  <c r="S136" i="4"/>
  <c r="W136" i="4"/>
  <c r="S134" i="4"/>
  <c r="W134" i="4"/>
  <c r="S132" i="4"/>
  <c r="W132" i="4"/>
  <c r="S130" i="4"/>
  <c r="W130" i="4"/>
  <c r="S128" i="4"/>
  <c r="W128" i="4"/>
  <c r="S126" i="4"/>
  <c r="W126" i="4"/>
  <c r="S124" i="4"/>
  <c r="W124" i="4"/>
  <c r="S122" i="4"/>
  <c r="W122" i="4"/>
  <c r="S120" i="4"/>
  <c r="W120" i="4"/>
  <c r="S118" i="4"/>
  <c r="W118" i="4"/>
  <c r="S116" i="4"/>
  <c r="W116" i="4"/>
  <c r="S114" i="4"/>
  <c r="W114" i="4"/>
  <c r="S112" i="4"/>
  <c r="W112" i="4"/>
  <c r="S110" i="4"/>
  <c r="W110" i="4"/>
  <c r="S108" i="4"/>
  <c r="W108" i="4"/>
  <c r="S106" i="4"/>
  <c r="W106" i="4"/>
  <c r="S104" i="4"/>
  <c r="W104" i="4"/>
  <c r="S102" i="4"/>
  <c r="W102" i="4"/>
  <c r="S100" i="4"/>
  <c r="W100" i="4"/>
  <c r="S98" i="4"/>
  <c r="W98" i="4"/>
  <c r="S96" i="4"/>
  <c r="W96" i="4"/>
  <c r="S94" i="4"/>
  <c r="W94" i="4"/>
  <c r="S92" i="4"/>
  <c r="W92" i="4"/>
  <c r="S90" i="4"/>
  <c r="W90" i="4"/>
  <c r="S88" i="4"/>
  <c r="W88" i="4"/>
  <c r="S86" i="4"/>
  <c r="W86" i="4"/>
  <c r="S84" i="4"/>
  <c r="W84" i="4"/>
  <c r="S82" i="4"/>
  <c r="W82" i="4"/>
  <c r="S80" i="4"/>
  <c r="W80" i="4"/>
  <c r="S78" i="4"/>
  <c r="W78" i="4"/>
  <c r="S76" i="4"/>
  <c r="W76" i="4"/>
  <c r="S74" i="4"/>
  <c r="W74" i="4"/>
  <c r="S72" i="4"/>
  <c r="W72" i="4"/>
  <c r="S70" i="4"/>
  <c r="W70" i="4"/>
  <c r="S68" i="4"/>
  <c r="W68" i="4"/>
  <c r="S66" i="4"/>
  <c r="W66" i="4"/>
  <c r="S64" i="4"/>
  <c r="W64" i="4"/>
  <c r="S62" i="4"/>
  <c r="W62" i="4"/>
  <c r="S60" i="4"/>
  <c r="W60" i="4"/>
  <c r="S58" i="4"/>
  <c r="W58" i="4"/>
  <c r="S56" i="4"/>
  <c r="W56" i="4"/>
  <c r="S54" i="4"/>
  <c r="W54" i="4"/>
  <c r="S52" i="4"/>
  <c r="W52" i="4"/>
  <c r="S50" i="4"/>
  <c r="W50" i="4"/>
  <c r="S48" i="4"/>
  <c r="W48" i="4"/>
  <c r="S46" i="4"/>
  <c r="W46" i="4"/>
  <c r="S44" i="4"/>
  <c r="W44" i="4"/>
  <c r="S42" i="4"/>
  <c r="W42" i="4"/>
  <c r="S40" i="4"/>
  <c r="W40" i="4"/>
  <c r="S38" i="4"/>
  <c r="W38" i="4"/>
  <c r="S36" i="4"/>
  <c r="W36" i="4"/>
  <c r="S34" i="4"/>
  <c r="W34" i="4"/>
  <c r="S32" i="4"/>
  <c r="W32" i="4"/>
  <c r="S30" i="4"/>
  <c r="W30" i="4"/>
  <c r="S28" i="4"/>
  <c r="W28" i="4"/>
  <c r="S26" i="4"/>
  <c r="W26" i="4"/>
  <c r="S24" i="4"/>
  <c r="W24" i="4"/>
  <c r="S22" i="4"/>
  <c r="W22" i="4"/>
  <c r="S20" i="4"/>
  <c r="W20" i="4"/>
  <c r="S18" i="4"/>
  <c r="W18" i="4"/>
  <c r="S16" i="4"/>
  <c r="W16" i="4"/>
  <c r="S14" i="4"/>
  <c r="W14" i="4"/>
  <c r="S12" i="4"/>
  <c r="W12" i="4"/>
  <c r="S10" i="4"/>
  <c r="W10" i="4"/>
  <c r="S197" i="4"/>
  <c r="W197" i="4"/>
  <c r="S195" i="4"/>
  <c r="W195" i="4"/>
  <c r="S193" i="4"/>
  <c r="W193" i="4"/>
  <c r="S191" i="4"/>
  <c r="W191" i="4"/>
  <c r="S189" i="4"/>
  <c r="W189" i="4"/>
  <c r="S187" i="4"/>
  <c r="W187" i="4"/>
  <c r="S185" i="4"/>
  <c r="W185" i="4"/>
  <c r="S183" i="4"/>
  <c r="W183" i="4"/>
  <c r="S181" i="4"/>
  <c r="W181" i="4"/>
  <c r="S179" i="4"/>
  <c r="W179" i="4"/>
  <c r="S177" i="4"/>
  <c r="W177" i="4"/>
  <c r="S175" i="4"/>
  <c r="W175" i="4"/>
  <c r="S173" i="4"/>
  <c r="W173" i="4"/>
  <c r="S171" i="4"/>
  <c r="W171" i="4"/>
  <c r="S169" i="4"/>
  <c r="W169" i="4"/>
  <c r="S167" i="4"/>
  <c r="W167" i="4"/>
  <c r="S165" i="4"/>
  <c r="W165" i="4"/>
  <c r="S163" i="4"/>
  <c r="W163" i="4"/>
  <c r="S161" i="4"/>
  <c r="W161" i="4"/>
  <c r="S159" i="4"/>
  <c r="W159" i="4"/>
  <c r="S157" i="4"/>
  <c r="W157" i="4"/>
  <c r="S155" i="4"/>
  <c r="W155" i="4"/>
  <c r="S153" i="4"/>
  <c r="W153" i="4"/>
  <c r="S151" i="4"/>
  <c r="W151" i="4"/>
  <c r="S149" i="4"/>
  <c r="W149" i="4"/>
  <c r="S147" i="4"/>
  <c r="W147" i="4"/>
  <c r="S145" i="4"/>
  <c r="W145" i="4"/>
  <c r="S143" i="4"/>
  <c r="W143" i="4"/>
  <c r="S141" i="4"/>
  <c r="W141" i="4"/>
  <c r="S139" i="4"/>
  <c r="W139" i="4"/>
  <c r="S137" i="4"/>
  <c r="W137" i="4"/>
  <c r="S135" i="4"/>
  <c r="W135" i="4"/>
  <c r="S133" i="4"/>
  <c r="W133" i="4"/>
  <c r="S131" i="4"/>
  <c r="W131" i="4"/>
  <c r="S129" i="4"/>
  <c r="W129" i="4"/>
  <c r="S127" i="4"/>
  <c r="W127" i="4"/>
  <c r="S125" i="4"/>
  <c r="W125" i="4"/>
  <c r="S123" i="4"/>
  <c r="W123" i="4"/>
  <c r="S121" i="4"/>
  <c r="W121" i="4"/>
  <c r="S119" i="4"/>
  <c r="W119" i="4"/>
  <c r="S117" i="4"/>
  <c r="W117" i="4"/>
  <c r="S115" i="4"/>
  <c r="W115" i="4"/>
  <c r="S113" i="4"/>
  <c r="W113" i="4"/>
  <c r="S111" i="4"/>
  <c r="W111" i="4"/>
  <c r="S109" i="4"/>
  <c r="W109" i="4"/>
  <c r="S107" i="4"/>
  <c r="W107" i="4"/>
  <c r="S105" i="4"/>
  <c r="W105" i="4"/>
  <c r="S103" i="4"/>
  <c r="W103" i="4"/>
  <c r="S101" i="4"/>
  <c r="W101" i="4"/>
  <c r="S99" i="4"/>
  <c r="W99" i="4"/>
  <c r="S97" i="4"/>
  <c r="W97" i="4"/>
  <c r="S95" i="4"/>
  <c r="W95" i="4"/>
  <c r="S93" i="4"/>
  <c r="W93" i="4"/>
  <c r="S91" i="4"/>
  <c r="W91" i="4"/>
  <c r="S89" i="4"/>
  <c r="W89" i="4"/>
  <c r="S87" i="4"/>
  <c r="W87" i="4"/>
  <c r="S85" i="4"/>
  <c r="W85" i="4"/>
  <c r="S83" i="4"/>
  <c r="W83" i="4"/>
  <c r="S81" i="4"/>
  <c r="W81" i="4"/>
  <c r="S79" i="4"/>
  <c r="W79" i="4"/>
  <c r="S77" i="4"/>
  <c r="W77" i="4"/>
  <c r="S75" i="4"/>
  <c r="W75" i="4"/>
  <c r="S73" i="4"/>
  <c r="W73" i="4"/>
  <c r="S71" i="4"/>
  <c r="W71" i="4"/>
  <c r="S69" i="4"/>
  <c r="W69" i="4"/>
  <c r="S67" i="4"/>
  <c r="W67" i="4"/>
  <c r="S65" i="4"/>
  <c r="W65" i="4"/>
  <c r="S63" i="4"/>
  <c r="W63" i="4"/>
  <c r="S61" i="4"/>
  <c r="W61" i="4"/>
  <c r="S59" i="4"/>
  <c r="W59" i="4"/>
  <c r="S57" i="4"/>
  <c r="W57" i="4"/>
  <c r="S55" i="4"/>
  <c r="W55" i="4"/>
  <c r="S53" i="4"/>
  <c r="W53" i="4"/>
  <c r="S51" i="4"/>
  <c r="W51" i="4"/>
  <c r="S49" i="4"/>
  <c r="W49" i="4"/>
  <c r="S47" i="4"/>
  <c r="W47" i="4"/>
  <c r="S45" i="4"/>
  <c r="W45" i="4"/>
  <c r="S43" i="4"/>
  <c r="W43" i="4"/>
  <c r="S41" i="4"/>
  <c r="W41" i="4"/>
  <c r="S39" i="4"/>
  <c r="W39" i="4"/>
  <c r="S37" i="4"/>
  <c r="W37" i="4"/>
  <c r="S35" i="4"/>
  <c r="W35" i="4"/>
  <c r="S33" i="4"/>
  <c r="W33" i="4"/>
  <c r="S31" i="4"/>
  <c r="W31" i="4"/>
  <c r="S29" i="4"/>
  <c r="W29" i="4"/>
  <c r="S27" i="4"/>
  <c r="W27" i="4"/>
  <c r="S25" i="4"/>
  <c r="W25" i="4"/>
  <c r="S23" i="4"/>
  <c r="W23" i="4"/>
  <c r="S21" i="4"/>
  <c r="W21" i="4"/>
  <c r="S19" i="4"/>
  <c r="W19" i="4"/>
  <c r="S17" i="4"/>
  <c r="W17" i="4"/>
  <c r="S15" i="4"/>
  <c r="W15" i="4"/>
  <c r="S13" i="4"/>
  <c r="W13" i="4"/>
  <c r="S11" i="4"/>
  <c r="W11" i="4"/>
  <c r="K196" i="4"/>
  <c r="O196" i="4"/>
  <c r="K194" i="4"/>
  <c r="O194" i="4"/>
  <c r="K192" i="4"/>
  <c r="O192" i="4"/>
  <c r="K190" i="4"/>
  <c r="O190" i="4"/>
  <c r="K188" i="4"/>
  <c r="O188" i="4"/>
  <c r="K186" i="4"/>
  <c r="O186" i="4"/>
  <c r="K184" i="4"/>
  <c r="O184" i="4"/>
  <c r="K182" i="4"/>
  <c r="O182" i="4"/>
  <c r="K180" i="4"/>
  <c r="O180" i="4"/>
  <c r="K178" i="4"/>
  <c r="O178" i="4"/>
  <c r="K176" i="4"/>
  <c r="O176" i="4"/>
  <c r="K174" i="4"/>
  <c r="O174" i="4"/>
  <c r="K172" i="4"/>
  <c r="O172" i="4"/>
  <c r="K170" i="4"/>
  <c r="O170" i="4"/>
  <c r="K168" i="4"/>
  <c r="O168" i="4"/>
  <c r="K166" i="4"/>
  <c r="O166" i="4"/>
  <c r="K164" i="4"/>
  <c r="O164" i="4"/>
  <c r="K162" i="4"/>
  <c r="O162" i="4"/>
  <c r="K160" i="4"/>
  <c r="O160" i="4"/>
  <c r="K158" i="4"/>
  <c r="O158" i="4"/>
  <c r="K156" i="4"/>
  <c r="O156" i="4"/>
  <c r="K154" i="4"/>
  <c r="O154" i="4"/>
  <c r="K152" i="4"/>
  <c r="O152" i="4"/>
  <c r="K150" i="4"/>
  <c r="O150" i="4"/>
  <c r="K148" i="4"/>
  <c r="O148" i="4"/>
  <c r="K146" i="4"/>
  <c r="O146" i="4"/>
  <c r="K144" i="4"/>
  <c r="O144" i="4"/>
  <c r="K142" i="4"/>
  <c r="O142" i="4"/>
  <c r="K140" i="4"/>
  <c r="O140" i="4"/>
  <c r="K138" i="4"/>
  <c r="O138" i="4"/>
  <c r="K136" i="4"/>
  <c r="O136" i="4"/>
  <c r="K134" i="4"/>
  <c r="O134" i="4"/>
  <c r="K132" i="4"/>
  <c r="O132" i="4"/>
  <c r="K130" i="4"/>
  <c r="O130" i="4"/>
  <c r="K128" i="4"/>
  <c r="O128" i="4"/>
  <c r="K126" i="4"/>
  <c r="O126" i="4"/>
  <c r="K124" i="4"/>
  <c r="O124" i="4"/>
  <c r="K122" i="4"/>
  <c r="O122" i="4"/>
  <c r="K120" i="4"/>
  <c r="O120" i="4"/>
  <c r="K118" i="4"/>
  <c r="O118" i="4"/>
  <c r="K116" i="4"/>
  <c r="O116" i="4"/>
  <c r="K114" i="4"/>
  <c r="O114" i="4"/>
  <c r="K112" i="4"/>
  <c r="O112" i="4"/>
  <c r="K110" i="4"/>
  <c r="O110" i="4"/>
  <c r="K108" i="4"/>
  <c r="O108" i="4"/>
  <c r="K106" i="4"/>
  <c r="O106" i="4"/>
  <c r="K104" i="4"/>
  <c r="O104" i="4"/>
  <c r="K102" i="4"/>
  <c r="O102" i="4"/>
  <c r="K100" i="4"/>
  <c r="O100" i="4"/>
  <c r="K98" i="4"/>
  <c r="O98" i="4"/>
  <c r="K96" i="4"/>
  <c r="O96" i="4"/>
  <c r="K94" i="4"/>
  <c r="O94" i="4"/>
  <c r="K92" i="4"/>
  <c r="O92" i="4"/>
  <c r="K90" i="4"/>
  <c r="O90" i="4"/>
  <c r="K88" i="4"/>
  <c r="O88" i="4"/>
  <c r="K86" i="4"/>
  <c r="O86" i="4"/>
  <c r="K84" i="4"/>
  <c r="O84" i="4"/>
  <c r="K82" i="4"/>
  <c r="O82" i="4"/>
  <c r="K80" i="4"/>
  <c r="O80" i="4"/>
  <c r="K78" i="4"/>
  <c r="O78" i="4"/>
  <c r="K76" i="4"/>
  <c r="O76" i="4"/>
  <c r="K74" i="4"/>
  <c r="O74" i="4"/>
  <c r="K72" i="4"/>
  <c r="O72" i="4"/>
  <c r="K70" i="4"/>
  <c r="O70" i="4"/>
  <c r="K68" i="4"/>
  <c r="O68" i="4"/>
  <c r="K66" i="4"/>
  <c r="O66" i="4"/>
  <c r="K64" i="4"/>
  <c r="O64" i="4"/>
  <c r="K62" i="4"/>
  <c r="O62" i="4"/>
  <c r="K60" i="4"/>
  <c r="O60" i="4"/>
  <c r="K58" i="4"/>
  <c r="O58" i="4"/>
  <c r="K56" i="4"/>
  <c r="O56" i="4"/>
  <c r="K54" i="4"/>
  <c r="O54" i="4"/>
  <c r="K52" i="4"/>
  <c r="O52" i="4"/>
  <c r="K50" i="4"/>
  <c r="O50" i="4"/>
  <c r="K48" i="4"/>
  <c r="O48" i="4"/>
  <c r="K46" i="4"/>
  <c r="O46" i="4"/>
  <c r="K44" i="4"/>
  <c r="O44" i="4"/>
  <c r="K42" i="4"/>
  <c r="O42" i="4"/>
  <c r="K40" i="4"/>
  <c r="O40" i="4"/>
  <c r="K38" i="4"/>
  <c r="O38" i="4"/>
  <c r="K36" i="4"/>
  <c r="O36" i="4"/>
  <c r="K34" i="4"/>
  <c r="O34" i="4"/>
  <c r="K32" i="4"/>
  <c r="O32" i="4"/>
  <c r="K30" i="4"/>
  <c r="O30" i="4"/>
  <c r="K28" i="4"/>
  <c r="O28" i="4"/>
  <c r="K26" i="4"/>
  <c r="O26" i="4"/>
  <c r="K24" i="4"/>
  <c r="O24" i="4"/>
  <c r="K22" i="4"/>
  <c r="O22" i="4"/>
  <c r="K20" i="4"/>
  <c r="O20" i="4"/>
  <c r="K18" i="4"/>
  <c r="O18" i="4"/>
  <c r="K16" i="4"/>
  <c r="O16" i="4"/>
  <c r="K14" i="4"/>
  <c r="O14" i="4"/>
  <c r="K12" i="4"/>
  <c r="O12" i="4"/>
  <c r="K198" i="4"/>
  <c r="O198" i="4"/>
  <c r="K10" i="4"/>
  <c r="O10" i="4"/>
  <c r="K197" i="4"/>
  <c r="O197" i="4"/>
  <c r="K195" i="4"/>
  <c r="O195" i="4"/>
  <c r="K193" i="4"/>
  <c r="O193" i="4"/>
  <c r="K191" i="4"/>
  <c r="O191" i="4"/>
  <c r="K189" i="4"/>
  <c r="O189" i="4"/>
  <c r="K187" i="4"/>
  <c r="O187" i="4"/>
  <c r="K185" i="4"/>
  <c r="O185" i="4"/>
  <c r="K183" i="4"/>
  <c r="O183" i="4"/>
  <c r="K181" i="4"/>
  <c r="O181" i="4"/>
  <c r="K179" i="4"/>
  <c r="O179" i="4"/>
  <c r="K177" i="4"/>
  <c r="O177" i="4"/>
  <c r="K175" i="4"/>
  <c r="O175" i="4"/>
  <c r="K173" i="4"/>
  <c r="O173" i="4"/>
  <c r="K171" i="4"/>
  <c r="O171" i="4"/>
  <c r="K169" i="4"/>
  <c r="O169" i="4"/>
  <c r="K167" i="4"/>
  <c r="O167" i="4"/>
  <c r="K165" i="4"/>
  <c r="O165" i="4"/>
  <c r="K163" i="4"/>
  <c r="O163" i="4"/>
  <c r="K161" i="4"/>
  <c r="O161" i="4"/>
  <c r="K159" i="4"/>
  <c r="O159" i="4"/>
  <c r="K157" i="4"/>
  <c r="O157" i="4"/>
  <c r="K155" i="4"/>
  <c r="O155" i="4"/>
  <c r="K153" i="4"/>
  <c r="O153" i="4"/>
  <c r="K151" i="4"/>
  <c r="O151" i="4"/>
  <c r="K149" i="4"/>
  <c r="O149" i="4"/>
  <c r="K147" i="4"/>
  <c r="O147" i="4"/>
  <c r="K145" i="4"/>
  <c r="O145" i="4"/>
  <c r="K143" i="4"/>
  <c r="O143" i="4"/>
  <c r="K141" i="4"/>
  <c r="O141" i="4"/>
  <c r="K139" i="4"/>
  <c r="O139" i="4"/>
  <c r="K137" i="4"/>
  <c r="O137" i="4"/>
  <c r="K135" i="4"/>
  <c r="O135" i="4"/>
  <c r="K133" i="4"/>
  <c r="O133" i="4"/>
  <c r="K131" i="4"/>
  <c r="O131" i="4"/>
  <c r="K129" i="4"/>
  <c r="O129" i="4"/>
  <c r="K127" i="4"/>
  <c r="O127" i="4"/>
  <c r="K125" i="4"/>
  <c r="O125" i="4"/>
  <c r="K123" i="4"/>
  <c r="O123" i="4"/>
  <c r="K121" i="4"/>
  <c r="O121" i="4"/>
  <c r="K119" i="4"/>
  <c r="O119" i="4"/>
  <c r="K117" i="4"/>
  <c r="O117" i="4"/>
  <c r="K115" i="4"/>
  <c r="O115" i="4"/>
  <c r="K113" i="4"/>
  <c r="O113" i="4"/>
  <c r="K111" i="4"/>
  <c r="O111" i="4"/>
  <c r="K109" i="4"/>
  <c r="O109" i="4"/>
  <c r="K107" i="4"/>
  <c r="O107" i="4"/>
  <c r="K105" i="4"/>
  <c r="O105" i="4"/>
  <c r="K103" i="4"/>
  <c r="O103" i="4"/>
  <c r="K101" i="4"/>
  <c r="O101" i="4"/>
  <c r="K99" i="4"/>
  <c r="O99" i="4"/>
  <c r="K97" i="4"/>
  <c r="O97" i="4"/>
  <c r="K95" i="4"/>
  <c r="O95" i="4"/>
  <c r="K93" i="4"/>
  <c r="O93" i="4"/>
  <c r="K91" i="4"/>
  <c r="O91" i="4"/>
  <c r="K89" i="4"/>
  <c r="O89" i="4"/>
  <c r="K87" i="4"/>
  <c r="O87" i="4"/>
  <c r="K85" i="4"/>
  <c r="O85" i="4"/>
  <c r="K83" i="4"/>
  <c r="O83" i="4"/>
  <c r="K81" i="4"/>
  <c r="O81" i="4"/>
  <c r="K79" i="4"/>
  <c r="O79" i="4"/>
  <c r="K77" i="4"/>
  <c r="O77" i="4"/>
  <c r="K75" i="4"/>
  <c r="O75" i="4"/>
  <c r="K73" i="4"/>
  <c r="O73" i="4"/>
  <c r="K71" i="4"/>
  <c r="O71" i="4"/>
  <c r="K69" i="4"/>
  <c r="O69" i="4"/>
  <c r="K67" i="4"/>
  <c r="O67" i="4"/>
  <c r="K65" i="4"/>
  <c r="O65" i="4"/>
  <c r="K63" i="4"/>
  <c r="O63" i="4"/>
  <c r="K61" i="4"/>
  <c r="O61" i="4"/>
  <c r="K59" i="4"/>
  <c r="O59" i="4"/>
  <c r="K57" i="4"/>
  <c r="O57" i="4"/>
  <c r="K55" i="4"/>
  <c r="O55" i="4"/>
  <c r="K53" i="4"/>
  <c r="O53" i="4"/>
  <c r="K51" i="4"/>
  <c r="O51" i="4"/>
  <c r="K49" i="4"/>
  <c r="O49" i="4"/>
  <c r="K47" i="4"/>
  <c r="O47" i="4"/>
  <c r="K45" i="4"/>
  <c r="O45" i="4"/>
  <c r="K43" i="4"/>
  <c r="O43" i="4"/>
  <c r="K41" i="4"/>
  <c r="O41" i="4"/>
  <c r="K39" i="4"/>
  <c r="O39" i="4"/>
  <c r="K37" i="4"/>
  <c r="O37" i="4"/>
  <c r="K35" i="4"/>
  <c r="O35" i="4"/>
  <c r="K33" i="4"/>
  <c r="O33" i="4"/>
  <c r="K31" i="4"/>
  <c r="O31" i="4"/>
  <c r="K29" i="4"/>
  <c r="O29" i="4"/>
  <c r="K27" i="4"/>
  <c r="O27" i="4"/>
  <c r="K25" i="4"/>
  <c r="O25" i="4"/>
  <c r="K23" i="4"/>
  <c r="O23" i="4"/>
  <c r="K21" i="4"/>
  <c r="O21" i="4"/>
  <c r="K19" i="4"/>
  <c r="O19" i="4"/>
  <c r="K17" i="4"/>
  <c r="O17" i="4"/>
  <c r="K15" i="4"/>
  <c r="O15" i="4"/>
  <c r="K13" i="4"/>
  <c r="O13" i="4"/>
  <c r="K11" i="4"/>
  <c r="O11" i="4"/>
  <c r="G198" i="4"/>
  <c r="G196" i="4"/>
  <c r="G194" i="4"/>
  <c r="G192" i="4"/>
  <c r="G190" i="4"/>
  <c r="G188" i="4"/>
  <c r="G186" i="4"/>
  <c r="G184" i="4"/>
  <c r="G182" i="4"/>
  <c r="G180" i="4"/>
  <c r="G178" i="4"/>
  <c r="G176" i="4"/>
  <c r="G174" i="4"/>
  <c r="G172" i="4"/>
  <c r="G170" i="4"/>
  <c r="G168" i="4"/>
  <c r="G166" i="4"/>
  <c r="G164" i="4"/>
  <c r="G162" i="4"/>
  <c r="G160" i="4"/>
  <c r="G158" i="4"/>
  <c r="G156" i="4"/>
  <c r="G154" i="4"/>
  <c r="G152" i="4"/>
  <c r="G150" i="4"/>
  <c r="G148" i="4"/>
  <c r="G146" i="4"/>
  <c r="G144" i="4"/>
  <c r="G142" i="4"/>
  <c r="G140" i="4"/>
  <c r="G138" i="4"/>
  <c r="G136" i="4"/>
  <c r="G134" i="4"/>
  <c r="G132" i="4"/>
  <c r="G130" i="4"/>
  <c r="G128" i="4"/>
  <c r="G126" i="4"/>
  <c r="G124" i="4"/>
  <c r="G122" i="4"/>
  <c r="G120" i="4"/>
  <c r="G118" i="4"/>
  <c r="G116" i="4"/>
  <c r="G114" i="4"/>
  <c r="G112" i="4"/>
  <c r="G110" i="4"/>
  <c r="G108" i="4"/>
  <c r="G106" i="4"/>
  <c r="G104" i="4"/>
  <c r="G102" i="4"/>
  <c r="G100" i="4"/>
  <c r="G98" i="4"/>
  <c r="G96" i="4"/>
  <c r="G94" i="4"/>
  <c r="G92" i="4"/>
  <c r="G90" i="4"/>
  <c r="G88" i="4"/>
  <c r="G86" i="4"/>
  <c r="G84" i="4"/>
  <c r="G82" i="4"/>
  <c r="G80" i="4"/>
  <c r="G78" i="4"/>
  <c r="G76" i="4"/>
  <c r="G74" i="4"/>
  <c r="G72" i="4"/>
  <c r="G70" i="4"/>
  <c r="G68" i="4"/>
  <c r="G66" i="4"/>
  <c r="G64" i="4"/>
  <c r="G62" i="4"/>
  <c r="G60" i="4"/>
  <c r="G58" i="4"/>
  <c r="G56" i="4"/>
  <c r="G54" i="4"/>
  <c r="G52" i="4"/>
  <c r="G50" i="4"/>
  <c r="G48" i="4"/>
  <c r="G46" i="4"/>
  <c r="G44" i="4"/>
  <c r="G42" i="4"/>
  <c r="G40" i="4"/>
  <c r="G38" i="4"/>
  <c r="G36" i="4"/>
  <c r="G34" i="4"/>
  <c r="G32" i="4"/>
  <c r="G30" i="4"/>
  <c r="G28" i="4"/>
  <c r="G26" i="4"/>
  <c r="G24" i="4"/>
  <c r="G22" i="4"/>
  <c r="G20" i="4"/>
  <c r="G18" i="4"/>
  <c r="G16" i="4"/>
  <c r="G14" i="4"/>
  <c r="G12" i="4"/>
  <c r="G10" i="4"/>
  <c r="G197" i="4"/>
  <c r="G195" i="4"/>
  <c r="G193" i="4"/>
  <c r="G191" i="4"/>
  <c r="G189" i="4"/>
  <c r="G187" i="4"/>
  <c r="G185" i="4"/>
  <c r="G183" i="4"/>
  <c r="G181" i="4"/>
  <c r="G179" i="4"/>
  <c r="G177" i="4"/>
  <c r="G175" i="4"/>
  <c r="G173" i="4"/>
  <c r="G171" i="4"/>
  <c r="G169" i="4"/>
  <c r="G167" i="4"/>
  <c r="G165" i="4"/>
  <c r="G163" i="4"/>
  <c r="G161" i="4"/>
  <c r="G159" i="4"/>
  <c r="G157" i="4"/>
  <c r="G155" i="4"/>
  <c r="G153" i="4"/>
  <c r="G151" i="4"/>
  <c r="G149" i="4"/>
  <c r="G147" i="4"/>
  <c r="G145" i="4"/>
  <c r="G143" i="4"/>
  <c r="G141" i="4"/>
  <c r="G139" i="4"/>
  <c r="G137" i="4"/>
  <c r="G135" i="4"/>
  <c r="G133" i="4"/>
  <c r="G131" i="4"/>
  <c r="G129" i="4"/>
  <c r="G127" i="4"/>
  <c r="G125" i="4"/>
  <c r="G123" i="4"/>
  <c r="G121" i="4"/>
  <c r="G119" i="4"/>
  <c r="G117" i="4"/>
  <c r="G115" i="4"/>
  <c r="G113" i="4"/>
  <c r="G111" i="4"/>
  <c r="G109" i="4"/>
  <c r="G107" i="4"/>
  <c r="G105" i="4"/>
  <c r="G103" i="4"/>
  <c r="G101" i="4"/>
  <c r="G99" i="4"/>
  <c r="G97" i="4"/>
  <c r="G95" i="4"/>
  <c r="G93" i="4"/>
  <c r="G91" i="4"/>
  <c r="G89" i="4"/>
  <c r="G87" i="4"/>
  <c r="G85" i="4"/>
  <c r="G83" i="4"/>
  <c r="G81" i="4"/>
  <c r="G79" i="4"/>
  <c r="G77" i="4"/>
  <c r="G75" i="4"/>
  <c r="G73" i="4"/>
  <c r="G71" i="4"/>
  <c r="G69" i="4"/>
  <c r="G67" i="4"/>
  <c r="G65" i="4"/>
  <c r="G63" i="4"/>
  <c r="G61" i="4"/>
  <c r="G59" i="4"/>
  <c r="G57" i="4"/>
  <c r="G55" i="4"/>
  <c r="G53" i="4"/>
  <c r="G51" i="4"/>
  <c r="G49" i="4"/>
  <c r="G47" i="4"/>
  <c r="G45" i="4"/>
  <c r="G43" i="4"/>
  <c r="G41" i="4"/>
  <c r="G39" i="4"/>
  <c r="G37" i="4"/>
  <c r="G35" i="4"/>
  <c r="G33" i="4"/>
  <c r="G31" i="4"/>
  <c r="G29" i="4"/>
  <c r="G27" i="4"/>
  <c r="G25" i="4"/>
  <c r="G23" i="4"/>
  <c r="G21" i="4"/>
  <c r="G19" i="4"/>
  <c r="G17" i="4"/>
  <c r="G15" i="4"/>
  <c r="G13" i="4"/>
  <c r="G11" i="4"/>
  <c r="C197" i="4"/>
  <c r="C195" i="4"/>
  <c r="C193" i="4"/>
  <c r="C191" i="4"/>
  <c r="C189" i="4"/>
  <c r="C187" i="4"/>
  <c r="C185" i="4"/>
  <c r="C183" i="4"/>
  <c r="C181" i="4"/>
  <c r="C179" i="4"/>
  <c r="C177" i="4"/>
  <c r="C175" i="4"/>
  <c r="C173" i="4"/>
  <c r="C171" i="4"/>
  <c r="C169" i="4"/>
  <c r="C167" i="4"/>
  <c r="C165" i="4"/>
  <c r="C163" i="4"/>
  <c r="C161" i="4"/>
  <c r="C159" i="4"/>
  <c r="C157" i="4"/>
  <c r="C155" i="4"/>
  <c r="C153" i="4"/>
  <c r="C151" i="4"/>
  <c r="C149" i="4"/>
  <c r="C147" i="4"/>
  <c r="C145" i="4"/>
  <c r="C143" i="4"/>
  <c r="C141" i="4"/>
  <c r="C139" i="4"/>
  <c r="C137" i="4"/>
  <c r="C135" i="4"/>
  <c r="C133" i="4"/>
  <c r="C131" i="4"/>
  <c r="C129" i="4"/>
  <c r="C127" i="4"/>
  <c r="C125" i="4"/>
  <c r="C123" i="4"/>
  <c r="C121" i="4"/>
  <c r="C119" i="4"/>
  <c r="C117" i="4"/>
  <c r="C115" i="4"/>
  <c r="C113" i="4"/>
  <c r="C111" i="4"/>
  <c r="C109" i="4"/>
  <c r="C107" i="4"/>
  <c r="C105" i="4"/>
  <c r="C103" i="4"/>
  <c r="C101" i="4"/>
  <c r="C99" i="4"/>
  <c r="C97" i="4"/>
  <c r="C95" i="4"/>
  <c r="C93" i="4"/>
  <c r="C91" i="4"/>
  <c r="C89" i="4"/>
  <c r="C87" i="4"/>
  <c r="C85" i="4"/>
  <c r="C83" i="4"/>
  <c r="C81" i="4"/>
  <c r="C79" i="4"/>
  <c r="C77" i="4"/>
  <c r="C75" i="4"/>
  <c r="C73" i="4"/>
  <c r="C71" i="4"/>
  <c r="C69" i="4"/>
  <c r="C67" i="4"/>
  <c r="C65" i="4"/>
  <c r="C63" i="4"/>
  <c r="C61" i="4"/>
  <c r="C59" i="4"/>
  <c r="C57" i="4"/>
  <c r="C55" i="4"/>
  <c r="C53" i="4"/>
  <c r="C51" i="4"/>
  <c r="C49" i="4"/>
  <c r="C47" i="4"/>
  <c r="C45" i="4"/>
  <c r="C43" i="4"/>
  <c r="C41" i="4"/>
  <c r="C39" i="4"/>
  <c r="C37" i="4"/>
  <c r="C35" i="4"/>
  <c r="C33" i="4"/>
  <c r="C31" i="4"/>
  <c r="C29" i="4"/>
  <c r="C27" i="4"/>
  <c r="C25" i="4"/>
  <c r="C23" i="4"/>
  <c r="C21" i="4"/>
  <c r="C19" i="4"/>
  <c r="C17" i="4"/>
  <c r="C15" i="4"/>
  <c r="C13" i="4"/>
  <c r="C11" i="4"/>
  <c r="C198" i="4"/>
  <c r="C196" i="4"/>
  <c r="C194" i="4"/>
  <c r="C192" i="4"/>
  <c r="C190" i="4"/>
  <c r="C188" i="4"/>
  <c r="C186" i="4"/>
  <c r="C184" i="4"/>
  <c r="C182" i="4"/>
  <c r="C180" i="4"/>
  <c r="C178" i="4"/>
  <c r="C176" i="4"/>
  <c r="C174" i="4"/>
  <c r="C172" i="4"/>
  <c r="C170" i="4"/>
  <c r="C168" i="4"/>
  <c r="C166" i="4"/>
  <c r="C164" i="4"/>
  <c r="C162" i="4"/>
  <c r="C160" i="4"/>
  <c r="C158" i="4"/>
  <c r="C156" i="4"/>
  <c r="C152" i="4"/>
  <c r="C150" i="4"/>
  <c r="C148" i="4"/>
  <c r="C146" i="4"/>
  <c r="C144" i="4"/>
  <c r="C142" i="4"/>
  <c r="C140" i="4"/>
  <c r="C138" i="4"/>
  <c r="C136" i="4"/>
  <c r="C134" i="4"/>
  <c r="C132" i="4"/>
  <c r="C130" i="4"/>
  <c r="C128" i="4"/>
  <c r="C126" i="4"/>
  <c r="C124" i="4"/>
  <c r="C122" i="4"/>
  <c r="C120" i="4"/>
  <c r="C118" i="4"/>
  <c r="C116" i="4"/>
  <c r="C114" i="4"/>
  <c r="C112" i="4"/>
  <c r="C110" i="4"/>
  <c r="C108" i="4"/>
  <c r="C106" i="4"/>
  <c r="C104" i="4"/>
  <c r="C102" i="4"/>
  <c r="C100" i="4"/>
  <c r="C98" i="4"/>
  <c r="C96" i="4"/>
  <c r="C94" i="4"/>
  <c r="C92" i="4"/>
  <c r="C90" i="4"/>
  <c r="C88" i="4"/>
  <c r="C86" i="4"/>
  <c r="C84" i="4"/>
  <c r="C82" i="4"/>
  <c r="C80" i="4"/>
  <c r="C78" i="4"/>
  <c r="C76" i="4"/>
  <c r="C74" i="4"/>
  <c r="C72" i="4"/>
  <c r="C70" i="4"/>
  <c r="C68" i="4"/>
  <c r="C66" i="4"/>
  <c r="C64" i="4"/>
  <c r="C62" i="4"/>
  <c r="C60" i="4"/>
  <c r="C58" i="4"/>
  <c r="C56" i="4"/>
  <c r="C54" i="4"/>
  <c r="C52" i="4"/>
  <c r="C50" i="4"/>
  <c r="C48" i="4"/>
  <c r="C46" i="4"/>
  <c r="C44" i="4"/>
  <c r="C42" i="4"/>
  <c r="C40" i="4"/>
  <c r="C38" i="4"/>
  <c r="C36" i="4"/>
  <c r="C34" i="4"/>
  <c r="C32" i="4"/>
  <c r="C30" i="4"/>
  <c r="C26" i="4"/>
  <c r="C24" i="4"/>
  <c r="C22" i="4"/>
  <c r="C20" i="4"/>
  <c r="C18" i="4"/>
  <c r="C16" i="4"/>
  <c r="C14" i="4"/>
  <c r="C12" i="4"/>
  <c r="H6" i="5"/>
  <c r="C10" i="4" s="1"/>
  <c r="C28" i="4" l="1"/>
  <c r="AY28" i="4" s="1"/>
  <c r="C154" i="4"/>
  <c r="AY154" i="4" s="1"/>
  <c r="AY20" i="4"/>
  <c r="AY36" i="4"/>
  <c r="AY52" i="4"/>
  <c r="AY68" i="4"/>
  <c r="AY84" i="4"/>
  <c r="AY100" i="4"/>
  <c r="AY116" i="4"/>
  <c r="AY132" i="4"/>
  <c r="AY148" i="4"/>
  <c r="AY164" i="4"/>
  <c r="AY180" i="4"/>
  <c r="AY196" i="4"/>
  <c r="AY12" i="4"/>
  <c r="AY44" i="4"/>
  <c r="AY60" i="4"/>
  <c r="AY76" i="4"/>
  <c r="AY92" i="4"/>
  <c r="AY108" i="4"/>
  <c r="AY124" i="4"/>
  <c r="AY140" i="4"/>
  <c r="AY156" i="4"/>
  <c r="AY172" i="4"/>
  <c r="AY188" i="4"/>
  <c r="AY30" i="4"/>
  <c r="AY54" i="4"/>
  <c r="AY78" i="4"/>
  <c r="AY110" i="4"/>
  <c r="AY134" i="4"/>
  <c r="AY158" i="4"/>
  <c r="AY174" i="4"/>
  <c r="AY198" i="4"/>
  <c r="AY16" i="4"/>
  <c r="AY24" i="4"/>
  <c r="AY40" i="4"/>
  <c r="AY48" i="4"/>
  <c r="AY64" i="4"/>
  <c r="AY72" i="4"/>
  <c r="AY88" i="4"/>
  <c r="AY96" i="4"/>
  <c r="AY112" i="4"/>
  <c r="AY120" i="4"/>
  <c r="AY136" i="4"/>
  <c r="AY144" i="4"/>
  <c r="AY160" i="4"/>
  <c r="AY168" i="4"/>
  <c r="AY184" i="4"/>
  <c r="AY192" i="4"/>
  <c r="AY10" i="4"/>
  <c r="AY18" i="4"/>
  <c r="AY26" i="4"/>
  <c r="AY34" i="4"/>
  <c r="AY42" i="4"/>
  <c r="AY50" i="4"/>
  <c r="AY58" i="4"/>
  <c r="AY66" i="4"/>
  <c r="AY74" i="4"/>
  <c r="AY82" i="4"/>
  <c r="AY90" i="4"/>
  <c r="AY98" i="4"/>
  <c r="AY106" i="4"/>
  <c r="AY114" i="4"/>
  <c r="AY122" i="4"/>
  <c r="AY130" i="4"/>
  <c r="AY138" i="4"/>
  <c r="AY146" i="4"/>
  <c r="AY162" i="4"/>
  <c r="AY170" i="4"/>
  <c r="AY178" i="4"/>
  <c r="AY186" i="4"/>
  <c r="AY194" i="4"/>
  <c r="AY22" i="4"/>
  <c r="AY46" i="4"/>
  <c r="AY70" i="4"/>
  <c r="AY94" i="4"/>
  <c r="AY118" i="4"/>
  <c r="AY142" i="4"/>
  <c r="AY166" i="4"/>
  <c r="AY190" i="4"/>
  <c r="AY14" i="4"/>
  <c r="AY38" i="4"/>
  <c r="AY62" i="4"/>
  <c r="AY86" i="4"/>
  <c r="AY102" i="4"/>
  <c r="AY126" i="4"/>
  <c r="AY150" i="4"/>
  <c r="AY182" i="4"/>
  <c r="AY32" i="4"/>
  <c r="AY56" i="4"/>
  <c r="AY80" i="4"/>
  <c r="AY104" i="4"/>
  <c r="AY128" i="4"/>
  <c r="AY152" i="4"/>
  <c r="AY176" i="4"/>
  <c r="AY11" i="4"/>
  <c r="AY15" i="4"/>
  <c r="AY19" i="4"/>
  <c r="AY23" i="4"/>
  <c r="AY27" i="4"/>
  <c r="AY31" i="4"/>
  <c r="AY35" i="4"/>
  <c r="AY39" i="4"/>
  <c r="AY43" i="4"/>
  <c r="AY47" i="4"/>
  <c r="AY51" i="4"/>
  <c r="AY55" i="4"/>
  <c r="AY59" i="4"/>
  <c r="AY63" i="4"/>
  <c r="AY67" i="4"/>
  <c r="AY71" i="4"/>
  <c r="AY75" i="4"/>
  <c r="AY79" i="4"/>
  <c r="AY83" i="4"/>
  <c r="AY87" i="4"/>
  <c r="AY91" i="4"/>
  <c r="AY95" i="4"/>
  <c r="AY99" i="4"/>
  <c r="AY103" i="4"/>
  <c r="AY107" i="4"/>
  <c r="AY111" i="4"/>
  <c r="AY115" i="4"/>
  <c r="AY119" i="4"/>
  <c r="AY123" i="4"/>
  <c r="AY127" i="4"/>
  <c r="AY131" i="4"/>
  <c r="AY135" i="4"/>
  <c r="AY139" i="4"/>
  <c r="AY143" i="4"/>
  <c r="AY147" i="4"/>
  <c r="AY151" i="4"/>
  <c r="AY155" i="4"/>
  <c r="AY159" i="4"/>
  <c r="AY163" i="4"/>
  <c r="AY167" i="4"/>
  <c r="AY171" i="4"/>
  <c r="AY175" i="4"/>
  <c r="AY179" i="4"/>
  <c r="AY183" i="4"/>
  <c r="AY187" i="4"/>
  <c r="AY191" i="4"/>
  <c r="AY195" i="4"/>
  <c r="O199" i="4"/>
  <c r="S199" i="4"/>
  <c r="AE199" i="4"/>
  <c r="AI199" i="4"/>
  <c r="AU199" i="4"/>
  <c r="AY13" i="4"/>
  <c r="AY17" i="4"/>
  <c r="AY21" i="4"/>
  <c r="AY25" i="4"/>
  <c r="AY29" i="4"/>
  <c r="AY33" i="4"/>
  <c r="AY37" i="4"/>
  <c r="AY41" i="4"/>
  <c r="AY45" i="4"/>
  <c r="AY49" i="4"/>
  <c r="AY53" i="4"/>
  <c r="AY57" i="4"/>
  <c r="AY61" i="4"/>
  <c r="AY65" i="4"/>
  <c r="AY69" i="4"/>
  <c r="AY73" i="4"/>
  <c r="AY77" i="4"/>
  <c r="AY81" i="4"/>
  <c r="AY85" i="4"/>
  <c r="AY89" i="4"/>
  <c r="AY93" i="4"/>
  <c r="AY97" i="4"/>
  <c r="AY101" i="4"/>
  <c r="AY105" i="4"/>
  <c r="AY109" i="4"/>
  <c r="AY113" i="4"/>
  <c r="AY117" i="4"/>
  <c r="AY121" i="4"/>
  <c r="AY125" i="4"/>
  <c r="AY129" i="4"/>
  <c r="AY133" i="4"/>
  <c r="AY137" i="4"/>
  <c r="AY141" i="4"/>
  <c r="AY145" i="4"/>
  <c r="AY149" i="4"/>
  <c r="AY153" i="4"/>
  <c r="AY157" i="4"/>
  <c r="AY161" i="4"/>
  <c r="AY165" i="4"/>
  <c r="AY169" i="4"/>
  <c r="AY173" i="4"/>
  <c r="AY177" i="4"/>
  <c r="AY181" i="4"/>
  <c r="AY185" i="4"/>
  <c r="AY189" i="4"/>
  <c r="AY193" i="4"/>
  <c r="AY197" i="4"/>
  <c r="G199" i="4"/>
  <c r="K199" i="4"/>
  <c r="W199" i="4"/>
  <c r="AA199" i="4"/>
  <c r="AM199" i="4"/>
  <c r="AQ199" i="4"/>
  <c r="AX7" i="4"/>
  <c r="C199" i="4" l="1"/>
  <c r="AY199" i="4"/>
  <c r="F3" i="1" l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1" i="1"/>
  <c r="G191" i="1" s="1"/>
  <c r="F2" i="1"/>
  <c r="G2" i="1" s="1"/>
  <c r="H2" i="1" s="1"/>
  <c r="H191" i="1" l="1"/>
  <c r="I191" i="1" s="1"/>
  <c r="H188" i="1"/>
  <c r="I188" i="1" s="1"/>
  <c r="H186" i="1"/>
  <c r="I186" i="1" s="1"/>
  <c r="H184" i="1"/>
  <c r="I184" i="1" s="1"/>
  <c r="H182" i="1"/>
  <c r="I182" i="1" s="1"/>
  <c r="H180" i="1"/>
  <c r="I180" i="1" s="1"/>
  <c r="H178" i="1"/>
  <c r="I178" i="1" s="1"/>
  <c r="H176" i="1"/>
  <c r="I176" i="1" s="1"/>
  <c r="H174" i="1"/>
  <c r="I174" i="1" s="1"/>
  <c r="H172" i="1"/>
  <c r="I172" i="1" s="1"/>
  <c r="H170" i="1"/>
  <c r="I170" i="1" s="1"/>
  <c r="H168" i="1"/>
  <c r="I168" i="1" s="1"/>
  <c r="H166" i="1"/>
  <c r="I166" i="1" s="1"/>
  <c r="H164" i="1"/>
  <c r="I164" i="1" s="1"/>
  <c r="H162" i="1"/>
  <c r="I162" i="1" s="1"/>
  <c r="H160" i="1"/>
  <c r="I160" i="1" s="1"/>
  <c r="H158" i="1"/>
  <c r="I158" i="1" s="1"/>
  <c r="H156" i="1"/>
  <c r="I156" i="1" s="1"/>
  <c r="H154" i="1"/>
  <c r="I154" i="1" s="1"/>
  <c r="H152" i="1"/>
  <c r="I152" i="1" s="1"/>
  <c r="H150" i="1"/>
  <c r="I150" i="1" s="1"/>
  <c r="H148" i="1"/>
  <c r="I148" i="1" s="1"/>
  <c r="H146" i="1"/>
  <c r="I146" i="1" s="1"/>
  <c r="H144" i="1"/>
  <c r="I144" i="1" s="1"/>
  <c r="H142" i="1"/>
  <c r="I142" i="1" s="1"/>
  <c r="H140" i="1"/>
  <c r="I140" i="1" s="1"/>
  <c r="H138" i="1"/>
  <c r="I138" i="1" s="1"/>
  <c r="H136" i="1"/>
  <c r="I136" i="1" s="1"/>
  <c r="H134" i="1"/>
  <c r="I134" i="1" s="1"/>
  <c r="H132" i="1"/>
  <c r="I132" i="1" s="1"/>
  <c r="H130" i="1"/>
  <c r="I130" i="1" s="1"/>
  <c r="H128" i="1"/>
  <c r="I128" i="1" s="1"/>
  <c r="H126" i="1"/>
  <c r="I126" i="1" s="1"/>
  <c r="H124" i="1"/>
  <c r="I124" i="1" s="1"/>
  <c r="H122" i="1"/>
  <c r="I122" i="1" s="1"/>
  <c r="H120" i="1"/>
  <c r="I120" i="1" s="1"/>
  <c r="H118" i="1"/>
  <c r="I118" i="1" s="1"/>
  <c r="H116" i="1"/>
  <c r="I116" i="1" s="1"/>
  <c r="H114" i="1"/>
  <c r="I114" i="1" s="1"/>
  <c r="H112" i="1"/>
  <c r="I112" i="1" s="1"/>
  <c r="H110" i="1"/>
  <c r="I110" i="1" s="1"/>
  <c r="H108" i="1"/>
  <c r="I108" i="1" s="1"/>
  <c r="H106" i="1"/>
  <c r="I106" i="1" s="1"/>
  <c r="H104" i="1"/>
  <c r="I104" i="1" s="1"/>
  <c r="H102" i="1"/>
  <c r="I102" i="1" s="1"/>
  <c r="H100" i="1"/>
  <c r="I100" i="1" s="1"/>
  <c r="H98" i="1"/>
  <c r="I98" i="1" s="1"/>
  <c r="H96" i="1"/>
  <c r="I96" i="1" s="1"/>
  <c r="H94" i="1"/>
  <c r="I94" i="1" s="1"/>
  <c r="H92" i="1"/>
  <c r="I92" i="1" s="1"/>
  <c r="H90" i="1"/>
  <c r="I90" i="1" s="1"/>
  <c r="H88" i="1"/>
  <c r="I88" i="1" s="1"/>
  <c r="H86" i="1"/>
  <c r="I86" i="1" s="1"/>
  <c r="H84" i="1"/>
  <c r="I84" i="1" s="1"/>
  <c r="H82" i="1"/>
  <c r="I82" i="1" s="1"/>
  <c r="H80" i="1"/>
  <c r="I80" i="1" s="1"/>
  <c r="H78" i="1"/>
  <c r="I78" i="1" s="1"/>
  <c r="H76" i="1"/>
  <c r="I76" i="1" s="1"/>
  <c r="H74" i="1"/>
  <c r="I74" i="1" s="1"/>
  <c r="H72" i="1"/>
  <c r="I72" i="1" s="1"/>
  <c r="H70" i="1"/>
  <c r="I70" i="1" s="1"/>
  <c r="H68" i="1"/>
  <c r="I68" i="1" s="1"/>
  <c r="H66" i="1"/>
  <c r="I66" i="1" s="1"/>
  <c r="H64" i="1"/>
  <c r="I64" i="1" s="1"/>
  <c r="H62" i="1"/>
  <c r="I62" i="1" s="1"/>
  <c r="H60" i="1"/>
  <c r="I60" i="1" s="1"/>
  <c r="H58" i="1"/>
  <c r="I58" i="1" s="1"/>
  <c r="H56" i="1"/>
  <c r="I56" i="1" s="1"/>
  <c r="H54" i="1"/>
  <c r="I54" i="1" s="1"/>
  <c r="H52" i="1"/>
  <c r="I52" i="1" s="1"/>
  <c r="H50" i="1"/>
  <c r="I50" i="1" s="1"/>
  <c r="H48" i="1"/>
  <c r="I48" i="1" s="1"/>
  <c r="H46" i="1"/>
  <c r="I46" i="1" s="1"/>
  <c r="H44" i="1"/>
  <c r="I44" i="1" s="1"/>
  <c r="H42" i="1"/>
  <c r="I42" i="1" s="1"/>
  <c r="H40" i="1"/>
  <c r="I40" i="1" s="1"/>
  <c r="H38" i="1"/>
  <c r="I38" i="1" s="1"/>
  <c r="H36" i="1"/>
  <c r="I36" i="1" s="1"/>
  <c r="H34" i="1"/>
  <c r="I34" i="1" s="1"/>
  <c r="H32" i="1"/>
  <c r="I32" i="1" s="1"/>
  <c r="H30" i="1"/>
  <c r="I30" i="1" s="1"/>
  <c r="H28" i="1"/>
  <c r="I28" i="1" s="1"/>
  <c r="H26" i="1"/>
  <c r="I26" i="1" s="1"/>
  <c r="H24" i="1"/>
  <c r="I24" i="1" s="1"/>
  <c r="H22" i="1"/>
  <c r="I22" i="1" s="1"/>
  <c r="H20" i="1"/>
  <c r="I20" i="1" s="1"/>
  <c r="H18" i="1"/>
  <c r="I18" i="1" s="1"/>
  <c r="H16" i="1"/>
  <c r="I16" i="1" s="1"/>
  <c r="H14" i="1"/>
  <c r="I14" i="1" s="1"/>
  <c r="H12" i="1"/>
  <c r="I12" i="1" s="1"/>
  <c r="H10" i="1"/>
  <c r="I10" i="1" s="1"/>
  <c r="H8" i="1"/>
  <c r="I8" i="1" s="1"/>
  <c r="H6" i="1"/>
  <c r="I6" i="1" s="1"/>
  <c r="H4" i="1"/>
  <c r="I4" i="1" s="1"/>
  <c r="H189" i="1"/>
  <c r="I189" i="1" s="1"/>
  <c r="H187" i="1"/>
  <c r="I187" i="1" s="1"/>
  <c r="H185" i="1"/>
  <c r="I185" i="1" s="1"/>
  <c r="H183" i="1"/>
  <c r="I183" i="1" s="1"/>
  <c r="H181" i="1"/>
  <c r="I181" i="1" s="1"/>
  <c r="H179" i="1"/>
  <c r="I179" i="1" s="1"/>
  <c r="H177" i="1"/>
  <c r="I177" i="1" s="1"/>
  <c r="H175" i="1"/>
  <c r="I175" i="1" s="1"/>
  <c r="H173" i="1"/>
  <c r="I173" i="1" s="1"/>
  <c r="H171" i="1"/>
  <c r="I171" i="1" s="1"/>
  <c r="H169" i="1"/>
  <c r="I169" i="1" s="1"/>
  <c r="H167" i="1"/>
  <c r="I167" i="1" s="1"/>
  <c r="H165" i="1"/>
  <c r="I165" i="1" s="1"/>
  <c r="H163" i="1"/>
  <c r="I163" i="1" s="1"/>
  <c r="H161" i="1"/>
  <c r="I161" i="1" s="1"/>
  <c r="H159" i="1"/>
  <c r="I159" i="1" s="1"/>
  <c r="H157" i="1"/>
  <c r="I157" i="1" s="1"/>
  <c r="H153" i="1"/>
  <c r="I153" i="1" s="1"/>
  <c r="H151" i="1"/>
  <c r="I151" i="1" s="1"/>
  <c r="H149" i="1"/>
  <c r="I149" i="1" s="1"/>
  <c r="H147" i="1"/>
  <c r="I147" i="1" s="1"/>
  <c r="H145" i="1"/>
  <c r="I145" i="1" s="1"/>
  <c r="H143" i="1"/>
  <c r="I143" i="1" s="1"/>
  <c r="H141" i="1"/>
  <c r="I141" i="1" s="1"/>
  <c r="H139" i="1"/>
  <c r="I139" i="1" s="1"/>
  <c r="H137" i="1"/>
  <c r="I137" i="1" s="1"/>
  <c r="H135" i="1"/>
  <c r="I135" i="1" s="1"/>
  <c r="H133" i="1"/>
  <c r="I133" i="1" s="1"/>
  <c r="H131" i="1"/>
  <c r="I131" i="1" s="1"/>
  <c r="H129" i="1"/>
  <c r="I129" i="1" s="1"/>
  <c r="H127" i="1"/>
  <c r="I127" i="1" s="1"/>
  <c r="H125" i="1"/>
  <c r="I125" i="1" s="1"/>
  <c r="H123" i="1"/>
  <c r="I123" i="1" s="1"/>
  <c r="H121" i="1"/>
  <c r="I121" i="1" s="1"/>
  <c r="H119" i="1"/>
  <c r="I119" i="1" s="1"/>
  <c r="H117" i="1"/>
  <c r="I117" i="1" s="1"/>
  <c r="H115" i="1"/>
  <c r="I115" i="1" s="1"/>
  <c r="H113" i="1"/>
  <c r="I113" i="1" s="1"/>
  <c r="H111" i="1"/>
  <c r="I111" i="1" s="1"/>
  <c r="H109" i="1"/>
  <c r="I109" i="1" s="1"/>
  <c r="H107" i="1"/>
  <c r="I107" i="1" s="1"/>
  <c r="H105" i="1"/>
  <c r="I105" i="1" s="1"/>
  <c r="H103" i="1"/>
  <c r="I103" i="1" s="1"/>
  <c r="H101" i="1"/>
  <c r="I101" i="1" s="1"/>
  <c r="H99" i="1"/>
  <c r="I99" i="1" s="1"/>
  <c r="H97" i="1"/>
  <c r="I97" i="1" s="1"/>
  <c r="H95" i="1"/>
  <c r="I95" i="1" s="1"/>
  <c r="H93" i="1"/>
  <c r="I93" i="1" s="1"/>
  <c r="H91" i="1"/>
  <c r="I91" i="1" s="1"/>
  <c r="H89" i="1"/>
  <c r="I89" i="1" s="1"/>
  <c r="H87" i="1"/>
  <c r="I87" i="1" s="1"/>
  <c r="H85" i="1"/>
  <c r="I85" i="1" s="1"/>
  <c r="H83" i="1"/>
  <c r="I83" i="1" s="1"/>
  <c r="H81" i="1"/>
  <c r="I81" i="1" s="1"/>
  <c r="H79" i="1"/>
  <c r="I79" i="1" s="1"/>
  <c r="H77" i="1"/>
  <c r="I77" i="1" s="1"/>
  <c r="H75" i="1"/>
  <c r="I75" i="1" s="1"/>
  <c r="H73" i="1"/>
  <c r="I73" i="1" s="1"/>
  <c r="H71" i="1"/>
  <c r="I71" i="1" s="1"/>
  <c r="H69" i="1"/>
  <c r="I69" i="1" s="1"/>
  <c r="H67" i="1"/>
  <c r="I67" i="1" s="1"/>
  <c r="H65" i="1"/>
  <c r="I65" i="1" s="1"/>
  <c r="H63" i="1"/>
  <c r="I63" i="1" s="1"/>
  <c r="H61" i="1"/>
  <c r="I61" i="1" s="1"/>
  <c r="H59" i="1"/>
  <c r="I59" i="1" s="1"/>
  <c r="H57" i="1"/>
  <c r="I57" i="1" s="1"/>
  <c r="H55" i="1"/>
  <c r="I55" i="1" s="1"/>
  <c r="H53" i="1"/>
  <c r="I53" i="1" s="1"/>
  <c r="H51" i="1"/>
  <c r="I51" i="1" s="1"/>
  <c r="H49" i="1"/>
  <c r="I49" i="1" s="1"/>
  <c r="H47" i="1"/>
  <c r="I47" i="1" s="1"/>
  <c r="H45" i="1"/>
  <c r="I45" i="1" s="1"/>
  <c r="H43" i="1"/>
  <c r="I43" i="1" s="1"/>
  <c r="H41" i="1"/>
  <c r="I41" i="1" s="1"/>
  <c r="H39" i="1"/>
  <c r="I39" i="1" s="1"/>
  <c r="H37" i="1"/>
  <c r="I37" i="1" s="1"/>
  <c r="H35" i="1"/>
  <c r="I35" i="1" s="1"/>
  <c r="H33" i="1"/>
  <c r="I33" i="1" s="1"/>
  <c r="H31" i="1"/>
  <c r="I31" i="1" s="1"/>
  <c r="H29" i="1"/>
  <c r="I29" i="1" s="1"/>
  <c r="H27" i="1"/>
  <c r="I27" i="1" s="1"/>
  <c r="H25" i="1"/>
  <c r="I25" i="1" s="1"/>
  <c r="H23" i="1"/>
  <c r="I23" i="1" s="1"/>
  <c r="H21" i="1"/>
  <c r="I21" i="1" s="1"/>
  <c r="H19" i="1"/>
  <c r="I19" i="1" s="1"/>
  <c r="H17" i="1"/>
  <c r="I17" i="1" s="1"/>
  <c r="H15" i="1"/>
  <c r="I15" i="1" s="1"/>
  <c r="H13" i="1"/>
  <c r="I13" i="1" s="1"/>
  <c r="H11" i="1"/>
  <c r="I11" i="1" s="1"/>
  <c r="H9" i="1"/>
  <c r="I9" i="1" s="1"/>
  <c r="H7" i="1"/>
  <c r="I7" i="1" s="1"/>
  <c r="H5" i="1"/>
  <c r="I5" i="1" s="1"/>
  <c r="H3" i="1"/>
  <c r="I3" i="1" s="1"/>
  <c r="H155" i="1"/>
  <c r="I155" i="1" s="1"/>
  <c r="I2" i="1"/>
  <c r="G192" i="1"/>
  <c r="E192" i="1"/>
  <c r="F192" i="1" s="1"/>
  <c r="H192" i="1" l="1"/>
  <c r="I192" i="1" s="1"/>
  <c r="Z9" i="2"/>
  <c r="J128" i="1" l="1"/>
  <c r="C138" i="2" s="1"/>
  <c r="J166" i="1"/>
  <c r="C176" i="2" s="1"/>
  <c r="E174" i="4" s="1"/>
  <c r="J75" i="1"/>
  <c r="C85" i="2" s="1"/>
  <c r="J69" i="1"/>
  <c r="C79" i="2" s="1"/>
  <c r="J142" i="1"/>
  <c r="C152" i="2" s="1"/>
  <c r="J103" i="1"/>
  <c r="C113" i="2" s="1"/>
  <c r="J178" i="1"/>
  <c r="C188" i="2" s="1"/>
  <c r="J22" i="1"/>
  <c r="C32" i="2" s="1"/>
  <c r="J43" i="1"/>
  <c r="C53" i="2" s="1"/>
  <c r="J14" i="1"/>
  <c r="C24" i="2" s="1"/>
  <c r="J8" i="1"/>
  <c r="C18" i="2" s="1"/>
  <c r="J120" i="1"/>
  <c r="C130" i="2" s="1"/>
  <c r="J160" i="1"/>
  <c r="C170" i="2" s="1"/>
  <c r="J169" i="1"/>
  <c r="C179" i="2" s="1"/>
  <c r="J164" i="1"/>
  <c r="C174" i="2" s="1"/>
  <c r="J126" i="1"/>
  <c r="C136" i="2" s="1"/>
  <c r="J10" i="1"/>
  <c r="C20" i="2" s="1"/>
  <c r="J124" i="1"/>
  <c r="C134" i="2" s="1"/>
  <c r="J156" i="1"/>
  <c r="C166" i="2" s="1"/>
  <c r="J132" i="1"/>
  <c r="C142" i="2" s="1"/>
  <c r="J140" i="1"/>
  <c r="C150" i="2" s="1"/>
  <c r="J181" i="1"/>
  <c r="C191" i="2" s="1"/>
  <c r="J50" i="1"/>
  <c r="C60" i="2" s="1"/>
  <c r="J136" i="1"/>
  <c r="C146" i="2" s="1"/>
  <c r="J116" i="1"/>
  <c r="C126" i="2" s="1"/>
  <c r="J188" i="1"/>
  <c r="C198" i="2" s="1"/>
  <c r="J88" i="1"/>
  <c r="C98" i="2" s="1"/>
  <c r="J130" i="1"/>
  <c r="C140" i="2" s="1"/>
  <c r="J61" i="1"/>
  <c r="C71" i="2" s="1"/>
  <c r="J74" i="1"/>
  <c r="C84" i="2" s="1"/>
  <c r="J152" i="1"/>
  <c r="C162" i="2" s="1"/>
  <c r="J13" i="1"/>
  <c r="C23" i="2" s="1"/>
  <c r="J72" i="1"/>
  <c r="C82" i="2" s="1"/>
  <c r="J100" i="1"/>
  <c r="C110" i="2" s="1"/>
  <c r="J172" i="1"/>
  <c r="C182" i="2" s="1"/>
  <c r="J185" i="1"/>
  <c r="C195" i="2" s="1"/>
  <c r="J66" i="1"/>
  <c r="C76" i="2" s="1"/>
  <c r="J45" i="1"/>
  <c r="C55" i="2" s="1"/>
  <c r="J58" i="1"/>
  <c r="C68" i="2" s="1"/>
  <c r="J141" i="1"/>
  <c r="C151" i="2" s="1"/>
  <c r="J28" i="1"/>
  <c r="C38" i="2" s="1"/>
  <c r="J144" i="1"/>
  <c r="C154" i="2" s="1"/>
  <c r="J170" i="1"/>
  <c r="C180" i="2" s="1"/>
  <c r="J71" i="1"/>
  <c r="C81" i="2" s="1"/>
  <c r="J135" i="1"/>
  <c r="C145" i="2" s="1"/>
  <c r="J114" i="1"/>
  <c r="C124" i="2" s="1"/>
  <c r="J133" i="1"/>
  <c r="C143" i="2" s="1"/>
  <c r="J119" i="1"/>
  <c r="C129" i="2" s="1"/>
  <c r="J81" i="1"/>
  <c r="C91" i="2" s="1"/>
  <c r="J118" i="1"/>
  <c r="C128" i="2" s="1"/>
  <c r="J97" i="1"/>
  <c r="C107" i="2" s="1"/>
  <c r="J37" i="1"/>
  <c r="C47" i="2" s="1"/>
  <c r="J35" i="1"/>
  <c r="C45" i="2" s="1"/>
  <c r="J32" i="1"/>
  <c r="C42" i="2" s="1"/>
  <c r="J159" i="1"/>
  <c r="C169" i="2" s="1"/>
  <c r="J183" i="1"/>
  <c r="C193" i="2" s="1"/>
  <c r="J27" i="1"/>
  <c r="C37" i="2" s="1"/>
  <c r="J143" i="1"/>
  <c r="C153" i="2" s="1"/>
  <c r="J85" i="1"/>
  <c r="C95" i="2" s="1"/>
  <c r="J127" i="1"/>
  <c r="C137" i="2" s="1"/>
  <c r="J55" i="1"/>
  <c r="C65" i="2" s="1"/>
  <c r="J102" i="1"/>
  <c r="C112" i="2" s="1"/>
  <c r="J131" i="1"/>
  <c r="C141" i="2" s="1"/>
  <c r="J96" i="1"/>
  <c r="C106" i="2" s="1"/>
  <c r="J63" i="1"/>
  <c r="C73" i="2" s="1"/>
  <c r="J151" i="1"/>
  <c r="C161" i="2" s="1"/>
  <c r="J91" i="1"/>
  <c r="C101" i="2" s="1"/>
  <c r="J42" i="1"/>
  <c r="C52" i="2" s="1"/>
  <c r="J64" i="1"/>
  <c r="C74" i="2" s="1"/>
  <c r="J2" i="1"/>
  <c r="C12" i="2" s="1"/>
  <c r="E10" i="4" s="1"/>
  <c r="J7" i="1"/>
  <c r="C17" i="2" s="1"/>
  <c r="J38" i="1"/>
  <c r="C48" i="2" s="1"/>
  <c r="J4" i="1"/>
  <c r="C14" i="2" s="1"/>
  <c r="J182" i="1"/>
  <c r="C192" i="2" s="1"/>
  <c r="J62" i="1"/>
  <c r="C72" i="2" s="1"/>
  <c r="J79" i="1"/>
  <c r="C89" i="2" s="1"/>
  <c r="J15" i="1"/>
  <c r="C25" i="2" s="1"/>
  <c r="J161" i="1"/>
  <c r="C171" i="2" s="1"/>
  <c r="J113" i="1"/>
  <c r="C123" i="2" s="1"/>
  <c r="J44" i="1"/>
  <c r="C54" i="2" s="1"/>
  <c r="J176" i="1"/>
  <c r="C186" i="2" s="1"/>
  <c r="J89" i="1"/>
  <c r="C99" i="2" s="1"/>
  <c r="J20" i="1"/>
  <c r="C30" i="2" s="1"/>
  <c r="J157" i="1"/>
  <c r="C167" i="2" s="1"/>
  <c r="J110" i="1"/>
  <c r="C120" i="2" s="1"/>
  <c r="J41" i="1"/>
  <c r="C51" i="2" s="1"/>
  <c r="J46" i="1"/>
  <c r="C56" i="2" s="1"/>
  <c r="J77" i="1"/>
  <c r="C87" i="2" s="1"/>
  <c r="J92" i="1"/>
  <c r="C102" i="2" s="1"/>
  <c r="J73" i="1"/>
  <c r="C83" i="2" s="1"/>
  <c r="J68" i="1"/>
  <c r="C78" i="2" s="1"/>
  <c r="J108" i="1"/>
  <c r="C118" i="2" s="1"/>
  <c r="J94" i="1"/>
  <c r="C104" i="2" s="1"/>
  <c r="J82" i="1"/>
  <c r="C92" i="2" s="1"/>
  <c r="J137" i="1"/>
  <c r="C147" i="2" s="1"/>
  <c r="J168" i="1"/>
  <c r="C178" i="2" s="1"/>
  <c r="J52" i="1"/>
  <c r="C62" i="2" s="1"/>
  <c r="J36" i="1"/>
  <c r="C46" i="2" s="1"/>
  <c r="J125" i="1"/>
  <c r="C135" i="2" s="1"/>
  <c r="J180" i="1"/>
  <c r="C190" i="2" s="1"/>
  <c r="J30" i="1"/>
  <c r="C40" i="2" s="1"/>
  <c r="J56" i="1"/>
  <c r="C66" i="2" s="1"/>
  <c r="J60" i="1"/>
  <c r="C70" i="2" s="1"/>
  <c r="J121" i="1"/>
  <c r="C131" i="2" s="1"/>
  <c r="J148" i="1"/>
  <c r="C158" i="2" s="1"/>
  <c r="J57" i="1"/>
  <c r="C67" i="2" s="1"/>
  <c r="J122" i="1"/>
  <c r="C132" i="2" s="1"/>
  <c r="J109" i="1"/>
  <c r="C119" i="2" s="1"/>
  <c r="J138" i="1"/>
  <c r="C148" i="2" s="1"/>
  <c r="J18" i="1"/>
  <c r="C28" i="2" s="1"/>
  <c r="J76" i="1"/>
  <c r="C86" i="2" s="1"/>
  <c r="J47" i="1"/>
  <c r="C57" i="2" s="1"/>
  <c r="J59" i="1"/>
  <c r="C69" i="2" s="1"/>
  <c r="J163" i="1"/>
  <c r="C173" i="2" s="1"/>
  <c r="J139" i="1"/>
  <c r="C149" i="2" s="1"/>
  <c r="J147" i="1"/>
  <c r="C157" i="2" s="1"/>
  <c r="J87" i="1"/>
  <c r="C97" i="2" s="1"/>
  <c r="J48" i="1"/>
  <c r="C58" i="2" s="1"/>
  <c r="J106" i="1"/>
  <c r="C116" i="2" s="1"/>
  <c r="J21" i="1"/>
  <c r="C31" i="2" s="1"/>
  <c r="J51" i="1"/>
  <c r="C61" i="2" s="1"/>
  <c r="J123" i="1"/>
  <c r="C133" i="2" s="1"/>
  <c r="J31" i="1"/>
  <c r="C41" i="2" s="1"/>
  <c r="J49" i="1"/>
  <c r="C59" i="2" s="1"/>
  <c r="J150" i="1"/>
  <c r="C160" i="2" s="1"/>
  <c r="J179" i="1"/>
  <c r="C189" i="2" s="1"/>
  <c r="J65" i="1"/>
  <c r="C75" i="2" s="1"/>
  <c r="J134" i="1"/>
  <c r="C144" i="2" s="1"/>
  <c r="J33" i="1"/>
  <c r="C43" i="2" s="1"/>
  <c r="J191" i="1"/>
  <c r="C200" i="2" s="1"/>
  <c r="J3" i="1"/>
  <c r="C13" i="2" s="1"/>
  <c r="J16" i="1"/>
  <c r="C26" i="2" s="1"/>
  <c r="J187" i="1"/>
  <c r="C197" i="2" s="1"/>
  <c r="J23" i="1"/>
  <c r="C33" i="2" s="1"/>
  <c r="J86" i="1"/>
  <c r="C96" i="2" s="1"/>
  <c r="J111" i="1"/>
  <c r="C121" i="2" s="1"/>
  <c r="J39" i="1"/>
  <c r="C49" i="2" s="1"/>
  <c r="J70" i="1"/>
  <c r="C80" i="2" s="1"/>
  <c r="J145" i="1"/>
  <c r="C155" i="2" s="1"/>
  <c r="J174" i="1"/>
  <c r="C184" i="2" s="1"/>
  <c r="J167" i="1"/>
  <c r="C177" i="2" s="1"/>
  <c r="J80" i="1"/>
  <c r="C90" i="2" s="1"/>
  <c r="J171" i="1"/>
  <c r="C181" i="2" s="1"/>
  <c r="H7" i="2"/>
  <c r="N5" i="4" s="1"/>
  <c r="J186" i="1"/>
  <c r="C196" i="2" s="1"/>
  <c r="J175" i="1"/>
  <c r="C185" i="2" s="1"/>
  <c r="J149" i="1"/>
  <c r="C159" i="2" s="1"/>
  <c r="J5" i="1"/>
  <c r="J115" i="1"/>
  <c r="C125" i="2" s="1"/>
  <c r="J11" i="1"/>
  <c r="C21" i="2" s="1"/>
  <c r="J95" i="1"/>
  <c r="C105" i="2" s="1"/>
  <c r="J101" i="1"/>
  <c r="C111" i="2" s="1"/>
  <c r="J54" i="1"/>
  <c r="C64" i="2" s="1"/>
  <c r="J177" i="1"/>
  <c r="C187" i="2" s="1"/>
  <c r="J112" i="1"/>
  <c r="C122" i="2" s="1"/>
  <c r="J83" i="1"/>
  <c r="C93" i="2" s="1"/>
  <c r="J117" i="1"/>
  <c r="C127" i="2" s="1"/>
  <c r="J154" i="1"/>
  <c r="C164" i="2" s="1"/>
  <c r="J99" i="1"/>
  <c r="C109" i="2" s="1"/>
  <c r="J107" i="1"/>
  <c r="C117" i="2" s="1"/>
  <c r="J162" i="1"/>
  <c r="C172" i="2" s="1"/>
  <c r="J19" i="1"/>
  <c r="C29" i="2" s="1"/>
  <c r="E27" i="4" s="1"/>
  <c r="J53" i="1"/>
  <c r="C63" i="2" s="1"/>
  <c r="J155" i="1"/>
  <c r="C165" i="2" s="1"/>
  <c r="J129" i="1"/>
  <c r="C139" i="2" s="1"/>
  <c r="J40" i="1"/>
  <c r="C50" i="2" s="1"/>
  <c r="E48" i="4" s="1"/>
  <c r="J98" i="1"/>
  <c r="C108" i="2" s="1"/>
  <c r="J26" i="1"/>
  <c r="C36" i="2" s="1"/>
  <c r="J165" i="1"/>
  <c r="C175" i="2" s="1"/>
  <c r="J9" i="1"/>
  <c r="C19" i="2" s="1"/>
  <c r="E17" i="4" s="1"/>
  <c r="J12" i="1"/>
  <c r="C22" i="2" s="1"/>
  <c r="J104" i="1"/>
  <c r="C114" i="2" s="1"/>
  <c r="J146" i="1"/>
  <c r="C156" i="2" s="1"/>
  <c r="J78" i="1"/>
  <c r="C88" i="2" s="1"/>
  <c r="E86" i="4" s="1"/>
  <c r="J173" i="1"/>
  <c r="C183" i="2" s="1"/>
  <c r="J25" i="1"/>
  <c r="C35" i="2" s="1"/>
  <c r="J34" i="1"/>
  <c r="C44" i="2" s="1"/>
  <c r="J105" i="1"/>
  <c r="C115" i="2" s="1"/>
  <c r="E113" i="4" s="1"/>
  <c r="J24" i="1"/>
  <c r="C34" i="2" s="1"/>
  <c r="J153" i="1"/>
  <c r="C163" i="2" s="1"/>
  <c r="J29" i="1"/>
  <c r="C39" i="2" s="1"/>
  <c r="J90" i="1"/>
  <c r="C100" i="2" s="1"/>
  <c r="E98" i="4" s="1"/>
  <c r="J93" i="1"/>
  <c r="C103" i="2" s="1"/>
  <c r="J189" i="1"/>
  <c r="C199" i="2" s="1"/>
  <c r="J84" i="1"/>
  <c r="C94" i="2" s="1"/>
  <c r="J184" i="1"/>
  <c r="C194" i="2" s="1"/>
  <c r="E192" i="4" s="1"/>
  <c r="J6" i="1"/>
  <c r="C16" i="2" s="1"/>
  <c r="J158" i="1"/>
  <c r="C168" i="2" s="1"/>
  <c r="J67" i="1"/>
  <c r="C77" i="2" s="1"/>
  <c r="J17" i="1"/>
  <c r="C27" i="2" s="1"/>
  <c r="E25" i="4" s="1"/>
  <c r="G176" i="2"/>
  <c r="M176" i="2"/>
  <c r="K176" i="2"/>
  <c r="E176" i="2"/>
  <c r="S176" i="2"/>
  <c r="O176" i="2"/>
  <c r="W176" i="2"/>
  <c r="Q176" i="2"/>
  <c r="I176" i="2"/>
  <c r="H176" i="2" s="1"/>
  <c r="N174" i="4" s="1"/>
  <c r="P174" i="4" s="1"/>
  <c r="U176" i="2"/>
  <c r="Y176" i="2"/>
  <c r="N7" i="2"/>
  <c r="Z5" i="4" s="1"/>
  <c r="T7" i="2"/>
  <c r="AL5" i="4" s="1"/>
  <c r="F7" i="2"/>
  <c r="V7" i="2"/>
  <c r="AP5" i="4" s="1"/>
  <c r="B7" i="2"/>
  <c r="L7" i="2"/>
  <c r="D7" i="2"/>
  <c r="F5" i="4" s="1"/>
  <c r="R7" i="2"/>
  <c r="AH5" i="4" s="1"/>
  <c r="J7" i="2"/>
  <c r="R5" i="4" s="1"/>
  <c r="X7" i="2"/>
  <c r="AT5" i="4" s="1"/>
  <c r="P7" i="2"/>
  <c r="AD5" i="4" s="1"/>
  <c r="AW10" i="4"/>
  <c r="BA10" i="4"/>
  <c r="AO10" i="4"/>
  <c r="AG10" i="4"/>
  <c r="Y10" i="4"/>
  <c r="Q10" i="4"/>
  <c r="I10" i="4"/>
  <c r="AS10" i="4"/>
  <c r="AK10" i="4"/>
  <c r="AC10" i="4"/>
  <c r="U10" i="4"/>
  <c r="M10" i="4"/>
  <c r="AW174" i="4"/>
  <c r="BA174" i="4"/>
  <c r="AO174" i="4"/>
  <c r="AS174" i="4"/>
  <c r="AG174" i="4"/>
  <c r="AK174" i="4"/>
  <c r="Y174" i="4"/>
  <c r="AC174" i="4"/>
  <c r="Q174" i="4"/>
  <c r="U174" i="4"/>
  <c r="I174" i="4"/>
  <c r="M174" i="4"/>
  <c r="E88" i="4"/>
  <c r="Y90" i="2"/>
  <c r="W90" i="2"/>
  <c r="Q90" i="2"/>
  <c r="O90" i="2"/>
  <c r="M90" i="2"/>
  <c r="K90" i="2"/>
  <c r="I90" i="2"/>
  <c r="U90" i="2"/>
  <c r="S90" i="2"/>
  <c r="E90" i="2"/>
  <c r="G90" i="2"/>
  <c r="U155" i="2"/>
  <c r="K155" i="2"/>
  <c r="E155" i="2"/>
  <c r="O181" i="2"/>
  <c r="M181" i="2"/>
  <c r="U17" i="2"/>
  <c r="I17" i="2"/>
  <c r="H17" i="2" s="1"/>
  <c r="N15" i="4" s="1"/>
  <c r="P15" i="4" s="1"/>
  <c r="K17" i="2"/>
  <c r="G184" i="2"/>
  <c r="F184" i="2" s="1"/>
  <c r="J182" i="4" s="1"/>
  <c r="L182" i="4" s="1"/>
  <c r="U52" i="2"/>
  <c r="S52" i="2"/>
  <c r="Q52" i="2"/>
  <c r="E47" i="4"/>
  <c r="Y49" i="2"/>
  <c r="W49" i="2"/>
  <c r="U49" i="2"/>
  <c r="S49" i="2"/>
  <c r="Q49" i="2"/>
  <c r="O49" i="2"/>
  <c r="M49" i="2"/>
  <c r="G49" i="2"/>
  <c r="I49" i="2"/>
  <c r="E49" i="2"/>
  <c r="K49" i="2"/>
  <c r="E71" i="4"/>
  <c r="Y73" i="2"/>
  <c r="W73" i="2"/>
  <c r="U73" i="2"/>
  <c r="S73" i="2"/>
  <c r="Q73" i="2"/>
  <c r="O73" i="2"/>
  <c r="M73" i="2"/>
  <c r="G73" i="2"/>
  <c r="K73" i="2"/>
  <c r="I73" i="2"/>
  <c r="E73" i="2"/>
  <c r="D73" i="2" s="1"/>
  <c r="F71" i="4" s="1"/>
  <c r="H71" i="4" s="1"/>
  <c r="E31" i="4"/>
  <c r="Y33" i="2"/>
  <c r="W33" i="2"/>
  <c r="U33" i="2"/>
  <c r="S33" i="2"/>
  <c r="Q33" i="2"/>
  <c r="O33" i="2"/>
  <c r="M33" i="2"/>
  <c r="G33" i="2"/>
  <c r="I33" i="2"/>
  <c r="E33" i="2"/>
  <c r="K33" i="2"/>
  <c r="E110" i="4"/>
  <c r="W112" i="2"/>
  <c r="Y112" i="2"/>
  <c r="U112" i="2"/>
  <c r="S112" i="2"/>
  <c r="K112" i="2"/>
  <c r="I112" i="2"/>
  <c r="G112" i="2"/>
  <c r="O112" i="2"/>
  <c r="E112" i="2"/>
  <c r="Q112" i="2"/>
  <c r="M112" i="2"/>
  <c r="M13" i="2"/>
  <c r="K13" i="2"/>
  <c r="K95" i="2"/>
  <c r="E95" i="2"/>
  <c r="E142" i="4"/>
  <c r="O144" i="2"/>
  <c r="U193" i="2"/>
  <c r="Q193" i="2"/>
  <c r="K193" i="2"/>
  <c r="E158" i="4"/>
  <c r="W160" i="2"/>
  <c r="Y160" i="2"/>
  <c r="U160" i="2"/>
  <c r="S160" i="2"/>
  <c r="K160" i="2"/>
  <c r="I160" i="2"/>
  <c r="G160" i="2"/>
  <c r="O160" i="2"/>
  <c r="E160" i="2"/>
  <c r="Q160" i="2"/>
  <c r="M160" i="2"/>
  <c r="E43" i="4"/>
  <c r="Y45" i="2"/>
  <c r="U45" i="2"/>
  <c r="S45" i="2"/>
  <c r="W45" i="2"/>
  <c r="Q45" i="2"/>
  <c r="O45" i="2"/>
  <c r="M45" i="2"/>
  <c r="G45" i="2"/>
  <c r="E45" i="2"/>
  <c r="K45" i="2"/>
  <c r="I45" i="2"/>
  <c r="E131" i="4"/>
  <c r="Y133" i="2"/>
  <c r="W133" i="2"/>
  <c r="U133" i="2"/>
  <c r="S133" i="2"/>
  <c r="Q133" i="2"/>
  <c r="O133" i="2"/>
  <c r="M133" i="2"/>
  <c r="K133" i="2"/>
  <c r="E133" i="2"/>
  <c r="I133" i="2"/>
  <c r="G133" i="2"/>
  <c r="E126" i="4"/>
  <c r="W128" i="2"/>
  <c r="Y128" i="2"/>
  <c r="U128" i="2"/>
  <c r="S128" i="2"/>
  <c r="K128" i="2"/>
  <c r="I128" i="2"/>
  <c r="G128" i="2"/>
  <c r="O128" i="2"/>
  <c r="E128" i="2"/>
  <c r="Q128" i="2"/>
  <c r="M128" i="2"/>
  <c r="E114" i="4"/>
  <c r="G116" i="2"/>
  <c r="M116" i="2"/>
  <c r="W143" i="2"/>
  <c r="K143" i="2"/>
  <c r="E143" i="2"/>
  <c r="E155" i="4"/>
  <c r="G157" i="2"/>
  <c r="F157" i="2" s="1"/>
  <c r="J155" i="4" s="1"/>
  <c r="L155" i="4" s="1"/>
  <c r="S81" i="2"/>
  <c r="W81" i="2"/>
  <c r="K81" i="2"/>
  <c r="E67" i="4"/>
  <c r="Y69" i="2"/>
  <c r="U69" i="2"/>
  <c r="S69" i="2"/>
  <c r="W69" i="2"/>
  <c r="Q69" i="2"/>
  <c r="O69" i="2"/>
  <c r="M69" i="2"/>
  <c r="K69" i="2"/>
  <c r="E69" i="2"/>
  <c r="I69" i="2"/>
  <c r="G69" i="2"/>
  <c r="E36" i="4"/>
  <c r="Y38" i="2"/>
  <c r="W38" i="2"/>
  <c r="S38" i="2"/>
  <c r="Q38" i="2"/>
  <c r="P38" i="2" s="1"/>
  <c r="AD36" i="4" s="1"/>
  <c r="AF36" i="4" s="1"/>
  <c r="O38" i="2"/>
  <c r="M38" i="2"/>
  <c r="U38" i="2"/>
  <c r="K38" i="2"/>
  <c r="I38" i="2"/>
  <c r="G38" i="2"/>
  <c r="E38" i="2"/>
  <c r="E26" i="4"/>
  <c r="W28" i="2"/>
  <c r="Y28" i="2"/>
  <c r="U28" i="2"/>
  <c r="S28" i="2"/>
  <c r="K28" i="2"/>
  <c r="I28" i="2"/>
  <c r="G28" i="2"/>
  <c r="Q28" i="2"/>
  <c r="E28" i="2"/>
  <c r="M28" i="2"/>
  <c r="O28" i="2"/>
  <c r="E53" i="4"/>
  <c r="Y55" i="2"/>
  <c r="W55" i="2"/>
  <c r="U55" i="2"/>
  <c r="K55" i="2"/>
  <c r="S55" i="2"/>
  <c r="Q55" i="2"/>
  <c r="O55" i="2"/>
  <c r="M55" i="2"/>
  <c r="I55" i="2"/>
  <c r="G55" i="2"/>
  <c r="E55" i="2"/>
  <c r="E130" i="4"/>
  <c r="G132" i="2"/>
  <c r="M132" i="2"/>
  <c r="S182" i="2"/>
  <c r="Q182" i="2"/>
  <c r="P182" i="2" s="1"/>
  <c r="AD180" i="4" s="1"/>
  <c r="AF180" i="4" s="1"/>
  <c r="E182" i="2"/>
  <c r="E129" i="4"/>
  <c r="M131" i="2"/>
  <c r="S131" i="2"/>
  <c r="U23" i="2"/>
  <c r="K23" i="2"/>
  <c r="E23" i="2"/>
  <c r="E38" i="4"/>
  <c r="W40" i="2"/>
  <c r="U40" i="2"/>
  <c r="S40" i="2"/>
  <c r="Y40" i="2"/>
  <c r="K40" i="2"/>
  <c r="I40" i="2"/>
  <c r="G40" i="2"/>
  <c r="E40" i="2"/>
  <c r="M40" i="2"/>
  <c r="O40" i="2"/>
  <c r="Q40" i="2"/>
  <c r="E69" i="4"/>
  <c r="Y71" i="2"/>
  <c r="W71" i="2"/>
  <c r="U71" i="2"/>
  <c r="K71" i="2"/>
  <c r="S71" i="2"/>
  <c r="Q71" i="2"/>
  <c r="O71" i="2"/>
  <c r="M71" i="2"/>
  <c r="I71" i="2"/>
  <c r="G71" i="2"/>
  <c r="E71" i="2"/>
  <c r="E44" i="4"/>
  <c r="Y46" i="2"/>
  <c r="W46" i="2"/>
  <c r="S46" i="2"/>
  <c r="Q46" i="2"/>
  <c r="P46" i="2" s="1"/>
  <c r="AD44" i="4" s="1"/>
  <c r="AF44" i="4" s="1"/>
  <c r="O46" i="2"/>
  <c r="M46" i="2"/>
  <c r="U46" i="2"/>
  <c r="K46" i="2"/>
  <c r="I46" i="2"/>
  <c r="G46" i="2"/>
  <c r="E46" i="2"/>
  <c r="E196" i="4"/>
  <c r="Y198" i="2"/>
  <c r="W198" i="2"/>
  <c r="Q198" i="2"/>
  <c r="O198" i="2"/>
  <c r="M198" i="2"/>
  <c r="U198" i="2"/>
  <c r="K198" i="2"/>
  <c r="I198" i="2"/>
  <c r="H198" i="2" s="1"/>
  <c r="N196" i="4" s="1"/>
  <c r="P196" i="4" s="1"/>
  <c r="G198" i="2"/>
  <c r="S198" i="2"/>
  <c r="E198" i="2"/>
  <c r="E145" i="4"/>
  <c r="M147" i="2"/>
  <c r="S147" i="2"/>
  <c r="U60" i="2"/>
  <c r="S60" i="2"/>
  <c r="M60" i="2"/>
  <c r="E116" i="4"/>
  <c r="U118" i="2"/>
  <c r="K118" i="2"/>
  <c r="S142" i="2"/>
  <c r="Q142" i="2"/>
  <c r="G142" i="2"/>
  <c r="E100" i="4"/>
  <c r="Y102" i="2"/>
  <c r="W102" i="2"/>
  <c r="S102" i="2"/>
  <c r="Q102" i="2"/>
  <c r="P102" i="2" s="1"/>
  <c r="AD100" i="4" s="1"/>
  <c r="AF100" i="4" s="1"/>
  <c r="O102" i="2"/>
  <c r="M102" i="2"/>
  <c r="U102" i="2"/>
  <c r="K102" i="2"/>
  <c r="I102" i="2"/>
  <c r="G102" i="2"/>
  <c r="E102" i="2"/>
  <c r="E18" i="4"/>
  <c r="W20" i="2"/>
  <c r="U20" i="2"/>
  <c r="S20" i="2"/>
  <c r="Y20" i="2"/>
  <c r="K20" i="2"/>
  <c r="I20" i="2"/>
  <c r="G20" i="2"/>
  <c r="M20" i="2"/>
  <c r="E20" i="2"/>
  <c r="O20" i="2"/>
  <c r="Q20" i="2"/>
  <c r="E49" i="4"/>
  <c r="Y51" i="2"/>
  <c r="U51" i="2"/>
  <c r="W51" i="2"/>
  <c r="K51" i="2"/>
  <c r="Q51" i="2"/>
  <c r="O51" i="2"/>
  <c r="M51" i="2"/>
  <c r="S51" i="2"/>
  <c r="G51" i="2"/>
  <c r="E51" i="2"/>
  <c r="I51" i="2"/>
  <c r="H51" i="2" s="1"/>
  <c r="N49" i="4" s="1"/>
  <c r="P49" i="4" s="1"/>
  <c r="E177" i="4"/>
  <c r="Y179" i="2"/>
  <c r="U179" i="2"/>
  <c r="K179" i="2"/>
  <c r="W179" i="2"/>
  <c r="Q179" i="2"/>
  <c r="O179" i="2"/>
  <c r="M179" i="2"/>
  <c r="S179" i="2"/>
  <c r="G179" i="2"/>
  <c r="E179" i="2"/>
  <c r="I179" i="2"/>
  <c r="H179" i="2" s="1"/>
  <c r="N177" i="4" s="1"/>
  <c r="P177" i="4" s="1"/>
  <c r="E28" i="4"/>
  <c r="G30" i="2"/>
  <c r="U30" i="2"/>
  <c r="U18" i="2"/>
  <c r="Q18" i="2"/>
  <c r="P18" i="2" s="1"/>
  <c r="AD16" i="4" s="1"/>
  <c r="AF16" i="4" s="1"/>
  <c r="E18" i="2"/>
  <c r="E52" i="4"/>
  <c r="U54" i="2"/>
  <c r="K54" i="2"/>
  <c r="U32" i="2"/>
  <c r="S32" i="2"/>
  <c r="O32" i="2"/>
  <c r="E32" i="2"/>
  <c r="E23" i="4"/>
  <c r="Y25" i="2"/>
  <c r="W25" i="2"/>
  <c r="U25" i="2"/>
  <c r="S25" i="2"/>
  <c r="Q25" i="2"/>
  <c r="O25" i="2"/>
  <c r="M25" i="2"/>
  <c r="G25" i="2"/>
  <c r="F25" i="2" s="1"/>
  <c r="J23" i="4" s="1"/>
  <c r="L23" i="4" s="1"/>
  <c r="K25" i="2"/>
  <c r="I25" i="2"/>
  <c r="E25" i="2"/>
  <c r="E150" i="4"/>
  <c r="W152" i="2"/>
  <c r="U152" i="2"/>
  <c r="S152" i="2"/>
  <c r="K152" i="2"/>
  <c r="I152" i="2"/>
  <c r="H152" i="2" s="1"/>
  <c r="N150" i="4" s="1"/>
  <c r="P150" i="4" s="1"/>
  <c r="Y152" i="2"/>
  <c r="G152" i="2"/>
  <c r="E152" i="2"/>
  <c r="D152" i="2" s="1"/>
  <c r="F150" i="4" s="1"/>
  <c r="H150" i="4" s="1"/>
  <c r="M152" i="2"/>
  <c r="O152" i="2"/>
  <c r="Q152" i="2"/>
  <c r="E190" i="4"/>
  <c r="W192" i="2"/>
  <c r="U192" i="2"/>
  <c r="S192" i="2"/>
  <c r="Y192" i="2"/>
  <c r="K192" i="2"/>
  <c r="I192" i="2"/>
  <c r="G192" i="2"/>
  <c r="O192" i="2"/>
  <c r="E192" i="2"/>
  <c r="Q192" i="2"/>
  <c r="M192" i="2"/>
  <c r="E46" i="4"/>
  <c r="W48" i="2"/>
  <c r="S48" i="2"/>
  <c r="K48" i="2"/>
  <c r="O48" i="2"/>
  <c r="E48" i="2"/>
  <c r="E72" i="4"/>
  <c r="Y74" i="2"/>
  <c r="W74" i="2"/>
  <c r="Q74" i="2"/>
  <c r="O74" i="2"/>
  <c r="M74" i="2"/>
  <c r="K74" i="2"/>
  <c r="I74" i="2"/>
  <c r="U74" i="2"/>
  <c r="E74" i="2"/>
  <c r="S74" i="2"/>
  <c r="G74" i="2"/>
  <c r="E159" i="4"/>
  <c r="Y161" i="2"/>
  <c r="W161" i="2"/>
  <c r="U161" i="2"/>
  <c r="S161" i="2"/>
  <c r="Q161" i="2"/>
  <c r="O161" i="2"/>
  <c r="M161" i="2"/>
  <c r="G161" i="2"/>
  <c r="F161" i="2" s="1"/>
  <c r="J159" i="4" s="1"/>
  <c r="L159" i="4" s="1"/>
  <c r="I161" i="2"/>
  <c r="H161" i="2" s="1"/>
  <c r="N159" i="4" s="1"/>
  <c r="P159" i="4" s="1"/>
  <c r="E161" i="2"/>
  <c r="K161" i="2"/>
  <c r="E94" i="4"/>
  <c r="W96" i="2"/>
  <c r="S96" i="2"/>
  <c r="K96" i="2"/>
  <c r="O96" i="2"/>
  <c r="E96" i="2"/>
  <c r="E139" i="4"/>
  <c r="Y141" i="2"/>
  <c r="S141" i="2"/>
  <c r="Q141" i="2"/>
  <c r="G141" i="2"/>
  <c r="E141" i="2"/>
  <c r="E24" i="4"/>
  <c r="Y26" i="2"/>
  <c r="O26" i="2"/>
  <c r="M26" i="2"/>
  <c r="I26" i="2"/>
  <c r="H26" i="2" s="1"/>
  <c r="N24" i="4" s="1"/>
  <c r="P24" i="4" s="1"/>
  <c r="U26" i="2"/>
  <c r="E135" i="4"/>
  <c r="Y137" i="2"/>
  <c r="S137" i="2"/>
  <c r="Q137" i="2"/>
  <c r="K137" i="2"/>
  <c r="I137" i="2"/>
  <c r="H137" i="2" s="1"/>
  <c r="N135" i="4" s="1"/>
  <c r="P135" i="4" s="1"/>
  <c r="E41" i="4"/>
  <c r="Y43" i="2"/>
  <c r="U43" i="2"/>
  <c r="W43" i="2"/>
  <c r="V43" i="2" s="1"/>
  <c r="AP41" i="4" s="1"/>
  <c r="AR41" i="4" s="1"/>
  <c r="K43" i="2"/>
  <c r="Q43" i="2"/>
  <c r="O43" i="2"/>
  <c r="M43" i="2"/>
  <c r="S43" i="2"/>
  <c r="G43" i="2"/>
  <c r="I43" i="2"/>
  <c r="E43" i="2"/>
  <c r="E35" i="4"/>
  <c r="Y37" i="2"/>
  <c r="U37" i="2"/>
  <c r="S37" i="2"/>
  <c r="W37" i="2"/>
  <c r="Q37" i="2"/>
  <c r="O37" i="2"/>
  <c r="M37" i="2"/>
  <c r="K37" i="2"/>
  <c r="E37" i="2"/>
  <c r="I37" i="2"/>
  <c r="G37" i="2"/>
  <c r="E187" i="4"/>
  <c r="Y189" i="2"/>
  <c r="W189" i="2"/>
  <c r="U189" i="2"/>
  <c r="S189" i="2"/>
  <c r="Q189" i="2"/>
  <c r="O189" i="2"/>
  <c r="M189" i="2"/>
  <c r="G189" i="2"/>
  <c r="E189" i="2"/>
  <c r="I189" i="2"/>
  <c r="K189" i="2"/>
  <c r="E40" i="4"/>
  <c r="Y42" i="2"/>
  <c r="W42" i="2"/>
  <c r="Q42" i="2"/>
  <c r="O42" i="2"/>
  <c r="M42" i="2"/>
  <c r="K42" i="2"/>
  <c r="I42" i="2"/>
  <c r="E42" i="2"/>
  <c r="D42" i="2" s="1"/>
  <c r="F40" i="4" s="1"/>
  <c r="H40" i="4" s="1"/>
  <c r="U42" i="2"/>
  <c r="S42" i="2"/>
  <c r="G42" i="2"/>
  <c r="E39" i="4"/>
  <c r="Y41" i="2"/>
  <c r="S41" i="2"/>
  <c r="Q41" i="2"/>
  <c r="K41" i="2"/>
  <c r="I41" i="2"/>
  <c r="H41" i="2" s="1"/>
  <c r="N39" i="4" s="1"/>
  <c r="P39" i="4" s="1"/>
  <c r="E105" i="4"/>
  <c r="Y107" i="2"/>
  <c r="Q107" i="2"/>
  <c r="P107" i="2" s="1"/>
  <c r="AD105" i="4" s="1"/>
  <c r="AF105" i="4" s="1"/>
  <c r="O107" i="2"/>
  <c r="S107" i="2"/>
  <c r="G107" i="2"/>
  <c r="E29" i="4"/>
  <c r="Y31" i="2"/>
  <c r="K31" i="2"/>
  <c r="S31" i="2"/>
  <c r="M31" i="2"/>
  <c r="I31" i="2"/>
  <c r="H31" i="2" s="1"/>
  <c r="N29" i="4" s="1"/>
  <c r="P29" i="4" s="1"/>
  <c r="E127" i="4"/>
  <c r="Y129" i="2"/>
  <c r="S129" i="2"/>
  <c r="Q129" i="2"/>
  <c r="G129" i="2"/>
  <c r="I129" i="2"/>
  <c r="H129" i="2" s="1"/>
  <c r="N127" i="4" s="1"/>
  <c r="P127" i="4" s="1"/>
  <c r="E95" i="4"/>
  <c r="Y97" i="2"/>
  <c r="W97" i="2"/>
  <c r="U97" i="2"/>
  <c r="S97" i="2"/>
  <c r="Q97" i="2"/>
  <c r="O97" i="2"/>
  <c r="M97" i="2"/>
  <c r="G97" i="2"/>
  <c r="I97" i="2"/>
  <c r="H97" i="2" s="1"/>
  <c r="N95" i="4" s="1"/>
  <c r="P95" i="4" s="1"/>
  <c r="E97" i="2"/>
  <c r="K97" i="2"/>
  <c r="E143" i="4"/>
  <c r="Y145" i="2"/>
  <c r="W145" i="2"/>
  <c r="V145" i="2" s="1"/>
  <c r="AP143" i="4" s="1"/>
  <c r="AR143" i="4" s="1"/>
  <c r="U145" i="2"/>
  <c r="S145" i="2"/>
  <c r="Q145" i="2"/>
  <c r="O145" i="2"/>
  <c r="M145" i="2"/>
  <c r="G145" i="2"/>
  <c r="F145" i="2" s="1"/>
  <c r="J143" i="4" s="1"/>
  <c r="L143" i="4" s="1"/>
  <c r="I145" i="2"/>
  <c r="H145" i="2" s="1"/>
  <c r="N143" i="4" s="1"/>
  <c r="P143" i="4" s="1"/>
  <c r="E145" i="2"/>
  <c r="K145" i="2"/>
  <c r="E171" i="4"/>
  <c r="Y173" i="2"/>
  <c r="W173" i="2"/>
  <c r="U173" i="2"/>
  <c r="S173" i="2"/>
  <c r="Q173" i="2"/>
  <c r="O173" i="2"/>
  <c r="M173" i="2"/>
  <c r="G173" i="2"/>
  <c r="F173" i="2" s="1"/>
  <c r="J171" i="4" s="1"/>
  <c r="L171" i="4" s="1"/>
  <c r="E173" i="2"/>
  <c r="K173" i="2"/>
  <c r="I173" i="2"/>
  <c r="E152" i="4"/>
  <c r="Y154" i="2"/>
  <c r="W154" i="2"/>
  <c r="Q154" i="2"/>
  <c r="O154" i="2"/>
  <c r="M154" i="2"/>
  <c r="K154" i="2"/>
  <c r="I154" i="2"/>
  <c r="U154" i="2"/>
  <c r="S154" i="2"/>
  <c r="E154" i="2"/>
  <c r="G154" i="2"/>
  <c r="E84" i="4"/>
  <c r="Y86" i="2"/>
  <c r="O86" i="2"/>
  <c r="M86" i="2"/>
  <c r="I86" i="2"/>
  <c r="H86" i="2" s="1"/>
  <c r="N84" i="4" s="1"/>
  <c r="P84" i="4" s="1"/>
  <c r="G86" i="2"/>
  <c r="E66" i="4"/>
  <c r="W68" i="2"/>
  <c r="Y68" i="2"/>
  <c r="K68" i="2"/>
  <c r="M68" i="2"/>
  <c r="E68" i="2"/>
  <c r="E117" i="4"/>
  <c r="Y119" i="2"/>
  <c r="S119" i="2"/>
  <c r="Q119" i="2"/>
  <c r="I119" i="2"/>
  <c r="H119" i="2" s="1"/>
  <c r="N117" i="4" s="1"/>
  <c r="P117" i="4" s="1"/>
  <c r="G119" i="2"/>
  <c r="E193" i="4"/>
  <c r="Y195" i="2"/>
  <c r="W195" i="2"/>
  <c r="Q195" i="2"/>
  <c r="K195" i="2"/>
  <c r="G195" i="2"/>
  <c r="E156" i="4"/>
  <c r="Y158" i="2"/>
  <c r="W158" i="2"/>
  <c r="S158" i="2"/>
  <c r="Q158" i="2"/>
  <c r="O158" i="2"/>
  <c r="M158" i="2"/>
  <c r="U158" i="2"/>
  <c r="K158" i="2"/>
  <c r="I158" i="2"/>
  <c r="H158" i="2" s="1"/>
  <c r="N156" i="4" s="1"/>
  <c r="P156" i="4" s="1"/>
  <c r="G158" i="2"/>
  <c r="E158" i="2"/>
  <c r="E80" i="4"/>
  <c r="Y82" i="2"/>
  <c r="W82" i="2"/>
  <c r="U82" i="2"/>
  <c r="Q82" i="2"/>
  <c r="P82" i="2" s="1"/>
  <c r="AD80" i="4" s="1"/>
  <c r="AF80" i="4" s="1"/>
  <c r="O82" i="2"/>
  <c r="M82" i="2"/>
  <c r="K82" i="2"/>
  <c r="I82" i="2"/>
  <c r="H82" i="2" s="1"/>
  <c r="N80" i="4" s="1"/>
  <c r="P80" i="4" s="1"/>
  <c r="S82" i="2"/>
  <c r="E82" i="2"/>
  <c r="G82" i="2"/>
  <c r="E64" i="4"/>
  <c r="Y66" i="2"/>
  <c r="W66" i="2"/>
  <c r="U66" i="2"/>
  <c r="Q66" i="2"/>
  <c r="P66" i="2" s="1"/>
  <c r="AD64" i="4" s="1"/>
  <c r="AF64" i="4" s="1"/>
  <c r="O66" i="2"/>
  <c r="M66" i="2"/>
  <c r="K66" i="2"/>
  <c r="I66" i="2"/>
  <c r="H66" i="2" s="1"/>
  <c r="N64" i="4" s="1"/>
  <c r="P64" i="4" s="1"/>
  <c r="S66" i="2"/>
  <c r="G66" i="2"/>
  <c r="E66" i="2"/>
  <c r="E82" i="4"/>
  <c r="W84" i="2"/>
  <c r="U84" i="2"/>
  <c r="S84" i="2"/>
  <c r="Y84" i="2"/>
  <c r="K84" i="2"/>
  <c r="I84" i="2"/>
  <c r="G84" i="2"/>
  <c r="M84" i="2"/>
  <c r="E84" i="2"/>
  <c r="O84" i="2"/>
  <c r="Q84" i="2"/>
  <c r="E133" i="4"/>
  <c r="Y135" i="2"/>
  <c r="U135" i="2"/>
  <c r="K135" i="2"/>
  <c r="S135" i="2"/>
  <c r="Q135" i="2"/>
  <c r="O135" i="2"/>
  <c r="M135" i="2"/>
  <c r="W135" i="2"/>
  <c r="I135" i="2"/>
  <c r="H135" i="2" s="1"/>
  <c r="N133" i="4" s="1"/>
  <c r="P133" i="4" s="1"/>
  <c r="G135" i="2"/>
  <c r="E135" i="2"/>
  <c r="E96" i="4"/>
  <c r="Y98" i="2"/>
  <c r="W98" i="2"/>
  <c r="U98" i="2"/>
  <c r="Q98" i="2"/>
  <c r="P98" i="2" s="1"/>
  <c r="AD96" i="4" s="1"/>
  <c r="AF96" i="4" s="1"/>
  <c r="O98" i="2"/>
  <c r="M98" i="2"/>
  <c r="K98" i="2"/>
  <c r="I98" i="2"/>
  <c r="H98" i="2" s="1"/>
  <c r="N96" i="4" s="1"/>
  <c r="P96" i="4" s="1"/>
  <c r="G98" i="2"/>
  <c r="S98" i="2"/>
  <c r="E98" i="2"/>
  <c r="E176" i="4"/>
  <c r="W178" i="2"/>
  <c r="U178" i="2"/>
  <c r="Q178" i="2"/>
  <c r="O178" i="2"/>
  <c r="M178" i="2"/>
  <c r="Y178" i="2"/>
  <c r="K178" i="2"/>
  <c r="I178" i="2"/>
  <c r="H178" i="2" s="1"/>
  <c r="N176" i="4" s="1"/>
  <c r="P176" i="4" s="1"/>
  <c r="S178" i="2"/>
  <c r="G178" i="2"/>
  <c r="E178" i="2"/>
  <c r="E144" i="4"/>
  <c r="Y146" i="2"/>
  <c r="W146" i="2"/>
  <c r="U146" i="2"/>
  <c r="Q146" i="2"/>
  <c r="P146" i="2" s="1"/>
  <c r="AD144" i="4" s="1"/>
  <c r="AF144" i="4" s="1"/>
  <c r="O146" i="2"/>
  <c r="M146" i="2"/>
  <c r="K146" i="2"/>
  <c r="I146" i="2"/>
  <c r="H146" i="2" s="1"/>
  <c r="N144" i="4" s="1"/>
  <c r="P144" i="4" s="1"/>
  <c r="S146" i="2"/>
  <c r="E146" i="2"/>
  <c r="G146" i="2"/>
  <c r="E102" i="4"/>
  <c r="W104" i="2"/>
  <c r="U104" i="2"/>
  <c r="S104" i="2"/>
  <c r="Y104" i="2"/>
  <c r="K104" i="2"/>
  <c r="I104" i="2"/>
  <c r="H104" i="2" s="1"/>
  <c r="N102" i="4" s="1"/>
  <c r="P102" i="4" s="1"/>
  <c r="G104" i="2"/>
  <c r="E104" i="2"/>
  <c r="M104" i="2"/>
  <c r="O104" i="2"/>
  <c r="Q104" i="2"/>
  <c r="E148" i="4"/>
  <c r="Y150" i="2"/>
  <c r="W150" i="2"/>
  <c r="S150" i="2"/>
  <c r="Q150" i="2"/>
  <c r="P150" i="2" s="1"/>
  <c r="AD148" i="4" s="1"/>
  <c r="AF148" i="4" s="1"/>
  <c r="O150" i="2"/>
  <c r="M150" i="2"/>
  <c r="U150" i="2"/>
  <c r="K150" i="2"/>
  <c r="I150" i="2"/>
  <c r="H150" i="2" s="1"/>
  <c r="N148" i="4" s="1"/>
  <c r="P148" i="4" s="1"/>
  <c r="G150" i="2"/>
  <c r="E150" i="2"/>
  <c r="E81" i="4"/>
  <c r="Y83" i="2"/>
  <c r="U83" i="2"/>
  <c r="W83" i="2"/>
  <c r="K83" i="2"/>
  <c r="Q83" i="2"/>
  <c r="O83" i="2"/>
  <c r="M83" i="2"/>
  <c r="S83" i="2"/>
  <c r="E83" i="2"/>
  <c r="I83" i="2"/>
  <c r="H83" i="2" s="1"/>
  <c r="N81" i="4" s="1"/>
  <c r="P81" i="4" s="1"/>
  <c r="G83" i="2"/>
  <c r="E132" i="4"/>
  <c r="Y134" i="2"/>
  <c r="W134" i="2"/>
  <c r="S134" i="2"/>
  <c r="Q134" i="2"/>
  <c r="P134" i="2" s="1"/>
  <c r="AD132" i="4" s="1"/>
  <c r="AF132" i="4" s="1"/>
  <c r="O134" i="2"/>
  <c r="M134" i="2"/>
  <c r="U134" i="2"/>
  <c r="K134" i="2"/>
  <c r="I134" i="2"/>
  <c r="H134" i="2" s="1"/>
  <c r="N132" i="4" s="1"/>
  <c r="P132" i="4" s="1"/>
  <c r="G134" i="2"/>
  <c r="E134" i="2"/>
  <c r="E54" i="4"/>
  <c r="W56" i="2"/>
  <c r="U56" i="2"/>
  <c r="S56" i="2"/>
  <c r="Y56" i="2"/>
  <c r="K56" i="2"/>
  <c r="I56" i="2"/>
  <c r="H56" i="2" s="1"/>
  <c r="N54" i="4" s="1"/>
  <c r="P54" i="4" s="1"/>
  <c r="G56" i="2"/>
  <c r="E56" i="2"/>
  <c r="M56" i="2"/>
  <c r="O56" i="2"/>
  <c r="Q56" i="2"/>
  <c r="E172" i="4"/>
  <c r="Y174" i="2"/>
  <c r="W174" i="2"/>
  <c r="S174" i="2"/>
  <c r="Q174" i="2"/>
  <c r="P174" i="2" s="1"/>
  <c r="AD172" i="4" s="1"/>
  <c r="AF172" i="4" s="1"/>
  <c r="O174" i="2"/>
  <c r="M174" i="2"/>
  <c r="U174" i="2"/>
  <c r="K174" i="2"/>
  <c r="I174" i="2"/>
  <c r="H174" i="2" s="1"/>
  <c r="N172" i="4" s="1"/>
  <c r="P172" i="4" s="1"/>
  <c r="E174" i="2"/>
  <c r="G174" i="2"/>
  <c r="E165" i="4"/>
  <c r="Y167" i="2"/>
  <c r="U167" i="2"/>
  <c r="K167" i="2"/>
  <c r="S167" i="2"/>
  <c r="Q167" i="2"/>
  <c r="O167" i="2"/>
  <c r="M167" i="2"/>
  <c r="I167" i="2"/>
  <c r="H167" i="2" s="1"/>
  <c r="N165" i="4" s="1"/>
  <c r="P165" i="4" s="1"/>
  <c r="G167" i="2"/>
  <c r="W167" i="2"/>
  <c r="E167" i="2"/>
  <c r="E128" i="4"/>
  <c r="Y130" i="2"/>
  <c r="W130" i="2"/>
  <c r="U130" i="2"/>
  <c r="Q130" i="2"/>
  <c r="P130" i="2" s="1"/>
  <c r="AD128" i="4" s="1"/>
  <c r="AF128" i="4" s="1"/>
  <c r="O130" i="2"/>
  <c r="M130" i="2"/>
  <c r="K130" i="2"/>
  <c r="I130" i="2"/>
  <c r="H130" i="2" s="1"/>
  <c r="N128" i="4" s="1"/>
  <c r="P128" i="4" s="1"/>
  <c r="G130" i="2"/>
  <c r="S130" i="2"/>
  <c r="E130" i="2"/>
  <c r="E184" i="4"/>
  <c r="W186" i="2"/>
  <c r="Q186" i="2"/>
  <c r="O186" i="2"/>
  <c r="M186" i="2"/>
  <c r="K186" i="2"/>
  <c r="I186" i="2"/>
  <c r="H186" i="2" s="1"/>
  <c r="N184" i="4" s="1"/>
  <c r="P184" i="4" s="1"/>
  <c r="E186" i="2"/>
  <c r="S186" i="2"/>
  <c r="Y186" i="2"/>
  <c r="U186" i="2"/>
  <c r="G186" i="2"/>
  <c r="E51" i="4"/>
  <c r="Y53" i="2"/>
  <c r="U53" i="2"/>
  <c r="S53" i="2"/>
  <c r="W53" i="2"/>
  <c r="Q53" i="2"/>
  <c r="O53" i="2"/>
  <c r="M53" i="2"/>
  <c r="K53" i="2"/>
  <c r="E53" i="2"/>
  <c r="I53" i="2"/>
  <c r="H53" i="2" s="1"/>
  <c r="N51" i="4" s="1"/>
  <c r="P51" i="4" s="1"/>
  <c r="G53" i="2"/>
  <c r="E169" i="4"/>
  <c r="Y171" i="2"/>
  <c r="U171" i="2"/>
  <c r="K171" i="2"/>
  <c r="Q171" i="2"/>
  <c r="P171" i="2" s="1"/>
  <c r="AD169" i="4" s="1"/>
  <c r="AF169" i="4" s="1"/>
  <c r="O171" i="2"/>
  <c r="M171" i="2"/>
  <c r="W171" i="2"/>
  <c r="S171" i="2"/>
  <c r="G171" i="2"/>
  <c r="E171" i="2"/>
  <c r="I171" i="2"/>
  <c r="H171" i="2" s="1"/>
  <c r="N169" i="4" s="1"/>
  <c r="P169" i="4" s="1"/>
  <c r="E111" i="4"/>
  <c r="Y113" i="2"/>
  <c r="W113" i="2"/>
  <c r="U113" i="2"/>
  <c r="S113" i="2"/>
  <c r="Q113" i="2"/>
  <c r="O113" i="2"/>
  <c r="M113" i="2"/>
  <c r="G113" i="2"/>
  <c r="F113" i="2" s="1"/>
  <c r="J111" i="4" s="1"/>
  <c r="L111" i="4" s="1"/>
  <c r="I113" i="2"/>
  <c r="H113" i="2" s="1"/>
  <c r="N111" i="4" s="1"/>
  <c r="P111" i="4" s="1"/>
  <c r="E113" i="2"/>
  <c r="K113" i="2"/>
  <c r="E70" i="4"/>
  <c r="W72" i="2"/>
  <c r="U72" i="2"/>
  <c r="S72" i="2"/>
  <c r="K72" i="2"/>
  <c r="I72" i="2"/>
  <c r="H72" i="2" s="1"/>
  <c r="N70" i="4" s="1"/>
  <c r="P70" i="4" s="1"/>
  <c r="G72" i="2"/>
  <c r="Y72" i="2"/>
  <c r="E72" i="2"/>
  <c r="M72" i="2"/>
  <c r="O72" i="2"/>
  <c r="Q72" i="2"/>
  <c r="E83" i="4"/>
  <c r="Y85" i="2"/>
  <c r="W85" i="2"/>
  <c r="U85" i="2"/>
  <c r="S85" i="2"/>
  <c r="Q85" i="2"/>
  <c r="O85" i="2"/>
  <c r="M85" i="2"/>
  <c r="K85" i="2"/>
  <c r="E85" i="2"/>
  <c r="I85" i="2"/>
  <c r="H85" i="2" s="1"/>
  <c r="N83" i="4" s="1"/>
  <c r="P83" i="4" s="1"/>
  <c r="G85" i="2"/>
  <c r="E175" i="4"/>
  <c r="Y177" i="2"/>
  <c r="W177" i="2"/>
  <c r="U177" i="2"/>
  <c r="S177" i="2"/>
  <c r="Q177" i="2"/>
  <c r="O177" i="2"/>
  <c r="M177" i="2"/>
  <c r="G177" i="2"/>
  <c r="F177" i="2" s="1"/>
  <c r="J175" i="4" s="1"/>
  <c r="L175" i="4" s="1"/>
  <c r="I177" i="2"/>
  <c r="H177" i="2" s="1"/>
  <c r="N175" i="4" s="1"/>
  <c r="P175" i="4" s="1"/>
  <c r="E177" i="2"/>
  <c r="K177" i="2"/>
  <c r="E78" i="4"/>
  <c r="W80" i="2"/>
  <c r="Y80" i="2"/>
  <c r="U80" i="2"/>
  <c r="S80" i="2"/>
  <c r="K80" i="2"/>
  <c r="I80" i="2"/>
  <c r="H80" i="2" s="1"/>
  <c r="N78" i="4" s="1"/>
  <c r="P78" i="4" s="1"/>
  <c r="G80" i="2"/>
  <c r="O80" i="2"/>
  <c r="E80" i="2"/>
  <c r="Q80" i="2"/>
  <c r="M80" i="2"/>
  <c r="E194" i="4"/>
  <c r="Y196" i="2"/>
  <c r="W196" i="2"/>
  <c r="U196" i="2"/>
  <c r="S196" i="2"/>
  <c r="K196" i="2"/>
  <c r="I196" i="2"/>
  <c r="H196" i="2" s="1"/>
  <c r="N194" i="4" s="1"/>
  <c r="P194" i="4" s="1"/>
  <c r="G196" i="2"/>
  <c r="M196" i="2"/>
  <c r="E196" i="2"/>
  <c r="O196" i="2"/>
  <c r="Q196" i="2"/>
  <c r="E183" i="4"/>
  <c r="U185" i="2"/>
  <c r="S185" i="2"/>
  <c r="O185" i="2"/>
  <c r="G185" i="2"/>
  <c r="I185" i="2"/>
  <c r="H185" i="2" s="1"/>
  <c r="N183" i="4" s="1"/>
  <c r="P183" i="4" s="1"/>
  <c r="E185" i="2"/>
  <c r="W159" i="2"/>
  <c r="K159" i="2"/>
  <c r="E123" i="4"/>
  <c r="Y125" i="2"/>
  <c r="W125" i="2"/>
  <c r="U125" i="2"/>
  <c r="S125" i="2"/>
  <c r="Q125" i="2"/>
  <c r="O125" i="2"/>
  <c r="M125" i="2"/>
  <c r="G125" i="2"/>
  <c r="E125" i="2"/>
  <c r="I125" i="2"/>
  <c r="H125" i="2" s="1"/>
  <c r="N123" i="4" s="1"/>
  <c r="P123" i="4" s="1"/>
  <c r="K125" i="2"/>
  <c r="E19" i="4"/>
  <c r="U21" i="2"/>
  <c r="W21" i="2"/>
  <c r="O21" i="2"/>
  <c r="M21" i="2"/>
  <c r="I21" i="2"/>
  <c r="H21" i="2" s="1"/>
  <c r="N19" i="4" s="1"/>
  <c r="P19" i="4" s="1"/>
  <c r="G21" i="2"/>
  <c r="U105" i="2"/>
  <c r="S105" i="2"/>
  <c r="E105" i="2"/>
  <c r="G105" i="2"/>
  <c r="O111" i="2"/>
  <c r="E62" i="4"/>
  <c r="W64" i="2"/>
  <c r="Y64" i="2"/>
  <c r="U64" i="2"/>
  <c r="S64" i="2"/>
  <c r="K64" i="2"/>
  <c r="I64" i="2"/>
  <c r="H64" i="2" s="1"/>
  <c r="N62" i="4" s="1"/>
  <c r="P62" i="4" s="1"/>
  <c r="G64" i="2"/>
  <c r="O64" i="2"/>
  <c r="E64" i="2"/>
  <c r="Q64" i="2"/>
  <c r="M64" i="2"/>
  <c r="E185" i="4"/>
  <c r="U187" i="2"/>
  <c r="K187" i="2"/>
  <c r="M187" i="2"/>
  <c r="W187" i="2"/>
  <c r="S187" i="2"/>
  <c r="E187" i="2"/>
  <c r="W122" i="2"/>
  <c r="V122" i="2" s="1"/>
  <c r="AP120" i="4" s="1"/>
  <c r="AR120" i="4" s="1"/>
  <c r="O122" i="2"/>
  <c r="U122" i="2"/>
  <c r="G122" i="2"/>
  <c r="O93" i="2"/>
  <c r="E125" i="4"/>
  <c r="Y127" i="2"/>
  <c r="U127" i="2"/>
  <c r="W127" i="2"/>
  <c r="K127" i="2"/>
  <c r="S127" i="2"/>
  <c r="Q127" i="2"/>
  <c r="O127" i="2"/>
  <c r="M127" i="2"/>
  <c r="I127" i="2"/>
  <c r="H127" i="2" s="1"/>
  <c r="N125" i="4" s="1"/>
  <c r="P125" i="4" s="1"/>
  <c r="G127" i="2"/>
  <c r="E127" i="2"/>
  <c r="U164" i="2"/>
  <c r="S164" i="2"/>
  <c r="Y164" i="2"/>
  <c r="G164" i="2"/>
  <c r="M164" i="2"/>
  <c r="O164" i="2"/>
  <c r="W109" i="2"/>
  <c r="U109" i="2"/>
  <c r="M109" i="2"/>
  <c r="E109" i="2"/>
  <c r="D109" i="2" s="1"/>
  <c r="F107" i="4" s="1"/>
  <c r="H107" i="4" s="1"/>
  <c r="W117" i="2"/>
  <c r="M117" i="2"/>
  <c r="E170" i="4"/>
  <c r="Y172" i="2"/>
  <c r="W172" i="2"/>
  <c r="U172" i="2"/>
  <c r="S172" i="2"/>
  <c r="K172" i="2"/>
  <c r="I172" i="2"/>
  <c r="H172" i="2" s="1"/>
  <c r="N170" i="4" s="1"/>
  <c r="P170" i="4" s="1"/>
  <c r="G172" i="2"/>
  <c r="Q172" i="2"/>
  <c r="E172" i="2"/>
  <c r="M172" i="2"/>
  <c r="O172" i="2"/>
  <c r="Y29" i="2"/>
  <c r="U29" i="2"/>
  <c r="S29" i="2"/>
  <c r="O29" i="2"/>
  <c r="M29" i="2"/>
  <c r="E29" i="2"/>
  <c r="W29" i="2"/>
  <c r="I29" i="2"/>
  <c r="H29" i="2" s="1"/>
  <c r="N27" i="4" s="1"/>
  <c r="P27" i="4" s="1"/>
  <c r="K29" i="2"/>
  <c r="U63" i="2"/>
  <c r="S63" i="2"/>
  <c r="I63" i="2"/>
  <c r="H63" i="2" s="1"/>
  <c r="N61" i="4" s="1"/>
  <c r="P61" i="4" s="1"/>
  <c r="G63" i="2"/>
  <c r="F63" i="2" s="1"/>
  <c r="J61" i="4" s="1"/>
  <c r="L61" i="4" s="1"/>
  <c r="U165" i="2"/>
  <c r="E165" i="2"/>
  <c r="D165" i="2" s="1"/>
  <c r="F163" i="4" s="1"/>
  <c r="H163" i="4" s="1"/>
  <c r="E137" i="4"/>
  <c r="Y139" i="2"/>
  <c r="U139" i="2"/>
  <c r="K139" i="2"/>
  <c r="Q139" i="2"/>
  <c r="O139" i="2"/>
  <c r="M139" i="2"/>
  <c r="W139" i="2"/>
  <c r="S139" i="2"/>
  <c r="G139" i="2"/>
  <c r="I139" i="2"/>
  <c r="H139" i="2" s="1"/>
  <c r="N137" i="4" s="1"/>
  <c r="P137" i="4" s="1"/>
  <c r="E139" i="2"/>
  <c r="Y50" i="2"/>
  <c r="W50" i="2"/>
  <c r="V50" i="2" s="1"/>
  <c r="AP48" i="4" s="1"/>
  <c r="AR48" i="4" s="1"/>
  <c r="U50" i="2"/>
  <c r="O50" i="2"/>
  <c r="M50" i="2"/>
  <c r="K50" i="2"/>
  <c r="S50" i="2"/>
  <c r="G50" i="2"/>
  <c r="E50" i="2"/>
  <c r="Y108" i="2"/>
  <c r="K108" i="2"/>
  <c r="I108" i="2"/>
  <c r="H108" i="2" s="1"/>
  <c r="N106" i="4" s="1"/>
  <c r="P106" i="4" s="1"/>
  <c r="M108" i="2"/>
  <c r="O108" i="2"/>
  <c r="K36" i="2"/>
  <c r="O36" i="2"/>
  <c r="E173" i="4"/>
  <c r="Y175" i="2"/>
  <c r="U175" i="2"/>
  <c r="W175" i="2"/>
  <c r="K175" i="2"/>
  <c r="S175" i="2"/>
  <c r="Q175" i="2"/>
  <c r="P175" i="2" s="1"/>
  <c r="AD173" i="4" s="1"/>
  <c r="AF173" i="4" s="1"/>
  <c r="O175" i="2"/>
  <c r="M175" i="2"/>
  <c r="I175" i="2"/>
  <c r="H175" i="2" s="1"/>
  <c r="N173" i="4" s="1"/>
  <c r="P173" i="4" s="1"/>
  <c r="G175" i="2"/>
  <c r="F175" i="2" s="1"/>
  <c r="J173" i="4" s="1"/>
  <c r="L173" i="4" s="1"/>
  <c r="E175" i="2"/>
  <c r="Y19" i="2"/>
  <c r="U19" i="2"/>
  <c r="S19" i="2"/>
  <c r="K19" i="2"/>
  <c r="Q19" i="2"/>
  <c r="O19" i="2"/>
  <c r="E19" i="2"/>
  <c r="D19" i="2" s="1"/>
  <c r="F17" i="4" s="1"/>
  <c r="H17" i="4" s="1"/>
  <c r="G19" i="2"/>
  <c r="I19" i="2"/>
  <c r="H19" i="2" s="1"/>
  <c r="N17" i="4" s="1"/>
  <c r="P17" i="4" s="1"/>
  <c r="Y22" i="2"/>
  <c r="W22" i="2"/>
  <c r="M22" i="2"/>
  <c r="U22" i="2"/>
  <c r="E22" i="2"/>
  <c r="Y114" i="2"/>
  <c r="M114" i="2"/>
  <c r="E114" i="2"/>
  <c r="D114" i="2" s="1"/>
  <c r="F112" i="4" s="1"/>
  <c r="H112" i="4" s="1"/>
  <c r="E154" i="4"/>
  <c r="Y156" i="2"/>
  <c r="W156" i="2"/>
  <c r="U156" i="2"/>
  <c r="S156" i="2"/>
  <c r="K156" i="2"/>
  <c r="I156" i="2"/>
  <c r="H156" i="2" s="1"/>
  <c r="N154" i="4" s="1"/>
  <c r="P154" i="4" s="1"/>
  <c r="G156" i="2"/>
  <c r="F156" i="2" s="1"/>
  <c r="J154" i="4" s="1"/>
  <c r="L154" i="4" s="1"/>
  <c r="Q156" i="2"/>
  <c r="E156" i="2"/>
  <c r="O156" i="2"/>
  <c r="M156" i="2"/>
  <c r="W88" i="2"/>
  <c r="U88" i="2"/>
  <c r="S88" i="2"/>
  <c r="I88" i="2"/>
  <c r="H88" i="2" s="1"/>
  <c r="N86" i="4" s="1"/>
  <c r="P86" i="4" s="1"/>
  <c r="Y88" i="2"/>
  <c r="G88" i="2"/>
  <c r="M88" i="2"/>
  <c r="O88" i="2"/>
  <c r="Q88" i="2"/>
  <c r="U183" i="2"/>
  <c r="K183" i="2"/>
  <c r="M183" i="2"/>
  <c r="G183" i="2"/>
  <c r="F183" i="2" s="1"/>
  <c r="J181" i="4" s="1"/>
  <c r="L181" i="4" s="1"/>
  <c r="U35" i="2"/>
  <c r="M35" i="2"/>
  <c r="E42" i="4"/>
  <c r="W44" i="2"/>
  <c r="Y44" i="2"/>
  <c r="U44" i="2"/>
  <c r="S44" i="2"/>
  <c r="K44" i="2"/>
  <c r="I44" i="2"/>
  <c r="H44" i="2" s="1"/>
  <c r="N42" i="4" s="1"/>
  <c r="P42" i="4" s="1"/>
  <c r="G44" i="2"/>
  <c r="Q44" i="2"/>
  <c r="E44" i="2"/>
  <c r="M44" i="2"/>
  <c r="O44" i="2"/>
  <c r="Y115" i="2"/>
  <c r="U115" i="2"/>
  <c r="K115" i="2"/>
  <c r="Q115" i="2"/>
  <c r="O115" i="2"/>
  <c r="M115" i="2"/>
  <c r="E115" i="2"/>
  <c r="I115" i="2"/>
  <c r="H115" i="2" s="1"/>
  <c r="N113" i="4" s="1"/>
  <c r="P113" i="4" s="1"/>
  <c r="G115" i="2"/>
  <c r="F115" i="2" s="1"/>
  <c r="J113" i="4" s="1"/>
  <c r="L113" i="4" s="1"/>
  <c r="U34" i="2"/>
  <c r="O34" i="2"/>
  <c r="G34" i="2"/>
  <c r="S34" i="2"/>
  <c r="K163" i="2"/>
  <c r="G163" i="2"/>
  <c r="F163" i="2" s="1"/>
  <c r="J161" i="4" s="1"/>
  <c r="L161" i="4" s="1"/>
  <c r="E37" i="4"/>
  <c r="Y39" i="2"/>
  <c r="W39" i="2"/>
  <c r="U39" i="2"/>
  <c r="K39" i="2"/>
  <c r="S39" i="2"/>
  <c r="Q39" i="2"/>
  <c r="O39" i="2"/>
  <c r="M39" i="2"/>
  <c r="I39" i="2"/>
  <c r="H39" i="2" s="1"/>
  <c r="N37" i="4" s="1"/>
  <c r="P37" i="4" s="1"/>
  <c r="G39" i="2"/>
  <c r="E39" i="2"/>
  <c r="W100" i="2"/>
  <c r="U100" i="2"/>
  <c r="S100" i="2"/>
  <c r="K100" i="2"/>
  <c r="I100" i="2"/>
  <c r="H100" i="2" s="1"/>
  <c r="N98" i="4" s="1"/>
  <c r="P98" i="4" s="1"/>
  <c r="G100" i="2"/>
  <c r="F100" i="2" s="1"/>
  <c r="J98" i="4" s="1"/>
  <c r="L98" i="4" s="1"/>
  <c r="E100" i="2"/>
  <c r="O100" i="2"/>
  <c r="Q100" i="2"/>
  <c r="Y103" i="2"/>
  <c r="Q103" i="2"/>
  <c r="O103" i="2"/>
  <c r="W103" i="2"/>
  <c r="E103" i="2"/>
  <c r="D103" i="2" s="1"/>
  <c r="F101" i="4" s="1"/>
  <c r="H101" i="4" s="1"/>
  <c r="M199" i="2"/>
  <c r="K199" i="2"/>
  <c r="E92" i="4"/>
  <c r="Y94" i="2"/>
  <c r="W94" i="2"/>
  <c r="S94" i="2"/>
  <c r="Q94" i="2"/>
  <c r="O94" i="2"/>
  <c r="M94" i="2"/>
  <c r="U94" i="2"/>
  <c r="K94" i="2"/>
  <c r="I94" i="2"/>
  <c r="H94" i="2" s="1"/>
  <c r="N92" i="4" s="1"/>
  <c r="P92" i="4" s="1"/>
  <c r="E94" i="2"/>
  <c r="D94" i="2" s="1"/>
  <c r="F92" i="4" s="1"/>
  <c r="H92" i="4" s="1"/>
  <c r="G94" i="2"/>
  <c r="W194" i="2"/>
  <c r="U194" i="2"/>
  <c r="Q194" i="2"/>
  <c r="P194" i="2" s="1"/>
  <c r="AD192" i="4" s="1"/>
  <c r="AF192" i="4" s="1"/>
  <c r="M194" i="2"/>
  <c r="Y194" i="2"/>
  <c r="S194" i="2"/>
  <c r="I194" i="2"/>
  <c r="H194" i="2" s="1"/>
  <c r="N192" i="4" s="1"/>
  <c r="P192" i="4" s="1"/>
  <c r="G194" i="2"/>
  <c r="E194" i="2"/>
  <c r="W16" i="2"/>
  <c r="Y16" i="2"/>
  <c r="I16" i="2"/>
  <c r="H16" i="2" s="1"/>
  <c r="N14" i="4" s="1"/>
  <c r="P14" i="4" s="1"/>
  <c r="G16" i="2"/>
  <c r="F16" i="2" s="1"/>
  <c r="J14" i="4" s="1"/>
  <c r="L14" i="4" s="1"/>
  <c r="M16" i="2"/>
  <c r="W168" i="2"/>
  <c r="I168" i="2"/>
  <c r="H168" i="2" s="1"/>
  <c r="N166" i="4" s="1"/>
  <c r="P166" i="4" s="1"/>
  <c r="Q168" i="2"/>
  <c r="P168" i="2" s="1"/>
  <c r="AD166" i="4" s="1"/>
  <c r="AF166" i="4" s="1"/>
  <c r="E75" i="4"/>
  <c r="Y77" i="2"/>
  <c r="W77" i="2"/>
  <c r="U77" i="2"/>
  <c r="S77" i="2"/>
  <c r="Q77" i="2"/>
  <c r="O77" i="2"/>
  <c r="M77" i="2"/>
  <c r="G77" i="2"/>
  <c r="E77" i="2"/>
  <c r="K77" i="2"/>
  <c r="I77" i="2"/>
  <c r="H77" i="2" s="1"/>
  <c r="N75" i="4" s="1"/>
  <c r="P75" i="4" s="1"/>
  <c r="Y27" i="2"/>
  <c r="U27" i="2"/>
  <c r="W27" i="2"/>
  <c r="Q27" i="2"/>
  <c r="P27" i="2" s="1"/>
  <c r="AD25" i="4" s="1"/>
  <c r="AF25" i="4" s="1"/>
  <c r="O27" i="2"/>
  <c r="M27" i="2"/>
  <c r="G27" i="2"/>
  <c r="I27" i="2"/>
  <c r="H27" i="2" s="1"/>
  <c r="N25" i="4" s="1"/>
  <c r="P25" i="4" s="1"/>
  <c r="E27" i="2"/>
  <c r="E136" i="4"/>
  <c r="Y138" i="2"/>
  <c r="W138" i="2"/>
  <c r="Q138" i="2"/>
  <c r="O138" i="2"/>
  <c r="M138" i="2"/>
  <c r="K138" i="2"/>
  <c r="I138" i="2"/>
  <c r="H138" i="2" s="1"/>
  <c r="N136" i="4" s="1"/>
  <c r="P136" i="4" s="1"/>
  <c r="U138" i="2"/>
  <c r="S138" i="2"/>
  <c r="G138" i="2"/>
  <c r="F138" i="2" s="1"/>
  <c r="J136" i="4" s="1"/>
  <c r="L136" i="4" s="1"/>
  <c r="E138" i="2"/>
  <c r="Y12" i="2"/>
  <c r="W12" i="2"/>
  <c r="O12" i="2"/>
  <c r="S12" i="2"/>
  <c r="M12" i="2"/>
  <c r="Q12" i="2"/>
  <c r="K12" i="2"/>
  <c r="U12" i="2"/>
  <c r="I12" i="2"/>
  <c r="E12" i="2"/>
  <c r="G12" i="2"/>
  <c r="E99" i="4"/>
  <c r="Y101" i="2"/>
  <c r="W101" i="2"/>
  <c r="U101" i="2"/>
  <c r="S101" i="2"/>
  <c r="R101" i="2" s="1"/>
  <c r="AH99" i="4" s="1"/>
  <c r="AJ99" i="4" s="1"/>
  <c r="Q101" i="2"/>
  <c r="O101" i="2"/>
  <c r="M101" i="2"/>
  <c r="K101" i="2"/>
  <c r="E101" i="2"/>
  <c r="I101" i="2"/>
  <c r="H101" i="2" s="1"/>
  <c r="N99" i="4" s="1"/>
  <c r="P99" i="4" s="1"/>
  <c r="G101" i="2"/>
  <c r="F101" i="2" s="1"/>
  <c r="J99" i="4" s="1"/>
  <c r="L99" i="4" s="1"/>
  <c r="E119" i="4"/>
  <c r="Y121" i="2"/>
  <c r="W121" i="2"/>
  <c r="U121" i="2"/>
  <c r="S121" i="2"/>
  <c r="Q121" i="2"/>
  <c r="O121" i="2"/>
  <c r="M121" i="2"/>
  <c r="K121" i="2"/>
  <c r="I121" i="2"/>
  <c r="H121" i="2" s="1"/>
  <c r="N119" i="4" s="1"/>
  <c r="P119" i="4" s="1"/>
  <c r="E121" i="2"/>
  <c r="G121" i="2"/>
  <c r="F121" i="2" s="1"/>
  <c r="J119" i="4" s="1"/>
  <c r="L119" i="4" s="1"/>
  <c r="E104" i="4"/>
  <c r="Y106" i="2"/>
  <c r="W106" i="2"/>
  <c r="Q106" i="2"/>
  <c r="P106" i="2" s="1"/>
  <c r="AD104" i="4" s="1"/>
  <c r="AF104" i="4" s="1"/>
  <c r="O106" i="2"/>
  <c r="M106" i="2"/>
  <c r="K106" i="2"/>
  <c r="I106" i="2"/>
  <c r="H106" i="2" s="1"/>
  <c r="N104" i="4" s="1"/>
  <c r="P104" i="4" s="1"/>
  <c r="S106" i="2"/>
  <c r="R106" i="2" s="1"/>
  <c r="AH104" i="4" s="1"/>
  <c r="AJ104" i="4" s="1"/>
  <c r="G106" i="2"/>
  <c r="U106" i="2"/>
  <c r="E106" i="2"/>
  <c r="D106" i="2" s="1"/>
  <c r="F104" i="4" s="1"/>
  <c r="H104" i="4" s="1"/>
  <c r="E195" i="4"/>
  <c r="Y197" i="2"/>
  <c r="W197" i="2"/>
  <c r="U197" i="2"/>
  <c r="S197" i="2"/>
  <c r="R197" i="2" s="1"/>
  <c r="AH195" i="4" s="1"/>
  <c r="AJ195" i="4" s="1"/>
  <c r="Q197" i="2"/>
  <c r="O197" i="2"/>
  <c r="M197" i="2"/>
  <c r="K197" i="2"/>
  <c r="E197" i="2"/>
  <c r="I197" i="2"/>
  <c r="H197" i="2" s="1"/>
  <c r="N195" i="4" s="1"/>
  <c r="P195" i="4" s="1"/>
  <c r="G197" i="2"/>
  <c r="F197" i="2" s="1"/>
  <c r="J195" i="4" s="1"/>
  <c r="L195" i="4" s="1"/>
  <c r="E63" i="4"/>
  <c r="Y65" i="2"/>
  <c r="W65" i="2"/>
  <c r="U65" i="2"/>
  <c r="S65" i="2"/>
  <c r="Q65" i="2"/>
  <c r="O65" i="2"/>
  <c r="M65" i="2"/>
  <c r="G65" i="2"/>
  <c r="I65" i="2"/>
  <c r="H65" i="2" s="1"/>
  <c r="N63" i="4" s="1"/>
  <c r="P63" i="4" s="1"/>
  <c r="E65" i="2"/>
  <c r="K65" i="2"/>
  <c r="E198" i="4"/>
  <c r="W200" i="2"/>
  <c r="U200" i="2"/>
  <c r="Y200" i="2"/>
  <c r="S200" i="2"/>
  <c r="K200" i="2"/>
  <c r="I200" i="2"/>
  <c r="H200" i="2" s="1"/>
  <c r="N198" i="4" s="1"/>
  <c r="P198" i="4" s="1"/>
  <c r="G200" i="2"/>
  <c r="F200" i="2" s="1"/>
  <c r="J198" i="4" s="1"/>
  <c r="L198" i="4" s="1"/>
  <c r="E200" i="2"/>
  <c r="M200" i="2"/>
  <c r="O200" i="2"/>
  <c r="Q200" i="2"/>
  <c r="P200" i="2" s="1"/>
  <c r="AD198" i="4" s="1"/>
  <c r="AF198" i="4" s="1"/>
  <c r="E151" i="4"/>
  <c r="Y153" i="2"/>
  <c r="W153" i="2"/>
  <c r="U153" i="2"/>
  <c r="S153" i="2"/>
  <c r="Q153" i="2"/>
  <c r="O153" i="2"/>
  <c r="M153" i="2"/>
  <c r="K153" i="2"/>
  <c r="I153" i="2"/>
  <c r="H153" i="2" s="1"/>
  <c r="N151" i="4" s="1"/>
  <c r="P151" i="4" s="1"/>
  <c r="E153" i="2"/>
  <c r="G153" i="2"/>
  <c r="F153" i="2" s="1"/>
  <c r="J151" i="4" s="1"/>
  <c r="L151" i="4" s="1"/>
  <c r="E73" i="4"/>
  <c r="Y75" i="2"/>
  <c r="U75" i="2"/>
  <c r="W75" i="2"/>
  <c r="K75" i="2"/>
  <c r="Q75" i="2"/>
  <c r="O75" i="2"/>
  <c r="M75" i="2"/>
  <c r="S75" i="2"/>
  <c r="G75" i="2"/>
  <c r="I75" i="2"/>
  <c r="H75" i="2" s="1"/>
  <c r="N73" i="4" s="1"/>
  <c r="P73" i="4" s="1"/>
  <c r="E75" i="2"/>
  <c r="D75" i="2" s="1"/>
  <c r="F73" i="4" s="1"/>
  <c r="H73" i="4" s="1"/>
  <c r="E167" i="4"/>
  <c r="Y169" i="2"/>
  <c r="W169" i="2"/>
  <c r="U169" i="2"/>
  <c r="S169" i="2"/>
  <c r="Q169" i="2"/>
  <c r="O169" i="2"/>
  <c r="M169" i="2"/>
  <c r="K169" i="2"/>
  <c r="I169" i="2"/>
  <c r="H169" i="2" s="1"/>
  <c r="N167" i="4" s="1"/>
  <c r="P167" i="4" s="1"/>
  <c r="E169" i="2"/>
  <c r="G169" i="2"/>
  <c r="F169" i="2" s="1"/>
  <c r="J167" i="4" s="1"/>
  <c r="L167" i="4" s="1"/>
  <c r="E57" i="4"/>
  <c r="Y59" i="2"/>
  <c r="U59" i="2"/>
  <c r="W59" i="2"/>
  <c r="K59" i="2"/>
  <c r="Q59" i="2"/>
  <c r="O59" i="2"/>
  <c r="M59" i="2"/>
  <c r="S59" i="2"/>
  <c r="G59" i="2"/>
  <c r="I59" i="2"/>
  <c r="H59" i="2" s="1"/>
  <c r="N57" i="4" s="1"/>
  <c r="P57" i="4" s="1"/>
  <c r="E59" i="2"/>
  <c r="D59" i="2" s="1"/>
  <c r="F57" i="4" s="1"/>
  <c r="H57" i="4" s="1"/>
  <c r="E45" i="4"/>
  <c r="Y47" i="2"/>
  <c r="W47" i="2"/>
  <c r="U47" i="2"/>
  <c r="K47" i="2"/>
  <c r="S47" i="2"/>
  <c r="Q47" i="2"/>
  <c r="O47" i="2"/>
  <c r="M47" i="2"/>
  <c r="I47" i="2"/>
  <c r="H47" i="2" s="1"/>
  <c r="N45" i="4" s="1"/>
  <c r="P45" i="4" s="1"/>
  <c r="G47" i="2"/>
  <c r="E47" i="2"/>
  <c r="D47" i="2" s="1"/>
  <c r="F45" i="4" s="1"/>
  <c r="H45" i="4" s="1"/>
  <c r="E59" i="4"/>
  <c r="Y61" i="2"/>
  <c r="U61" i="2"/>
  <c r="S61" i="2"/>
  <c r="Q61" i="2"/>
  <c r="O61" i="2"/>
  <c r="M61" i="2"/>
  <c r="W61" i="2"/>
  <c r="G61" i="2"/>
  <c r="E61" i="2"/>
  <c r="I61" i="2"/>
  <c r="H61" i="2" s="1"/>
  <c r="N59" i="4" s="1"/>
  <c r="P59" i="4" s="1"/>
  <c r="K61" i="2"/>
  <c r="E89" i="4"/>
  <c r="Y91" i="2"/>
  <c r="U91" i="2"/>
  <c r="K91" i="2"/>
  <c r="Q91" i="2"/>
  <c r="O91" i="2"/>
  <c r="M91" i="2"/>
  <c r="W91" i="2"/>
  <c r="S91" i="2"/>
  <c r="R91" i="2" s="1"/>
  <c r="AH89" i="4" s="1"/>
  <c r="AJ89" i="4" s="1"/>
  <c r="G91" i="2"/>
  <c r="I91" i="2"/>
  <c r="H91" i="2" s="1"/>
  <c r="N89" i="4" s="1"/>
  <c r="P89" i="4" s="1"/>
  <c r="E91" i="2"/>
  <c r="D91" i="2" s="1"/>
  <c r="F89" i="4" s="1"/>
  <c r="H89" i="4" s="1"/>
  <c r="E56" i="4"/>
  <c r="Y58" i="2"/>
  <c r="W58" i="2"/>
  <c r="Q58" i="2"/>
  <c r="P58" i="2" s="1"/>
  <c r="AD56" i="4" s="1"/>
  <c r="AF56" i="4" s="1"/>
  <c r="O58" i="2"/>
  <c r="M58" i="2"/>
  <c r="K58" i="2"/>
  <c r="I58" i="2"/>
  <c r="H58" i="2" s="1"/>
  <c r="N56" i="4" s="1"/>
  <c r="P56" i="4" s="1"/>
  <c r="S58" i="2"/>
  <c r="U58" i="2"/>
  <c r="G58" i="2"/>
  <c r="E58" i="2"/>
  <c r="D58" i="2" s="1"/>
  <c r="F56" i="4" s="1"/>
  <c r="H56" i="4" s="1"/>
  <c r="E122" i="4"/>
  <c r="Y124" i="2"/>
  <c r="W124" i="2"/>
  <c r="U124" i="2"/>
  <c r="S124" i="2"/>
  <c r="R124" i="2" s="1"/>
  <c r="AH122" i="4" s="1"/>
  <c r="AJ122" i="4" s="1"/>
  <c r="K124" i="2"/>
  <c r="I124" i="2"/>
  <c r="H124" i="2" s="1"/>
  <c r="N122" i="4" s="1"/>
  <c r="P122" i="4" s="1"/>
  <c r="G124" i="2"/>
  <c r="F124" i="2" s="1"/>
  <c r="J122" i="4" s="1"/>
  <c r="L122" i="4" s="1"/>
  <c r="Q124" i="2"/>
  <c r="E124" i="2"/>
  <c r="O124" i="2"/>
  <c r="M124" i="2"/>
  <c r="E147" i="4"/>
  <c r="Y149" i="2"/>
  <c r="W149" i="2"/>
  <c r="U149" i="2"/>
  <c r="S149" i="2"/>
  <c r="Q149" i="2"/>
  <c r="O149" i="2"/>
  <c r="M149" i="2"/>
  <c r="K149" i="2"/>
  <c r="E149" i="2"/>
  <c r="I149" i="2"/>
  <c r="H149" i="2" s="1"/>
  <c r="N147" i="4" s="1"/>
  <c r="P147" i="4" s="1"/>
  <c r="G149" i="2"/>
  <c r="F149" i="2" s="1"/>
  <c r="J147" i="4" s="1"/>
  <c r="L147" i="4" s="1"/>
  <c r="E178" i="4"/>
  <c r="Y180" i="2"/>
  <c r="W180" i="2"/>
  <c r="U180" i="2"/>
  <c r="S180" i="2"/>
  <c r="K180" i="2"/>
  <c r="I180" i="2"/>
  <c r="H180" i="2" s="1"/>
  <c r="N178" i="4" s="1"/>
  <c r="P178" i="4" s="1"/>
  <c r="G180" i="2"/>
  <c r="F180" i="2" s="1"/>
  <c r="J178" i="4" s="1"/>
  <c r="L178" i="4" s="1"/>
  <c r="M180" i="2"/>
  <c r="E180" i="2"/>
  <c r="O180" i="2"/>
  <c r="Q180" i="2"/>
  <c r="P180" i="2" s="1"/>
  <c r="AD178" i="4" s="1"/>
  <c r="AF178" i="4" s="1"/>
  <c r="E55" i="4"/>
  <c r="Y57" i="2"/>
  <c r="W57" i="2"/>
  <c r="U57" i="2"/>
  <c r="S57" i="2"/>
  <c r="Q57" i="2"/>
  <c r="O57" i="2"/>
  <c r="M57" i="2"/>
  <c r="K57" i="2"/>
  <c r="I57" i="2"/>
  <c r="H57" i="2" s="1"/>
  <c r="N55" i="4" s="1"/>
  <c r="P55" i="4" s="1"/>
  <c r="E57" i="2"/>
  <c r="G57" i="2"/>
  <c r="F57" i="2" s="1"/>
  <c r="J55" i="4" s="1"/>
  <c r="L55" i="4" s="1"/>
  <c r="E149" i="4"/>
  <c r="Y151" i="2"/>
  <c r="U151" i="2"/>
  <c r="K151" i="2"/>
  <c r="S151" i="2"/>
  <c r="Q151" i="2"/>
  <c r="O151" i="2"/>
  <c r="M151" i="2"/>
  <c r="I151" i="2"/>
  <c r="H151" i="2" s="1"/>
  <c r="N149" i="4" s="1"/>
  <c r="P149" i="4" s="1"/>
  <c r="W151" i="2"/>
  <c r="G151" i="2"/>
  <c r="E151" i="2"/>
  <c r="D151" i="2" s="1"/>
  <c r="F149" i="4" s="1"/>
  <c r="H149" i="4" s="1"/>
  <c r="E146" i="4"/>
  <c r="W148" i="2"/>
  <c r="U148" i="2"/>
  <c r="S148" i="2"/>
  <c r="Y148" i="2"/>
  <c r="K148" i="2"/>
  <c r="I148" i="2"/>
  <c r="H148" i="2" s="1"/>
  <c r="N146" i="4" s="1"/>
  <c r="P146" i="4" s="1"/>
  <c r="G148" i="2"/>
  <c r="F148" i="2" s="1"/>
  <c r="J146" i="4" s="1"/>
  <c r="L146" i="4" s="1"/>
  <c r="M148" i="2"/>
  <c r="E148" i="2"/>
  <c r="O148" i="2"/>
  <c r="Q148" i="2"/>
  <c r="P148" i="2" s="1"/>
  <c r="AD146" i="4" s="1"/>
  <c r="AF146" i="4" s="1"/>
  <c r="E74" i="4"/>
  <c r="W76" i="2"/>
  <c r="Y76" i="2"/>
  <c r="U76" i="2"/>
  <c r="S76" i="2"/>
  <c r="K76" i="2"/>
  <c r="I76" i="2"/>
  <c r="H76" i="2" s="1"/>
  <c r="N74" i="4" s="1"/>
  <c r="P74" i="4" s="1"/>
  <c r="G76" i="2"/>
  <c r="F76" i="2" s="1"/>
  <c r="J74" i="4" s="1"/>
  <c r="L74" i="4" s="1"/>
  <c r="Q76" i="2"/>
  <c r="E76" i="2"/>
  <c r="M76" i="2"/>
  <c r="O76" i="2"/>
  <c r="E65" i="4"/>
  <c r="Y67" i="2"/>
  <c r="U67" i="2"/>
  <c r="W67" i="2"/>
  <c r="K67" i="2"/>
  <c r="Q67" i="2"/>
  <c r="O67" i="2"/>
  <c r="M67" i="2"/>
  <c r="S67" i="2"/>
  <c r="E67" i="2"/>
  <c r="I67" i="2"/>
  <c r="H67" i="2" s="1"/>
  <c r="N65" i="4" s="1"/>
  <c r="P65" i="4" s="1"/>
  <c r="G67" i="2"/>
  <c r="F67" i="2" s="1"/>
  <c r="J65" i="4" s="1"/>
  <c r="L65" i="4" s="1"/>
  <c r="E108" i="4"/>
  <c r="Y110" i="2"/>
  <c r="W110" i="2"/>
  <c r="S110" i="2"/>
  <c r="Q110" i="2"/>
  <c r="O110" i="2"/>
  <c r="M110" i="2"/>
  <c r="U110" i="2"/>
  <c r="K110" i="2"/>
  <c r="I110" i="2"/>
  <c r="H110" i="2" s="1"/>
  <c r="N108" i="4" s="1"/>
  <c r="P108" i="4" s="1"/>
  <c r="G110" i="2"/>
  <c r="E110" i="2"/>
  <c r="D110" i="2" s="1"/>
  <c r="F108" i="4" s="1"/>
  <c r="H108" i="4" s="1"/>
  <c r="E68" i="4"/>
  <c r="Y70" i="2"/>
  <c r="W70" i="2"/>
  <c r="S70" i="2"/>
  <c r="Q70" i="2"/>
  <c r="O70" i="2"/>
  <c r="M70" i="2"/>
  <c r="U70" i="2"/>
  <c r="K70" i="2"/>
  <c r="I70" i="2"/>
  <c r="H70" i="2" s="1"/>
  <c r="N68" i="4" s="1"/>
  <c r="P68" i="4" s="1"/>
  <c r="G70" i="2"/>
  <c r="E70" i="2"/>
  <c r="D70" i="2" s="1"/>
  <c r="F68" i="4" s="1"/>
  <c r="H68" i="4" s="1"/>
  <c r="E160" i="4"/>
  <c r="Y162" i="2"/>
  <c r="W162" i="2"/>
  <c r="U162" i="2"/>
  <c r="Q162" i="2"/>
  <c r="O162" i="2"/>
  <c r="M162" i="2"/>
  <c r="K162" i="2"/>
  <c r="I162" i="2"/>
  <c r="H162" i="2" s="1"/>
  <c r="N160" i="4" s="1"/>
  <c r="P160" i="4" s="1"/>
  <c r="E162" i="2"/>
  <c r="G162" i="2"/>
  <c r="S162" i="2"/>
  <c r="E188" i="4"/>
  <c r="Y190" i="2"/>
  <c r="W190" i="2"/>
  <c r="S190" i="2"/>
  <c r="Q190" i="2"/>
  <c r="O190" i="2"/>
  <c r="M190" i="2"/>
  <c r="U190" i="2"/>
  <c r="K190" i="2"/>
  <c r="I190" i="2"/>
  <c r="H190" i="2" s="1"/>
  <c r="N188" i="4" s="1"/>
  <c r="P188" i="4" s="1"/>
  <c r="G190" i="2"/>
  <c r="E190" i="2"/>
  <c r="D190" i="2" s="1"/>
  <c r="F188" i="4" s="1"/>
  <c r="H188" i="4" s="1"/>
  <c r="E138" i="4"/>
  <c r="Y140" i="2"/>
  <c r="W140" i="2"/>
  <c r="U140" i="2"/>
  <c r="S140" i="2"/>
  <c r="K140" i="2"/>
  <c r="I140" i="2"/>
  <c r="H140" i="2" s="1"/>
  <c r="N138" i="4" s="1"/>
  <c r="P138" i="4" s="1"/>
  <c r="G140" i="2"/>
  <c r="F140" i="2" s="1"/>
  <c r="J138" i="4" s="1"/>
  <c r="L138" i="4" s="1"/>
  <c r="Q140" i="2"/>
  <c r="E140" i="2"/>
  <c r="M140" i="2"/>
  <c r="O140" i="2"/>
  <c r="E60" i="4"/>
  <c r="Y62" i="2"/>
  <c r="W62" i="2"/>
  <c r="S62" i="2"/>
  <c r="Q62" i="2"/>
  <c r="O62" i="2"/>
  <c r="M62" i="2"/>
  <c r="U62" i="2"/>
  <c r="K62" i="2"/>
  <c r="I62" i="2"/>
  <c r="H62" i="2" s="1"/>
  <c r="N60" i="4" s="1"/>
  <c r="P60" i="4" s="1"/>
  <c r="G62" i="2"/>
  <c r="E62" i="2"/>
  <c r="D62" i="2" s="1"/>
  <c r="F60" i="4" s="1"/>
  <c r="H60" i="4" s="1"/>
  <c r="E124" i="4"/>
  <c r="Y126" i="2"/>
  <c r="W126" i="2"/>
  <c r="S126" i="2"/>
  <c r="Q126" i="2"/>
  <c r="O126" i="2"/>
  <c r="M126" i="2"/>
  <c r="U126" i="2"/>
  <c r="K126" i="2"/>
  <c r="I126" i="2"/>
  <c r="H126" i="2" s="1"/>
  <c r="N124" i="4" s="1"/>
  <c r="P124" i="4" s="1"/>
  <c r="G126" i="2"/>
  <c r="E126" i="2"/>
  <c r="D126" i="2" s="1"/>
  <c r="F124" i="4" s="1"/>
  <c r="H124" i="4" s="1"/>
  <c r="E90" i="4"/>
  <c r="Y92" i="2"/>
  <c r="W92" i="2"/>
  <c r="U92" i="2"/>
  <c r="S92" i="2"/>
  <c r="K92" i="2"/>
  <c r="I92" i="2"/>
  <c r="H92" i="2" s="1"/>
  <c r="N90" i="4" s="1"/>
  <c r="P90" i="4" s="1"/>
  <c r="G92" i="2"/>
  <c r="F92" i="2" s="1"/>
  <c r="J90" i="4" s="1"/>
  <c r="L90" i="4" s="1"/>
  <c r="Q92" i="2"/>
  <c r="E92" i="2"/>
  <c r="O92" i="2"/>
  <c r="M92" i="2"/>
  <c r="E189" i="4"/>
  <c r="Y191" i="2"/>
  <c r="U191" i="2"/>
  <c r="W191" i="2"/>
  <c r="K191" i="2"/>
  <c r="S191" i="2"/>
  <c r="Q191" i="2"/>
  <c r="O191" i="2"/>
  <c r="M191" i="2"/>
  <c r="I191" i="2"/>
  <c r="H191" i="2" s="1"/>
  <c r="N189" i="4" s="1"/>
  <c r="P189" i="4" s="1"/>
  <c r="G191" i="2"/>
  <c r="E191" i="2"/>
  <c r="D191" i="2" s="1"/>
  <c r="F189" i="4" s="1"/>
  <c r="H189" i="4" s="1"/>
  <c r="E76" i="4"/>
  <c r="Y78" i="2"/>
  <c r="W78" i="2"/>
  <c r="S78" i="2"/>
  <c r="Q78" i="2"/>
  <c r="O78" i="2"/>
  <c r="M78" i="2"/>
  <c r="U78" i="2"/>
  <c r="K78" i="2"/>
  <c r="I78" i="2"/>
  <c r="H78" i="2" s="1"/>
  <c r="N76" i="4" s="1"/>
  <c r="P76" i="4" s="1"/>
  <c r="G78" i="2"/>
  <c r="E78" i="2"/>
  <c r="D78" i="2" s="1"/>
  <c r="F76" i="4" s="1"/>
  <c r="H76" i="4" s="1"/>
  <c r="E164" i="4"/>
  <c r="Y166" i="2"/>
  <c r="W166" i="2"/>
  <c r="S166" i="2"/>
  <c r="Q166" i="2"/>
  <c r="O166" i="2"/>
  <c r="M166" i="2"/>
  <c r="U166" i="2"/>
  <c r="K166" i="2"/>
  <c r="I166" i="2"/>
  <c r="H166" i="2" s="1"/>
  <c r="N164" i="4" s="1"/>
  <c r="P164" i="4" s="1"/>
  <c r="G166" i="2"/>
  <c r="E166" i="2"/>
  <c r="D166" i="2" s="1"/>
  <c r="F164" i="4" s="1"/>
  <c r="H164" i="4" s="1"/>
  <c r="E85" i="4"/>
  <c r="Y87" i="2"/>
  <c r="W87" i="2"/>
  <c r="U87" i="2"/>
  <c r="K87" i="2"/>
  <c r="S87" i="2"/>
  <c r="Q87" i="2"/>
  <c r="O87" i="2"/>
  <c r="M87" i="2"/>
  <c r="I87" i="2"/>
  <c r="H87" i="2" s="1"/>
  <c r="N85" i="4" s="1"/>
  <c r="P85" i="4" s="1"/>
  <c r="G87" i="2"/>
  <c r="E87" i="2"/>
  <c r="D87" i="2" s="1"/>
  <c r="F85" i="4" s="1"/>
  <c r="H85" i="4" s="1"/>
  <c r="E134" i="4"/>
  <c r="W136" i="2"/>
  <c r="U136" i="2"/>
  <c r="S136" i="2"/>
  <c r="K136" i="2"/>
  <c r="I136" i="2"/>
  <c r="H136" i="2" s="1"/>
  <c r="N134" i="4" s="1"/>
  <c r="P134" i="4" s="1"/>
  <c r="G136" i="2"/>
  <c r="E136" i="2"/>
  <c r="D136" i="2" s="1"/>
  <c r="F134" i="4" s="1"/>
  <c r="H134" i="4" s="1"/>
  <c r="Y136" i="2"/>
  <c r="M136" i="2"/>
  <c r="O136" i="2"/>
  <c r="Q136" i="2"/>
  <c r="P136" i="2" s="1"/>
  <c r="AD134" i="4" s="1"/>
  <c r="AF134" i="4" s="1"/>
  <c r="E118" i="4"/>
  <c r="W120" i="2"/>
  <c r="U120" i="2"/>
  <c r="S120" i="2"/>
  <c r="Y120" i="2"/>
  <c r="K120" i="2"/>
  <c r="I120" i="2"/>
  <c r="H120" i="2" s="1"/>
  <c r="N118" i="4" s="1"/>
  <c r="P118" i="4" s="1"/>
  <c r="G120" i="2"/>
  <c r="F120" i="2" s="1"/>
  <c r="J118" i="4" s="1"/>
  <c r="L118" i="4" s="1"/>
  <c r="E120" i="2"/>
  <c r="M120" i="2"/>
  <c r="O120" i="2"/>
  <c r="Q120" i="2"/>
  <c r="P120" i="2" s="1"/>
  <c r="AD118" i="4" s="1"/>
  <c r="AF118" i="4" s="1"/>
  <c r="E168" i="4"/>
  <c r="Y170" i="2"/>
  <c r="W170" i="2"/>
  <c r="Q170" i="2"/>
  <c r="P170" i="2" s="1"/>
  <c r="AD168" i="4" s="1"/>
  <c r="AF168" i="4" s="1"/>
  <c r="O170" i="2"/>
  <c r="M170" i="2"/>
  <c r="K170" i="2"/>
  <c r="I170" i="2"/>
  <c r="H170" i="2" s="1"/>
  <c r="N168" i="4" s="1"/>
  <c r="P168" i="4" s="1"/>
  <c r="U170" i="2"/>
  <c r="E170" i="2"/>
  <c r="S170" i="2"/>
  <c r="G170" i="2"/>
  <c r="F170" i="2" s="1"/>
  <c r="J168" i="4" s="1"/>
  <c r="L168" i="4" s="1"/>
  <c r="E97" i="4"/>
  <c r="Y99" i="2"/>
  <c r="U99" i="2"/>
  <c r="K99" i="2"/>
  <c r="W99" i="2"/>
  <c r="Q99" i="2"/>
  <c r="O99" i="2"/>
  <c r="M99" i="2"/>
  <c r="S99" i="2"/>
  <c r="E99" i="2"/>
  <c r="I99" i="2"/>
  <c r="H99" i="2" s="1"/>
  <c r="N97" i="4" s="1"/>
  <c r="P97" i="4" s="1"/>
  <c r="G99" i="2"/>
  <c r="F99" i="2" s="1"/>
  <c r="J97" i="4" s="1"/>
  <c r="L97" i="4" s="1"/>
  <c r="E22" i="4"/>
  <c r="W24" i="2"/>
  <c r="U24" i="2"/>
  <c r="S24" i="2"/>
  <c r="K24" i="2"/>
  <c r="I24" i="2"/>
  <c r="H24" i="2" s="1"/>
  <c r="N22" i="4" s="1"/>
  <c r="P22" i="4" s="1"/>
  <c r="Y24" i="2"/>
  <c r="G24" i="2"/>
  <c r="F24" i="2" s="1"/>
  <c r="J22" i="4" s="1"/>
  <c r="L22" i="4" s="1"/>
  <c r="E24" i="2"/>
  <c r="M24" i="2"/>
  <c r="O24" i="2"/>
  <c r="Q24" i="2"/>
  <c r="P24" i="2" s="1"/>
  <c r="AD22" i="4" s="1"/>
  <c r="AF22" i="4" s="1"/>
  <c r="E121" i="4"/>
  <c r="Y123" i="2"/>
  <c r="U123" i="2"/>
  <c r="K123" i="2"/>
  <c r="Q123" i="2"/>
  <c r="O123" i="2"/>
  <c r="N123" i="2" s="1"/>
  <c r="Z121" i="4" s="1"/>
  <c r="AB121" i="4" s="1"/>
  <c r="M123" i="2"/>
  <c r="W123" i="2"/>
  <c r="S123" i="2"/>
  <c r="G123" i="2"/>
  <c r="I123" i="2"/>
  <c r="H123" i="2" s="1"/>
  <c r="N121" i="4" s="1"/>
  <c r="P121" i="4" s="1"/>
  <c r="E123" i="2"/>
  <c r="D123" i="2" s="1"/>
  <c r="F121" i="4" s="1"/>
  <c r="H121" i="4" s="1"/>
  <c r="E186" i="4"/>
  <c r="Y188" i="2"/>
  <c r="W188" i="2"/>
  <c r="U188" i="2"/>
  <c r="S188" i="2"/>
  <c r="K188" i="2"/>
  <c r="J188" i="2" s="1"/>
  <c r="R186" i="4" s="1"/>
  <c r="T186" i="4" s="1"/>
  <c r="I188" i="2"/>
  <c r="H188" i="2" s="1"/>
  <c r="N186" i="4" s="1"/>
  <c r="P186" i="4" s="1"/>
  <c r="G188" i="2"/>
  <c r="F188" i="2" s="1"/>
  <c r="J186" i="4" s="1"/>
  <c r="L186" i="4" s="1"/>
  <c r="Q188" i="2"/>
  <c r="E188" i="2"/>
  <c r="O188" i="2"/>
  <c r="M188" i="2"/>
  <c r="E87" i="4"/>
  <c r="Y89" i="2"/>
  <c r="W89" i="2"/>
  <c r="U89" i="2"/>
  <c r="S89" i="2"/>
  <c r="Q89" i="2"/>
  <c r="O89" i="2"/>
  <c r="M89" i="2"/>
  <c r="K89" i="2"/>
  <c r="I89" i="2"/>
  <c r="H89" i="2" s="1"/>
  <c r="N87" i="4" s="1"/>
  <c r="P87" i="4" s="1"/>
  <c r="E89" i="2"/>
  <c r="G89" i="2"/>
  <c r="F89" i="2" s="1"/>
  <c r="J87" i="4" s="1"/>
  <c r="L87" i="4" s="1"/>
  <c r="E77" i="4"/>
  <c r="Y79" i="2"/>
  <c r="U79" i="2"/>
  <c r="W79" i="2"/>
  <c r="K79" i="2"/>
  <c r="S79" i="2"/>
  <c r="R79" i="2" s="1"/>
  <c r="AH77" i="4" s="1"/>
  <c r="AJ77" i="4" s="1"/>
  <c r="Q79" i="2"/>
  <c r="O79" i="2"/>
  <c r="M79" i="2"/>
  <c r="I79" i="2"/>
  <c r="H79" i="2" s="1"/>
  <c r="N77" i="4" s="1"/>
  <c r="P77" i="4" s="1"/>
  <c r="G79" i="2"/>
  <c r="E79" i="2"/>
  <c r="D79" i="2" s="1"/>
  <c r="F77" i="4" s="1"/>
  <c r="H77" i="4" s="1"/>
  <c r="E12" i="4"/>
  <c r="Y14" i="2"/>
  <c r="W14" i="2"/>
  <c r="Q14" i="2"/>
  <c r="P14" i="2" s="1"/>
  <c r="AD12" i="4" s="1"/>
  <c r="AF12" i="4" s="1"/>
  <c r="O14" i="2"/>
  <c r="M14" i="2"/>
  <c r="G14" i="2"/>
  <c r="U14" i="2"/>
  <c r="K14" i="2"/>
  <c r="I14" i="2"/>
  <c r="H14" i="2" s="1"/>
  <c r="N12" i="4" s="1"/>
  <c r="P12" i="4" s="1"/>
  <c r="S14" i="2"/>
  <c r="E14" i="2"/>
  <c r="D14" i="2" s="1"/>
  <c r="F12" i="4" s="1"/>
  <c r="H12" i="4" s="1"/>
  <c r="E182" i="4" l="1"/>
  <c r="Y184" i="2"/>
  <c r="E184" i="2"/>
  <c r="D184" i="2" s="1"/>
  <c r="F182" i="4" s="1"/>
  <c r="H182" i="4" s="1"/>
  <c r="W184" i="2"/>
  <c r="K184" i="2"/>
  <c r="M184" i="2"/>
  <c r="U184" i="2"/>
  <c r="T184" i="2" s="1"/>
  <c r="AL182" i="4" s="1"/>
  <c r="AN182" i="4" s="1"/>
  <c r="Q184" i="2"/>
  <c r="S184" i="2"/>
  <c r="O184" i="2"/>
  <c r="W26" i="2"/>
  <c r="G26" i="2"/>
  <c r="S26" i="2"/>
  <c r="Q26" i="2"/>
  <c r="K26" i="2"/>
  <c r="J26" i="2" s="1"/>
  <c r="R24" i="4" s="1"/>
  <c r="T24" i="4" s="1"/>
  <c r="E26" i="2"/>
  <c r="W144" i="2"/>
  <c r="K144" i="2"/>
  <c r="E144" i="2"/>
  <c r="D144" i="2" s="1"/>
  <c r="F142" i="4" s="1"/>
  <c r="H142" i="4" s="1"/>
  <c r="Y144" i="2"/>
  <c r="I144" i="2"/>
  <c r="H144" i="2" s="1"/>
  <c r="N142" i="4" s="1"/>
  <c r="P142" i="4" s="1"/>
  <c r="Q144" i="2"/>
  <c r="U144" i="2"/>
  <c r="M144" i="2"/>
  <c r="S144" i="2"/>
  <c r="W31" i="2"/>
  <c r="Q31" i="2"/>
  <c r="P31" i="2" s="1"/>
  <c r="AD29" i="4" s="1"/>
  <c r="AF29" i="4" s="1"/>
  <c r="G31" i="2"/>
  <c r="U31" i="2"/>
  <c r="O31" i="2"/>
  <c r="E31" i="2"/>
  <c r="Y157" i="2"/>
  <c r="Q157" i="2"/>
  <c r="E157" i="2"/>
  <c r="W157" i="2"/>
  <c r="V157" i="2" s="1"/>
  <c r="AP155" i="4" s="1"/>
  <c r="AR155" i="4" s="1"/>
  <c r="O157" i="2"/>
  <c r="I157" i="2"/>
  <c r="H157" i="2" s="1"/>
  <c r="N155" i="4" s="1"/>
  <c r="P155" i="4" s="1"/>
  <c r="U157" i="2"/>
  <c r="K157" i="2"/>
  <c r="J157" i="2" s="1"/>
  <c r="R155" i="4" s="1"/>
  <c r="T155" i="4" s="1"/>
  <c r="S157" i="2"/>
  <c r="U119" i="2"/>
  <c r="O119" i="2"/>
  <c r="W119" i="2"/>
  <c r="K119" i="2"/>
  <c r="M119" i="2"/>
  <c r="E119" i="2"/>
  <c r="Y131" i="2"/>
  <c r="X131" i="2" s="1"/>
  <c r="AT129" i="4" s="1"/>
  <c r="AV129" i="4" s="1"/>
  <c r="Q131" i="2"/>
  <c r="G131" i="2"/>
  <c r="U131" i="2"/>
  <c r="O131" i="2"/>
  <c r="N131" i="2" s="1"/>
  <c r="Z129" i="4" s="1"/>
  <c r="AB129" i="4" s="1"/>
  <c r="E131" i="2"/>
  <c r="K131" i="2"/>
  <c r="I131" i="2"/>
  <c r="H131" i="2" s="1"/>
  <c r="N129" i="4" s="1"/>
  <c r="P129" i="4" s="1"/>
  <c r="W131" i="2"/>
  <c r="V131" i="2" s="1"/>
  <c r="AP129" i="4" s="1"/>
  <c r="AR129" i="4" s="1"/>
  <c r="Y118" i="2"/>
  <c r="O118" i="2"/>
  <c r="I118" i="2"/>
  <c r="H118" i="2" s="1"/>
  <c r="N116" i="4" s="1"/>
  <c r="P116" i="4" s="1"/>
  <c r="W118" i="2"/>
  <c r="V118" i="2" s="1"/>
  <c r="AP116" i="4" s="1"/>
  <c r="AR116" i="4" s="1"/>
  <c r="M118" i="2"/>
  <c r="G118" i="2"/>
  <c r="S118" i="2"/>
  <c r="E118" i="2"/>
  <c r="D118" i="2" s="1"/>
  <c r="F116" i="4" s="1"/>
  <c r="H116" i="4" s="1"/>
  <c r="Q118" i="2"/>
  <c r="P118" i="2" s="1"/>
  <c r="AD116" i="4" s="1"/>
  <c r="AF116" i="4" s="1"/>
  <c r="Y54" i="2"/>
  <c r="O54" i="2"/>
  <c r="I54" i="2"/>
  <c r="H54" i="2" s="1"/>
  <c r="N52" i="4" s="1"/>
  <c r="P52" i="4" s="1"/>
  <c r="W54" i="2"/>
  <c r="M54" i="2"/>
  <c r="G54" i="2"/>
  <c r="S54" i="2"/>
  <c r="R54" i="2" s="1"/>
  <c r="AH52" i="4" s="1"/>
  <c r="AJ52" i="4" s="1"/>
  <c r="E54" i="2"/>
  <c r="Q54" i="2"/>
  <c r="Y48" i="2"/>
  <c r="I48" i="2"/>
  <c r="H48" i="2" s="1"/>
  <c r="N46" i="4" s="1"/>
  <c r="P46" i="4" s="1"/>
  <c r="Q48" i="2"/>
  <c r="U48" i="2"/>
  <c r="G48" i="2"/>
  <c r="M48" i="2"/>
  <c r="L48" i="2" s="1"/>
  <c r="V46" i="4" s="1"/>
  <c r="X46" i="4" s="1"/>
  <c r="E50" i="4"/>
  <c r="Y52" i="2"/>
  <c r="M52" i="2"/>
  <c r="W52" i="2"/>
  <c r="V52" i="2" s="1"/>
  <c r="AP50" i="4" s="1"/>
  <c r="AR50" i="4" s="1"/>
  <c r="K52" i="2"/>
  <c r="E52" i="2"/>
  <c r="I52" i="2"/>
  <c r="H52" i="2" s="1"/>
  <c r="N50" i="4" s="1"/>
  <c r="P50" i="4" s="1"/>
  <c r="G52" i="2"/>
  <c r="W137" i="2"/>
  <c r="O137" i="2"/>
  <c r="E137" i="2"/>
  <c r="U137" i="2"/>
  <c r="M137" i="2"/>
  <c r="G137" i="2"/>
  <c r="Y193" i="2"/>
  <c r="O193" i="2"/>
  <c r="N193" i="2" s="1"/>
  <c r="Z191" i="4" s="1"/>
  <c r="AB191" i="4" s="1"/>
  <c r="E193" i="2"/>
  <c r="W193" i="2"/>
  <c r="M193" i="2"/>
  <c r="S193" i="2"/>
  <c r="R193" i="2" s="1"/>
  <c r="AH191" i="4" s="1"/>
  <c r="AJ191" i="4" s="1"/>
  <c r="G193" i="2"/>
  <c r="E191" i="4"/>
  <c r="I193" i="2"/>
  <c r="H193" i="2" s="1"/>
  <c r="N191" i="4" s="1"/>
  <c r="P191" i="4" s="1"/>
  <c r="W129" i="2"/>
  <c r="O129" i="2"/>
  <c r="E129" i="2"/>
  <c r="U129" i="2"/>
  <c r="M129" i="2"/>
  <c r="L129" i="2" s="1"/>
  <c r="V127" i="4" s="1"/>
  <c r="X127" i="4" s="1"/>
  <c r="K129" i="2"/>
  <c r="Y81" i="2"/>
  <c r="Q81" i="2"/>
  <c r="I81" i="2"/>
  <c r="H81" i="2" s="1"/>
  <c r="N79" i="4" s="1"/>
  <c r="P79" i="4" s="1"/>
  <c r="U81" i="2"/>
  <c r="O81" i="2"/>
  <c r="E81" i="2"/>
  <c r="M81" i="2"/>
  <c r="L81" i="2" s="1"/>
  <c r="V79" i="4" s="1"/>
  <c r="X79" i="4" s="1"/>
  <c r="E79" i="4"/>
  <c r="G81" i="2"/>
  <c r="U195" i="2"/>
  <c r="O195" i="2"/>
  <c r="N195" i="2" s="1"/>
  <c r="Z193" i="4" s="1"/>
  <c r="AB193" i="4" s="1"/>
  <c r="E195" i="2"/>
  <c r="S195" i="2"/>
  <c r="M195" i="2"/>
  <c r="I195" i="2"/>
  <c r="H195" i="2" s="1"/>
  <c r="N193" i="4" s="1"/>
  <c r="P193" i="4" s="1"/>
  <c r="Y23" i="2"/>
  <c r="S23" i="2"/>
  <c r="I23" i="2"/>
  <c r="H23" i="2" s="1"/>
  <c r="N21" i="4" s="1"/>
  <c r="P21" i="4" s="1"/>
  <c r="W23" i="2"/>
  <c r="V23" i="2" s="1"/>
  <c r="AP21" i="4" s="1"/>
  <c r="AR21" i="4" s="1"/>
  <c r="Q23" i="2"/>
  <c r="G23" i="2"/>
  <c r="O23" i="2"/>
  <c r="E21" i="4"/>
  <c r="AW21" i="4" s="1"/>
  <c r="M23" i="2"/>
  <c r="Y142" i="2"/>
  <c r="O142" i="2"/>
  <c r="I142" i="2"/>
  <c r="H142" i="2" s="1"/>
  <c r="N140" i="4" s="1"/>
  <c r="P140" i="4" s="1"/>
  <c r="W142" i="2"/>
  <c r="M142" i="2"/>
  <c r="E142" i="2"/>
  <c r="U142" i="2"/>
  <c r="E140" i="4"/>
  <c r="K142" i="2"/>
  <c r="W32" i="2"/>
  <c r="K32" i="2"/>
  <c r="J32" i="2" s="1"/>
  <c r="R30" i="4" s="1"/>
  <c r="T30" i="4" s="1"/>
  <c r="Y32" i="2"/>
  <c r="I32" i="2"/>
  <c r="H32" i="2" s="1"/>
  <c r="N30" i="4" s="1"/>
  <c r="P30" i="4" s="1"/>
  <c r="Q32" i="2"/>
  <c r="E30" i="4"/>
  <c r="AW30" i="4" s="1"/>
  <c r="G32" i="2"/>
  <c r="M32" i="2"/>
  <c r="E179" i="4"/>
  <c r="S181" i="2"/>
  <c r="K181" i="2"/>
  <c r="Y181" i="2"/>
  <c r="Q181" i="2"/>
  <c r="E181" i="2"/>
  <c r="D181" i="2" s="1"/>
  <c r="F179" i="4" s="1"/>
  <c r="H179" i="4" s="1"/>
  <c r="W181" i="2"/>
  <c r="I181" i="2"/>
  <c r="H181" i="2" s="1"/>
  <c r="N179" i="4" s="1"/>
  <c r="P179" i="4" s="1"/>
  <c r="U181" i="2"/>
  <c r="G181" i="2"/>
  <c r="F181" i="2" s="1"/>
  <c r="J179" i="4" s="1"/>
  <c r="L179" i="4" s="1"/>
  <c r="E153" i="4"/>
  <c r="Q155" i="2"/>
  <c r="S155" i="2"/>
  <c r="Y155" i="2"/>
  <c r="X155" i="2" s="1"/>
  <c r="AT153" i="4" s="1"/>
  <c r="AV153" i="4" s="1"/>
  <c r="O155" i="2"/>
  <c r="G155" i="2"/>
  <c r="M155" i="2"/>
  <c r="W155" i="2"/>
  <c r="V155" i="2" s="1"/>
  <c r="AP153" i="4" s="1"/>
  <c r="AR153" i="4" s="1"/>
  <c r="Y96" i="2"/>
  <c r="I96" i="2"/>
  <c r="H96" i="2" s="1"/>
  <c r="N94" i="4" s="1"/>
  <c r="P94" i="4" s="1"/>
  <c r="Q96" i="2"/>
  <c r="U96" i="2"/>
  <c r="G96" i="2"/>
  <c r="M96" i="2"/>
  <c r="E11" i="4"/>
  <c r="Y13" i="2"/>
  <c r="Q13" i="2"/>
  <c r="G13" i="2"/>
  <c r="U13" i="2"/>
  <c r="O13" i="2"/>
  <c r="N13" i="2" s="1"/>
  <c r="Z11" i="4" s="1"/>
  <c r="AB11" i="4" s="1"/>
  <c r="I13" i="2"/>
  <c r="H13" i="2" s="1"/>
  <c r="N11" i="4" s="1"/>
  <c r="P11" i="4" s="1"/>
  <c r="S13" i="2"/>
  <c r="E13" i="2"/>
  <c r="W13" i="2"/>
  <c r="V13" i="2" s="1"/>
  <c r="AP11" i="4" s="1"/>
  <c r="AR11" i="4" s="1"/>
  <c r="W41" i="2"/>
  <c r="O41" i="2"/>
  <c r="E41" i="2"/>
  <c r="U41" i="2"/>
  <c r="T41" i="2" s="1"/>
  <c r="AL39" i="4" s="1"/>
  <c r="AN39" i="4" s="1"/>
  <c r="M41" i="2"/>
  <c r="G41" i="2"/>
  <c r="W116" i="2"/>
  <c r="K116" i="2"/>
  <c r="E116" i="2"/>
  <c r="U116" i="2"/>
  <c r="I116" i="2"/>
  <c r="H116" i="2" s="1"/>
  <c r="N114" i="4" s="1"/>
  <c r="P114" i="4" s="1"/>
  <c r="O116" i="2"/>
  <c r="N116" i="2" s="1"/>
  <c r="Z114" i="4" s="1"/>
  <c r="AB114" i="4" s="1"/>
  <c r="S116" i="2"/>
  <c r="Q116" i="2"/>
  <c r="Y116" i="2"/>
  <c r="S86" i="2"/>
  <c r="R86" i="2" s="1"/>
  <c r="AH84" i="4" s="1"/>
  <c r="AJ84" i="4" s="1"/>
  <c r="U86" i="2"/>
  <c r="W86" i="2"/>
  <c r="Q86" i="2"/>
  <c r="K86" i="2"/>
  <c r="J86" i="2" s="1"/>
  <c r="R84" i="4" s="1"/>
  <c r="T84" i="4" s="1"/>
  <c r="E86" i="2"/>
  <c r="W132" i="2"/>
  <c r="K132" i="2"/>
  <c r="E132" i="2"/>
  <c r="D132" i="2" s="1"/>
  <c r="F130" i="4" s="1"/>
  <c r="H130" i="4" s="1"/>
  <c r="U132" i="2"/>
  <c r="I132" i="2"/>
  <c r="H132" i="2" s="1"/>
  <c r="N130" i="4" s="1"/>
  <c r="P130" i="4" s="1"/>
  <c r="O132" i="2"/>
  <c r="S132" i="2"/>
  <c r="Q132" i="2"/>
  <c r="Y132" i="2"/>
  <c r="Y147" i="2"/>
  <c r="Q147" i="2"/>
  <c r="P147" i="2" s="1"/>
  <c r="AD145" i="4" s="1"/>
  <c r="AF145" i="4" s="1"/>
  <c r="G147" i="2"/>
  <c r="U147" i="2"/>
  <c r="O147" i="2"/>
  <c r="E147" i="2"/>
  <c r="K147" i="2"/>
  <c r="I147" i="2"/>
  <c r="H147" i="2" s="1"/>
  <c r="N145" i="4" s="1"/>
  <c r="P145" i="4" s="1"/>
  <c r="W147" i="2"/>
  <c r="Y30" i="2"/>
  <c r="X30" i="2" s="1"/>
  <c r="AT28" i="4" s="1"/>
  <c r="AV28" i="4" s="1"/>
  <c r="O30" i="2"/>
  <c r="K30" i="2"/>
  <c r="W30" i="2"/>
  <c r="M30" i="2"/>
  <c r="L30" i="2" s="1"/>
  <c r="V28" i="4" s="1"/>
  <c r="X28" i="4" s="1"/>
  <c r="I30" i="2"/>
  <c r="H30" i="2" s="1"/>
  <c r="N28" i="4" s="1"/>
  <c r="P28" i="4" s="1"/>
  <c r="S30" i="2"/>
  <c r="E30" i="2"/>
  <c r="Q30" i="2"/>
  <c r="P30" i="2" s="1"/>
  <c r="AD28" i="4" s="1"/>
  <c r="AF28" i="4" s="1"/>
  <c r="E15" i="4"/>
  <c r="S17" i="2"/>
  <c r="G17" i="2"/>
  <c r="Y17" i="2"/>
  <c r="X17" i="2" s="1"/>
  <c r="AT15" i="4" s="1"/>
  <c r="AV15" i="4" s="1"/>
  <c r="Q17" i="2"/>
  <c r="E17" i="2"/>
  <c r="O17" i="2"/>
  <c r="M17" i="2"/>
  <c r="L17" i="2" s="1"/>
  <c r="V15" i="4" s="1"/>
  <c r="X15" i="4" s="1"/>
  <c r="W141" i="2"/>
  <c r="O141" i="2"/>
  <c r="K141" i="2"/>
  <c r="U141" i="2"/>
  <c r="M141" i="2"/>
  <c r="I141" i="2"/>
  <c r="H141" i="2" s="1"/>
  <c r="N139" i="4" s="1"/>
  <c r="P139" i="4" s="1"/>
  <c r="Y95" i="2"/>
  <c r="S95" i="2"/>
  <c r="R95" i="2" s="1"/>
  <c r="AH93" i="4" s="1"/>
  <c r="AJ93" i="4" s="1"/>
  <c r="I95" i="2"/>
  <c r="H95" i="2" s="1"/>
  <c r="N93" i="4" s="1"/>
  <c r="P93" i="4" s="1"/>
  <c r="U95" i="2"/>
  <c r="Q95" i="2"/>
  <c r="G95" i="2"/>
  <c r="F95" i="2" s="1"/>
  <c r="J93" i="4" s="1"/>
  <c r="L93" i="4" s="1"/>
  <c r="O95" i="2"/>
  <c r="E93" i="4"/>
  <c r="M95" i="2"/>
  <c r="U107" i="2"/>
  <c r="T107" i="2" s="1"/>
  <c r="AL105" i="4" s="1"/>
  <c r="AN105" i="4" s="1"/>
  <c r="M107" i="2"/>
  <c r="I107" i="2"/>
  <c r="H107" i="2" s="1"/>
  <c r="N105" i="4" s="1"/>
  <c r="P105" i="4" s="1"/>
  <c r="K107" i="2"/>
  <c r="W107" i="2"/>
  <c r="V107" i="2" s="1"/>
  <c r="AP105" i="4" s="1"/>
  <c r="AR105" i="4" s="1"/>
  <c r="E107" i="2"/>
  <c r="Y143" i="2"/>
  <c r="S143" i="2"/>
  <c r="I143" i="2"/>
  <c r="H143" i="2" s="1"/>
  <c r="N141" i="4" s="1"/>
  <c r="P141" i="4" s="1"/>
  <c r="U143" i="2"/>
  <c r="Q143" i="2"/>
  <c r="G143" i="2"/>
  <c r="O143" i="2"/>
  <c r="E141" i="4"/>
  <c r="M143" i="2"/>
  <c r="U68" i="2"/>
  <c r="I68" i="2"/>
  <c r="H68" i="2" s="1"/>
  <c r="N66" i="4" s="1"/>
  <c r="P66" i="4" s="1"/>
  <c r="O68" i="2"/>
  <c r="S68" i="2"/>
  <c r="G68" i="2"/>
  <c r="Q68" i="2"/>
  <c r="Y182" i="2"/>
  <c r="O182" i="2"/>
  <c r="I182" i="2"/>
  <c r="H182" i="2" s="1"/>
  <c r="N180" i="4" s="1"/>
  <c r="P180" i="4" s="1"/>
  <c r="W182" i="2"/>
  <c r="V182" i="2" s="1"/>
  <c r="AP180" i="4" s="1"/>
  <c r="AR180" i="4" s="1"/>
  <c r="M182" i="2"/>
  <c r="G182" i="2"/>
  <c r="U182" i="2"/>
  <c r="E180" i="4"/>
  <c r="BA180" i="4" s="1"/>
  <c r="K182" i="2"/>
  <c r="W60" i="2"/>
  <c r="K60" i="2"/>
  <c r="E60" i="2"/>
  <c r="D60" i="2" s="1"/>
  <c r="F58" i="4" s="1"/>
  <c r="H58" i="4" s="1"/>
  <c r="Y60" i="2"/>
  <c r="I60" i="2"/>
  <c r="H60" i="2" s="1"/>
  <c r="N58" i="4" s="1"/>
  <c r="P58" i="4" s="1"/>
  <c r="O60" i="2"/>
  <c r="G60" i="2"/>
  <c r="F60" i="2" s="1"/>
  <c r="J58" i="4" s="1"/>
  <c r="L58" i="4" s="1"/>
  <c r="E58" i="4"/>
  <c r="Q60" i="2"/>
  <c r="Y18" i="2"/>
  <c r="O18" i="2"/>
  <c r="N18" i="2" s="1"/>
  <c r="Z16" i="4" s="1"/>
  <c r="AB16" i="4" s="1"/>
  <c r="K18" i="2"/>
  <c r="W18" i="2"/>
  <c r="M18" i="2"/>
  <c r="I18" i="2"/>
  <c r="H18" i="2" s="1"/>
  <c r="N16" i="4" s="1"/>
  <c r="P16" i="4" s="1"/>
  <c r="G18" i="2"/>
  <c r="E16" i="4"/>
  <c r="S18" i="2"/>
  <c r="M157" i="2"/>
  <c r="L157" i="2" s="1"/>
  <c r="V155" i="4" s="1"/>
  <c r="X155" i="4" s="1"/>
  <c r="H45" i="2"/>
  <c r="N43" i="4" s="1"/>
  <c r="P43" i="4" s="1"/>
  <c r="G144" i="2"/>
  <c r="W95" i="2"/>
  <c r="H112" i="2"/>
  <c r="N110" i="4" s="1"/>
  <c r="P110" i="4" s="1"/>
  <c r="X112" i="2"/>
  <c r="AT110" i="4" s="1"/>
  <c r="AV110" i="4" s="1"/>
  <c r="H73" i="2"/>
  <c r="N71" i="4" s="1"/>
  <c r="P71" i="4" s="1"/>
  <c r="O52" i="2"/>
  <c r="I184" i="2"/>
  <c r="H184" i="2" s="1"/>
  <c r="N182" i="4" s="1"/>
  <c r="P182" i="4" s="1"/>
  <c r="W17" i="2"/>
  <c r="I155" i="2"/>
  <c r="H155" i="2" s="1"/>
  <c r="N153" i="4" s="1"/>
  <c r="P153" i="4" s="1"/>
  <c r="H154" i="2"/>
  <c r="N152" i="4" s="1"/>
  <c r="P152" i="4" s="1"/>
  <c r="H173" i="2"/>
  <c r="N171" i="4" s="1"/>
  <c r="P171" i="4" s="1"/>
  <c r="H42" i="2"/>
  <c r="N40" i="4" s="1"/>
  <c r="P40" i="4" s="1"/>
  <c r="H74" i="2"/>
  <c r="N72" i="4" s="1"/>
  <c r="P72" i="4" s="1"/>
  <c r="H90" i="2"/>
  <c r="N88" i="4" s="1"/>
  <c r="P88" i="4" s="1"/>
  <c r="P90" i="2"/>
  <c r="AD88" i="4" s="1"/>
  <c r="AF88" i="4" s="1"/>
  <c r="H84" i="2"/>
  <c r="N82" i="4" s="1"/>
  <c r="P82" i="4" s="1"/>
  <c r="H189" i="2"/>
  <c r="N187" i="4" s="1"/>
  <c r="P187" i="4" s="1"/>
  <c r="H37" i="2"/>
  <c r="N35" i="4" s="1"/>
  <c r="P35" i="4" s="1"/>
  <c r="H43" i="2"/>
  <c r="N41" i="4" s="1"/>
  <c r="P41" i="4" s="1"/>
  <c r="H192" i="2"/>
  <c r="N190" i="4" s="1"/>
  <c r="P190" i="4" s="1"/>
  <c r="H25" i="2"/>
  <c r="N23" i="4" s="1"/>
  <c r="P23" i="4" s="1"/>
  <c r="H20" i="2"/>
  <c r="N18" i="4" s="1"/>
  <c r="P18" i="4" s="1"/>
  <c r="H40" i="2"/>
  <c r="N38" i="4" s="1"/>
  <c r="P38" i="4" s="1"/>
  <c r="H28" i="2"/>
  <c r="N26" i="4" s="1"/>
  <c r="P26" i="4" s="1"/>
  <c r="H69" i="2"/>
  <c r="N67" i="4" s="1"/>
  <c r="P67" i="4" s="1"/>
  <c r="H128" i="2"/>
  <c r="N126" i="4" s="1"/>
  <c r="P126" i="4" s="1"/>
  <c r="H133" i="2"/>
  <c r="N131" i="4" s="1"/>
  <c r="P131" i="4" s="1"/>
  <c r="H160" i="2"/>
  <c r="N158" i="4" s="1"/>
  <c r="P158" i="4" s="1"/>
  <c r="H33" i="2"/>
  <c r="N31" i="4" s="1"/>
  <c r="P31" i="4" s="1"/>
  <c r="H49" i="2"/>
  <c r="N47" i="4" s="1"/>
  <c r="P47" i="4" s="1"/>
  <c r="H102" i="2"/>
  <c r="N100" i="4" s="1"/>
  <c r="P100" i="4" s="1"/>
  <c r="H46" i="2"/>
  <c r="N44" i="4" s="1"/>
  <c r="P44" i="4" s="1"/>
  <c r="H71" i="2"/>
  <c r="N69" i="4" s="1"/>
  <c r="P69" i="4" s="1"/>
  <c r="H55" i="2"/>
  <c r="N53" i="4" s="1"/>
  <c r="P53" i="4" s="1"/>
  <c r="H38" i="2"/>
  <c r="N36" i="4" s="1"/>
  <c r="P36" i="4" s="1"/>
  <c r="E166" i="4"/>
  <c r="Y168" i="2"/>
  <c r="X168" i="2" s="1"/>
  <c r="AT166" i="4" s="1"/>
  <c r="AV166" i="4" s="1"/>
  <c r="E168" i="2"/>
  <c r="D168" i="2" s="1"/>
  <c r="F166" i="4" s="1"/>
  <c r="H166" i="4" s="1"/>
  <c r="E197" i="4"/>
  <c r="BA197" i="4" s="1"/>
  <c r="O199" i="2"/>
  <c r="I199" i="2"/>
  <c r="H199" i="2" s="1"/>
  <c r="N197" i="4" s="1"/>
  <c r="P197" i="4" s="1"/>
  <c r="E161" i="4"/>
  <c r="BA161" i="4" s="1"/>
  <c r="W163" i="2"/>
  <c r="V163" i="2" s="1"/>
  <c r="AP161" i="4" s="1"/>
  <c r="AR161" i="4" s="1"/>
  <c r="S163" i="2"/>
  <c r="E33" i="4"/>
  <c r="BA33" i="4" s="1"/>
  <c r="K35" i="2"/>
  <c r="S35" i="2"/>
  <c r="R35" i="2" s="1"/>
  <c r="AH33" i="4" s="1"/>
  <c r="AJ33" i="4" s="1"/>
  <c r="E112" i="4"/>
  <c r="Q114" i="2"/>
  <c r="P114" i="2" s="1"/>
  <c r="AD112" i="4" s="1"/>
  <c r="AF112" i="4" s="1"/>
  <c r="I114" i="2"/>
  <c r="H114" i="2" s="1"/>
  <c r="N112" i="4" s="1"/>
  <c r="P112" i="4" s="1"/>
  <c r="E34" i="4"/>
  <c r="BA34" i="4" s="1"/>
  <c r="Y36" i="2"/>
  <c r="M36" i="2"/>
  <c r="E163" i="4"/>
  <c r="BA163" i="4" s="1"/>
  <c r="S165" i="2"/>
  <c r="R165" i="2" s="1"/>
  <c r="AH163" i="4" s="1"/>
  <c r="AJ163" i="4" s="1"/>
  <c r="K165" i="2"/>
  <c r="E115" i="4"/>
  <c r="BA115" i="4" s="1"/>
  <c r="S117" i="2"/>
  <c r="R117" i="2" s="1"/>
  <c r="AH115" i="4" s="1"/>
  <c r="AJ115" i="4" s="1"/>
  <c r="K117" i="2"/>
  <c r="J117" i="2" s="1"/>
  <c r="R115" i="4" s="1"/>
  <c r="T115" i="4" s="1"/>
  <c r="Y93" i="2"/>
  <c r="Q93" i="2"/>
  <c r="P93" i="2" s="1"/>
  <c r="AD91" i="4" s="1"/>
  <c r="AF91" i="4" s="1"/>
  <c r="E93" i="2"/>
  <c r="D93" i="2" s="1"/>
  <c r="F91" i="4" s="1"/>
  <c r="H91" i="4" s="1"/>
  <c r="W93" i="2"/>
  <c r="V93" i="2" s="1"/>
  <c r="AP91" i="4" s="1"/>
  <c r="AR91" i="4" s="1"/>
  <c r="M93" i="2"/>
  <c r="Y111" i="2"/>
  <c r="S111" i="2"/>
  <c r="R111" i="2" s="1"/>
  <c r="AH109" i="4" s="1"/>
  <c r="AJ109" i="4" s="1"/>
  <c r="I111" i="2"/>
  <c r="H111" i="2" s="1"/>
  <c r="N109" i="4" s="1"/>
  <c r="P109" i="4" s="1"/>
  <c r="E109" i="4"/>
  <c r="Q111" i="2"/>
  <c r="P111" i="2" s="1"/>
  <c r="AD109" i="4" s="1"/>
  <c r="AF109" i="4" s="1"/>
  <c r="E111" i="2"/>
  <c r="D111" i="2" s="1"/>
  <c r="F109" i="4" s="1"/>
  <c r="H109" i="4" s="1"/>
  <c r="C15" i="2"/>
  <c r="J192" i="1"/>
  <c r="F14" i="2"/>
  <c r="J12" i="4" s="1"/>
  <c r="L12" i="4" s="1"/>
  <c r="F79" i="2"/>
  <c r="J77" i="4" s="1"/>
  <c r="L77" i="4" s="1"/>
  <c r="P79" i="2"/>
  <c r="AD77" i="4" s="1"/>
  <c r="AF77" i="4" s="1"/>
  <c r="D89" i="2"/>
  <c r="F87" i="4" s="1"/>
  <c r="H87" i="4" s="1"/>
  <c r="F136" i="2"/>
  <c r="J134" i="4" s="1"/>
  <c r="L134" i="4" s="1"/>
  <c r="F87" i="2"/>
  <c r="J85" i="4" s="1"/>
  <c r="L85" i="4" s="1"/>
  <c r="P87" i="2"/>
  <c r="AD85" i="4" s="1"/>
  <c r="AF85" i="4" s="1"/>
  <c r="F166" i="2"/>
  <c r="J164" i="4" s="1"/>
  <c r="L164" i="4" s="1"/>
  <c r="F78" i="2"/>
  <c r="J76" i="4" s="1"/>
  <c r="L76" i="4" s="1"/>
  <c r="F191" i="2"/>
  <c r="J189" i="4" s="1"/>
  <c r="L189" i="4" s="1"/>
  <c r="P191" i="2"/>
  <c r="AD189" i="4" s="1"/>
  <c r="AF189" i="4" s="1"/>
  <c r="F126" i="2"/>
  <c r="J124" i="4" s="1"/>
  <c r="L124" i="4" s="1"/>
  <c r="F62" i="2"/>
  <c r="J60" i="4" s="1"/>
  <c r="L60" i="4" s="1"/>
  <c r="F190" i="2"/>
  <c r="J188" i="4" s="1"/>
  <c r="L188" i="4" s="1"/>
  <c r="F162" i="2"/>
  <c r="J160" i="4" s="1"/>
  <c r="L160" i="4" s="1"/>
  <c r="F70" i="2"/>
  <c r="J68" i="4" s="1"/>
  <c r="L68" i="4" s="1"/>
  <c r="F110" i="2"/>
  <c r="J108" i="4" s="1"/>
  <c r="L108" i="4" s="1"/>
  <c r="F151" i="2"/>
  <c r="J149" i="4" s="1"/>
  <c r="L149" i="4" s="1"/>
  <c r="D57" i="2"/>
  <c r="F55" i="4" s="1"/>
  <c r="H55" i="4" s="1"/>
  <c r="F58" i="2"/>
  <c r="J56" i="4" s="1"/>
  <c r="L56" i="4" s="1"/>
  <c r="F47" i="2"/>
  <c r="J45" i="4" s="1"/>
  <c r="L45" i="4" s="1"/>
  <c r="P47" i="2"/>
  <c r="AD45" i="4" s="1"/>
  <c r="AF45" i="4" s="1"/>
  <c r="D169" i="2"/>
  <c r="F167" i="4" s="1"/>
  <c r="H167" i="4" s="1"/>
  <c r="D153" i="2"/>
  <c r="F151" i="4" s="1"/>
  <c r="H151" i="4" s="1"/>
  <c r="D65" i="2"/>
  <c r="F63" i="4" s="1"/>
  <c r="H63" i="4" s="1"/>
  <c r="D121" i="2"/>
  <c r="F119" i="4" s="1"/>
  <c r="H119" i="4" s="1"/>
  <c r="F27" i="2"/>
  <c r="J25" i="4" s="1"/>
  <c r="L25" i="4" s="1"/>
  <c r="O168" i="2"/>
  <c r="K168" i="2"/>
  <c r="G199" i="2"/>
  <c r="F199" i="2" s="1"/>
  <c r="J197" i="4" s="1"/>
  <c r="L197" i="4" s="1"/>
  <c r="Q199" i="2"/>
  <c r="P199" i="2" s="1"/>
  <c r="AD197" i="4" s="1"/>
  <c r="AF197" i="4" s="1"/>
  <c r="P103" i="2"/>
  <c r="AD101" i="4" s="1"/>
  <c r="AF101" i="4" s="1"/>
  <c r="P100" i="2"/>
  <c r="AD98" i="4" s="1"/>
  <c r="AF98" i="4" s="1"/>
  <c r="M163" i="2"/>
  <c r="U163" i="2"/>
  <c r="T163" i="2" s="1"/>
  <c r="AL161" i="4" s="1"/>
  <c r="AN161" i="4" s="1"/>
  <c r="F34" i="2"/>
  <c r="J32" i="4" s="1"/>
  <c r="L32" i="4" s="1"/>
  <c r="P115" i="2"/>
  <c r="AD113" i="4" s="1"/>
  <c r="AF113" i="4" s="1"/>
  <c r="F44" i="2"/>
  <c r="J42" i="4" s="1"/>
  <c r="L42" i="4" s="1"/>
  <c r="G35" i="2"/>
  <c r="F35" i="2" s="1"/>
  <c r="J33" i="4" s="1"/>
  <c r="L33" i="4" s="1"/>
  <c r="O35" i="2"/>
  <c r="Y35" i="2"/>
  <c r="G114" i="2"/>
  <c r="O114" i="2"/>
  <c r="N114" i="2" s="1"/>
  <c r="Z112" i="4" s="1"/>
  <c r="AB112" i="4" s="1"/>
  <c r="D22" i="2"/>
  <c r="F20" i="4" s="1"/>
  <c r="H20" i="4" s="1"/>
  <c r="E36" i="2"/>
  <c r="D36" i="2" s="1"/>
  <c r="F34" i="4" s="1"/>
  <c r="H34" i="4" s="1"/>
  <c r="S36" i="2"/>
  <c r="R36" i="2" s="1"/>
  <c r="AH34" i="4" s="1"/>
  <c r="AJ34" i="4" s="1"/>
  <c r="D50" i="2"/>
  <c r="F48" i="4" s="1"/>
  <c r="H48" i="4" s="1"/>
  <c r="M165" i="2"/>
  <c r="W165" i="2"/>
  <c r="F172" i="2"/>
  <c r="J170" i="4" s="1"/>
  <c r="L170" i="4" s="1"/>
  <c r="G117" i="2"/>
  <c r="F117" i="2" s="1"/>
  <c r="J115" i="4" s="1"/>
  <c r="L115" i="4" s="1"/>
  <c r="O117" i="2"/>
  <c r="Y117" i="2"/>
  <c r="F164" i="2"/>
  <c r="J162" i="4" s="1"/>
  <c r="L162" i="4" s="1"/>
  <c r="D127" i="2"/>
  <c r="F125" i="4" s="1"/>
  <c r="H125" i="4" s="1"/>
  <c r="K93" i="2"/>
  <c r="S93" i="2"/>
  <c r="R93" i="2" s="1"/>
  <c r="AH91" i="4" s="1"/>
  <c r="AJ91" i="4" s="1"/>
  <c r="K111" i="2"/>
  <c r="P196" i="2"/>
  <c r="AD194" i="4" s="1"/>
  <c r="AF194" i="4" s="1"/>
  <c r="F80" i="2"/>
  <c r="J78" i="4" s="1"/>
  <c r="L78" i="4" s="1"/>
  <c r="P72" i="2"/>
  <c r="AD70" i="4" s="1"/>
  <c r="AF70" i="4" s="1"/>
  <c r="F186" i="2"/>
  <c r="J184" i="4" s="1"/>
  <c r="L184" i="4" s="1"/>
  <c r="D186" i="2"/>
  <c r="F184" i="4" s="1"/>
  <c r="H184" i="4" s="1"/>
  <c r="D130" i="2"/>
  <c r="F128" i="4" s="1"/>
  <c r="H128" i="4" s="1"/>
  <c r="D167" i="2"/>
  <c r="F165" i="4" s="1"/>
  <c r="H165" i="4" s="1"/>
  <c r="P56" i="2"/>
  <c r="AD54" i="4" s="1"/>
  <c r="AF54" i="4" s="1"/>
  <c r="F56" i="2"/>
  <c r="J54" i="4" s="1"/>
  <c r="L54" i="4" s="1"/>
  <c r="D134" i="2"/>
  <c r="F132" i="4" s="1"/>
  <c r="H132" i="4" s="1"/>
  <c r="F83" i="2"/>
  <c r="J81" i="4" s="1"/>
  <c r="L81" i="4" s="1"/>
  <c r="P104" i="2"/>
  <c r="AD102" i="4" s="1"/>
  <c r="AF102" i="4" s="1"/>
  <c r="F146" i="2"/>
  <c r="J144" i="4" s="1"/>
  <c r="L144" i="4" s="1"/>
  <c r="D178" i="2"/>
  <c r="F176" i="4" s="1"/>
  <c r="H176" i="4" s="1"/>
  <c r="P178" i="2"/>
  <c r="AD176" i="4" s="1"/>
  <c r="AF176" i="4" s="1"/>
  <c r="D135" i="2"/>
  <c r="F133" i="4" s="1"/>
  <c r="H133" i="4" s="1"/>
  <c r="P84" i="2"/>
  <c r="AD82" i="4" s="1"/>
  <c r="AF82" i="4" s="1"/>
  <c r="D66" i="2"/>
  <c r="F64" i="4" s="1"/>
  <c r="H64" i="4" s="1"/>
  <c r="D158" i="2"/>
  <c r="F156" i="4" s="1"/>
  <c r="H156" i="4" s="1"/>
  <c r="D119" i="2"/>
  <c r="F117" i="4" s="1"/>
  <c r="H117" i="4" s="1"/>
  <c r="D86" i="2"/>
  <c r="F84" i="4" s="1"/>
  <c r="H84" i="4" s="1"/>
  <c r="P86" i="2"/>
  <c r="AD84" i="4" s="1"/>
  <c r="AF84" i="4" s="1"/>
  <c r="F154" i="2"/>
  <c r="J152" i="4" s="1"/>
  <c r="L152" i="4" s="1"/>
  <c r="P154" i="2"/>
  <c r="AD152" i="4" s="1"/>
  <c r="AF152" i="4" s="1"/>
  <c r="D31" i="2"/>
  <c r="F29" i="4" s="1"/>
  <c r="H29" i="4" s="1"/>
  <c r="F41" i="2"/>
  <c r="J39" i="4" s="1"/>
  <c r="L39" i="4" s="1"/>
  <c r="P42" i="2"/>
  <c r="AD40" i="4" s="1"/>
  <c r="AF40" i="4" s="1"/>
  <c r="D43" i="2"/>
  <c r="F41" i="4" s="1"/>
  <c r="H41" i="4" s="1"/>
  <c r="F137" i="2"/>
  <c r="J135" i="4" s="1"/>
  <c r="L135" i="4" s="1"/>
  <c r="D26" i="2"/>
  <c r="F24" i="4" s="1"/>
  <c r="H24" i="4" s="1"/>
  <c r="P26" i="2"/>
  <c r="AD24" i="4" s="1"/>
  <c r="AF24" i="4" s="1"/>
  <c r="F96" i="2"/>
  <c r="J94" i="4" s="1"/>
  <c r="L94" i="4" s="1"/>
  <c r="F74" i="2"/>
  <c r="J72" i="4" s="1"/>
  <c r="L72" i="4" s="1"/>
  <c r="P74" i="2"/>
  <c r="AD72" i="4" s="1"/>
  <c r="AF72" i="4" s="1"/>
  <c r="P152" i="2"/>
  <c r="AD150" i="4" s="1"/>
  <c r="AF150" i="4" s="1"/>
  <c r="F152" i="2"/>
  <c r="J150" i="4" s="1"/>
  <c r="L150" i="4" s="1"/>
  <c r="D25" i="2"/>
  <c r="F23" i="4" s="1"/>
  <c r="H23" i="4" s="1"/>
  <c r="D54" i="2"/>
  <c r="F52" i="4" s="1"/>
  <c r="H52" i="4" s="1"/>
  <c r="D18" i="2"/>
  <c r="F16" i="4" s="1"/>
  <c r="H16" i="4" s="1"/>
  <c r="D30" i="2"/>
  <c r="F28" i="4" s="1"/>
  <c r="H28" i="4" s="1"/>
  <c r="F30" i="2"/>
  <c r="J28" i="4" s="1"/>
  <c r="L28" i="4" s="1"/>
  <c r="P20" i="2"/>
  <c r="AD18" i="4" s="1"/>
  <c r="AF18" i="4" s="1"/>
  <c r="F20" i="2"/>
  <c r="J18" i="4" s="1"/>
  <c r="L18" i="4" s="1"/>
  <c r="D198" i="2"/>
  <c r="F196" i="4" s="1"/>
  <c r="H196" i="4" s="1"/>
  <c r="P198" i="2"/>
  <c r="AD196" i="4" s="1"/>
  <c r="AF196" i="4" s="1"/>
  <c r="D46" i="2"/>
  <c r="F44" i="4" s="1"/>
  <c r="H44" i="4" s="1"/>
  <c r="D23" i="2"/>
  <c r="F21" i="4" s="1"/>
  <c r="H21" i="4" s="1"/>
  <c r="D182" i="2"/>
  <c r="F180" i="4" s="1"/>
  <c r="H180" i="4" s="1"/>
  <c r="F28" i="2"/>
  <c r="J26" i="4" s="1"/>
  <c r="L26" i="4" s="1"/>
  <c r="D38" i="2"/>
  <c r="F36" i="4" s="1"/>
  <c r="H36" i="4" s="1"/>
  <c r="D143" i="2"/>
  <c r="F141" i="4" s="1"/>
  <c r="H141" i="4" s="1"/>
  <c r="F128" i="2"/>
  <c r="J126" i="4" s="1"/>
  <c r="L126" i="4" s="1"/>
  <c r="F193" i="2"/>
  <c r="J191" i="4" s="1"/>
  <c r="L191" i="4" s="1"/>
  <c r="F144" i="2"/>
  <c r="J142" i="4" s="1"/>
  <c r="L142" i="4" s="1"/>
  <c r="D95" i="2"/>
  <c r="F93" i="4" s="1"/>
  <c r="H93" i="4" s="1"/>
  <c r="P112" i="2"/>
  <c r="AD110" i="4" s="1"/>
  <c r="AF110" i="4" s="1"/>
  <c r="D33" i="2"/>
  <c r="F31" i="4" s="1"/>
  <c r="H31" i="4" s="1"/>
  <c r="D90" i="2"/>
  <c r="F88" i="4" s="1"/>
  <c r="H88" i="4" s="1"/>
  <c r="E14" i="4"/>
  <c r="BA14" i="4" s="1"/>
  <c r="S16" i="2"/>
  <c r="R16" i="2" s="1"/>
  <c r="AH14" i="4" s="1"/>
  <c r="AJ14" i="4" s="1"/>
  <c r="O16" i="2"/>
  <c r="E101" i="4"/>
  <c r="BA101" i="4" s="1"/>
  <c r="S103" i="2"/>
  <c r="I103" i="2"/>
  <c r="H103" i="2" s="1"/>
  <c r="N101" i="4" s="1"/>
  <c r="P101" i="4" s="1"/>
  <c r="E32" i="4"/>
  <c r="Q34" i="2"/>
  <c r="P34" i="2" s="1"/>
  <c r="AD32" i="4" s="1"/>
  <c r="AF32" i="4" s="1"/>
  <c r="I34" i="2"/>
  <c r="H34" i="2" s="1"/>
  <c r="N32" i="4" s="1"/>
  <c r="P32" i="4" s="1"/>
  <c r="E181" i="4"/>
  <c r="BA181" i="4" s="1"/>
  <c r="S183" i="2"/>
  <c r="I183" i="2"/>
  <c r="H183" i="2" s="1"/>
  <c r="N181" i="4" s="1"/>
  <c r="P181" i="4" s="1"/>
  <c r="E20" i="4"/>
  <c r="BA20" i="4" s="1"/>
  <c r="Q22" i="2"/>
  <c r="P22" i="2" s="1"/>
  <c r="AD20" i="4" s="1"/>
  <c r="AF20" i="4" s="1"/>
  <c r="G22" i="2"/>
  <c r="F22" i="2" s="1"/>
  <c r="J20" i="4" s="1"/>
  <c r="L20" i="4" s="1"/>
  <c r="E106" i="4"/>
  <c r="BA106" i="4" s="1"/>
  <c r="S108" i="2"/>
  <c r="Q108" i="2"/>
  <c r="P108" i="2" s="1"/>
  <c r="AD106" i="4" s="1"/>
  <c r="AF106" i="4" s="1"/>
  <c r="E61" i="4"/>
  <c r="K63" i="2"/>
  <c r="M63" i="2"/>
  <c r="L63" i="2" s="1"/>
  <c r="V61" i="4" s="1"/>
  <c r="X61" i="4" s="1"/>
  <c r="Y109" i="2"/>
  <c r="X109" i="2" s="1"/>
  <c r="AT107" i="4" s="1"/>
  <c r="AV107" i="4" s="1"/>
  <c r="S109" i="2"/>
  <c r="G109" i="2"/>
  <c r="F109" i="2" s="1"/>
  <c r="J107" i="4" s="1"/>
  <c r="L107" i="4" s="1"/>
  <c r="Y122" i="2"/>
  <c r="M122" i="2"/>
  <c r="L122" i="2" s="1"/>
  <c r="V120" i="4" s="1"/>
  <c r="X120" i="4" s="1"/>
  <c r="S122" i="2"/>
  <c r="Q122" i="2"/>
  <c r="P122" i="2" s="1"/>
  <c r="AD120" i="4" s="1"/>
  <c r="AF120" i="4" s="1"/>
  <c r="E122" i="2"/>
  <c r="D122" i="2" s="1"/>
  <c r="F120" i="4" s="1"/>
  <c r="H120" i="4" s="1"/>
  <c r="Y105" i="2"/>
  <c r="X105" i="2" s="1"/>
  <c r="AT103" i="4" s="1"/>
  <c r="AV103" i="4" s="1"/>
  <c r="Q105" i="2"/>
  <c r="P105" i="2" s="1"/>
  <c r="AD103" i="4" s="1"/>
  <c r="AF103" i="4" s="1"/>
  <c r="I105" i="2"/>
  <c r="H105" i="2" s="1"/>
  <c r="N103" i="4" s="1"/>
  <c r="P103" i="4" s="1"/>
  <c r="W105" i="2"/>
  <c r="V105" i="2" s="1"/>
  <c r="AP103" i="4" s="1"/>
  <c r="AR103" i="4" s="1"/>
  <c r="M105" i="2"/>
  <c r="L105" i="2" s="1"/>
  <c r="V103" i="4" s="1"/>
  <c r="X103" i="4" s="1"/>
  <c r="Y159" i="2"/>
  <c r="S159" i="2"/>
  <c r="I159" i="2"/>
  <c r="H159" i="2" s="1"/>
  <c r="N157" i="4" s="1"/>
  <c r="P157" i="4" s="1"/>
  <c r="E157" i="4"/>
  <c r="BA157" i="4" s="1"/>
  <c r="Q159" i="2"/>
  <c r="E159" i="2"/>
  <c r="D159" i="2" s="1"/>
  <c r="F157" i="4" s="1"/>
  <c r="H157" i="4" s="1"/>
  <c r="U159" i="2"/>
  <c r="T159" i="2" s="1"/>
  <c r="AL157" i="4" s="1"/>
  <c r="AN157" i="4" s="1"/>
  <c r="O159" i="2"/>
  <c r="N159" i="2" s="1"/>
  <c r="Z157" i="4" s="1"/>
  <c r="AB157" i="4" s="1"/>
  <c r="X14" i="2"/>
  <c r="AT12" i="4" s="1"/>
  <c r="AV12" i="4" s="1"/>
  <c r="X79" i="2"/>
  <c r="AT77" i="4" s="1"/>
  <c r="AV77" i="4" s="1"/>
  <c r="P89" i="2"/>
  <c r="AD87" i="4" s="1"/>
  <c r="AF87" i="4" s="1"/>
  <c r="X89" i="2"/>
  <c r="AT87" i="4" s="1"/>
  <c r="AV87" i="4" s="1"/>
  <c r="D188" i="2"/>
  <c r="F186" i="4" s="1"/>
  <c r="H186" i="4" s="1"/>
  <c r="X188" i="2"/>
  <c r="AT186" i="4" s="1"/>
  <c r="AV186" i="4" s="1"/>
  <c r="F123" i="2"/>
  <c r="J121" i="4" s="1"/>
  <c r="L121" i="4" s="1"/>
  <c r="X123" i="2"/>
  <c r="AT121" i="4" s="1"/>
  <c r="AV121" i="4" s="1"/>
  <c r="D99" i="2"/>
  <c r="F97" i="4" s="1"/>
  <c r="H97" i="4" s="1"/>
  <c r="P99" i="2"/>
  <c r="AD97" i="4" s="1"/>
  <c r="AF97" i="4" s="1"/>
  <c r="X99" i="2"/>
  <c r="AT97" i="4" s="1"/>
  <c r="AV97" i="4" s="1"/>
  <c r="D170" i="2"/>
  <c r="F168" i="4" s="1"/>
  <c r="H168" i="4" s="1"/>
  <c r="X170" i="2"/>
  <c r="AT168" i="4" s="1"/>
  <c r="AV168" i="4" s="1"/>
  <c r="L120" i="2"/>
  <c r="V118" i="4" s="1"/>
  <c r="X118" i="4" s="1"/>
  <c r="X87" i="2"/>
  <c r="AT85" i="4" s="1"/>
  <c r="AV85" i="4" s="1"/>
  <c r="X166" i="2"/>
  <c r="AT164" i="4" s="1"/>
  <c r="AV164" i="4" s="1"/>
  <c r="X78" i="2"/>
  <c r="AT76" i="4" s="1"/>
  <c r="AV76" i="4" s="1"/>
  <c r="X191" i="2"/>
  <c r="AT189" i="4" s="1"/>
  <c r="AV189" i="4" s="1"/>
  <c r="D92" i="2"/>
  <c r="F90" i="4" s="1"/>
  <c r="H90" i="4" s="1"/>
  <c r="X92" i="2"/>
  <c r="AT90" i="4" s="1"/>
  <c r="AV90" i="4" s="1"/>
  <c r="X126" i="2"/>
  <c r="AT124" i="4" s="1"/>
  <c r="AV124" i="4" s="1"/>
  <c r="X62" i="2"/>
  <c r="AT60" i="4" s="1"/>
  <c r="AV60" i="4" s="1"/>
  <c r="D140" i="2"/>
  <c r="F138" i="4" s="1"/>
  <c r="H138" i="4" s="1"/>
  <c r="X140" i="2"/>
  <c r="AT138" i="4" s="1"/>
  <c r="AV138" i="4" s="1"/>
  <c r="X190" i="2"/>
  <c r="AT188" i="4" s="1"/>
  <c r="AV188" i="4" s="1"/>
  <c r="D162" i="2"/>
  <c r="F160" i="4" s="1"/>
  <c r="H160" i="4" s="1"/>
  <c r="X162" i="2"/>
  <c r="AT160" i="4" s="1"/>
  <c r="AV160" i="4" s="1"/>
  <c r="X70" i="2"/>
  <c r="AT68" i="4" s="1"/>
  <c r="AV68" i="4" s="1"/>
  <c r="X110" i="2"/>
  <c r="AT108" i="4" s="1"/>
  <c r="AV108" i="4" s="1"/>
  <c r="D67" i="2"/>
  <c r="F65" i="4" s="1"/>
  <c r="H65" i="4" s="1"/>
  <c r="P67" i="2"/>
  <c r="AD65" i="4" s="1"/>
  <c r="AF65" i="4" s="1"/>
  <c r="X67" i="2"/>
  <c r="AT65" i="4" s="1"/>
  <c r="AV65" i="4" s="1"/>
  <c r="D76" i="2"/>
  <c r="F74" i="4" s="1"/>
  <c r="H74" i="4" s="1"/>
  <c r="D148" i="2"/>
  <c r="F146" i="4" s="1"/>
  <c r="H146" i="4" s="1"/>
  <c r="P151" i="2"/>
  <c r="AD149" i="4" s="1"/>
  <c r="AF149" i="4" s="1"/>
  <c r="X151" i="2"/>
  <c r="AT149" i="4" s="1"/>
  <c r="AV149" i="4" s="1"/>
  <c r="P57" i="2"/>
  <c r="AD55" i="4" s="1"/>
  <c r="AF55" i="4" s="1"/>
  <c r="X57" i="2"/>
  <c r="AT55" i="4" s="1"/>
  <c r="AV55" i="4" s="1"/>
  <c r="D180" i="2"/>
  <c r="F178" i="4" s="1"/>
  <c r="H178" i="4" s="1"/>
  <c r="X180" i="2"/>
  <c r="AT178" i="4" s="1"/>
  <c r="AV178" i="4" s="1"/>
  <c r="D149" i="2"/>
  <c r="F147" i="4" s="1"/>
  <c r="H147" i="4" s="1"/>
  <c r="P149" i="2"/>
  <c r="AD147" i="4" s="1"/>
  <c r="AF147" i="4" s="1"/>
  <c r="D124" i="2"/>
  <c r="F122" i="4" s="1"/>
  <c r="H122" i="4" s="1"/>
  <c r="F91" i="2"/>
  <c r="J89" i="4" s="1"/>
  <c r="L89" i="4" s="1"/>
  <c r="D61" i="2"/>
  <c r="F59" i="4" s="1"/>
  <c r="H59" i="4" s="1"/>
  <c r="F59" i="2"/>
  <c r="J57" i="4" s="1"/>
  <c r="L57" i="4" s="1"/>
  <c r="P59" i="2"/>
  <c r="AD57" i="4" s="1"/>
  <c r="AF57" i="4" s="1"/>
  <c r="P169" i="2"/>
  <c r="AD167" i="4" s="1"/>
  <c r="AF167" i="4" s="1"/>
  <c r="F75" i="2"/>
  <c r="J73" i="4" s="1"/>
  <c r="L73" i="4" s="1"/>
  <c r="P75" i="2"/>
  <c r="AD73" i="4" s="1"/>
  <c r="AF73" i="4" s="1"/>
  <c r="P153" i="2"/>
  <c r="AD151" i="4" s="1"/>
  <c r="AF151" i="4" s="1"/>
  <c r="P65" i="2"/>
  <c r="AD63" i="4" s="1"/>
  <c r="AF63" i="4" s="1"/>
  <c r="D197" i="2"/>
  <c r="F195" i="4" s="1"/>
  <c r="H195" i="4" s="1"/>
  <c r="P197" i="2"/>
  <c r="AD195" i="4" s="1"/>
  <c r="AF195" i="4" s="1"/>
  <c r="F106" i="2"/>
  <c r="J104" i="4" s="1"/>
  <c r="L104" i="4" s="1"/>
  <c r="P121" i="2"/>
  <c r="AD119" i="4" s="1"/>
  <c r="AF119" i="4" s="1"/>
  <c r="D101" i="2"/>
  <c r="F99" i="4" s="1"/>
  <c r="H99" i="4" s="1"/>
  <c r="P101" i="2"/>
  <c r="AD99" i="4" s="1"/>
  <c r="AF99" i="4" s="1"/>
  <c r="D77" i="2"/>
  <c r="F75" i="4" s="1"/>
  <c r="H75" i="4" s="1"/>
  <c r="P77" i="2"/>
  <c r="AD75" i="4" s="1"/>
  <c r="AF75" i="4" s="1"/>
  <c r="M168" i="2"/>
  <c r="S168" i="2"/>
  <c r="E16" i="2"/>
  <c r="D16" i="2" s="1"/>
  <c r="F14" i="4" s="1"/>
  <c r="H14" i="4" s="1"/>
  <c r="K16" i="2"/>
  <c r="J16" i="2" s="1"/>
  <c r="R14" i="4" s="1"/>
  <c r="T14" i="4" s="1"/>
  <c r="D194" i="2"/>
  <c r="F192" i="4" s="1"/>
  <c r="H192" i="4" s="1"/>
  <c r="W199" i="2"/>
  <c r="U199" i="2"/>
  <c r="T199" i="2" s="1"/>
  <c r="AL197" i="4" s="1"/>
  <c r="AN197" i="4" s="1"/>
  <c r="G103" i="2"/>
  <c r="F103" i="2" s="1"/>
  <c r="J101" i="4" s="1"/>
  <c r="L101" i="4" s="1"/>
  <c r="K103" i="2"/>
  <c r="D39" i="2"/>
  <c r="F37" i="4" s="1"/>
  <c r="H37" i="4" s="1"/>
  <c r="E163" i="2"/>
  <c r="D163" i="2" s="1"/>
  <c r="F161" i="4" s="1"/>
  <c r="H161" i="4" s="1"/>
  <c r="O163" i="2"/>
  <c r="N163" i="2" s="1"/>
  <c r="Z161" i="4" s="1"/>
  <c r="AB161" i="4" s="1"/>
  <c r="Y163" i="2"/>
  <c r="K34" i="2"/>
  <c r="W34" i="2"/>
  <c r="D115" i="2"/>
  <c r="F113" i="4" s="1"/>
  <c r="H113" i="4" s="1"/>
  <c r="I35" i="2"/>
  <c r="H35" i="2" s="1"/>
  <c r="N33" i="4" s="1"/>
  <c r="P33" i="4" s="1"/>
  <c r="Q35" i="2"/>
  <c r="P35" i="2" s="1"/>
  <c r="AD33" i="4" s="1"/>
  <c r="AF33" i="4" s="1"/>
  <c r="E183" i="2"/>
  <c r="D183" i="2" s="1"/>
  <c r="F181" i="4" s="1"/>
  <c r="H181" i="4" s="1"/>
  <c r="O183" i="2"/>
  <c r="N183" i="2" s="1"/>
  <c r="Z181" i="4" s="1"/>
  <c r="AB181" i="4" s="1"/>
  <c r="Y183" i="2"/>
  <c r="F88" i="2"/>
  <c r="J86" i="4" s="1"/>
  <c r="L86" i="4" s="1"/>
  <c r="D156" i="2"/>
  <c r="F154" i="4" s="1"/>
  <c r="H154" i="4" s="1"/>
  <c r="S114" i="2"/>
  <c r="R114" i="2" s="1"/>
  <c r="AH112" i="4" s="1"/>
  <c r="AJ112" i="4" s="1"/>
  <c r="U114" i="2"/>
  <c r="I22" i="2"/>
  <c r="H22" i="2" s="1"/>
  <c r="N20" i="4" s="1"/>
  <c r="P20" i="4" s="1"/>
  <c r="O22" i="2"/>
  <c r="N22" i="2" s="1"/>
  <c r="Z20" i="4" s="1"/>
  <c r="AB20" i="4" s="1"/>
  <c r="P19" i="2"/>
  <c r="AD17" i="4" s="1"/>
  <c r="AF17" i="4" s="1"/>
  <c r="G36" i="2"/>
  <c r="F36" i="2" s="1"/>
  <c r="J34" i="4" s="1"/>
  <c r="L34" i="4" s="1"/>
  <c r="U36" i="2"/>
  <c r="E108" i="2"/>
  <c r="D108" i="2" s="1"/>
  <c r="F106" i="4" s="1"/>
  <c r="H106" i="4" s="1"/>
  <c r="U108" i="2"/>
  <c r="T108" i="2" s="1"/>
  <c r="AL106" i="4" s="1"/>
  <c r="AN106" i="4" s="1"/>
  <c r="F50" i="2"/>
  <c r="J48" i="4" s="1"/>
  <c r="L48" i="4" s="1"/>
  <c r="D139" i="2"/>
  <c r="F137" i="4" s="1"/>
  <c r="H137" i="4" s="1"/>
  <c r="G165" i="2"/>
  <c r="F165" i="2" s="1"/>
  <c r="J163" i="4" s="1"/>
  <c r="L163" i="4" s="1"/>
  <c r="O165" i="2"/>
  <c r="N165" i="2" s="1"/>
  <c r="Z163" i="4" s="1"/>
  <c r="AB163" i="4" s="1"/>
  <c r="Y165" i="2"/>
  <c r="O63" i="2"/>
  <c r="W63" i="2"/>
  <c r="V63" i="2" s="1"/>
  <c r="AP61" i="4" s="1"/>
  <c r="AR61" i="4" s="1"/>
  <c r="I117" i="2"/>
  <c r="H117" i="2" s="1"/>
  <c r="N115" i="4" s="1"/>
  <c r="P115" i="4" s="1"/>
  <c r="Q117" i="2"/>
  <c r="P117" i="2" s="1"/>
  <c r="AD115" i="4" s="1"/>
  <c r="AF115" i="4" s="1"/>
  <c r="I109" i="2"/>
  <c r="H109" i="2" s="1"/>
  <c r="N107" i="4" s="1"/>
  <c r="P107" i="4" s="1"/>
  <c r="O109" i="2"/>
  <c r="E107" i="4"/>
  <c r="BA107" i="4" s="1"/>
  <c r="F127" i="2"/>
  <c r="J125" i="4" s="1"/>
  <c r="L125" i="4" s="1"/>
  <c r="P127" i="2"/>
  <c r="AD125" i="4" s="1"/>
  <c r="AF125" i="4" s="1"/>
  <c r="I93" i="2"/>
  <c r="H93" i="2" s="1"/>
  <c r="N91" i="4" s="1"/>
  <c r="P91" i="4" s="1"/>
  <c r="U93" i="2"/>
  <c r="T93" i="2" s="1"/>
  <c r="AL91" i="4" s="1"/>
  <c r="AN91" i="4" s="1"/>
  <c r="I122" i="2"/>
  <c r="H122" i="2" s="1"/>
  <c r="N120" i="4" s="1"/>
  <c r="P120" i="4" s="1"/>
  <c r="E120" i="4"/>
  <c r="BA120" i="4" s="1"/>
  <c r="G111" i="2"/>
  <c r="F111" i="2" s="1"/>
  <c r="J109" i="4" s="1"/>
  <c r="L109" i="4" s="1"/>
  <c r="W111" i="2"/>
  <c r="V111" i="2" s="1"/>
  <c r="AP109" i="4" s="1"/>
  <c r="AR109" i="4" s="1"/>
  <c r="K105" i="2"/>
  <c r="E103" i="4"/>
  <c r="BA103" i="4" s="1"/>
  <c r="G159" i="2"/>
  <c r="D138" i="2"/>
  <c r="F136" i="4" s="1"/>
  <c r="H136" i="4" s="1"/>
  <c r="P138" i="2"/>
  <c r="AD136" i="4" s="1"/>
  <c r="AF136" i="4" s="1"/>
  <c r="D27" i="2"/>
  <c r="F25" i="4" s="1"/>
  <c r="H25" i="4" s="1"/>
  <c r="G168" i="2"/>
  <c r="F168" i="2" s="1"/>
  <c r="J166" i="4" s="1"/>
  <c r="L166" i="4" s="1"/>
  <c r="U168" i="2"/>
  <c r="T168" i="2" s="1"/>
  <c r="AL166" i="4" s="1"/>
  <c r="AN166" i="4" s="1"/>
  <c r="Q16" i="2"/>
  <c r="P16" i="2" s="1"/>
  <c r="AD14" i="4" s="1"/>
  <c r="AF14" i="4" s="1"/>
  <c r="U16" i="2"/>
  <c r="T16" i="2" s="1"/>
  <c r="AL14" i="4" s="1"/>
  <c r="AN14" i="4" s="1"/>
  <c r="F194" i="2"/>
  <c r="J192" i="4" s="1"/>
  <c r="L192" i="4" s="1"/>
  <c r="F94" i="2"/>
  <c r="J92" i="4" s="1"/>
  <c r="L92" i="4" s="1"/>
  <c r="E199" i="2"/>
  <c r="D199" i="2" s="1"/>
  <c r="F197" i="4" s="1"/>
  <c r="H197" i="4" s="1"/>
  <c r="S199" i="2"/>
  <c r="Y199" i="2"/>
  <c r="X199" i="2" s="1"/>
  <c r="AT197" i="4" s="1"/>
  <c r="AV197" i="4" s="1"/>
  <c r="M103" i="2"/>
  <c r="L103" i="2" s="1"/>
  <c r="V101" i="4" s="1"/>
  <c r="X101" i="4" s="1"/>
  <c r="U103" i="2"/>
  <c r="D100" i="2"/>
  <c r="F98" i="4" s="1"/>
  <c r="H98" i="4" s="1"/>
  <c r="F39" i="2"/>
  <c r="J37" i="4" s="1"/>
  <c r="L37" i="4" s="1"/>
  <c r="P39" i="2"/>
  <c r="AD37" i="4" s="1"/>
  <c r="AF37" i="4" s="1"/>
  <c r="I163" i="2"/>
  <c r="H163" i="2" s="1"/>
  <c r="N161" i="4" s="1"/>
  <c r="P161" i="4" s="1"/>
  <c r="Q163" i="2"/>
  <c r="P163" i="2" s="1"/>
  <c r="AD161" i="4" s="1"/>
  <c r="AF161" i="4" s="1"/>
  <c r="E34" i="2"/>
  <c r="D34" i="2" s="1"/>
  <c r="F32" i="4" s="1"/>
  <c r="H32" i="4" s="1"/>
  <c r="M34" i="2"/>
  <c r="L34" i="2" s="1"/>
  <c r="V32" i="4" s="1"/>
  <c r="X32" i="4" s="1"/>
  <c r="Y34" i="2"/>
  <c r="D44" i="2"/>
  <c r="F42" i="4" s="1"/>
  <c r="H42" i="4" s="1"/>
  <c r="E35" i="2"/>
  <c r="D35" i="2" s="1"/>
  <c r="F33" i="4" s="1"/>
  <c r="H33" i="4" s="1"/>
  <c r="W35" i="2"/>
  <c r="V35" i="2" s="1"/>
  <c r="AP33" i="4" s="1"/>
  <c r="AR33" i="4" s="1"/>
  <c r="W183" i="2"/>
  <c r="Q183" i="2"/>
  <c r="P183" i="2" s="1"/>
  <c r="AD181" i="4" s="1"/>
  <c r="AF181" i="4" s="1"/>
  <c r="P88" i="2"/>
  <c r="AD86" i="4" s="1"/>
  <c r="AF86" i="4" s="1"/>
  <c r="K114" i="2"/>
  <c r="J114" i="2" s="1"/>
  <c r="R112" i="4" s="1"/>
  <c r="T112" i="4" s="1"/>
  <c r="W114" i="2"/>
  <c r="K22" i="2"/>
  <c r="S22" i="2"/>
  <c r="F19" i="2"/>
  <c r="J17" i="4" s="1"/>
  <c r="L17" i="4" s="1"/>
  <c r="D175" i="2"/>
  <c r="F173" i="4" s="1"/>
  <c r="H173" i="4" s="1"/>
  <c r="Q36" i="2"/>
  <c r="P36" i="2" s="1"/>
  <c r="AD34" i="4" s="1"/>
  <c r="AF34" i="4" s="1"/>
  <c r="I36" i="2"/>
  <c r="H36" i="2" s="1"/>
  <c r="N34" i="4" s="1"/>
  <c r="P34" i="4" s="1"/>
  <c r="W36" i="2"/>
  <c r="G108" i="2"/>
  <c r="W108" i="2"/>
  <c r="V108" i="2" s="1"/>
  <c r="AP106" i="4" s="1"/>
  <c r="AR106" i="4" s="1"/>
  <c r="I165" i="2"/>
  <c r="H165" i="2" s="1"/>
  <c r="N163" i="4" s="1"/>
  <c r="P163" i="4" s="1"/>
  <c r="Q165" i="2"/>
  <c r="P165" i="2" s="1"/>
  <c r="AD163" i="4" s="1"/>
  <c r="AF163" i="4" s="1"/>
  <c r="E63" i="2"/>
  <c r="D63" i="2" s="1"/>
  <c r="F61" i="4" s="1"/>
  <c r="H61" i="4" s="1"/>
  <c r="Q63" i="2"/>
  <c r="P63" i="2" s="1"/>
  <c r="AD61" i="4" s="1"/>
  <c r="AF61" i="4" s="1"/>
  <c r="Y63" i="2"/>
  <c r="D29" i="2"/>
  <c r="F27" i="4" s="1"/>
  <c r="H27" i="4" s="1"/>
  <c r="D172" i="2"/>
  <c r="F170" i="4" s="1"/>
  <c r="H170" i="4" s="1"/>
  <c r="E117" i="2"/>
  <c r="D117" i="2" s="1"/>
  <c r="F115" i="4" s="1"/>
  <c r="H115" i="4" s="1"/>
  <c r="U117" i="2"/>
  <c r="T117" i="2" s="1"/>
  <c r="AL115" i="4" s="1"/>
  <c r="AN115" i="4" s="1"/>
  <c r="K109" i="2"/>
  <c r="J109" i="2" s="1"/>
  <c r="R107" i="4" s="1"/>
  <c r="T107" i="4" s="1"/>
  <c r="Q109" i="2"/>
  <c r="P109" i="2" s="1"/>
  <c r="AD107" i="4" s="1"/>
  <c r="AF107" i="4" s="1"/>
  <c r="G93" i="2"/>
  <c r="F93" i="2" s="1"/>
  <c r="J91" i="4" s="1"/>
  <c r="L91" i="4" s="1"/>
  <c r="E91" i="4"/>
  <c r="BA91" i="4" s="1"/>
  <c r="K122" i="2"/>
  <c r="D187" i="2"/>
  <c r="F185" i="4" s="1"/>
  <c r="H185" i="4" s="1"/>
  <c r="P64" i="2"/>
  <c r="AD62" i="4" s="1"/>
  <c r="AF62" i="4" s="1"/>
  <c r="M111" i="2"/>
  <c r="L111" i="2" s="1"/>
  <c r="V109" i="4" s="1"/>
  <c r="X109" i="4" s="1"/>
  <c r="U111" i="2"/>
  <c r="T111" i="2" s="1"/>
  <c r="AL109" i="4" s="1"/>
  <c r="AN109" i="4" s="1"/>
  <c r="O105" i="2"/>
  <c r="M159" i="2"/>
  <c r="F185" i="2"/>
  <c r="J183" i="4" s="1"/>
  <c r="L183" i="4" s="1"/>
  <c r="P80" i="2"/>
  <c r="AD78" i="4" s="1"/>
  <c r="AF78" i="4" s="1"/>
  <c r="D113" i="2"/>
  <c r="F111" i="4" s="1"/>
  <c r="H111" i="4" s="1"/>
  <c r="P186" i="2"/>
  <c r="AD184" i="4" s="1"/>
  <c r="AF184" i="4" s="1"/>
  <c r="D174" i="2"/>
  <c r="F172" i="4" s="1"/>
  <c r="H172" i="4" s="1"/>
  <c r="F134" i="2"/>
  <c r="J132" i="4" s="1"/>
  <c r="L132" i="4" s="1"/>
  <c r="F150" i="2"/>
  <c r="J148" i="4" s="1"/>
  <c r="L148" i="4" s="1"/>
  <c r="D146" i="2"/>
  <c r="F144" i="4" s="1"/>
  <c r="H144" i="4" s="1"/>
  <c r="D82" i="2"/>
  <c r="F80" i="4" s="1"/>
  <c r="H80" i="4" s="1"/>
  <c r="F158" i="2"/>
  <c r="J156" i="4" s="1"/>
  <c r="L156" i="4" s="1"/>
  <c r="D195" i="2"/>
  <c r="F193" i="4" s="1"/>
  <c r="H193" i="4" s="1"/>
  <c r="D154" i="2"/>
  <c r="F152" i="4" s="1"/>
  <c r="H152" i="4" s="1"/>
  <c r="D145" i="2"/>
  <c r="F143" i="4" s="1"/>
  <c r="H143" i="4" s="1"/>
  <c r="D97" i="2"/>
  <c r="F95" i="4" s="1"/>
  <c r="H95" i="4" s="1"/>
  <c r="D129" i="2"/>
  <c r="F127" i="4" s="1"/>
  <c r="H127" i="4" s="1"/>
  <c r="D41" i="2"/>
  <c r="F39" i="4" s="1"/>
  <c r="H39" i="4" s="1"/>
  <c r="D137" i="2"/>
  <c r="F135" i="4" s="1"/>
  <c r="H135" i="4" s="1"/>
  <c r="P96" i="2"/>
  <c r="AD94" i="4" s="1"/>
  <c r="AF94" i="4" s="1"/>
  <c r="D161" i="2"/>
  <c r="F159" i="4" s="1"/>
  <c r="H159" i="4" s="1"/>
  <c r="P48" i="2"/>
  <c r="AD46" i="4" s="1"/>
  <c r="AF46" i="4" s="1"/>
  <c r="P192" i="2"/>
  <c r="AD190" i="4" s="1"/>
  <c r="AF190" i="4" s="1"/>
  <c r="P32" i="2"/>
  <c r="AD30" i="4" s="1"/>
  <c r="AF30" i="4" s="1"/>
  <c r="D179" i="2"/>
  <c r="F177" i="4" s="1"/>
  <c r="H177" i="4" s="1"/>
  <c r="D51" i="2"/>
  <c r="F49" i="4" s="1"/>
  <c r="H49" i="4" s="1"/>
  <c r="F118" i="2"/>
  <c r="J116" i="4" s="1"/>
  <c r="L116" i="4" s="1"/>
  <c r="D147" i="2"/>
  <c r="F145" i="4" s="1"/>
  <c r="H145" i="4" s="1"/>
  <c r="F23" i="2"/>
  <c r="J21" i="4" s="1"/>
  <c r="L21" i="4" s="1"/>
  <c r="P23" i="2"/>
  <c r="AD21" i="4" s="1"/>
  <c r="AF21" i="4" s="1"/>
  <c r="D131" i="2"/>
  <c r="F129" i="4" s="1"/>
  <c r="H129" i="4" s="1"/>
  <c r="P55" i="2"/>
  <c r="AD53" i="4" s="1"/>
  <c r="AF53" i="4" s="1"/>
  <c r="P128" i="2"/>
  <c r="AD126" i="4" s="1"/>
  <c r="AF126" i="4" s="1"/>
  <c r="P160" i="2"/>
  <c r="AD158" i="4" s="1"/>
  <c r="AF158" i="4" s="1"/>
  <c r="P144" i="2"/>
  <c r="AD142" i="4" s="1"/>
  <c r="AF142" i="4" s="1"/>
  <c r="D112" i="2"/>
  <c r="F110" i="4" s="1"/>
  <c r="H110" i="4" s="1"/>
  <c r="P33" i="2"/>
  <c r="AD31" i="4" s="1"/>
  <c r="AF31" i="4" s="1"/>
  <c r="D52" i="2"/>
  <c r="F50" i="4" s="1"/>
  <c r="H50" i="4" s="1"/>
  <c r="P181" i="2"/>
  <c r="AD179" i="4" s="1"/>
  <c r="AF179" i="4" s="1"/>
  <c r="B159" i="2"/>
  <c r="W164" i="2"/>
  <c r="V164" i="2" s="1"/>
  <c r="AP162" i="4" s="1"/>
  <c r="AR162" i="4" s="1"/>
  <c r="K164" i="2"/>
  <c r="J164" i="2" s="1"/>
  <c r="R162" i="4" s="1"/>
  <c r="T162" i="4" s="1"/>
  <c r="E164" i="2"/>
  <c r="D164" i="2" s="1"/>
  <c r="F162" i="4" s="1"/>
  <c r="H162" i="4" s="1"/>
  <c r="Y187" i="2"/>
  <c r="O187" i="2"/>
  <c r="G187" i="2"/>
  <c r="F187" i="2" s="1"/>
  <c r="J185" i="4" s="1"/>
  <c r="L185" i="4" s="1"/>
  <c r="Y21" i="2"/>
  <c r="Q21" i="2"/>
  <c r="P21" i="2" s="1"/>
  <c r="AD19" i="4" s="1"/>
  <c r="AF19" i="4" s="1"/>
  <c r="E21" i="2"/>
  <c r="D21" i="2" s="1"/>
  <c r="F19" i="4" s="1"/>
  <c r="H19" i="4" s="1"/>
  <c r="Y185" i="2"/>
  <c r="Q185" i="2"/>
  <c r="P185" i="2" s="1"/>
  <c r="AD183" i="4" s="1"/>
  <c r="AF183" i="4" s="1"/>
  <c r="K185" i="2"/>
  <c r="J14" i="2"/>
  <c r="R12" i="4" s="1"/>
  <c r="T12" i="4" s="1"/>
  <c r="P188" i="2"/>
  <c r="AD186" i="4" s="1"/>
  <c r="AF186" i="4" s="1"/>
  <c r="P123" i="2"/>
  <c r="AD121" i="4" s="1"/>
  <c r="AF121" i="4" s="1"/>
  <c r="D24" i="2"/>
  <c r="F22" i="4" s="1"/>
  <c r="H22" i="4" s="1"/>
  <c r="D120" i="2"/>
  <c r="F118" i="4" s="1"/>
  <c r="H118" i="4" s="1"/>
  <c r="P166" i="2"/>
  <c r="AD164" i="4" s="1"/>
  <c r="AF164" i="4" s="1"/>
  <c r="P78" i="2"/>
  <c r="AD76" i="4" s="1"/>
  <c r="AF76" i="4" s="1"/>
  <c r="P92" i="2"/>
  <c r="AD90" i="4" s="1"/>
  <c r="AF90" i="4" s="1"/>
  <c r="P126" i="2"/>
  <c r="AD124" i="4" s="1"/>
  <c r="AF124" i="4" s="1"/>
  <c r="P62" i="2"/>
  <c r="AD60" i="4" s="1"/>
  <c r="AF60" i="4" s="1"/>
  <c r="P140" i="2"/>
  <c r="AD138" i="4" s="1"/>
  <c r="AF138" i="4" s="1"/>
  <c r="P190" i="2"/>
  <c r="AD188" i="4" s="1"/>
  <c r="AF188" i="4" s="1"/>
  <c r="P162" i="2"/>
  <c r="AD160" i="4" s="1"/>
  <c r="AF160" i="4" s="1"/>
  <c r="P70" i="2"/>
  <c r="AD68" i="4" s="1"/>
  <c r="AF68" i="4" s="1"/>
  <c r="P110" i="2"/>
  <c r="AD108" i="4" s="1"/>
  <c r="AF108" i="4" s="1"/>
  <c r="P76" i="2"/>
  <c r="AD74" i="4" s="1"/>
  <c r="AF74" i="4" s="1"/>
  <c r="P124" i="2"/>
  <c r="AD122" i="4" s="1"/>
  <c r="AF122" i="4" s="1"/>
  <c r="P91" i="2"/>
  <c r="AD89" i="4" s="1"/>
  <c r="AF89" i="4" s="1"/>
  <c r="F61" i="2"/>
  <c r="J59" i="4" s="1"/>
  <c r="L59" i="4" s="1"/>
  <c r="P61" i="2"/>
  <c r="AD59" i="4" s="1"/>
  <c r="AF59" i="4" s="1"/>
  <c r="D200" i="2"/>
  <c r="F198" i="4" s="1"/>
  <c r="H198" i="4" s="1"/>
  <c r="F65" i="2"/>
  <c r="J63" i="4" s="1"/>
  <c r="L63" i="4" s="1"/>
  <c r="S27" i="2"/>
  <c r="R27" i="2" s="1"/>
  <c r="AH25" i="4" s="1"/>
  <c r="AJ25" i="4" s="1"/>
  <c r="K27" i="2"/>
  <c r="F77" i="2"/>
  <c r="J75" i="4" s="1"/>
  <c r="L75" i="4" s="1"/>
  <c r="K194" i="2"/>
  <c r="O194" i="2"/>
  <c r="N194" i="2" s="1"/>
  <c r="Z192" i="4" s="1"/>
  <c r="AB192" i="4" s="1"/>
  <c r="P94" i="2"/>
  <c r="AD92" i="4" s="1"/>
  <c r="AF92" i="4" s="1"/>
  <c r="M100" i="2"/>
  <c r="Y100" i="2"/>
  <c r="X100" i="2" s="1"/>
  <c r="AT98" i="4" s="1"/>
  <c r="AV98" i="4" s="1"/>
  <c r="S115" i="2"/>
  <c r="R115" i="2" s="1"/>
  <c r="AH113" i="4" s="1"/>
  <c r="AJ113" i="4" s="1"/>
  <c r="W115" i="2"/>
  <c r="P44" i="2"/>
  <c r="AD42" i="4" s="1"/>
  <c r="AF42" i="4" s="1"/>
  <c r="E88" i="2"/>
  <c r="D88" i="2" s="1"/>
  <c r="F86" i="4" s="1"/>
  <c r="H86" i="4" s="1"/>
  <c r="K88" i="2"/>
  <c r="J88" i="2" s="1"/>
  <c r="R86" i="4" s="1"/>
  <c r="T86" i="4" s="1"/>
  <c r="P156" i="2"/>
  <c r="AD154" i="4" s="1"/>
  <c r="AF154" i="4" s="1"/>
  <c r="M19" i="2"/>
  <c r="W19" i="2"/>
  <c r="I50" i="2"/>
  <c r="H50" i="2" s="1"/>
  <c r="N48" i="4" s="1"/>
  <c r="P48" i="4" s="1"/>
  <c r="Q50" i="2"/>
  <c r="P50" i="2" s="1"/>
  <c r="AD48" i="4" s="1"/>
  <c r="AF48" i="4" s="1"/>
  <c r="P139" i="2"/>
  <c r="AD137" i="4" s="1"/>
  <c r="AF137" i="4" s="1"/>
  <c r="G29" i="2"/>
  <c r="Q29" i="2"/>
  <c r="P29" i="2" s="1"/>
  <c r="AD27" i="4" s="1"/>
  <c r="AF27" i="4" s="1"/>
  <c r="P172" i="2"/>
  <c r="AD170" i="4" s="1"/>
  <c r="AF170" i="4" s="1"/>
  <c r="Q164" i="2"/>
  <c r="P164" i="2" s="1"/>
  <c r="AD162" i="4" s="1"/>
  <c r="AF162" i="4" s="1"/>
  <c r="I164" i="2"/>
  <c r="H164" i="2" s="1"/>
  <c r="N162" i="4" s="1"/>
  <c r="P162" i="4" s="1"/>
  <c r="E162" i="4"/>
  <c r="AW162" i="4" s="1"/>
  <c r="I187" i="2"/>
  <c r="H187" i="2" s="1"/>
  <c r="N185" i="4" s="1"/>
  <c r="P185" i="4" s="1"/>
  <c r="Q187" i="2"/>
  <c r="P187" i="2" s="1"/>
  <c r="AD185" i="4" s="1"/>
  <c r="AF185" i="4" s="1"/>
  <c r="F64" i="2"/>
  <c r="J62" i="4" s="1"/>
  <c r="L62" i="4" s="1"/>
  <c r="K21" i="2"/>
  <c r="J21" i="2" s="1"/>
  <c r="R19" i="4" s="1"/>
  <c r="T19" i="4" s="1"/>
  <c r="S21" i="2"/>
  <c r="M185" i="2"/>
  <c r="W185" i="2"/>
  <c r="V185" i="2" s="1"/>
  <c r="AP183" i="4" s="1"/>
  <c r="AR183" i="4" s="1"/>
  <c r="D64" i="2"/>
  <c r="F62" i="4" s="1"/>
  <c r="H62" i="4" s="1"/>
  <c r="D125" i="2"/>
  <c r="F123" i="4" s="1"/>
  <c r="H123" i="4" s="1"/>
  <c r="P125" i="2"/>
  <c r="AD123" i="4" s="1"/>
  <c r="AF123" i="4" s="1"/>
  <c r="D196" i="2"/>
  <c r="F194" i="4" s="1"/>
  <c r="H194" i="4" s="1"/>
  <c r="P177" i="2"/>
  <c r="AD175" i="4" s="1"/>
  <c r="AF175" i="4" s="1"/>
  <c r="D85" i="2"/>
  <c r="F83" i="4" s="1"/>
  <c r="H83" i="4" s="1"/>
  <c r="P85" i="2"/>
  <c r="AD83" i="4" s="1"/>
  <c r="AF83" i="4" s="1"/>
  <c r="F171" i="2"/>
  <c r="J169" i="4" s="1"/>
  <c r="L169" i="4" s="1"/>
  <c r="D53" i="2"/>
  <c r="F51" i="4" s="1"/>
  <c r="H51" i="4" s="1"/>
  <c r="P53" i="2"/>
  <c r="AD51" i="4" s="1"/>
  <c r="AF51" i="4" s="1"/>
  <c r="F167" i="2"/>
  <c r="J165" i="4" s="1"/>
  <c r="L165" i="4" s="1"/>
  <c r="P167" i="2"/>
  <c r="AD165" i="4" s="1"/>
  <c r="AF165" i="4" s="1"/>
  <c r="D83" i="2"/>
  <c r="F81" i="4" s="1"/>
  <c r="H81" i="4" s="1"/>
  <c r="P83" i="2"/>
  <c r="AD81" i="4" s="1"/>
  <c r="AF81" i="4" s="1"/>
  <c r="F98" i="2"/>
  <c r="J96" i="4" s="1"/>
  <c r="L96" i="4" s="1"/>
  <c r="P135" i="2"/>
  <c r="AD133" i="4" s="1"/>
  <c r="AF133" i="4" s="1"/>
  <c r="F119" i="2"/>
  <c r="J117" i="4" s="1"/>
  <c r="L117" i="4" s="1"/>
  <c r="P119" i="2"/>
  <c r="AD117" i="4" s="1"/>
  <c r="AF117" i="4" s="1"/>
  <c r="D68" i="2"/>
  <c r="F66" i="4" s="1"/>
  <c r="H66" i="4" s="1"/>
  <c r="F86" i="2"/>
  <c r="J84" i="4" s="1"/>
  <c r="L84" i="4" s="1"/>
  <c r="D173" i="2"/>
  <c r="F171" i="4" s="1"/>
  <c r="H171" i="4" s="1"/>
  <c r="P173" i="2"/>
  <c r="AD171" i="4" s="1"/>
  <c r="AF171" i="4" s="1"/>
  <c r="P145" i="2"/>
  <c r="AD143" i="4" s="1"/>
  <c r="AF143" i="4" s="1"/>
  <c r="P97" i="2"/>
  <c r="AD95" i="4" s="1"/>
  <c r="AF95" i="4" s="1"/>
  <c r="F107" i="2"/>
  <c r="J105" i="4" s="1"/>
  <c r="L105" i="4" s="1"/>
  <c r="P41" i="2"/>
  <c r="AD39" i="4" s="1"/>
  <c r="AF39" i="4" s="1"/>
  <c r="D189" i="2"/>
  <c r="F187" i="4" s="1"/>
  <c r="H187" i="4" s="1"/>
  <c r="P189" i="2"/>
  <c r="AD187" i="4" s="1"/>
  <c r="AF187" i="4" s="1"/>
  <c r="D37" i="2"/>
  <c r="F35" i="4" s="1"/>
  <c r="H35" i="4" s="1"/>
  <c r="P37" i="2"/>
  <c r="AD35" i="4" s="1"/>
  <c r="AF35" i="4" s="1"/>
  <c r="P43" i="2"/>
  <c r="AD41" i="4" s="1"/>
  <c r="AF41" i="4" s="1"/>
  <c r="D141" i="2"/>
  <c r="F139" i="4" s="1"/>
  <c r="H139" i="4" s="1"/>
  <c r="P141" i="2"/>
  <c r="AD139" i="4" s="1"/>
  <c r="AF139" i="4" s="1"/>
  <c r="D96" i="2"/>
  <c r="F94" i="4" s="1"/>
  <c r="H94" i="4" s="1"/>
  <c r="D74" i="2"/>
  <c r="F72" i="4" s="1"/>
  <c r="H72" i="4" s="1"/>
  <c r="D48" i="2"/>
  <c r="F46" i="4" s="1"/>
  <c r="H46" i="4" s="1"/>
  <c r="D192" i="2"/>
  <c r="F190" i="4" s="1"/>
  <c r="H190" i="4" s="1"/>
  <c r="P25" i="2"/>
  <c r="AD23" i="4" s="1"/>
  <c r="AF23" i="4" s="1"/>
  <c r="D32" i="2"/>
  <c r="F30" i="4" s="1"/>
  <c r="H30" i="4" s="1"/>
  <c r="P179" i="2"/>
  <c r="AD177" i="4" s="1"/>
  <c r="AF177" i="4" s="1"/>
  <c r="P51" i="2"/>
  <c r="AD49" i="4" s="1"/>
  <c r="AF49" i="4" s="1"/>
  <c r="D69" i="2"/>
  <c r="F67" i="4" s="1"/>
  <c r="H67" i="4" s="1"/>
  <c r="P69" i="2"/>
  <c r="AD67" i="4" s="1"/>
  <c r="AF67" i="4" s="1"/>
  <c r="P81" i="2"/>
  <c r="AD79" i="4" s="1"/>
  <c r="AF79" i="4" s="1"/>
  <c r="D45" i="2"/>
  <c r="F43" i="4" s="1"/>
  <c r="H43" i="4" s="1"/>
  <c r="P45" i="2"/>
  <c r="AD43" i="4" s="1"/>
  <c r="AF43" i="4" s="1"/>
  <c r="D160" i="2"/>
  <c r="F158" i="4" s="1"/>
  <c r="H158" i="4" s="1"/>
  <c r="D193" i="2"/>
  <c r="F191" i="4" s="1"/>
  <c r="H191" i="4" s="1"/>
  <c r="F13" i="2"/>
  <c r="J11" i="4" s="1"/>
  <c r="L11" i="4" s="1"/>
  <c r="P13" i="2"/>
  <c r="AD11" i="4" s="1"/>
  <c r="AF11" i="4" s="1"/>
  <c r="F17" i="2"/>
  <c r="J15" i="4" s="1"/>
  <c r="L15" i="4" s="1"/>
  <c r="P155" i="2"/>
  <c r="AD153" i="4" s="1"/>
  <c r="AF153" i="4" s="1"/>
  <c r="L79" i="2"/>
  <c r="V77" i="4" s="1"/>
  <c r="X77" i="4" s="1"/>
  <c r="T170" i="2"/>
  <c r="AL168" i="4" s="1"/>
  <c r="AN168" i="4" s="1"/>
  <c r="X120" i="2"/>
  <c r="AT118" i="4" s="1"/>
  <c r="AV118" i="4" s="1"/>
  <c r="X136" i="2"/>
  <c r="AT134" i="4" s="1"/>
  <c r="AV134" i="4" s="1"/>
  <c r="L101" i="2"/>
  <c r="V99" i="4" s="1"/>
  <c r="X99" i="4" s="1"/>
  <c r="T101" i="2"/>
  <c r="AL99" i="4" s="1"/>
  <c r="AN99" i="4" s="1"/>
  <c r="J103" i="2"/>
  <c r="R101" i="4" s="1"/>
  <c r="T101" i="4" s="1"/>
  <c r="B39" i="2"/>
  <c r="B37" i="4" s="1"/>
  <c r="L39" i="2"/>
  <c r="V37" i="4" s="1"/>
  <c r="X37" i="4" s="1"/>
  <c r="J39" i="2"/>
  <c r="R37" i="4" s="1"/>
  <c r="T37" i="4" s="1"/>
  <c r="X36" i="2"/>
  <c r="AT34" i="4" s="1"/>
  <c r="AV34" i="4" s="1"/>
  <c r="X42" i="2"/>
  <c r="AT40" i="4" s="1"/>
  <c r="AV40" i="4" s="1"/>
  <c r="X189" i="2"/>
  <c r="AT187" i="4" s="1"/>
  <c r="AV187" i="4" s="1"/>
  <c r="X37" i="2"/>
  <c r="AT35" i="4" s="1"/>
  <c r="AV35" i="4" s="1"/>
  <c r="X43" i="2"/>
  <c r="AT41" i="4" s="1"/>
  <c r="AV41" i="4" s="1"/>
  <c r="X137" i="2"/>
  <c r="AT135" i="4" s="1"/>
  <c r="AV135" i="4" s="1"/>
  <c r="X26" i="2"/>
  <c r="AT24" i="4" s="1"/>
  <c r="AV24" i="4" s="1"/>
  <c r="X141" i="2"/>
  <c r="AT139" i="4" s="1"/>
  <c r="AV139" i="4" s="1"/>
  <c r="J96" i="2"/>
  <c r="R94" i="4" s="1"/>
  <c r="T94" i="4" s="1"/>
  <c r="X161" i="2"/>
  <c r="AT159" i="4" s="1"/>
  <c r="AV159" i="4" s="1"/>
  <c r="X74" i="2"/>
  <c r="AT72" i="4" s="1"/>
  <c r="AV72" i="4" s="1"/>
  <c r="J48" i="2"/>
  <c r="R46" i="4" s="1"/>
  <c r="T46" i="4" s="1"/>
  <c r="J192" i="2"/>
  <c r="R190" i="4" s="1"/>
  <c r="T190" i="4" s="1"/>
  <c r="J25" i="2"/>
  <c r="R23" i="4" s="1"/>
  <c r="T23" i="4" s="1"/>
  <c r="X25" i="2"/>
  <c r="AT23" i="4" s="1"/>
  <c r="AV23" i="4" s="1"/>
  <c r="X54" i="2"/>
  <c r="AT52" i="4" s="1"/>
  <c r="AV52" i="4" s="1"/>
  <c r="X18" i="2"/>
  <c r="AT16" i="4" s="1"/>
  <c r="AV16" i="4" s="1"/>
  <c r="X179" i="2"/>
  <c r="AT177" i="4" s="1"/>
  <c r="AV177" i="4" s="1"/>
  <c r="X51" i="2"/>
  <c r="AT49" i="4" s="1"/>
  <c r="AV49" i="4" s="1"/>
  <c r="X102" i="2"/>
  <c r="AT100" i="4" s="1"/>
  <c r="AV100" i="4" s="1"/>
  <c r="X142" i="2"/>
  <c r="AT140" i="4" s="1"/>
  <c r="AV140" i="4" s="1"/>
  <c r="X147" i="2"/>
  <c r="AT145" i="4" s="1"/>
  <c r="AV145" i="4" s="1"/>
  <c r="X198" i="2"/>
  <c r="AT196" i="4" s="1"/>
  <c r="AV196" i="4" s="1"/>
  <c r="X71" i="2"/>
  <c r="AT69" i="4" s="1"/>
  <c r="AV69" i="4" s="1"/>
  <c r="X23" i="2"/>
  <c r="AT21" i="4" s="1"/>
  <c r="AV21" i="4" s="1"/>
  <c r="X182" i="2"/>
  <c r="AT180" i="4" s="1"/>
  <c r="AV180" i="4" s="1"/>
  <c r="X55" i="2"/>
  <c r="AT53" i="4" s="1"/>
  <c r="AV53" i="4" s="1"/>
  <c r="X38" i="2"/>
  <c r="AT36" i="4" s="1"/>
  <c r="AV36" i="4" s="1"/>
  <c r="X69" i="2"/>
  <c r="AT67" i="4" s="1"/>
  <c r="AV67" i="4" s="1"/>
  <c r="X81" i="2"/>
  <c r="AT79" i="4" s="1"/>
  <c r="AV79" i="4" s="1"/>
  <c r="X143" i="2"/>
  <c r="AT141" i="4" s="1"/>
  <c r="AV141" i="4" s="1"/>
  <c r="X45" i="2"/>
  <c r="AT43" i="4" s="1"/>
  <c r="AV43" i="4" s="1"/>
  <c r="X193" i="2"/>
  <c r="AT191" i="4" s="1"/>
  <c r="AV191" i="4" s="1"/>
  <c r="X95" i="2"/>
  <c r="AT93" i="4" s="1"/>
  <c r="AV93" i="4" s="1"/>
  <c r="V57" i="2"/>
  <c r="AP55" i="4" s="1"/>
  <c r="AR55" i="4" s="1"/>
  <c r="V180" i="2"/>
  <c r="AP178" i="4" s="1"/>
  <c r="AR178" i="4" s="1"/>
  <c r="L91" i="2"/>
  <c r="V89" i="4" s="1"/>
  <c r="X89" i="4" s="1"/>
  <c r="T91" i="2"/>
  <c r="AL89" i="4" s="1"/>
  <c r="AN89" i="4" s="1"/>
  <c r="V169" i="2"/>
  <c r="AP167" i="4" s="1"/>
  <c r="AR167" i="4" s="1"/>
  <c r="N153" i="2"/>
  <c r="Z151" i="4" s="1"/>
  <c r="AB151" i="4" s="1"/>
  <c r="V153" i="2"/>
  <c r="AP151" i="4" s="1"/>
  <c r="AR151" i="4" s="1"/>
  <c r="N200" i="2"/>
  <c r="Z198" i="4" s="1"/>
  <c r="AB198" i="4" s="1"/>
  <c r="V139" i="2"/>
  <c r="AP137" i="4" s="1"/>
  <c r="AR137" i="4" s="1"/>
  <c r="L117" i="2"/>
  <c r="V115" i="4" s="1"/>
  <c r="X115" i="4" s="1"/>
  <c r="J125" i="2"/>
  <c r="R123" i="4" s="1"/>
  <c r="T123" i="4" s="1"/>
  <c r="J159" i="2"/>
  <c r="R157" i="4" s="1"/>
  <c r="T157" i="4" s="1"/>
  <c r="R185" i="2"/>
  <c r="AH183" i="4" s="1"/>
  <c r="AJ183" i="4" s="1"/>
  <c r="J85" i="2"/>
  <c r="R83" i="4" s="1"/>
  <c r="T83" i="4" s="1"/>
  <c r="J72" i="2"/>
  <c r="R70" i="4" s="1"/>
  <c r="T70" i="4" s="1"/>
  <c r="X56" i="2"/>
  <c r="AT54" i="4" s="1"/>
  <c r="AV54" i="4" s="1"/>
  <c r="X104" i="2"/>
  <c r="AT102" i="4" s="1"/>
  <c r="AV102" i="4" s="1"/>
  <c r="X84" i="2"/>
  <c r="AT82" i="4" s="1"/>
  <c r="AV82" i="4" s="1"/>
  <c r="X68" i="2"/>
  <c r="AT66" i="4" s="1"/>
  <c r="AV66" i="4" s="1"/>
  <c r="R137" i="2"/>
  <c r="AH135" i="4" s="1"/>
  <c r="AJ135" i="4" s="1"/>
  <c r="X33" i="2"/>
  <c r="AT31" i="4" s="1"/>
  <c r="AV31" i="4" s="1"/>
  <c r="X49" i="2"/>
  <c r="AT47" i="4" s="1"/>
  <c r="AV47" i="4" s="1"/>
  <c r="X181" i="2"/>
  <c r="AT179" i="4" s="1"/>
  <c r="AV179" i="4" s="1"/>
  <c r="X90" i="2"/>
  <c r="AT88" i="4" s="1"/>
  <c r="AV88" i="4" s="1"/>
  <c r="B139" i="2"/>
  <c r="B137" i="4" s="1"/>
  <c r="B78" i="2"/>
  <c r="B76" i="4" s="1"/>
  <c r="B112" i="2"/>
  <c r="B110" i="4" s="1"/>
  <c r="T62" i="2"/>
  <c r="AL60" i="4" s="1"/>
  <c r="AN60" i="4" s="1"/>
  <c r="L67" i="2"/>
  <c r="V65" i="4" s="1"/>
  <c r="X65" i="4" s="1"/>
  <c r="J151" i="2"/>
  <c r="R149" i="4" s="1"/>
  <c r="T149" i="4" s="1"/>
  <c r="T180" i="2"/>
  <c r="AL178" i="4" s="1"/>
  <c r="AN178" i="4" s="1"/>
  <c r="B149" i="2"/>
  <c r="B147" i="4" s="1"/>
  <c r="J149" i="2"/>
  <c r="R147" i="4" s="1"/>
  <c r="T147" i="4" s="1"/>
  <c r="L47" i="2"/>
  <c r="V45" i="4" s="1"/>
  <c r="X45" i="4" s="1"/>
  <c r="X197" i="2"/>
  <c r="AT195" i="4" s="1"/>
  <c r="AV195" i="4" s="1"/>
  <c r="X106" i="2"/>
  <c r="AT104" i="4" s="1"/>
  <c r="AV104" i="4" s="1"/>
  <c r="X121" i="2"/>
  <c r="AT119" i="4" s="1"/>
  <c r="AV119" i="4" s="1"/>
  <c r="X101" i="2"/>
  <c r="AT99" i="4" s="1"/>
  <c r="AV99" i="4" s="1"/>
  <c r="L138" i="2"/>
  <c r="V136" i="4" s="1"/>
  <c r="X136" i="4" s="1"/>
  <c r="X138" i="2"/>
  <c r="AT136" i="4" s="1"/>
  <c r="AV136" i="4" s="1"/>
  <c r="X27" i="2"/>
  <c r="AT25" i="4" s="1"/>
  <c r="AV25" i="4" s="1"/>
  <c r="X77" i="2"/>
  <c r="AT75" i="4" s="1"/>
  <c r="AV75" i="4" s="1"/>
  <c r="J168" i="2"/>
  <c r="R166" i="4" s="1"/>
  <c r="T166" i="4" s="1"/>
  <c r="X94" i="2"/>
  <c r="AT92" i="4" s="1"/>
  <c r="AV92" i="4" s="1"/>
  <c r="X103" i="2"/>
  <c r="AT101" i="4" s="1"/>
  <c r="AV101" i="4" s="1"/>
  <c r="T115" i="2"/>
  <c r="AL113" i="4" s="1"/>
  <c r="AN113" i="4" s="1"/>
  <c r="X44" i="2"/>
  <c r="AT42" i="4" s="1"/>
  <c r="AV42" i="4" s="1"/>
  <c r="X88" i="2"/>
  <c r="AT86" i="4" s="1"/>
  <c r="AV86" i="4" s="1"/>
  <c r="L29" i="2"/>
  <c r="V27" i="4" s="1"/>
  <c r="X27" i="4" s="1"/>
  <c r="T29" i="2"/>
  <c r="AL27" i="4" s="1"/>
  <c r="AN27" i="4" s="1"/>
  <c r="L172" i="2"/>
  <c r="V170" i="4" s="1"/>
  <c r="X170" i="4" s="1"/>
  <c r="J122" i="2"/>
  <c r="R120" i="4" s="1"/>
  <c r="T120" i="4" s="1"/>
  <c r="L187" i="2"/>
  <c r="V185" i="4" s="1"/>
  <c r="X185" i="4" s="1"/>
  <c r="T187" i="2"/>
  <c r="AL185" i="4" s="1"/>
  <c r="AN185" i="4" s="1"/>
  <c r="X64" i="2"/>
  <c r="AT62" i="4" s="1"/>
  <c r="AV62" i="4" s="1"/>
  <c r="X72" i="2"/>
  <c r="AT70" i="4" s="1"/>
  <c r="AV70" i="4" s="1"/>
  <c r="L83" i="2"/>
  <c r="V81" i="4" s="1"/>
  <c r="X81" i="4" s="1"/>
  <c r="J98" i="2"/>
  <c r="R96" i="4" s="1"/>
  <c r="T96" i="4" s="1"/>
  <c r="J135" i="2"/>
  <c r="R133" i="4" s="1"/>
  <c r="T133" i="4" s="1"/>
  <c r="L195" i="2"/>
  <c r="V193" i="4" s="1"/>
  <c r="X193" i="4" s="1"/>
  <c r="J145" i="2"/>
  <c r="R143" i="4" s="1"/>
  <c r="T143" i="4" s="1"/>
  <c r="J97" i="2"/>
  <c r="R95" i="4" s="1"/>
  <c r="T95" i="4" s="1"/>
  <c r="J129" i="2"/>
  <c r="R127" i="4" s="1"/>
  <c r="T127" i="4" s="1"/>
  <c r="J107" i="2"/>
  <c r="R105" i="4" s="1"/>
  <c r="T105" i="4" s="1"/>
  <c r="L41" i="2"/>
  <c r="V39" i="4" s="1"/>
  <c r="X39" i="4" s="1"/>
  <c r="B42" i="2"/>
  <c r="B40" i="4" s="1"/>
  <c r="N42" i="2"/>
  <c r="Z40" i="4" s="1"/>
  <c r="AB40" i="4" s="1"/>
  <c r="J37" i="2"/>
  <c r="R35" i="4" s="1"/>
  <c r="T35" i="4" s="1"/>
  <c r="J43" i="2"/>
  <c r="R41" i="4" s="1"/>
  <c r="T41" i="4" s="1"/>
  <c r="X192" i="2"/>
  <c r="AT190" i="4" s="1"/>
  <c r="AV190" i="4" s="1"/>
  <c r="X20" i="2"/>
  <c r="AT18" i="4" s="1"/>
  <c r="AV18" i="4" s="1"/>
  <c r="X40" i="2"/>
  <c r="AT38" i="4" s="1"/>
  <c r="AV38" i="4" s="1"/>
  <c r="X132" i="2"/>
  <c r="AT130" i="4" s="1"/>
  <c r="AV130" i="4" s="1"/>
  <c r="X116" i="2"/>
  <c r="AT114" i="4" s="1"/>
  <c r="AV114" i="4" s="1"/>
  <c r="X13" i="2"/>
  <c r="AT11" i="4" s="1"/>
  <c r="AV11" i="4" s="1"/>
  <c r="X24" i="2"/>
  <c r="AT22" i="4" s="1"/>
  <c r="AV22" i="4" s="1"/>
  <c r="J170" i="2"/>
  <c r="R168" i="4" s="1"/>
  <c r="T168" i="4" s="1"/>
  <c r="T136" i="2"/>
  <c r="AL134" i="4" s="1"/>
  <c r="AN134" i="4" s="1"/>
  <c r="L126" i="2"/>
  <c r="V124" i="4" s="1"/>
  <c r="X124" i="4" s="1"/>
  <c r="X76" i="2"/>
  <c r="AT74" i="4" s="1"/>
  <c r="AV74" i="4" s="1"/>
  <c r="T151" i="2"/>
  <c r="AL149" i="4" s="1"/>
  <c r="AN149" i="4" s="1"/>
  <c r="X200" i="2"/>
  <c r="AT198" i="4" s="1"/>
  <c r="AV198" i="4" s="1"/>
  <c r="J65" i="2"/>
  <c r="R63" i="4" s="1"/>
  <c r="T63" i="4" s="1"/>
  <c r="B197" i="2"/>
  <c r="J197" i="2"/>
  <c r="R195" i="4" s="1"/>
  <c r="T195" i="4" s="1"/>
  <c r="J121" i="2"/>
  <c r="R119" i="4" s="1"/>
  <c r="T119" i="4" s="1"/>
  <c r="J101" i="2"/>
  <c r="R99" i="4" s="1"/>
  <c r="T99" i="4" s="1"/>
  <c r="X39" i="2"/>
  <c r="AT37" i="4" s="1"/>
  <c r="AV37" i="4" s="1"/>
  <c r="X163" i="2"/>
  <c r="AT161" i="4" s="1"/>
  <c r="AV161" i="4" s="1"/>
  <c r="X34" i="2"/>
  <c r="AT32" i="4" s="1"/>
  <c r="AV32" i="4" s="1"/>
  <c r="X115" i="2"/>
  <c r="AT113" i="4" s="1"/>
  <c r="AV113" i="4" s="1"/>
  <c r="X35" i="2"/>
  <c r="AT33" i="4" s="1"/>
  <c r="AV33" i="4" s="1"/>
  <c r="X183" i="2"/>
  <c r="AT181" i="4" s="1"/>
  <c r="AV181" i="4" s="1"/>
  <c r="L88" i="2"/>
  <c r="V86" i="4" s="1"/>
  <c r="X86" i="4" s="1"/>
  <c r="X156" i="2"/>
  <c r="AT154" i="4" s="1"/>
  <c r="AV154" i="4" s="1"/>
  <c r="X114" i="2"/>
  <c r="AT112" i="4" s="1"/>
  <c r="AV112" i="4" s="1"/>
  <c r="X22" i="2"/>
  <c r="AT20" i="4" s="1"/>
  <c r="AV20" i="4" s="1"/>
  <c r="X19" i="2"/>
  <c r="AT17" i="4" s="1"/>
  <c r="AV17" i="4" s="1"/>
  <c r="X175" i="2"/>
  <c r="AT173" i="4" s="1"/>
  <c r="AV173" i="4" s="1"/>
  <c r="X108" i="2"/>
  <c r="AT106" i="4" s="1"/>
  <c r="AV106" i="4" s="1"/>
  <c r="X50" i="2"/>
  <c r="AT48" i="4" s="1"/>
  <c r="AV48" i="4" s="1"/>
  <c r="X139" i="2"/>
  <c r="AT137" i="4" s="1"/>
  <c r="AV137" i="4" s="1"/>
  <c r="X165" i="2"/>
  <c r="AT163" i="4" s="1"/>
  <c r="AV163" i="4" s="1"/>
  <c r="X63" i="2"/>
  <c r="AT61" i="4" s="1"/>
  <c r="AV61" i="4" s="1"/>
  <c r="N29" i="2"/>
  <c r="Z27" i="4" s="1"/>
  <c r="AB27" i="4" s="1"/>
  <c r="X29" i="2"/>
  <c r="AT27" i="4" s="1"/>
  <c r="AV27" i="4" s="1"/>
  <c r="J172" i="2"/>
  <c r="R170" i="4" s="1"/>
  <c r="T170" i="4" s="1"/>
  <c r="X172" i="2"/>
  <c r="AT170" i="4" s="1"/>
  <c r="AV170" i="4" s="1"/>
  <c r="X117" i="2"/>
  <c r="AT115" i="4" s="1"/>
  <c r="AV115" i="4" s="1"/>
  <c r="X127" i="2"/>
  <c r="AT125" i="4" s="1"/>
  <c r="AV125" i="4" s="1"/>
  <c r="X93" i="2"/>
  <c r="AT91" i="4" s="1"/>
  <c r="AV91" i="4" s="1"/>
  <c r="X122" i="2"/>
  <c r="AT120" i="4" s="1"/>
  <c r="AV120" i="4" s="1"/>
  <c r="X187" i="2"/>
  <c r="AT185" i="4" s="1"/>
  <c r="AV185" i="4" s="1"/>
  <c r="X111" i="2"/>
  <c r="AT109" i="4" s="1"/>
  <c r="AV109" i="4" s="1"/>
  <c r="X21" i="2"/>
  <c r="AT19" i="4" s="1"/>
  <c r="AV19" i="4" s="1"/>
  <c r="X125" i="2"/>
  <c r="AT123" i="4" s="1"/>
  <c r="AV123" i="4" s="1"/>
  <c r="X80" i="2"/>
  <c r="AT78" i="4" s="1"/>
  <c r="AV78" i="4" s="1"/>
  <c r="L174" i="2"/>
  <c r="V172" i="4" s="1"/>
  <c r="X172" i="4" s="1"/>
  <c r="T56" i="2"/>
  <c r="AL54" i="4" s="1"/>
  <c r="AN54" i="4" s="1"/>
  <c r="L134" i="2"/>
  <c r="V132" i="4" s="1"/>
  <c r="X132" i="4" s="1"/>
  <c r="X178" i="2"/>
  <c r="AT176" i="4" s="1"/>
  <c r="AV176" i="4" s="1"/>
  <c r="L82" i="2"/>
  <c r="V80" i="4" s="1"/>
  <c r="X80" i="4" s="1"/>
  <c r="L158" i="2"/>
  <c r="V156" i="4" s="1"/>
  <c r="X156" i="4" s="1"/>
  <c r="T28" i="2"/>
  <c r="AL26" i="4" s="1"/>
  <c r="AN26" i="4" s="1"/>
  <c r="J193" i="2"/>
  <c r="R191" i="4" s="1"/>
  <c r="T191" i="4" s="1"/>
  <c r="N95" i="2"/>
  <c r="Z93" i="4" s="1"/>
  <c r="AB93" i="4" s="1"/>
  <c r="B13" i="2"/>
  <c r="B11" i="4" s="1"/>
  <c r="J13" i="2"/>
  <c r="R11" i="4" s="1"/>
  <c r="T11" i="4" s="1"/>
  <c r="N112" i="2"/>
  <c r="Z110" i="4" s="1"/>
  <c r="AB110" i="4" s="1"/>
  <c r="X52" i="2"/>
  <c r="AT50" i="4" s="1"/>
  <c r="AV50" i="4" s="1"/>
  <c r="T14" i="2"/>
  <c r="AL12" i="4" s="1"/>
  <c r="AN12" i="4" s="1"/>
  <c r="L99" i="2"/>
  <c r="V97" i="4" s="1"/>
  <c r="X97" i="4" s="1"/>
  <c r="T166" i="2"/>
  <c r="AL164" i="4" s="1"/>
  <c r="AN164" i="4" s="1"/>
  <c r="J78" i="2"/>
  <c r="R76" i="4" s="1"/>
  <c r="T76" i="4" s="1"/>
  <c r="X148" i="2"/>
  <c r="AT146" i="4" s="1"/>
  <c r="AV146" i="4" s="1"/>
  <c r="X149" i="2"/>
  <c r="AT147" i="4" s="1"/>
  <c r="AV147" i="4" s="1"/>
  <c r="J124" i="2"/>
  <c r="R122" i="4" s="1"/>
  <c r="T122" i="4" s="1"/>
  <c r="X124" i="2"/>
  <c r="AT122" i="4" s="1"/>
  <c r="AV122" i="4" s="1"/>
  <c r="T58" i="2"/>
  <c r="AL56" i="4" s="1"/>
  <c r="AN56" i="4" s="1"/>
  <c r="L58" i="2"/>
  <c r="V56" i="4" s="1"/>
  <c r="X56" i="4" s="1"/>
  <c r="X58" i="2"/>
  <c r="AT56" i="4" s="1"/>
  <c r="AV56" i="4" s="1"/>
  <c r="X91" i="2"/>
  <c r="AT89" i="4" s="1"/>
  <c r="AV89" i="4" s="1"/>
  <c r="X61" i="2"/>
  <c r="AT59" i="4" s="1"/>
  <c r="AV59" i="4" s="1"/>
  <c r="R47" i="2"/>
  <c r="AH45" i="4" s="1"/>
  <c r="AJ45" i="4" s="1"/>
  <c r="X47" i="2"/>
  <c r="AT45" i="4" s="1"/>
  <c r="AV45" i="4" s="1"/>
  <c r="X59" i="2"/>
  <c r="AT57" i="4" s="1"/>
  <c r="AV57" i="4" s="1"/>
  <c r="X169" i="2"/>
  <c r="AT167" i="4" s="1"/>
  <c r="AV167" i="4" s="1"/>
  <c r="X75" i="2"/>
  <c r="AT73" i="4" s="1"/>
  <c r="AV73" i="4" s="1"/>
  <c r="X153" i="2"/>
  <c r="AT151" i="4" s="1"/>
  <c r="AV151" i="4" s="1"/>
  <c r="X65" i="2"/>
  <c r="AT63" i="4" s="1"/>
  <c r="AV63" i="4" s="1"/>
  <c r="T106" i="2"/>
  <c r="AL104" i="4" s="1"/>
  <c r="AN104" i="4" s="1"/>
  <c r="X16" i="2"/>
  <c r="AT14" i="4" s="1"/>
  <c r="AV14" i="4" s="1"/>
  <c r="X194" i="2"/>
  <c r="AT192" i="4" s="1"/>
  <c r="AV192" i="4" s="1"/>
  <c r="T44" i="2"/>
  <c r="AL42" i="4" s="1"/>
  <c r="AN42" i="4" s="1"/>
  <c r="T114" i="2"/>
  <c r="AL112" i="4" s="1"/>
  <c r="AN112" i="4" s="1"/>
  <c r="J50" i="2"/>
  <c r="R48" i="4" s="1"/>
  <c r="T48" i="4" s="1"/>
  <c r="T50" i="2"/>
  <c r="AL48" i="4" s="1"/>
  <c r="AN48" i="4" s="1"/>
  <c r="X164" i="2"/>
  <c r="AT162" i="4" s="1"/>
  <c r="AV162" i="4" s="1"/>
  <c r="X159" i="2"/>
  <c r="AT157" i="4" s="1"/>
  <c r="AV157" i="4" s="1"/>
  <c r="X185" i="2"/>
  <c r="AT183" i="4" s="1"/>
  <c r="AV183" i="4" s="1"/>
  <c r="X196" i="2"/>
  <c r="AT194" i="4" s="1"/>
  <c r="AV194" i="4" s="1"/>
  <c r="X177" i="2"/>
  <c r="AT175" i="4" s="1"/>
  <c r="AV175" i="4" s="1"/>
  <c r="X85" i="2"/>
  <c r="AT83" i="4" s="1"/>
  <c r="AV83" i="4" s="1"/>
  <c r="X113" i="2"/>
  <c r="AT111" i="4" s="1"/>
  <c r="AV111" i="4" s="1"/>
  <c r="X171" i="2"/>
  <c r="AT169" i="4" s="1"/>
  <c r="AV169" i="4" s="1"/>
  <c r="X53" i="2"/>
  <c r="AT51" i="4" s="1"/>
  <c r="AV51" i="4" s="1"/>
  <c r="X186" i="2"/>
  <c r="AT184" i="4" s="1"/>
  <c r="AV184" i="4" s="1"/>
  <c r="J186" i="2"/>
  <c r="R184" i="4" s="1"/>
  <c r="T184" i="4" s="1"/>
  <c r="X130" i="2"/>
  <c r="AT128" i="4" s="1"/>
  <c r="AV128" i="4" s="1"/>
  <c r="X167" i="2"/>
  <c r="AT165" i="4" s="1"/>
  <c r="AV165" i="4" s="1"/>
  <c r="N174" i="2"/>
  <c r="Z172" i="4" s="1"/>
  <c r="AB172" i="4" s="1"/>
  <c r="X174" i="2"/>
  <c r="AT172" i="4" s="1"/>
  <c r="AV172" i="4" s="1"/>
  <c r="J56" i="2"/>
  <c r="R54" i="4" s="1"/>
  <c r="T54" i="4" s="1"/>
  <c r="X134" i="2"/>
  <c r="AT132" i="4" s="1"/>
  <c r="AV132" i="4" s="1"/>
  <c r="X83" i="2"/>
  <c r="AT81" i="4" s="1"/>
  <c r="AV81" i="4" s="1"/>
  <c r="X150" i="2"/>
  <c r="AT148" i="4" s="1"/>
  <c r="AV148" i="4" s="1"/>
  <c r="X146" i="2"/>
  <c r="AT144" i="4" s="1"/>
  <c r="AV144" i="4" s="1"/>
  <c r="X98" i="2"/>
  <c r="AT96" i="4" s="1"/>
  <c r="AV96" i="4" s="1"/>
  <c r="X135" i="2"/>
  <c r="AT133" i="4" s="1"/>
  <c r="AV133" i="4" s="1"/>
  <c r="X66" i="2"/>
  <c r="AT64" i="4" s="1"/>
  <c r="AV64" i="4" s="1"/>
  <c r="X82" i="2"/>
  <c r="AT80" i="4" s="1"/>
  <c r="AV80" i="4" s="1"/>
  <c r="X158" i="2"/>
  <c r="AT156" i="4" s="1"/>
  <c r="AV156" i="4" s="1"/>
  <c r="X195" i="2"/>
  <c r="AT193" i="4" s="1"/>
  <c r="AV193" i="4" s="1"/>
  <c r="X119" i="2"/>
  <c r="AT117" i="4" s="1"/>
  <c r="AV117" i="4" s="1"/>
  <c r="X86" i="2"/>
  <c r="AT84" i="4" s="1"/>
  <c r="AV84" i="4" s="1"/>
  <c r="X154" i="2"/>
  <c r="AT152" i="4" s="1"/>
  <c r="AV152" i="4" s="1"/>
  <c r="X173" i="2"/>
  <c r="AT171" i="4" s="1"/>
  <c r="AV171" i="4" s="1"/>
  <c r="X145" i="2"/>
  <c r="AT143" i="4" s="1"/>
  <c r="AV143" i="4" s="1"/>
  <c r="X97" i="2"/>
  <c r="AT95" i="4" s="1"/>
  <c r="AV95" i="4" s="1"/>
  <c r="X129" i="2"/>
  <c r="AT127" i="4" s="1"/>
  <c r="AV127" i="4" s="1"/>
  <c r="X31" i="2"/>
  <c r="AT29" i="4" s="1"/>
  <c r="AV29" i="4" s="1"/>
  <c r="X107" i="2"/>
  <c r="AT105" i="4" s="1"/>
  <c r="AV105" i="4" s="1"/>
  <c r="X41" i="2"/>
  <c r="AT39" i="4" s="1"/>
  <c r="AV39" i="4" s="1"/>
  <c r="X96" i="2"/>
  <c r="AT94" i="4" s="1"/>
  <c r="AV94" i="4" s="1"/>
  <c r="X48" i="2"/>
  <c r="AT46" i="4" s="1"/>
  <c r="AV46" i="4" s="1"/>
  <c r="X152" i="2"/>
  <c r="AT150" i="4" s="1"/>
  <c r="AV150" i="4" s="1"/>
  <c r="X32" i="2"/>
  <c r="AT30" i="4" s="1"/>
  <c r="AV30" i="4" s="1"/>
  <c r="T179" i="2"/>
  <c r="AL177" i="4" s="1"/>
  <c r="AN177" i="4" s="1"/>
  <c r="T51" i="2"/>
  <c r="AL49" i="4" s="1"/>
  <c r="AN49" i="4" s="1"/>
  <c r="T131" i="2"/>
  <c r="AL129" i="4" s="1"/>
  <c r="AN129" i="4" s="1"/>
  <c r="X28" i="2"/>
  <c r="AT26" i="4" s="1"/>
  <c r="AV26" i="4" s="1"/>
  <c r="X128" i="2"/>
  <c r="AT126" i="4" s="1"/>
  <c r="AV126" i="4" s="1"/>
  <c r="X160" i="2"/>
  <c r="AT158" i="4" s="1"/>
  <c r="AV158" i="4" s="1"/>
  <c r="L193" i="2"/>
  <c r="V191" i="4" s="1"/>
  <c r="X191" i="4" s="1"/>
  <c r="V193" i="2"/>
  <c r="AP191" i="4" s="1"/>
  <c r="AR191" i="4" s="1"/>
  <c r="X144" i="2"/>
  <c r="AT142" i="4" s="1"/>
  <c r="AV142" i="4" s="1"/>
  <c r="J40" i="2"/>
  <c r="R38" i="4" s="1"/>
  <c r="T38" i="4" s="1"/>
  <c r="J132" i="2"/>
  <c r="R130" i="4" s="1"/>
  <c r="T130" i="4" s="1"/>
  <c r="J28" i="2"/>
  <c r="R26" i="4" s="1"/>
  <c r="T26" i="4" s="1"/>
  <c r="B116" i="2"/>
  <c r="B114" i="4" s="1"/>
  <c r="B32" i="2"/>
  <c r="B30" i="4" s="1"/>
  <c r="B173" i="2"/>
  <c r="B171" i="4" s="1"/>
  <c r="B130" i="2"/>
  <c r="B128" i="4" s="1"/>
  <c r="B93" i="2"/>
  <c r="B91" i="4" s="1"/>
  <c r="B175" i="2"/>
  <c r="B173" i="4" s="1"/>
  <c r="B163" i="2"/>
  <c r="B161" i="4" s="1"/>
  <c r="B138" i="2"/>
  <c r="B136" i="4" s="1"/>
  <c r="B169" i="2"/>
  <c r="B167" i="4" s="1"/>
  <c r="B148" i="2"/>
  <c r="B146" i="4" s="1"/>
  <c r="B191" i="2"/>
  <c r="B189" i="4" s="1"/>
  <c r="B188" i="2"/>
  <c r="B186" i="4" s="1"/>
  <c r="B48" i="2"/>
  <c r="B119" i="2"/>
  <c r="B117" i="4" s="1"/>
  <c r="B38" i="2"/>
  <c r="B36" i="4" s="1"/>
  <c r="B79" i="2"/>
  <c r="J79" i="2"/>
  <c r="R77" i="4" s="1"/>
  <c r="T77" i="4" s="1"/>
  <c r="J89" i="2"/>
  <c r="R87" i="4" s="1"/>
  <c r="T87" i="4" s="1"/>
  <c r="B140" i="2"/>
  <c r="J190" i="2"/>
  <c r="R188" i="4" s="1"/>
  <c r="T188" i="4" s="1"/>
  <c r="N70" i="2"/>
  <c r="Z68" i="4" s="1"/>
  <c r="AB68" i="4" s="1"/>
  <c r="N151" i="2"/>
  <c r="Z149" i="4" s="1"/>
  <c r="AB149" i="4" s="1"/>
  <c r="N57" i="2"/>
  <c r="Z55" i="4" s="1"/>
  <c r="AB55" i="4" s="1"/>
  <c r="N180" i="2"/>
  <c r="Z178" i="4" s="1"/>
  <c r="AB178" i="4" s="1"/>
  <c r="B124" i="2"/>
  <c r="B122" i="4" s="1"/>
  <c r="J200" i="2"/>
  <c r="R198" i="4" s="1"/>
  <c r="T198" i="4" s="1"/>
  <c r="B12" i="2"/>
  <c r="B10" i="4" s="1"/>
  <c r="J163" i="2"/>
  <c r="R161" i="4" s="1"/>
  <c r="T161" i="4" s="1"/>
  <c r="J34" i="2"/>
  <c r="R32" i="4" s="1"/>
  <c r="T32" i="4" s="1"/>
  <c r="J115" i="2"/>
  <c r="R113" i="4" s="1"/>
  <c r="T113" i="4" s="1"/>
  <c r="N44" i="2"/>
  <c r="Z42" i="4" s="1"/>
  <c r="AB42" i="4" s="1"/>
  <c r="B35" i="2"/>
  <c r="B33" i="4" s="1"/>
  <c r="J35" i="2"/>
  <c r="R33" i="4" s="1"/>
  <c r="T33" i="4" s="1"/>
  <c r="J156" i="2"/>
  <c r="R154" i="4" s="1"/>
  <c r="T154" i="4" s="1"/>
  <c r="J139" i="2"/>
  <c r="R137" i="4" s="1"/>
  <c r="T137" i="4" s="1"/>
  <c r="B165" i="2"/>
  <c r="B163" i="4" s="1"/>
  <c r="J165" i="2"/>
  <c r="R163" i="4" s="1"/>
  <c r="T163" i="4" s="1"/>
  <c r="J63" i="2"/>
  <c r="R61" i="4" s="1"/>
  <c r="T61" i="4" s="1"/>
  <c r="N187" i="2"/>
  <c r="Z185" i="4" s="1"/>
  <c r="AB185" i="4" s="1"/>
  <c r="J64" i="2"/>
  <c r="R62" i="4" s="1"/>
  <c r="T62" i="4" s="1"/>
  <c r="J177" i="2"/>
  <c r="R175" i="4" s="1"/>
  <c r="T175" i="4" s="1"/>
  <c r="B113" i="2"/>
  <c r="J53" i="2"/>
  <c r="R51" i="4" s="1"/>
  <c r="T51" i="4" s="1"/>
  <c r="J154" i="2"/>
  <c r="R152" i="4" s="1"/>
  <c r="T152" i="4" s="1"/>
  <c r="J173" i="2"/>
  <c r="R171" i="4" s="1"/>
  <c r="T171" i="4" s="1"/>
  <c r="N129" i="2"/>
  <c r="Z127" i="4" s="1"/>
  <c r="AB127" i="4" s="1"/>
  <c r="J189" i="2"/>
  <c r="R187" i="4" s="1"/>
  <c r="T187" i="4" s="1"/>
  <c r="B137" i="2"/>
  <c r="B135" i="4" s="1"/>
  <c r="J137" i="2"/>
  <c r="R135" i="4" s="1"/>
  <c r="T135" i="4" s="1"/>
  <c r="J45" i="2"/>
  <c r="R43" i="4" s="1"/>
  <c r="T43" i="4" s="1"/>
  <c r="J33" i="2"/>
  <c r="R31" i="4" s="1"/>
  <c r="T31" i="4" s="1"/>
  <c r="J49" i="2"/>
  <c r="R47" i="4" s="1"/>
  <c r="T47" i="4" s="1"/>
  <c r="N184" i="2"/>
  <c r="Z182" i="4" s="1"/>
  <c r="AB182" i="4" s="1"/>
  <c r="B17" i="2"/>
  <c r="B15" i="4" s="1"/>
  <c r="J181" i="2"/>
  <c r="R179" i="4" s="1"/>
  <c r="T179" i="4" s="1"/>
  <c r="J123" i="2"/>
  <c r="R121" i="4" s="1"/>
  <c r="T121" i="4" s="1"/>
  <c r="J99" i="2"/>
  <c r="R97" i="4" s="1"/>
  <c r="T97" i="4" s="1"/>
  <c r="B170" i="2"/>
  <c r="B168" i="4" s="1"/>
  <c r="N170" i="2"/>
  <c r="Z168" i="4" s="1"/>
  <c r="AB168" i="4" s="1"/>
  <c r="J120" i="2"/>
  <c r="R118" i="4" s="1"/>
  <c r="T118" i="4" s="1"/>
  <c r="V92" i="2"/>
  <c r="AP90" i="4" s="1"/>
  <c r="AR90" i="4" s="1"/>
  <c r="V126" i="2"/>
  <c r="AP124" i="4" s="1"/>
  <c r="AR124" i="4" s="1"/>
  <c r="V62" i="2"/>
  <c r="AP60" i="4" s="1"/>
  <c r="AR60" i="4" s="1"/>
  <c r="R190" i="2"/>
  <c r="AH188" i="4" s="1"/>
  <c r="AJ188" i="4" s="1"/>
  <c r="B162" i="2"/>
  <c r="B160" i="4" s="1"/>
  <c r="J70" i="2"/>
  <c r="R68" i="4" s="1"/>
  <c r="T68" i="4" s="1"/>
  <c r="J110" i="2"/>
  <c r="R108" i="4" s="1"/>
  <c r="T108" i="4" s="1"/>
  <c r="J67" i="2"/>
  <c r="R65" i="4" s="1"/>
  <c r="T65" i="4" s="1"/>
  <c r="J76" i="2"/>
  <c r="R74" i="4" s="1"/>
  <c r="T74" i="4" s="1"/>
  <c r="V76" i="2"/>
  <c r="AP74" i="4" s="1"/>
  <c r="AR74" i="4" s="1"/>
  <c r="J148" i="2"/>
  <c r="R146" i="4" s="1"/>
  <c r="T146" i="4" s="1"/>
  <c r="J180" i="2"/>
  <c r="R178" i="4" s="1"/>
  <c r="T178" i="4" s="1"/>
  <c r="J91" i="2"/>
  <c r="R89" i="4" s="1"/>
  <c r="T89" i="4" s="1"/>
  <c r="J61" i="2"/>
  <c r="R59" i="4" s="1"/>
  <c r="T59" i="4" s="1"/>
  <c r="B47" i="2"/>
  <c r="B45" i="4" s="1"/>
  <c r="J47" i="2"/>
  <c r="R45" i="4" s="1"/>
  <c r="T45" i="4" s="1"/>
  <c r="J59" i="2"/>
  <c r="R57" i="4" s="1"/>
  <c r="T57" i="4" s="1"/>
  <c r="B16" i="2"/>
  <c r="N16" i="2"/>
  <c r="Z14" i="4" s="1"/>
  <c r="AB14" i="4" s="1"/>
  <c r="J194" i="2"/>
  <c r="R192" i="4" s="1"/>
  <c r="T192" i="4" s="1"/>
  <c r="J100" i="2"/>
  <c r="R98" i="4" s="1"/>
  <c r="T98" i="4" s="1"/>
  <c r="R34" i="2"/>
  <c r="AH32" i="4" s="1"/>
  <c r="AJ32" i="4" s="1"/>
  <c r="V34" i="2"/>
  <c r="AP32" i="4" s="1"/>
  <c r="AR32" i="4" s="1"/>
  <c r="N115" i="2"/>
  <c r="Z113" i="4" s="1"/>
  <c r="AB113" i="4" s="1"/>
  <c r="B183" i="2"/>
  <c r="B181" i="4" s="1"/>
  <c r="R183" i="2"/>
  <c r="AH181" i="4" s="1"/>
  <c r="AJ181" i="4" s="1"/>
  <c r="R156" i="2"/>
  <c r="AH154" i="4" s="1"/>
  <c r="AJ154" i="4" s="1"/>
  <c r="J22" i="2"/>
  <c r="R20" i="4" s="1"/>
  <c r="T20" i="4" s="1"/>
  <c r="J19" i="2"/>
  <c r="R17" i="4" s="1"/>
  <c r="T17" i="4" s="1"/>
  <c r="J36" i="2"/>
  <c r="R34" i="4" s="1"/>
  <c r="T34" i="4" s="1"/>
  <c r="J108" i="2"/>
  <c r="R106" i="4" s="1"/>
  <c r="T106" i="4" s="1"/>
  <c r="J29" i="2"/>
  <c r="R27" i="4" s="1"/>
  <c r="T27" i="4" s="1"/>
  <c r="B109" i="2"/>
  <c r="B107" i="4" s="1"/>
  <c r="J127" i="2"/>
  <c r="R125" i="4" s="1"/>
  <c r="T125" i="4" s="1"/>
  <c r="J130" i="2"/>
  <c r="R128" i="4" s="1"/>
  <c r="T128" i="4" s="1"/>
  <c r="J167" i="2"/>
  <c r="R165" i="4" s="1"/>
  <c r="T165" i="4" s="1"/>
  <c r="B150" i="2"/>
  <c r="B148" i="4" s="1"/>
  <c r="J150" i="2"/>
  <c r="R148" i="4" s="1"/>
  <c r="T148" i="4" s="1"/>
  <c r="J84" i="2"/>
  <c r="R82" i="4" s="1"/>
  <c r="T82" i="4" s="1"/>
  <c r="N66" i="2"/>
  <c r="Z64" i="4" s="1"/>
  <c r="AB64" i="4" s="1"/>
  <c r="J68" i="2"/>
  <c r="R66" i="4" s="1"/>
  <c r="T66" i="4" s="1"/>
  <c r="J179" i="2"/>
  <c r="R177" i="4" s="1"/>
  <c r="T177" i="4" s="1"/>
  <c r="B102" i="2"/>
  <c r="B100" i="4" s="1"/>
  <c r="J102" i="2"/>
  <c r="R100" i="4" s="1"/>
  <c r="T100" i="4" s="1"/>
  <c r="J142" i="2"/>
  <c r="R140" i="4" s="1"/>
  <c r="T140" i="4" s="1"/>
  <c r="J118" i="2"/>
  <c r="R116" i="4" s="1"/>
  <c r="T116" i="4" s="1"/>
  <c r="V188" i="2"/>
  <c r="AP186" i="4" s="1"/>
  <c r="AR186" i="4" s="1"/>
  <c r="N24" i="2"/>
  <c r="Z22" i="4" s="1"/>
  <c r="AB22" i="4" s="1"/>
  <c r="N99" i="2"/>
  <c r="Z97" i="4" s="1"/>
  <c r="AB97" i="4" s="1"/>
  <c r="B120" i="2"/>
  <c r="B118" i="4" s="1"/>
  <c r="J136" i="2"/>
  <c r="R134" i="4" s="1"/>
  <c r="T134" i="4" s="1"/>
  <c r="J87" i="2"/>
  <c r="R85" i="4" s="1"/>
  <c r="T85" i="4" s="1"/>
  <c r="J166" i="2"/>
  <c r="R164" i="4" s="1"/>
  <c r="T164" i="4" s="1"/>
  <c r="J92" i="2"/>
  <c r="R90" i="4" s="1"/>
  <c r="T90" i="4" s="1"/>
  <c r="J162" i="2"/>
  <c r="R160" i="4" s="1"/>
  <c r="T160" i="4" s="1"/>
  <c r="B76" i="2"/>
  <c r="B74" i="4" s="1"/>
  <c r="B65" i="2"/>
  <c r="B63" i="4" s="1"/>
  <c r="J138" i="2"/>
  <c r="R136" i="4" s="1"/>
  <c r="T136" i="4" s="1"/>
  <c r="V138" i="2"/>
  <c r="AP136" i="4" s="1"/>
  <c r="AR136" i="4" s="1"/>
  <c r="J77" i="2"/>
  <c r="R75" i="4" s="1"/>
  <c r="T75" i="4" s="1"/>
  <c r="N77" i="2"/>
  <c r="Z75" i="4" s="1"/>
  <c r="AB75" i="4" s="1"/>
  <c r="V77" i="2"/>
  <c r="AP75" i="4" s="1"/>
  <c r="AR75" i="4" s="1"/>
  <c r="R194" i="2"/>
  <c r="AH192" i="4" s="1"/>
  <c r="AJ192" i="4" s="1"/>
  <c r="B94" i="2"/>
  <c r="B92" i="4" s="1"/>
  <c r="J94" i="2"/>
  <c r="R92" i="4" s="1"/>
  <c r="T92" i="4" s="1"/>
  <c r="R103" i="2"/>
  <c r="AH101" i="4" s="1"/>
  <c r="AJ101" i="4" s="1"/>
  <c r="N34" i="2"/>
  <c r="Z32" i="4" s="1"/>
  <c r="AB32" i="4" s="1"/>
  <c r="J44" i="2"/>
  <c r="R42" i="4" s="1"/>
  <c r="T42" i="4" s="1"/>
  <c r="J183" i="2"/>
  <c r="R181" i="4" s="1"/>
  <c r="T181" i="4" s="1"/>
  <c r="B22" i="2"/>
  <c r="B20" i="4" s="1"/>
  <c r="J93" i="2"/>
  <c r="R91" i="4" s="1"/>
  <c r="T91" i="4" s="1"/>
  <c r="J187" i="2"/>
  <c r="R185" i="4" s="1"/>
  <c r="T185" i="4" s="1"/>
  <c r="N111" i="2"/>
  <c r="Z109" i="4" s="1"/>
  <c r="AB109" i="4" s="1"/>
  <c r="B105" i="2"/>
  <c r="B103" i="4" s="1"/>
  <c r="J105" i="2"/>
  <c r="R103" i="4" s="1"/>
  <c r="T103" i="4" s="1"/>
  <c r="J185" i="2"/>
  <c r="R183" i="4" s="1"/>
  <c r="T183" i="4" s="1"/>
  <c r="J196" i="2"/>
  <c r="R194" i="4" s="1"/>
  <c r="T194" i="4" s="1"/>
  <c r="J80" i="2"/>
  <c r="R78" i="4" s="1"/>
  <c r="T78" i="4" s="1"/>
  <c r="V174" i="2"/>
  <c r="AP172" i="4" s="1"/>
  <c r="AR172" i="4" s="1"/>
  <c r="N56" i="2"/>
  <c r="Z54" i="4" s="1"/>
  <c r="AB54" i="4" s="1"/>
  <c r="J146" i="2"/>
  <c r="R144" i="4" s="1"/>
  <c r="T144" i="4" s="1"/>
  <c r="J178" i="2"/>
  <c r="R176" i="4" s="1"/>
  <c r="T176" i="4" s="1"/>
  <c r="B98" i="2"/>
  <c r="B96" i="4" s="1"/>
  <c r="J158" i="2"/>
  <c r="R156" i="4" s="1"/>
  <c r="T156" i="4" s="1"/>
  <c r="J195" i="2"/>
  <c r="R193" i="4" s="1"/>
  <c r="T193" i="4" s="1"/>
  <c r="V195" i="2"/>
  <c r="AP193" i="4" s="1"/>
  <c r="AR193" i="4" s="1"/>
  <c r="N179" i="2"/>
  <c r="Z177" i="4" s="1"/>
  <c r="AB177" i="4" s="1"/>
  <c r="N51" i="2"/>
  <c r="Z49" i="4" s="1"/>
  <c r="AB49" i="4" s="1"/>
  <c r="J147" i="2"/>
  <c r="R145" i="4" s="1"/>
  <c r="T145" i="4" s="1"/>
  <c r="J198" i="2"/>
  <c r="R196" i="4" s="1"/>
  <c r="T196" i="4" s="1"/>
  <c r="B46" i="2"/>
  <c r="B44" i="4" s="1"/>
  <c r="J46" i="2"/>
  <c r="R44" i="4" s="1"/>
  <c r="T44" i="4" s="1"/>
  <c r="J71" i="2"/>
  <c r="R69" i="4" s="1"/>
  <c r="T69" i="4" s="1"/>
  <c r="J23" i="2"/>
  <c r="R21" i="4" s="1"/>
  <c r="T21" i="4" s="1"/>
  <c r="J182" i="2"/>
  <c r="R180" i="4" s="1"/>
  <c r="T180" i="4" s="1"/>
  <c r="J55" i="2"/>
  <c r="R53" i="4" s="1"/>
  <c r="T53" i="4" s="1"/>
  <c r="J131" i="2"/>
  <c r="R129" i="4" s="1"/>
  <c r="T129" i="4" s="1"/>
  <c r="N28" i="2"/>
  <c r="Z26" i="4" s="1"/>
  <c r="AB26" i="4" s="1"/>
  <c r="J38" i="2"/>
  <c r="R36" i="4" s="1"/>
  <c r="T36" i="4" s="1"/>
  <c r="J69" i="2"/>
  <c r="R67" i="4" s="1"/>
  <c r="T67" i="4" s="1"/>
  <c r="J143" i="2"/>
  <c r="R141" i="4" s="1"/>
  <c r="T141" i="4" s="1"/>
  <c r="J116" i="2"/>
  <c r="R114" i="4" s="1"/>
  <c r="T114" i="4" s="1"/>
  <c r="J128" i="2"/>
  <c r="R126" i="4" s="1"/>
  <c r="T126" i="4" s="1"/>
  <c r="J160" i="2"/>
  <c r="R158" i="4" s="1"/>
  <c r="T158" i="4" s="1"/>
  <c r="J144" i="2"/>
  <c r="R142" i="4" s="1"/>
  <c r="T142" i="4" s="1"/>
  <c r="J17" i="2"/>
  <c r="R15" i="4" s="1"/>
  <c r="T15" i="4" s="1"/>
  <c r="J155" i="2"/>
  <c r="R153" i="4" s="1"/>
  <c r="T153" i="4" s="1"/>
  <c r="J66" i="2"/>
  <c r="R64" i="4" s="1"/>
  <c r="T64" i="4" s="1"/>
  <c r="J82" i="2"/>
  <c r="R80" i="4" s="1"/>
  <c r="T80" i="4" s="1"/>
  <c r="J42" i="2"/>
  <c r="R40" i="4" s="1"/>
  <c r="T40" i="4" s="1"/>
  <c r="J161" i="2"/>
  <c r="R159" i="4" s="1"/>
  <c r="T159" i="4" s="1"/>
  <c r="N48" i="2"/>
  <c r="Z46" i="4" s="1"/>
  <c r="AB46" i="4" s="1"/>
  <c r="J152" i="2"/>
  <c r="R150" i="4" s="1"/>
  <c r="T150" i="4" s="1"/>
  <c r="J18" i="2"/>
  <c r="R16" i="4" s="1"/>
  <c r="T16" i="4" s="1"/>
  <c r="J30" i="2"/>
  <c r="R28" i="4" s="1"/>
  <c r="T28" i="4" s="1"/>
  <c r="N30" i="2"/>
  <c r="Z28" i="4" s="1"/>
  <c r="AB28" i="4" s="1"/>
  <c r="J20" i="2"/>
  <c r="R18" i="4" s="1"/>
  <c r="T18" i="4" s="1"/>
  <c r="J24" i="2"/>
  <c r="R22" i="4" s="1"/>
  <c r="T22" i="4" s="1"/>
  <c r="N136" i="2"/>
  <c r="Z134" i="4" s="1"/>
  <c r="AB134" i="4" s="1"/>
  <c r="J191" i="2"/>
  <c r="R189" i="4" s="1"/>
  <c r="T189" i="4" s="1"/>
  <c r="J126" i="2"/>
  <c r="R124" i="4" s="1"/>
  <c r="T124" i="4" s="1"/>
  <c r="J62" i="2"/>
  <c r="R60" i="4" s="1"/>
  <c r="T60" i="4" s="1"/>
  <c r="J140" i="2"/>
  <c r="R138" i="4" s="1"/>
  <c r="T138" i="4" s="1"/>
  <c r="N67" i="2"/>
  <c r="Z65" i="4" s="1"/>
  <c r="AB65" i="4" s="1"/>
  <c r="N76" i="2"/>
  <c r="Z74" i="4" s="1"/>
  <c r="AB74" i="4" s="1"/>
  <c r="J57" i="2"/>
  <c r="R55" i="4" s="1"/>
  <c r="T55" i="4" s="1"/>
  <c r="J58" i="2"/>
  <c r="R56" i="4" s="1"/>
  <c r="T56" i="4" s="1"/>
  <c r="J169" i="2"/>
  <c r="R167" i="4" s="1"/>
  <c r="T167" i="4" s="1"/>
  <c r="J75" i="2"/>
  <c r="R73" i="4" s="1"/>
  <c r="T73" i="4" s="1"/>
  <c r="J153" i="2"/>
  <c r="R151" i="4" s="1"/>
  <c r="T151" i="4" s="1"/>
  <c r="J106" i="2"/>
  <c r="R104" i="4" s="1"/>
  <c r="T104" i="4" s="1"/>
  <c r="N121" i="2"/>
  <c r="Z119" i="4" s="1"/>
  <c r="AB119" i="4" s="1"/>
  <c r="N101" i="2"/>
  <c r="Z99" i="4" s="1"/>
  <c r="AB99" i="4" s="1"/>
  <c r="N138" i="2"/>
  <c r="Z136" i="4" s="1"/>
  <c r="AB136" i="4" s="1"/>
  <c r="J27" i="2"/>
  <c r="R25" i="4" s="1"/>
  <c r="T25" i="4" s="1"/>
  <c r="J199" i="2"/>
  <c r="R197" i="4" s="1"/>
  <c r="T197" i="4" s="1"/>
  <c r="N103" i="2"/>
  <c r="Z101" i="4" s="1"/>
  <c r="AB101" i="4" s="1"/>
  <c r="N100" i="2"/>
  <c r="Z98" i="4" s="1"/>
  <c r="AB98" i="4" s="1"/>
  <c r="N39" i="2"/>
  <c r="Z37" i="4" s="1"/>
  <c r="AB37" i="4" s="1"/>
  <c r="N156" i="2"/>
  <c r="Z154" i="4" s="1"/>
  <c r="AB154" i="4" s="1"/>
  <c r="N19" i="2"/>
  <c r="Z17" i="4" s="1"/>
  <c r="AB17" i="4" s="1"/>
  <c r="J175" i="2"/>
  <c r="R173" i="4" s="1"/>
  <c r="T173" i="4" s="1"/>
  <c r="N127" i="2"/>
  <c r="Z125" i="4" s="1"/>
  <c r="AB125" i="4" s="1"/>
  <c r="J111" i="2"/>
  <c r="R109" i="4" s="1"/>
  <c r="T109" i="4" s="1"/>
  <c r="J113" i="2"/>
  <c r="R111" i="4" s="1"/>
  <c r="T111" i="4" s="1"/>
  <c r="J171" i="2"/>
  <c r="R169" i="4" s="1"/>
  <c r="T169" i="4" s="1"/>
  <c r="N186" i="2"/>
  <c r="Z184" i="4" s="1"/>
  <c r="AB184" i="4" s="1"/>
  <c r="J174" i="2"/>
  <c r="R172" i="4" s="1"/>
  <c r="T172" i="4" s="1"/>
  <c r="J134" i="2"/>
  <c r="R132" i="4" s="1"/>
  <c r="T132" i="4" s="1"/>
  <c r="J83" i="2"/>
  <c r="R81" i="4" s="1"/>
  <c r="T81" i="4" s="1"/>
  <c r="J104" i="2"/>
  <c r="R102" i="4" s="1"/>
  <c r="T102" i="4" s="1"/>
  <c r="J119" i="2"/>
  <c r="R117" i="4" s="1"/>
  <c r="T117" i="4" s="1"/>
  <c r="J31" i="2"/>
  <c r="R29" i="4" s="1"/>
  <c r="T29" i="4" s="1"/>
  <c r="J41" i="2"/>
  <c r="R39" i="4" s="1"/>
  <c r="T39" i="4" s="1"/>
  <c r="J141" i="2"/>
  <c r="R139" i="4" s="1"/>
  <c r="T139" i="4" s="1"/>
  <c r="N141" i="2"/>
  <c r="Z139" i="4" s="1"/>
  <c r="AB139" i="4" s="1"/>
  <c r="N161" i="2"/>
  <c r="Z159" i="4" s="1"/>
  <c r="AB159" i="4" s="1"/>
  <c r="J74" i="2"/>
  <c r="R72" i="4" s="1"/>
  <c r="T72" i="4" s="1"/>
  <c r="N32" i="2"/>
  <c r="Z30" i="4" s="1"/>
  <c r="AB30" i="4" s="1"/>
  <c r="J54" i="2"/>
  <c r="R52" i="4" s="1"/>
  <c r="T52" i="4" s="1"/>
  <c r="J51" i="2"/>
  <c r="R49" i="4" s="1"/>
  <c r="T49" i="4" s="1"/>
  <c r="J60" i="2"/>
  <c r="R58" i="4" s="1"/>
  <c r="T58" i="4" s="1"/>
  <c r="J81" i="2"/>
  <c r="R79" i="4" s="1"/>
  <c r="T79" i="4" s="1"/>
  <c r="N143" i="2"/>
  <c r="Z141" i="4" s="1"/>
  <c r="AB141" i="4" s="1"/>
  <c r="J133" i="2"/>
  <c r="R131" i="4" s="1"/>
  <c r="T131" i="4" s="1"/>
  <c r="J95" i="2"/>
  <c r="R93" i="4" s="1"/>
  <c r="T93" i="4" s="1"/>
  <c r="J112" i="2"/>
  <c r="R110" i="4" s="1"/>
  <c r="T110" i="4" s="1"/>
  <c r="J73" i="2"/>
  <c r="R71" i="4" s="1"/>
  <c r="T71" i="4" s="1"/>
  <c r="J52" i="2"/>
  <c r="R50" i="4" s="1"/>
  <c r="T50" i="4" s="1"/>
  <c r="J184" i="2"/>
  <c r="R182" i="4" s="1"/>
  <c r="T182" i="4" s="1"/>
  <c r="J90" i="2"/>
  <c r="R88" i="4" s="1"/>
  <c r="T88" i="4" s="1"/>
  <c r="V89" i="2"/>
  <c r="AP87" i="4" s="1"/>
  <c r="AR87" i="4" s="1"/>
  <c r="V123" i="2"/>
  <c r="AP121" i="4" s="1"/>
  <c r="AR121" i="4" s="1"/>
  <c r="V120" i="2"/>
  <c r="AP118" i="4" s="1"/>
  <c r="AR118" i="4" s="1"/>
  <c r="V136" i="2"/>
  <c r="AP134" i="4" s="1"/>
  <c r="AR134" i="4" s="1"/>
  <c r="R87" i="2"/>
  <c r="AH85" i="4" s="1"/>
  <c r="AJ85" i="4" s="1"/>
  <c r="V78" i="2"/>
  <c r="AP76" i="4" s="1"/>
  <c r="AR76" i="4" s="1"/>
  <c r="V191" i="2"/>
  <c r="AP189" i="4" s="1"/>
  <c r="AR189" i="4" s="1"/>
  <c r="R126" i="2"/>
  <c r="AH124" i="4" s="1"/>
  <c r="AJ124" i="4" s="1"/>
  <c r="R62" i="2"/>
  <c r="AH60" i="4" s="1"/>
  <c r="AJ60" i="4" s="1"/>
  <c r="R140" i="2"/>
  <c r="AH138" i="4" s="1"/>
  <c r="AJ138" i="4" s="1"/>
  <c r="R148" i="2"/>
  <c r="AH146" i="4" s="1"/>
  <c r="AJ146" i="4" s="1"/>
  <c r="R149" i="2"/>
  <c r="AH147" i="4" s="1"/>
  <c r="AJ147" i="4" s="1"/>
  <c r="V47" i="2"/>
  <c r="AP45" i="4" s="1"/>
  <c r="AR45" i="4" s="1"/>
  <c r="V75" i="2"/>
  <c r="AP73" i="4" s="1"/>
  <c r="AR73" i="4" s="1"/>
  <c r="R65" i="2"/>
  <c r="AH63" i="4" s="1"/>
  <c r="AJ63" i="4" s="1"/>
  <c r="V27" i="2"/>
  <c r="AP25" i="4" s="1"/>
  <c r="AR25" i="4" s="1"/>
  <c r="R168" i="2"/>
  <c r="AH166" i="4" s="1"/>
  <c r="AJ166" i="4" s="1"/>
  <c r="V100" i="2"/>
  <c r="AP98" i="4" s="1"/>
  <c r="AR98" i="4" s="1"/>
  <c r="V39" i="2"/>
  <c r="AP37" i="4" s="1"/>
  <c r="AR37" i="4" s="1"/>
  <c r="V88" i="2"/>
  <c r="AP86" i="4" s="1"/>
  <c r="AR86" i="4" s="1"/>
  <c r="V22" i="2"/>
  <c r="AP20" i="4" s="1"/>
  <c r="AR20" i="4" s="1"/>
  <c r="V175" i="2"/>
  <c r="AP173" i="4" s="1"/>
  <c r="AR173" i="4" s="1"/>
  <c r="R139" i="2"/>
  <c r="AH137" i="4" s="1"/>
  <c r="AJ137" i="4" s="1"/>
  <c r="R63" i="2"/>
  <c r="AH61" i="4" s="1"/>
  <c r="AJ61" i="4" s="1"/>
  <c r="V29" i="2"/>
  <c r="AP27" i="4" s="1"/>
  <c r="AR27" i="4" s="1"/>
  <c r="V109" i="2"/>
  <c r="AP107" i="4" s="1"/>
  <c r="AR107" i="4" s="1"/>
  <c r="V187" i="2"/>
  <c r="AP185" i="4" s="1"/>
  <c r="AR185" i="4" s="1"/>
  <c r="R105" i="2"/>
  <c r="AH103" i="4" s="1"/>
  <c r="AJ103" i="4" s="1"/>
  <c r="V21" i="2"/>
  <c r="AP19" i="4" s="1"/>
  <c r="AR19" i="4" s="1"/>
  <c r="R66" i="2"/>
  <c r="AH64" i="4" s="1"/>
  <c r="AJ64" i="4" s="1"/>
  <c r="V51" i="2"/>
  <c r="AP49" i="4" s="1"/>
  <c r="AR49" i="4" s="1"/>
  <c r="V40" i="2"/>
  <c r="AP38" i="4" s="1"/>
  <c r="AR38" i="4" s="1"/>
  <c r="V132" i="2"/>
  <c r="AP130" i="4" s="1"/>
  <c r="AR130" i="4" s="1"/>
  <c r="R170" i="2"/>
  <c r="AH168" i="4" s="1"/>
  <c r="AJ168" i="4" s="1"/>
  <c r="R166" i="2"/>
  <c r="AH164" i="4" s="1"/>
  <c r="AJ164" i="4" s="1"/>
  <c r="R191" i="2"/>
  <c r="AH189" i="4" s="1"/>
  <c r="AJ189" i="4" s="1"/>
  <c r="V140" i="2"/>
  <c r="AP138" i="4" s="1"/>
  <c r="AR138" i="4" s="1"/>
  <c r="V190" i="2"/>
  <c r="AP188" i="4" s="1"/>
  <c r="AR188" i="4" s="1"/>
  <c r="R162" i="2"/>
  <c r="AH160" i="4" s="1"/>
  <c r="AJ160" i="4" s="1"/>
  <c r="R70" i="2"/>
  <c r="AH68" i="4" s="1"/>
  <c r="AJ68" i="4" s="1"/>
  <c r="V67" i="2"/>
  <c r="AP65" i="4" s="1"/>
  <c r="AR65" i="4" s="1"/>
  <c r="R76" i="2"/>
  <c r="AH74" i="4" s="1"/>
  <c r="AJ74" i="4" s="1"/>
  <c r="V148" i="2"/>
  <c r="AP146" i="4" s="1"/>
  <c r="AR146" i="4" s="1"/>
  <c r="V151" i="2"/>
  <c r="AP149" i="4" s="1"/>
  <c r="AR149" i="4" s="1"/>
  <c r="V149" i="2"/>
  <c r="AP147" i="4" s="1"/>
  <c r="AR147" i="4" s="1"/>
  <c r="V91" i="2"/>
  <c r="AP89" i="4" s="1"/>
  <c r="AR89" i="4" s="1"/>
  <c r="V61" i="2"/>
  <c r="AP59" i="4" s="1"/>
  <c r="AR59" i="4" s="1"/>
  <c r="R61" i="2"/>
  <c r="AH59" i="4" s="1"/>
  <c r="AJ59" i="4" s="1"/>
  <c r="V200" i="2"/>
  <c r="AP198" i="4" s="1"/>
  <c r="AR198" i="4" s="1"/>
  <c r="V65" i="2"/>
  <c r="AP63" i="4" s="1"/>
  <c r="AR63" i="4" s="1"/>
  <c r="R138" i="2"/>
  <c r="AH136" i="4" s="1"/>
  <c r="AJ136" i="4" s="1"/>
  <c r="V168" i="2"/>
  <c r="AP166" i="4" s="1"/>
  <c r="AR166" i="4" s="1"/>
  <c r="R94" i="2"/>
  <c r="AH92" i="4" s="1"/>
  <c r="AJ92" i="4" s="1"/>
  <c r="V199" i="2"/>
  <c r="AP197" i="4" s="1"/>
  <c r="AR197" i="4" s="1"/>
  <c r="R100" i="2"/>
  <c r="AH98" i="4" s="1"/>
  <c r="AJ98" i="4" s="1"/>
  <c r="V44" i="2"/>
  <c r="AP42" i="4" s="1"/>
  <c r="AR42" i="4" s="1"/>
  <c r="R88" i="2"/>
  <c r="AH86" i="4" s="1"/>
  <c r="AJ86" i="4" s="1"/>
  <c r="V19" i="2"/>
  <c r="AP17" i="4" s="1"/>
  <c r="AR17" i="4" s="1"/>
  <c r="V36" i="2"/>
  <c r="AP34" i="4" s="1"/>
  <c r="AR34" i="4" s="1"/>
  <c r="R50" i="2"/>
  <c r="AH48" i="4" s="1"/>
  <c r="AJ48" i="4" s="1"/>
  <c r="R109" i="2"/>
  <c r="AH107" i="4" s="1"/>
  <c r="AJ107" i="4" s="1"/>
  <c r="R122" i="2"/>
  <c r="AH120" i="4" s="1"/>
  <c r="AJ120" i="4" s="1"/>
  <c r="V64" i="2"/>
  <c r="AP62" i="4" s="1"/>
  <c r="AR62" i="4" s="1"/>
  <c r="V125" i="2"/>
  <c r="AP123" i="4" s="1"/>
  <c r="AR123" i="4" s="1"/>
  <c r="V159" i="2"/>
  <c r="AP157" i="4" s="1"/>
  <c r="AR157" i="4" s="1"/>
  <c r="R72" i="2"/>
  <c r="AH70" i="4" s="1"/>
  <c r="AJ70" i="4" s="1"/>
  <c r="R113" i="2"/>
  <c r="AH111" i="4" s="1"/>
  <c r="AJ111" i="4" s="1"/>
  <c r="V150" i="2"/>
  <c r="AP148" i="4" s="1"/>
  <c r="AR148" i="4" s="1"/>
  <c r="R158" i="2"/>
  <c r="AH156" i="4" s="1"/>
  <c r="AJ156" i="4" s="1"/>
  <c r="V142" i="2"/>
  <c r="AP140" i="4" s="1"/>
  <c r="AR140" i="4" s="1"/>
  <c r="R198" i="2"/>
  <c r="AH196" i="4" s="1"/>
  <c r="AJ196" i="4" s="1"/>
  <c r="V198" i="2"/>
  <c r="AP196" i="4" s="1"/>
  <c r="AR196" i="4" s="1"/>
  <c r="R46" i="2"/>
  <c r="AH44" i="4" s="1"/>
  <c r="AJ44" i="4" s="1"/>
  <c r="V116" i="2"/>
  <c r="AP114" i="4" s="1"/>
  <c r="AR114" i="4" s="1"/>
  <c r="V160" i="2"/>
  <c r="AP158" i="4" s="1"/>
  <c r="AR158" i="4" s="1"/>
  <c r="V33" i="2"/>
  <c r="AP31" i="4" s="1"/>
  <c r="AR31" i="4" s="1"/>
  <c r="V24" i="2"/>
  <c r="AP22" i="4" s="1"/>
  <c r="AR22" i="4" s="1"/>
  <c r="V170" i="2"/>
  <c r="AP168" i="4" s="1"/>
  <c r="AR168" i="4" s="1"/>
  <c r="R120" i="2"/>
  <c r="AH118" i="4" s="1"/>
  <c r="AJ118" i="4" s="1"/>
  <c r="V14" i="2"/>
  <c r="AP12" i="4" s="1"/>
  <c r="AR12" i="4" s="1"/>
  <c r="V79" i="2"/>
  <c r="AP77" i="4" s="1"/>
  <c r="AR77" i="4" s="1"/>
  <c r="R188" i="2"/>
  <c r="AH186" i="4" s="1"/>
  <c r="AJ186" i="4" s="1"/>
  <c r="R123" i="2"/>
  <c r="AH121" i="4" s="1"/>
  <c r="AJ121" i="4" s="1"/>
  <c r="V99" i="2"/>
  <c r="AP97" i="4" s="1"/>
  <c r="AR97" i="4" s="1"/>
  <c r="V87" i="2"/>
  <c r="AP85" i="4" s="1"/>
  <c r="AR85" i="4" s="1"/>
  <c r="V166" i="2"/>
  <c r="AP164" i="4" s="1"/>
  <c r="AR164" i="4" s="1"/>
  <c r="R78" i="2"/>
  <c r="AH76" i="4" s="1"/>
  <c r="AJ76" i="4" s="1"/>
  <c r="V162" i="2"/>
  <c r="AP160" i="4" s="1"/>
  <c r="AR160" i="4" s="1"/>
  <c r="V70" i="2"/>
  <c r="AP68" i="4" s="1"/>
  <c r="AR68" i="4" s="1"/>
  <c r="V110" i="2"/>
  <c r="AP108" i="4" s="1"/>
  <c r="AR108" i="4" s="1"/>
  <c r="R151" i="2"/>
  <c r="AH149" i="4" s="1"/>
  <c r="AJ149" i="4" s="1"/>
  <c r="R180" i="2"/>
  <c r="AH178" i="4" s="1"/>
  <c r="AJ178" i="4" s="1"/>
  <c r="V124" i="2"/>
  <c r="AP122" i="4" s="1"/>
  <c r="AR122" i="4" s="1"/>
  <c r="V58" i="2"/>
  <c r="AP56" i="4" s="1"/>
  <c r="AR56" i="4" s="1"/>
  <c r="V59" i="2"/>
  <c r="AP57" i="4" s="1"/>
  <c r="AR57" i="4" s="1"/>
  <c r="R169" i="2"/>
  <c r="AH167" i="4" s="1"/>
  <c r="AJ167" i="4" s="1"/>
  <c r="R75" i="2"/>
  <c r="AH73" i="4" s="1"/>
  <c r="AJ73" i="4" s="1"/>
  <c r="R153" i="2"/>
  <c r="AH151" i="4" s="1"/>
  <c r="AJ151" i="4" s="1"/>
  <c r="V197" i="2"/>
  <c r="AP195" i="4" s="1"/>
  <c r="AR195" i="4" s="1"/>
  <c r="V106" i="2"/>
  <c r="AP104" i="4" s="1"/>
  <c r="AR104" i="4" s="1"/>
  <c r="V121" i="2"/>
  <c r="AP119" i="4" s="1"/>
  <c r="AR119" i="4" s="1"/>
  <c r="V101" i="2"/>
  <c r="AP99" i="4" s="1"/>
  <c r="AR99" i="4" s="1"/>
  <c r="R77" i="2"/>
  <c r="AH75" i="4" s="1"/>
  <c r="AJ75" i="4" s="1"/>
  <c r="V16" i="2"/>
  <c r="AP14" i="4" s="1"/>
  <c r="AR14" i="4" s="1"/>
  <c r="V194" i="2"/>
  <c r="AP192" i="4" s="1"/>
  <c r="AR192" i="4" s="1"/>
  <c r="V94" i="2"/>
  <c r="AP92" i="4" s="1"/>
  <c r="AR92" i="4" s="1"/>
  <c r="V103" i="2"/>
  <c r="AP101" i="4" s="1"/>
  <c r="AR101" i="4" s="1"/>
  <c r="R163" i="2"/>
  <c r="AH161" i="4" s="1"/>
  <c r="AJ161" i="4" s="1"/>
  <c r="V115" i="2"/>
  <c r="AP113" i="4" s="1"/>
  <c r="AR113" i="4" s="1"/>
  <c r="R44" i="2"/>
  <c r="AH42" i="4" s="1"/>
  <c r="AJ42" i="4" s="1"/>
  <c r="V183" i="2"/>
  <c r="AP181" i="4" s="1"/>
  <c r="AR181" i="4" s="1"/>
  <c r="V156" i="2"/>
  <c r="AP154" i="4" s="1"/>
  <c r="AR154" i="4" s="1"/>
  <c r="V114" i="2"/>
  <c r="AP112" i="4" s="1"/>
  <c r="AR112" i="4" s="1"/>
  <c r="R19" i="2"/>
  <c r="AH17" i="4" s="1"/>
  <c r="AJ17" i="4" s="1"/>
  <c r="R108" i="2"/>
  <c r="AH106" i="4" s="1"/>
  <c r="AJ106" i="4" s="1"/>
  <c r="V165" i="2"/>
  <c r="AP163" i="4" s="1"/>
  <c r="AR163" i="4" s="1"/>
  <c r="V172" i="2"/>
  <c r="AP170" i="4" s="1"/>
  <c r="AR170" i="4" s="1"/>
  <c r="V117" i="2"/>
  <c r="AP115" i="4" s="1"/>
  <c r="AR115" i="4" s="1"/>
  <c r="V127" i="2"/>
  <c r="AP125" i="4" s="1"/>
  <c r="AR125" i="4" s="1"/>
  <c r="V196" i="2"/>
  <c r="AP194" i="4" s="1"/>
  <c r="AR194" i="4" s="1"/>
  <c r="V85" i="2"/>
  <c r="AP83" i="4" s="1"/>
  <c r="AR83" i="4" s="1"/>
  <c r="V178" i="2"/>
  <c r="AP176" i="4" s="1"/>
  <c r="AR176" i="4" s="1"/>
  <c r="V98" i="2"/>
  <c r="AP96" i="4" s="1"/>
  <c r="AR96" i="4" s="1"/>
  <c r="V82" i="2"/>
  <c r="AP80" i="4" s="1"/>
  <c r="AR80" i="4" s="1"/>
  <c r="V141" i="2"/>
  <c r="AP139" i="4" s="1"/>
  <c r="AR139" i="4" s="1"/>
  <c r="R18" i="2"/>
  <c r="AH16" i="4" s="1"/>
  <c r="AJ16" i="4" s="1"/>
  <c r="V55" i="2"/>
  <c r="AP53" i="4" s="1"/>
  <c r="AR53" i="4" s="1"/>
  <c r="V45" i="2"/>
  <c r="AP43" i="4" s="1"/>
  <c r="AR43" i="4" s="1"/>
  <c r="V112" i="2"/>
  <c r="AP110" i="4" s="1"/>
  <c r="AR110" i="4" s="1"/>
  <c r="V90" i="2"/>
  <c r="AP88" i="4" s="1"/>
  <c r="AR88" i="4" s="1"/>
  <c r="V5" i="4"/>
  <c r="L176" i="2"/>
  <c r="V174" i="4" s="1"/>
  <c r="X174" i="4" s="1"/>
  <c r="L89" i="2"/>
  <c r="V87" i="4" s="1"/>
  <c r="X87" i="4" s="1"/>
  <c r="L136" i="2"/>
  <c r="V134" i="4" s="1"/>
  <c r="X134" i="4" s="1"/>
  <c r="L166" i="2"/>
  <c r="V164" i="4" s="1"/>
  <c r="X164" i="4" s="1"/>
  <c r="T78" i="2"/>
  <c r="AL76" i="4" s="1"/>
  <c r="AN76" i="4" s="1"/>
  <c r="T190" i="2"/>
  <c r="AL188" i="4" s="1"/>
  <c r="AN188" i="4" s="1"/>
  <c r="T67" i="2"/>
  <c r="AL65" i="4" s="1"/>
  <c r="AN65" i="4" s="1"/>
  <c r="L149" i="2"/>
  <c r="V147" i="4" s="1"/>
  <c r="X147" i="4" s="1"/>
  <c r="T200" i="2"/>
  <c r="AL198" i="4" s="1"/>
  <c r="AN198" i="4" s="1"/>
  <c r="L65" i="2"/>
  <c r="V63" i="4" s="1"/>
  <c r="X63" i="4" s="1"/>
  <c r="L106" i="2"/>
  <c r="V104" i="4" s="1"/>
  <c r="X104" i="4" s="1"/>
  <c r="L199" i="2"/>
  <c r="V197" i="4" s="1"/>
  <c r="X197" i="4" s="1"/>
  <c r="T103" i="2"/>
  <c r="AL101" i="4" s="1"/>
  <c r="AN101" i="4" s="1"/>
  <c r="T100" i="2"/>
  <c r="AL98" i="4" s="1"/>
  <c r="AN98" i="4" s="1"/>
  <c r="L35" i="2"/>
  <c r="V33" i="4" s="1"/>
  <c r="X33" i="4" s="1"/>
  <c r="L175" i="2"/>
  <c r="V173" i="4" s="1"/>
  <c r="X173" i="4" s="1"/>
  <c r="L108" i="2"/>
  <c r="V106" i="4" s="1"/>
  <c r="X106" i="4" s="1"/>
  <c r="L159" i="2"/>
  <c r="V157" i="4" s="1"/>
  <c r="X157" i="4" s="1"/>
  <c r="L43" i="2"/>
  <c r="V41" i="4" s="1"/>
  <c r="X41" i="4" s="1"/>
  <c r="T25" i="2"/>
  <c r="AL23" i="4" s="1"/>
  <c r="AN23" i="4" s="1"/>
  <c r="L116" i="2"/>
  <c r="V114" i="4" s="1"/>
  <c r="X114" i="4" s="1"/>
  <c r="B176" i="2"/>
  <c r="B174" i="4" s="1"/>
  <c r="D174" i="4" s="1"/>
  <c r="B90" i="2"/>
  <c r="B88" i="4" s="1"/>
  <c r="B184" i="2"/>
  <c r="B182" i="4" s="1"/>
  <c r="B33" i="2"/>
  <c r="B31" i="4" s="1"/>
  <c r="B193" i="2"/>
  <c r="B191" i="4" s="1"/>
  <c r="B128" i="2"/>
  <c r="B126" i="4" s="1"/>
  <c r="B81" i="2"/>
  <c r="B79" i="4" s="1"/>
  <c r="B55" i="2"/>
  <c r="B53" i="4" s="1"/>
  <c r="B23" i="2"/>
  <c r="B21" i="4" s="1"/>
  <c r="B198" i="2"/>
  <c r="B196" i="4" s="1"/>
  <c r="B142" i="2"/>
  <c r="B5" i="4"/>
  <c r="B181" i="2"/>
  <c r="B179" i="4" s="1"/>
  <c r="B73" i="2"/>
  <c r="B71" i="4" s="1"/>
  <c r="B160" i="2"/>
  <c r="B143" i="2"/>
  <c r="B141" i="4" s="1"/>
  <c r="B28" i="2"/>
  <c r="B26" i="4" s="1"/>
  <c r="B40" i="2"/>
  <c r="B38" i="4" s="1"/>
  <c r="B60" i="2"/>
  <c r="B58" i="4" s="1"/>
  <c r="B51" i="2"/>
  <c r="B54" i="2"/>
  <c r="B192" i="2"/>
  <c r="B190" i="4" s="1"/>
  <c r="B96" i="2"/>
  <c r="B94" i="4" s="1"/>
  <c r="B43" i="2"/>
  <c r="B41" i="4" s="1"/>
  <c r="B41" i="2"/>
  <c r="B39" i="4" s="1"/>
  <c r="B97" i="2"/>
  <c r="B95" i="4" s="1"/>
  <c r="B86" i="2"/>
  <c r="B84" i="4" s="1"/>
  <c r="B158" i="2"/>
  <c r="B135" i="2"/>
  <c r="B104" i="2"/>
  <c r="B102" i="4" s="1"/>
  <c r="B56" i="2"/>
  <c r="B186" i="2"/>
  <c r="B184" i="4" s="1"/>
  <c r="B72" i="2"/>
  <c r="B196" i="2"/>
  <c r="B194" i="4" s="1"/>
  <c r="B125" i="2"/>
  <c r="B123" i="4" s="1"/>
  <c r="B52" i="2"/>
  <c r="B144" i="2"/>
  <c r="B157" i="2"/>
  <c r="B155" i="4" s="1"/>
  <c r="B182" i="2"/>
  <c r="B180" i="4" s="1"/>
  <c r="B147" i="2"/>
  <c r="B145" i="4" s="1"/>
  <c r="B179" i="2"/>
  <c r="B25" i="2"/>
  <c r="B23" i="4" s="1"/>
  <c r="B161" i="2"/>
  <c r="B159" i="4" s="1"/>
  <c r="B37" i="2"/>
  <c r="B35" i="4" s="1"/>
  <c r="B31" i="2"/>
  <c r="B29" i="4" s="1"/>
  <c r="B154" i="2"/>
  <c r="B152" i="4" s="1"/>
  <c r="B82" i="2"/>
  <c r="B80" i="4" s="1"/>
  <c r="B178" i="2"/>
  <c r="B134" i="2"/>
  <c r="B53" i="2"/>
  <c r="B51" i="4" s="1"/>
  <c r="B177" i="2"/>
  <c r="B175" i="4" s="1"/>
  <c r="B64" i="2"/>
  <c r="B62" i="4" s="1"/>
  <c r="B127" i="2"/>
  <c r="B125" i="4" s="1"/>
  <c r="B172" i="2"/>
  <c r="B170" i="4" s="1"/>
  <c r="B49" i="2"/>
  <c r="B47" i="4" s="1"/>
  <c r="B45" i="2"/>
  <c r="B43" i="4" s="1"/>
  <c r="B69" i="2"/>
  <c r="B67" i="4" s="1"/>
  <c r="B131" i="2"/>
  <c r="B129" i="4" s="1"/>
  <c r="B118" i="2"/>
  <c r="B116" i="4" s="1"/>
  <c r="B30" i="2"/>
  <c r="B28" i="4" s="1"/>
  <c r="B152" i="2"/>
  <c r="B150" i="4" s="1"/>
  <c r="B141" i="2"/>
  <c r="B139" i="4" s="1"/>
  <c r="B189" i="2"/>
  <c r="B187" i="4" s="1"/>
  <c r="B129" i="2"/>
  <c r="B127" i="4" s="1"/>
  <c r="B68" i="2"/>
  <c r="B66" i="4" s="1"/>
  <c r="B66" i="2"/>
  <c r="B146" i="2"/>
  <c r="B174" i="2"/>
  <c r="B172" i="4" s="1"/>
  <c r="B171" i="2"/>
  <c r="B169" i="4" s="1"/>
  <c r="B80" i="2"/>
  <c r="B78" i="4" s="1"/>
  <c r="B21" i="2"/>
  <c r="B187" i="2"/>
  <c r="B185" i="4" s="1"/>
  <c r="B164" i="2"/>
  <c r="B162" i="4" s="1"/>
  <c r="B29" i="2"/>
  <c r="B27" i="4" s="1"/>
  <c r="B50" i="2"/>
  <c r="B19" i="2"/>
  <c r="B88" i="2"/>
  <c r="B86" i="4" s="1"/>
  <c r="B115" i="2"/>
  <c r="B100" i="2"/>
  <c r="B194" i="2"/>
  <c r="B27" i="2"/>
  <c r="B25" i="4" s="1"/>
  <c r="B121" i="2"/>
  <c r="B119" i="4" s="1"/>
  <c r="B200" i="2"/>
  <c r="B198" i="4" s="1"/>
  <c r="B59" i="2"/>
  <c r="B57" i="4" s="1"/>
  <c r="B58" i="2"/>
  <c r="B56" i="4" s="1"/>
  <c r="B57" i="2"/>
  <c r="B55" i="4" s="1"/>
  <c r="B67" i="2"/>
  <c r="B65" i="4" s="1"/>
  <c r="B190" i="2"/>
  <c r="B188" i="4" s="1"/>
  <c r="B92" i="2"/>
  <c r="B90" i="4" s="1"/>
  <c r="B87" i="2"/>
  <c r="B99" i="2"/>
  <c r="B97" i="4" s="1"/>
  <c r="B89" i="2"/>
  <c r="B87" i="4" s="1"/>
  <c r="L14" i="2"/>
  <c r="V12" i="4" s="1"/>
  <c r="X12" i="4" s="1"/>
  <c r="T79" i="2"/>
  <c r="AL77" i="4" s="1"/>
  <c r="AN77" i="4" s="1"/>
  <c r="N89" i="2"/>
  <c r="Z87" i="4" s="1"/>
  <c r="AB87" i="4" s="1"/>
  <c r="L188" i="2"/>
  <c r="V186" i="4" s="1"/>
  <c r="X186" i="4" s="1"/>
  <c r="T188" i="2"/>
  <c r="AL186" i="4" s="1"/>
  <c r="AN186" i="4" s="1"/>
  <c r="B123" i="2"/>
  <c r="L24" i="2"/>
  <c r="V22" i="4" s="1"/>
  <c r="X22" i="4" s="1"/>
  <c r="B136" i="2"/>
  <c r="B134" i="4" s="1"/>
  <c r="L92" i="2"/>
  <c r="V90" i="4" s="1"/>
  <c r="X90" i="4" s="1"/>
  <c r="T92" i="2"/>
  <c r="AL90" i="4" s="1"/>
  <c r="AN90" i="4" s="1"/>
  <c r="B126" i="2"/>
  <c r="N62" i="2"/>
  <c r="Z60" i="4" s="1"/>
  <c r="AB60" i="4" s="1"/>
  <c r="L140" i="2"/>
  <c r="V138" i="4" s="1"/>
  <c r="X138" i="4" s="1"/>
  <c r="L190" i="2"/>
  <c r="V188" i="4" s="1"/>
  <c r="X188" i="4" s="1"/>
  <c r="T162" i="2"/>
  <c r="AL160" i="4" s="1"/>
  <c r="AN160" i="4" s="1"/>
  <c r="B70" i="2"/>
  <c r="B68" i="4" s="1"/>
  <c r="N110" i="2"/>
  <c r="Z108" i="4" s="1"/>
  <c r="AB108" i="4" s="1"/>
  <c r="L76" i="2"/>
  <c r="V74" i="4" s="1"/>
  <c r="X74" i="4" s="1"/>
  <c r="B151" i="2"/>
  <c r="B149" i="4" s="1"/>
  <c r="B91" i="2"/>
  <c r="B89" i="4" s="1"/>
  <c r="N61" i="2"/>
  <c r="Z59" i="4" s="1"/>
  <c r="AB59" i="4" s="1"/>
  <c r="N59" i="2"/>
  <c r="Z57" i="4" s="1"/>
  <c r="AB57" i="4" s="1"/>
  <c r="T59" i="2"/>
  <c r="AL57" i="4" s="1"/>
  <c r="AN57" i="4" s="1"/>
  <c r="L169" i="2"/>
  <c r="V167" i="4" s="1"/>
  <c r="X167" i="4" s="1"/>
  <c r="T169" i="2"/>
  <c r="AL167" i="4" s="1"/>
  <c r="AN167" i="4" s="1"/>
  <c r="B75" i="2"/>
  <c r="B73" i="4" s="1"/>
  <c r="L200" i="2"/>
  <c r="V198" i="4" s="1"/>
  <c r="X198" i="4" s="1"/>
  <c r="N65" i="2"/>
  <c r="Z63" i="4" s="1"/>
  <c r="AB63" i="4" s="1"/>
  <c r="L197" i="2"/>
  <c r="V195" i="4" s="1"/>
  <c r="X195" i="4" s="1"/>
  <c r="T197" i="2"/>
  <c r="AL195" i="4" s="1"/>
  <c r="AN195" i="4" s="1"/>
  <c r="B106" i="2"/>
  <c r="B104" i="4" s="1"/>
  <c r="N106" i="2"/>
  <c r="Z104" i="4" s="1"/>
  <c r="AB104" i="4" s="1"/>
  <c r="L27" i="2"/>
  <c r="V25" i="4" s="1"/>
  <c r="X25" i="4" s="1"/>
  <c r="B77" i="2"/>
  <c r="B75" i="4" s="1"/>
  <c r="L168" i="2"/>
  <c r="V166" i="4" s="1"/>
  <c r="X166" i="4" s="1"/>
  <c r="T194" i="2"/>
  <c r="AL192" i="4" s="1"/>
  <c r="AN192" i="4" s="1"/>
  <c r="T94" i="2"/>
  <c r="AL92" i="4" s="1"/>
  <c r="AN92" i="4" s="1"/>
  <c r="B199" i="2"/>
  <c r="B197" i="4" s="1"/>
  <c r="N199" i="2"/>
  <c r="Z197" i="4" s="1"/>
  <c r="AB197" i="4" s="1"/>
  <c r="L163" i="2"/>
  <c r="V161" i="4" s="1"/>
  <c r="X161" i="4" s="1"/>
  <c r="B34" i="2"/>
  <c r="B156" i="2"/>
  <c r="B154" i="4" s="1"/>
  <c r="L22" i="2"/>
  <c r="V20" i="4" s="1"/>
  <c r="X20" i="4" s="1"/>
  <c r="T19" i="2"/>
  <c r="AL17" i="4" s="1"/>
  <c r="AN17" i="4" s="1"/>
  <c r="N175" i="2"/>
  <c r="Z173" i="4" s="1"/>
  <c r="AB173" i="4" s="1"/>
  <c r="B36" i="2"/>
  <c r="L36" i="2"/>
  <c r="V34" i="4" s="1"/>
  <c r="X34" i="4" s="1"/>
  <c r="N50" i="2"/>
  <c r="Z48" i="4" s="1"/>
  <c r="AB48" i="4" s="1"/>
  <c r="L139" i="2"/>
  <c r="V137" i="4" s="1"/>
  <c r="X137" i="4" s="1"/>
  <c r="T139" i="2"/>
  <c r="AL137" i="4" s="1"/>
  <c r="AN137" i="4" s="1"/>
  <c r="L165" i="2"/>
  <c r="V163" i="4" s="1"/>
  <c r="X163" i="4" s="1"/>
  <c r="T165" i="2"/>
  <c r="AL163" i="4" s="1"/>
  <c r="AN163" i="4" s="1"/>
  <c r="B63" i="2"/>
  <c r="B61" i="4" s="1"/>
  <c r="N164" i="2"/>
  <c r="Z162" i="4" s="1"/>
  <c r="AB162" i="4" s="1"/>
  <c r="T164" i="2"/>
  <c r="AL162" i="4" s="1"/>
  <c r="AN162" i="4" s="1"/>
  <c r="T127" i="2"/>
  <c r="AL125" i="4" s="1"/>
  <c r="AN125" i="4" s="1"/>
  <c r="L93" i="2"/>
  <c r="V91" i="4" s="1"/>
  <c r="X91" i="4" s="1"/>
  <c r="B122" i="2"/>
  <c r="B120" i="4" s="1"/>
  <c r="N122" i="2"/>
  <c r="Z120" i="4" s="1"/>
  <c r="AB120" i="4" s="1"/>
  <c r="N21" i="2"/>
  <c r="Z19" i="4" s="1"/>
  <c r="AB19" i="4" s="1"/>
  <c r="T21" i="2"/>
  <c r="AL19" i="4" s="1"/>
  <c r="AN19" i="4" s="1"/>
  <c r="N125" i="2"/>
  <c r="Z123" i="4" s="1"/>
  <c r="AB123" i="4" s="1"/>
  <c r="B185" i="2"/>
  <c r="B183" i="4" s="1"/>
  <c r="N53" i="2"/>
  <c r="Z51" i="4" s="1"/>
  <c r="AB51" i="4" s="1"/>
  <c r="T53" i="2"/>
  <c r="AL51" i="4" s="1"/>
  <c r="AN51" i="4" s="1"/>
  <c r="T186" i="2"/>
  <c r="AL184" i="4" s="1"/>
  <c r="AN184" i="4" s="1"/>
  <c r="T130" i="2"/>
  <c r="AL128" i="4" s="1"/>
  <c r="AN128" i="4" s="1"/>
  <c r="B167" i="2"/>
  <c r="B165" i="4" s="1"/>
  <c r="L146" i="2"/>
  <c r="V144" i="4" s="1"/>
  <c r="X144" i="4" s="1"/>
  <c r="L135" i="2"/>
  <c r="V133" i="4" s="1"/>
  <c r="X133" i="4" s="1"/>
  <c r="B84" i="2"/>
  <c r="B82" i="4" s="1"/>
  <c r="L84" i="2"/>
  <c r="V82" i="4" s="1"/>
  <c r="X82" i="4" s="1"/>
  <c r="N68" i="2"/>
  <c r="Z66" i="4" s="1"/>
  <c r="AB66" i="4" s="1"/>
  <c r="T68" i="2"/>
  <c r="AL66" i="4" s="1"/>
  <c r="AN66" i="4" s="1"/>
  <c r="T86" i="2"/>
  <c r="AL84" i="4" s="1"/>
  <c r="AN84" i="4" s="1"/>
  <c r="L173" i="2"/>
  <c r="V171" i="4" s="1"/>
  <c r="X171" i="4" s="1"/>
  <c r="T173" i="2"/>
  <c r="AL171" i="4" s="1"/>
  <c r="AN171" i="4" s="1"/>
  <c r="B145" i="2"/>
  <c r="B143" i="4" s="1"/>
  <c r="N37" i="2"/>
  <c r="Z35" i="4" s="1"/>
  <c r="AB35" i="4" s="1"/>
  <c r="T37" i="2"/>
  <c r="AL35" i="4" s="1"/>
  <c r="AN35" i="4" s="1"/>
  <c r="N43" i="2"/>
  <c r="Z41" i="4" s="1"/>
  <c r="AB41" i="4" s="1"/>
  <c r="T43" i="2"/>
  <c r="AL41" i="4" s="1"/>
  <c r="AN41" i="4" s="1"/>
  <c r="L137" i="2"/>
  <c r="V135" i="4" s="1"/>
  <c r="X135" i="4" s="1"/>
  <c r="T137" i="2"/>
  <c r="AL135" i="4" s="1"/>
  <c r="AN135" i="4" s="1"/>
  <c r="B26" i="2"/>
  <c r="B24" i="4" s="1"/>
  <c r="N26" i="2"/>
  <c r="Z24" i="4" s="1"/>
  <c r="AB24" i="4" s="1"/>
  <c r="N152" i="2"/>
  <c r="Z150" i="4" s="1"/>
  <c r="AB150" i="4" s="1"/>
  <c r="T152" i="2"/>
  <c r="AL150" i="4" s="1"/>
  <c r="AN150" i="4" s="1"/>
  <c r="T54" i="2"/>
  <c r="AL52" i="4" s="1"/>
  <c r="AN52" i="4" s="1"/>
  <c r="B18" i="2"/>
  <c r="L118" i="2"/>
  <c r="V116" i="4" s="1"/>
  <c r="X116" i="4" s="1"/>
  <c r="N147" i="2"/>
  <c r="Z145" i="4" s="1"/>
  <c r="AB145" i="4" s="1"/>
  <c r="T147" i="2"/>
  <c r="AL145" i="4" s="1"/>
  <c r="AN145" i="4" s="1"/>
  <c r="T198" i="2"/>
  <c r="AL196" i="4" s="1"/>
  <c r="AN196" i="4" s="1"/>
  <c r="T46" i="2"/>
  <c r="AL44" i="4" s="1"/>
  <c r="AN44" i="4" s="1"/>
  <c r="B71" i="2"/>
  <c r="B69" i="4" s="1"/>
  <c r="L71" i="2"/>
  <c r="V69" i="4" s="1"/>
  <c r="X69" i="4" s="1"/>
  <c r="N157" i="2"/>
  <c r="Z155" i="4" s="1"/>
  <c r="AB155" i="4" s="1"/>
  <c r="L128" i="2"/>
  <c r="V126" i="4" s="1"/>
  <c r="X126" i="4" s="1"/>
  <c r="T128" i="2"/>
  <c r="AL126" i="4" s="1"/>
  <c r="AN126" i="4" s="1"/>
  <c r="B133" i="2"/>
  <c r="B131" i="4" s="1"/>
  <c r="L181" i="2"/>
  <c r="V179" i="4" s="1"/>
  <c r="X179" i="4" s="1"/>
  <c r="T181" i="2"/>
  <c r="AL179" i="4" s="1"/>
  <c r="AN179" i="4" s="1"/>
  <c r="B155" i="2"/>
  <c r="T89" i="2"/>
  <c r="AL87" i="4" s="1"/>
  <c r="AN87" i="4" s="1"/>
  <c r="T24" i="2"/>
  <c r="AL22" i="4" s="1"/>
  <c r="AN22" i="4" s="1"/>
  <c r="T99" i="2"/>
  <c r="AL97" i="4" s="1"/>
  <c r="AN97" i="4" s="1"/>
  <c r="L191" i="2"/>
  <c r="V189" i="4" s="1"/>
  <c r="X189" i="4" s="1"/>
  <c r="L110" i="2"/>
  <c r="V108" i="4" s="1"/>
  <c r="X108" i="4" s="1"/>
  <c r="T76" i="2"/>
  <c r="AL74" i="4" s="1"/>
  <c r="AN74" i="4" s="1"/>
  <c r="L148" i="2"/>
  <c r="V146" i="4" s="1"/>
  <c r="X146" i="4" s="1"/>
  <c r="T149" i="2"/>
  <c r="AL147" i="4" s="1"/>
  <c r="AN147" i="4" s="1"/>
  <c r="L59" i="2"/>
  <c r="V57" i="4" s="1"/>
  <c r="X57" i="4" s="1"/>
  <c r="T65" i="2"/>
  <c r="AL63" i="4" s="1"/>
  <c r="AN63" i="4" s="1"/>
  <c r="T138" i="2"/>
  <c r="AL136" i="4" s="1"/>
  <c r="AN136" i="4" s="1"/>
  <c r="T39" i="2"/>
  <c r="AL37" i="4" s="1"/>
  <c r="AN37" i="4" s="1"/>
  <c r="L44" i="2"/>
  <c r="V42" i="4" s="1"/>
  <c r="X42" i="4" s="1"/>
  <c r="L50" i="2"/>
  <c r="V48" i="4" s="1"/>
  <c r="X48" i="4" s="1"/>
  <c r="L56" i="2"/>
  <c r="V54" i="4" s="1"/>
  <c r="X54" i="4" s="1"/>
  <c r="T26" i="2"/>
  <c r="AL24" i="4" s="1"/>
  <c r="AN24" i="4" s="1"/>
  <c r="L26" i="2"/>
  <c r="V24" i="4" s="1"/>
  <c r="X24" i="4" s="1"/>
  <c r="L25" i="2"/>
  <c r="V23" i="4" s="1"/>
  <c r="X23" i="4" s="1"/>
  <c r="L40" i="2"/>
  <c r="V38" i="4" s="1"/>
  <c r="X38" i="4" s="1"/>
  <c r="B14" i="2"/>
  <c r="B12" i="4" s="1"/>
  <c r="N14" i="2"/>
  <c r="Z12" i="4" s="1"/>
  <c r="AB12" i="4" s="1"/>
  <c r="N188" i="2"/>
  <c r="Z186" i="4" s="1"/>
  <c r="AB186" i="4" s="1"/>
  <c r="B24" i="2"/>
  <c r="B22" i="4" s="1"/>
  <c r="N87" i="2"/>
  <c r="Z85" i="4" s="1"/>
  <c r="AB85" i="4" s="1"/>
  <c r="T87" i="2"/>
  <c r="AL85" i="4" s="1"/>
  <c r="AN85" i="4" s="1"/>
  <c r="B166" i="2"/>
  <c r="B164" i="4" s="1"/>
  <c r="N78" i="2"/>
  <c r="Z76" i="4" s="1"/>
  <c r="AB76" i="4" s="1"/>
  <c r="T191" i="2"/>
  <c r="AL189" i="4" s="1"/>
  <c r="AN189" i="4" s="1"/>
  <c r="N92" i="2"/>
  <c r="Z90" i="4" s="1"/>
  <c r="AB90" i="4" s="1"/>
  <c r="T126" i="2"/>
  <c r="AL124" i="4" s="1"/>
  <c r="AN124" i="4" s="1"/>
  <c r="B62" i="2"/>
  <c r="N190" i="2"/>
  <c r="Z188" i="4" s="1"/>
  <c r="AB188" i="4" s="1"/>
  <c r="L162" i="2"/>
  <c r="V160" i="4" s="1"/>
  <c r="X160" i="4" s="1"/>
  <c r="T70" i="2"/>
  <c r="AL68" i="4" s="1"/>
  <c r="AN68" i="4" s="1"/>
  <c r="B110" i="2"/>
  <c r="B108" i="4" s="1"/>
  <c r="L57" i="2"/>
  <c r="V55" i="4" s="1"/>
  <c r="X55" i="4" s="1"/>
  <c r="T57" i="2"/>
  <c r="AL55" i="4" s="1"/>
  <c r="AN55" i="4" s="1"/>
  <c r="B180" i="2"/>
  <c r="B178" i="4" s="1"/>
  <c r="L180" i="2"/>
  <c r="V178" i="4" s="1"/>
  <c r="X178" i="4" s="1"/>
  <c r="N124" i="2"/>
  <c r="Z122" i="4" s="1"/>
  <c r="AB122" i="4" s="1"/>
  <c r="B61" i="2"/>
  <c r="B59" i="4" s="1"/>
  <c r="N169" i="2"/>
  <c r="Z167" i="4" s="1"/>
  <c r="AB167" i="4" s="1"/>
  <c r="L75" i="2"/>
  <c r="V73" i="4" s="1"/>
  <c r="X73" i="4" s="1"/>
  <c r="B153" i="2"/>
  <c r="B151" i="4" s="1"/>
  <c r="L121" i="2"/>
  <c r="V119" i="4" s="1"/>
  <c r="X119" i="4" s="1"/>
  <c r="T121" i="2"/>
  <c r="AL119" i="4" s="1"/>
  <c r="AN119" i="4" s="1"/>
  <c r="B101" i="2"/>
  <c r="N27" i="2"/>
  <c r="Z25" i="4" s="1"/>
  <c r="AB25" i="4" s="1"/>
  <c r="T27" i="2"/>
  <c r="AL25" i="4" s="1"/>
  <c r="AN25" i="4" s="1"/>
  <c r="L77" i="2"/>
  <c r="V75" i="4" s="1"/>
  <c r="X75" i="4" s="1"/>
  <c r="T77" i="2"/>
  <c r="AL75" i="4" s="1"/>
  <c r="AN75" i="4" s="1"/>
  <c r="B168" i="2"/>
  <c r="B166" i="4" s="1"/>
  <c r="L194" i="2"/>
  <c r="V192" i="4" s="1"/>
  <c r="X192" i="4" s="1"/>
  <c r="L94" i="2"/>
  <c r="V92" i="4" s="1"/>
  <c r="X92" i="4" s="1"/>
  <c r="B103" i="2"/>
  <c r="B101" i="4" s="1"/>
  <c r="L115" i="2"/>
  <c r="V113" i="4" s="1"/>
  <c r="X113" i="4" s="1"/>
  <c r="B44" i="2"/>
  <c r="B42" i="4" s="1"/>
  <c r="T183" i="2"/>
  <c r="AL181" i="4" s="1"/>
  <c r="AN181" i="4" s="1"/>
  <c r="N88" i="2"/>
  <c r="Z86" i="4" s="1"/>
  <c r="AB86" i="4" s="1"/>
  <c r="T88" i="2"/>
  <c r="AL86" i="4" s="1"/>
  <c r="AN86" i="4" s="1"/>
  <c r="L156" i="2"/>
  <c r="V154" i="4" s="1"/>
  <c r="X154" i="4" s="1"/>
  <c r="T156" i="2"/>
  <c r="AL154" i="4" s="1"/>
  <c r="AN154" i="4" s="1"/>
  <c r="B114" i="2"/>
  <c r="B112" i="4" s="1"/>
  <c r="T175" i="2"/>
  <c r="AL173" i="4" s="1"/>
  <c r="AN173" i="4" s="1"/>
  <c r="B108" i="2"/>
  <c r="B106" i="4" s="1"/>
  <c r="N172" i="2"/>
  <c r="Z170" i="4" s="1"/>
  <c r="AB170" i="4" s="1"/>
  <c r="T172" i="2"/>
  <c r="AL170" i="4" s="1"/>
  <c r="AN170" i="4" s="1"/>
  <c r="B117" i="2"/>
  <c r="L64" i="2"/>
  <c r="V62" i="4" s="1"/>
  <c r="X62" i="4" s="1"/>
  <c r="T64" i="2"/>
  <c r="AL62" i="4" s="1"/>
  <c r="AN62" i="4" s="1"/>
  <c r="B111" i="2"/>
  <c r="B109" i="4" s="1"/>
  <c r="L177" i="2"/>
  <c r="V175" i="4" s="1"/>
  <c r="X175" i="4" s="1"/>
  <c r="T177" i="2"/>
  <c r="AL175" i="4" s="1"/>
  <c r="AN175" i="4" s="1"/>
  <c r="B85" i="2"/>
  <c r="B83" i="4" s="1"/>
  <c r="N171" i="2"/>
  <c r="Z169" i="4" s="1"/>
  <c r="AB169" i="4" s="1"/>
  <c r="T134" i="2"/>
  <c r="AL132" i="4" s="1"/>
  <c r="AN132" i="4" s="1"/>
  <c r="B83" i="2"/>
  <c r="B81" i="4" s="1"/>
  <c r="N150" i="2"/>
  <c r="Z148" i="4" s="1"/>
  <c r="AB148" i="4" s="1"/>
  <c r="L104" i="2"/>
  <c r="V102" i="4" s="1"/>
  <c r="X102" i="4" s="1"/>
  <c r="T158" i="2"/>
  <c r="AL156" i="4" s="1"/>
  <c r="AN156" i="4" s="1"/>
  <c r="B195" i="2"/>
  <c r="B193" i="4" s="1"/>
  <c r="L86" i="2"/>
  <c r="V84" i="4" s="1"/>
  <c r="X84" i="4" s="1"/>
  <c r="N31" i="2"/>
  <c r="Z29" i="4" s="1"/>
  <c r="AB29" i="4" s="1"/>
  <c r="T31" i="2"/>
  <c r="AL29" i="4" s="1"/>
  <c r="AN29" i="4" s="1"/>
  <c r="B107" i="2"/>
  <c r="B105" i="4" s="1"/>
  <c r="L161" i="2"/>
  <c r="V159" i="4" s="1"/>
  <c r="X159" i="4" s="1"/>
  <c r="T161" i="2"/>
  <c r="AL159" i="4" s="1"/>
  <c r="AN159" i="4" s="1"/>
  <c r="B74" i="2"/>
  <c r="T74" i="2"/>
  <c r="AL72" i="4" s="1"/>
  <c r="AN72" i="4" s="1"/>
  <c r="N74" i="2"/>
  <c r="Z72" i="4" s="1"/>
  <c r="AB72" i="4" s="1"/>
  <c r="L51" i="2"/>
  <c r="V49" i="4" s="1"/>
  <c r="X49" i="4" s="1"/>
  <c r="B20" i="2"/>
  <c r="B18" i="4" s="1"/>
  <c r="L20" i="2"/>
  <c r="V18" i="4" s="1"/>
  <c r="X18" i="4" s="1"/>
  <c r="N102" i="2"/>
  <c r="Z100" i="4" s="1"/>
  <c r="AB100" i="4" s="1"/>
  <c r="N142" i="2"/>
  <c r="Z140" i="4" s="1"/>
  <c r="AB140" i="4" s="1"/>
  <c r="T182" i="2"/>
  <c r="AL180" i="4" s="1"/>
  <c r="AN180" i="4" s="1"/>
  <c r="B132" i="2"/>
  <c r="B130" i="4" s="1"/>
  <c r="L132" i="2"/>
  <c r="V130" i="4" s="1"/>
  <c r="X130" i="4" s="1"/>
  <c r="L144" i="2"/>
  <c r="V142" i="4" s="1"/>
  <c r="X142" i="4" s="1"/>
  <c r="T144" i="2"/>
  <c r="AL142" i="4" s="1"/>
  <c r="AN142" i="4" s="1"/>
  <c r="B95" i="2"/>
  <c r="B93" i="4" s="1"/>
  <c r="L95" i="2"/>
  <c r="V93" i="4" s="1"/>
  <c r="X93" i="4" s="1"/>
  <c r="R14" i="2"/>
  <c r="AH12" i="4" s="1"/>
  <c r="AJ12" i="4" s="1"/>
  <c r="N79" i="2"/>
  <c r="Z77" i="4" s="1"/>
  <c r="AB77" i="4" s="1"/>
  <c r="R89" i="2"/>
  <c r="AH87" i="4" s="1"/>
  <c r="AJ87" i="4" s="1"/>
  <c r="L123" i="2"/>
  <c r="V121" i="4" s="1"/>
  <c r="X121" i="4" s="1"/>
  <c r="T123" i="2"/>
  <c r="AL121" i="4" s="1"/>
  <c r="AN121" i="4" s="1"/>
  <c r="R24" i="2"/>
  <c r="AH22" i="4" s="1"/>
  <c r="AJ22" i="4" s="1"/>
  <c r="R99" i="2"/>
  <c r="AH97" i="4" s="1"/>
  <c r="AJ97" i="4" s="1"/>
  <c r="L170" i="2"/>
  <c r="V168" i="4" s="1"/>
  <c r="X168" i="4" s="1"/>
  <c r="N120" i="2"/>
  <c r="Z118" i="4" s="1"/>
  <c r="AB118" i="4" s="1"/>
  <c r="T120" i="2"/>
  <c r="AL118" i="4" s="1"/>
  <c r="AN118" i="4" s="1"/>
  <c r="R136" i="2"/>
  <c r="AH134" i="4" s="1"/>
  <c r="AJ134" i="4" s="1"/>
  <c r="L87" i="2"/>
  <c r="V85" i="4" s="1"/>
  <c r="X85" i="4" s="1"/>
  <c r="N166" i="2"/>
  <c r="Z164" i="4" s="1"/>
  <c r="AB164" i="4" s="1"/>
  <c r="L78" i="2"/>
  <c r="V76" i="4" s="1"/>
  <c r="X76" i="4" s="1"/>
  <c r="N191" i="2"/>
  <c r="Z189" i="4" s="1"/>
  <c r="AB189" i="4" s="1"/>
  <c r="R92" i="2"/>
  <c r="AH90" i="4" s="1"/>
  <c r="AJ90" i="4" s="1"/>
  <c r="N126" i="2"/>
  <c r="Z124" i="4" s="1"/>
  <c r="AB124" i="4" s="1"/>
  <c r="L62" i="2"/>
  <c r="V60" i="4" s="1"/>
  <c r="X60" i="4" s="1"/>
  <c r="N140" i="2"/>
  <c r="Z138" i="4" s="1"/>
  <c r="AB138" i="4" s="1"/>
  <c r="T140" i="2"/>
  <c r="AL138" i="4" s="1"/>
  <c r="AN138" i="4" s="1"/>
  <c r="N162" i="2"/>
  <c r="Z160" i="4" s="1"/>
  <c r="AB160" i="4" s="1"/>
  <c r="L70" i="2"/>
  <c r="V68" i="4" s="1"/>
  <c r="X68" i="4" s="1"/>
  <c r="T110" i="2"/>
  <c r="AL108" i="4" s="1"/>
  <c r="AN108" i="4" s="1"/>
  <c r="R110" i="2"/>
  <c r="AH108" i="4" s="1"/>
  <c r="AJ108" i="4" s="1"/>
  <c r="R67" i="2"/>
  <c r="AH65" i="4" s="1"/>
  <c r="AJ65" i="4" s="1"/>
  <c r="N148" i="2"/>
  <c r="Z146" i="4" s="1"/>
  <c r="AB146" i="4" s="1"/>
  <c r="T148" i="2"/>
  <c r="AL146" i="4" s="1"/>
  <c r="AN146" i="4" s="1"/>
  <c r="L151" i="2"/>
  <c r="V149" i="4" s="1"/>
  <c r="X149" i="4" s="1"/>
  <c r="R57" i="2"/>
  <c r="AH55" i="4" s="1"/>
  <c r="AJ55" i="4" s="1"/>
  <c r="N149" i="2"/>
  <c r="Z147" i="4" s="1"/>
  <c r="AB147" i="4" s="1"/>
  <c r="L124" i="2"/>
  <c r="V122" i="4" s="1"/>
  <c r="X122" i="4" s="1"/>
  <c r="T124" i="2"/>
  <c r="AL122" i="4" s="1"/>
  <c r="AN122" i="4" s="1"/>
  <c r="R58" i="2"/>
  <c r="AH56" i="4" s="1"/>
  <c r="AJ56" i="4" s="1"/>
  <c r="N58" i="2"/>
  <c r="Z56" i="4" s="1"/>
  <c r="AB56" i="4" s="1"/>
  <c r="N91" i="2"/>
  <c r="Z89" i="4" s="1"/>
  <c r="AB89" i="4" s="1"/>
  <c r="L61" i="2"/>
  <c r="V59" i="4" s="1"/>
  <c r="X59" i="4" s="1"/>
  <c r="T61" i="2"/>
  <c r="AL59" i="4" s="1"/>
  <c r="AN59" i="4" s="1"/>
  <c r="N47" i="2"/>
  <c r="Z45" i="4" s="1"/>
  <c r="AB45" i="4" s="1"/>
  <c r="T47" i="2"/>
  <c r="AL45" i="4" s="1"/>
  <c r="AN45" i="4" s="1"/>
  <c r="R59" i="2"/>
  <c r="AH57" i="4" s="1"/>
  <c r="AJ57" i="4" s="1"/>
  <c r="N75" i="2"/>
  <c r="Z73" i="4" s="1"/>
  <c r="AB73" i="4" s="1"/>
  <c r="T75" i="2"/>
  <c r="AL73" i="4" s="1"/>
  <c r="AN73" i="4" s="1"/>
  <c r="L153" i="2"/>
  <c r="V151" i="4" s="1"/>
  <c r="X151" i="4" s="1"/>
  <c r="T153" i="2"/>
  <c r="AL151" i="4" s="1"/>
  <c r="AN151" i="4" s="1"/>
  <c r="R200" i="2"/>
  <c r="AH198" i="4" s="1"/>
  <c r="AJ198" i="4" s="1"/>
  <c r="N197" i="2"/>
  <c r="Z195" i="4" s="1"/>
  <c r="AB195" i="4" s="1"/>
  <c r="R121" i="2"/>
  <c r="AH119" i="4" s="1"/>
  <c r="AJ119" i="4" s="1"/>
  <c r="N168" i="2"/>
  <c r="Z166" i="4" s="1"/>
  <c r="AB166" i="4" s="1"/>
  <c r="L16" i="2"/>
  <c r="V14" i="4" s="1"/>
  <c r="X14" i="4" s="1"/>
  <c r="N94" i="2"/>
  <c r="Z92" i="4" s="1"/>
  <c r="AB92" i="4" s="1"/>
  <c r="R199" i="2"/>
  <c r="AH197" i="4" s="1"/>
  <c r="AJ197" i="4" s="1"/>
  <c r="L100" i="2"/>
  <c r="V98" i="4" s="1"/>
  <c r="X98" i="4" s="1"/>
  <c r="R39" i="2"/>
  <c r="AH37" i="4" s="1"/>
  <c r="AJ37" i="4" s="1"/>
  <c r="T34" i="2"/>
  <c r="AL32" i="4" s="1"/>
  <c r="AN32" i="4" s="1"/>
  <c r="N35" i="2"/>
  <c r="Z33" i="4" s="1"/>
  <c r="AB33" i="4" s="1"/>
  <c r="T35" i="2"/>
  <c r="AL33" i="4" s="1"/>
  <c r="AN33" i="4" s="1"/>
  <c r="L183" i="2"/>
  <c r="V181" i="4" s="1"/>
  <c r="X181" i="4" s="1"/>
  <c r="F114" i="2"/>
  <c r="J112" i="4" s="1"/>
  <c r="L112" i="4" s="1"/>
  <c r="L114" i="2"/>
  <c r="V112" i="4" s="1"/>
  <c r="X112" i="4" s="1"/>
  <c r="T22" i="2"/>
  <c r="AL20" i="4" s="1"/>
  <c r="AN20" i="4" s="1"/>
  <c r="R22" i="2"/>
  <c r="AH20" i="4" s="1"/>
  <c r="AJ20" i="4" s="1"/>
  <c r="L19" i="2"/>
  <c r="V17" i="4" s="1"/>
  <c r="X17" i="4" s="1"/>
  <c r="R175" i="2"/>
  <c r="AH173" i="4" s="1"/>
  <c r="AJ173" i="4" s="1"/>
  <c r="N36" i="2"/>
  <c r="Z34" i="4" s="1"/>
  <c r="AB34" i="4" s="1"/>
  <c r="T36" i="2"/>
  <c r="AL34" i="4" s="1"/>
  <c r="AN34" i="4" s="1"/>
  <c r="N108" i="2"/>
  <c r="Z106" i="4" s="1"/>
  <c r="AB106" i="4" s="1"/>
  <c r="F108" i="2"/>
  <c r="J106" i="4" s="1"/>
  <c r="L106" i="4" s="1"/>
  <c r="F139" i="2"/>
  <c r="J137" i="4" s="1"/>
  <c r="L137" i="4" s="1"/>
  <c r="N139" i="2"/>
  <c r="Z137" i="4" s="1"/>
  <c r="AB137" i="4" s="1"/>
  <c r="N63" i="2"/>
  <c r="Z61" i="4" s="1"/>
  <c r="AB61" i="4" s="1"/>
  <c r="T63" i="2"/>
  <c r="AL61" i="4" s="1"/>
  <c r="AN61" i="4" s="1"/>
  <c r="F29" i="2"/>
  <c r="J27" i="4" s="1"/>
  <c r="L27" i="4" s="1"/>
  <c r="N117" i="2"/>
  <c r="Z115" i="4" s="1"/>
  <c r="AB115" i="4" s="1"/>
  <c r="L109" i="2"/>
  <c r="V107" i="4" s="1"/>
  <c r="X107" i="4" s="1"/>
  <c r="T109" i="2"/>
  <c r="AL107" i="4" s="1"/>
  <c r="AN107" i="4" s="1"/>
  <c r="L164" i="2"/>
  <c r="V162" i="4" s="1"/>
  <c r="X162" i="4" s="1"/>
  <c r="R127" i="2"/>
  <c r="AH125" i="4" s="1"/>
  <c r="AJ125" i="4" s="1"/>
  <c r="N93" i="2"/>
  <c r="Z91" i="4" s="1"/>
  <c r="AB91" i="4" s="1"/>
  <c r="F122" i="2"/>
  <c r="J120" i="4" s="1"/>
  <c r="L120" i="4" s="1"/>
  <c r="R187" i="2"/>
  <c r="AH185" i="4" s="1"/>
  <c r="AJ185" i="4" s="1"/>
  <c r="F105" i="2"/>
  <c r="J103" i="4" s="1"/>
  <c r="L103" i="4" s="1"/>
  <c r="T105" i="2"/>
  <c r="AL103" i="4" s="1"/>
  <c r="AN103" i="4" s="1"/>
  <c r="F196" i="2"/>
  <c r="J194" i="4" s="1"/>
  <c r="L194" i="4" s="1"/>
  <c r="T196" i="2"/>
  <c r="AL194" i="4" s="1"/>
  <c r="AN194" i="4" s="1"/>
  <c r="N80" i="2"/>
  <c r="Z78" i="4" s="1"/>
  <c r="AB78" i="4" s="1"/>
  <c r="R80" i="2"/>
  <c r="AH78" i="4" s="1"/>
  <c r="AJ78" i="4" s="1"/>
  <c r="N85" i="2"/>
  <c r="Z83" i="4" s="1"/>
  <c r="AB83" i="4" s="1"/>
  <c r="N72" i="2"/>
  <c r="Z70" i="4" s="1"/>
  <c r="AB70" i="4" s="1"/>
  <c r="F72" i="2"/>
  <c r="J70" i="4" s="1"/>
  <c r="L70" i="4" s="1"/>
  <c r="T72" i="2"/>
  <c r="AL70" i="4" s="1"/>
  <c r="AN70" i="4" s="1"/>
  <c r="L113" i="2"/>
  <c r="V111" i="4" s="1"/>
  <c r="X111" i="4" s="1"/>
  <c r="T113" i="2"/>
  <c r="AL111" i="4" s="1"/>
  <c r="AN111" i="4" s="1"/>
  <c r="L130" i="2"/>
  <c r="V128" i="4" s="1"/>
  <c r="X128" i="4" s="1"/>
  <c r="L167" i="2"/>
  <c r="V165" i="4" s="1"/>
  <c r="X165" i="4" s="1"/>
  <c r="F104" i="2"/>
  <c r="J102" i="4" s="1"/>
  <c r="L102" i="4" s="1"/>
  <c r="R104" i="2"/>
  <c r="AH102" i="4" s="1"/>
  <c r="AJ102" i="4" s="1"/>
  <c r="R178" i="2"/>
  <c r="AH176" i="4" s="1"/>
  <c r="AJ176" i="4" s="1"/>
  <c r="L178" i="2"/>
  <c r="V176" i="4" s="1"/>
  <c r="X176" i="4" s="1"/>
  <c r="R98" i="2"/>
  <c r="AH96" i="4" s="1"/>
  <c r="AJ96" i="4" s="1"/>
  <c r="L98" i="2"/>
  <c r="V96" i="4" s="1"/>
  <c r="X96" i="4" s="1"/>
  <c r="F135" i="2"/>
  <c r="J133" i="4" s="1"/>
  <c r="L133" i="4" s="1"/>
  <c r="N135" i="2"/>
  <c r="Z133" i="4" s="1"/>
  <c r="AB133" i="4" s="1"/>
  <c r="T135" i="2"/>
  <c r="AL133" i="4" s="1"/>
  <c r="AN133" i="4" s="1"/>
  <c r="F84" i="2"/>
  <c r="J82" i="4" s="1"/>
  <c r="L82" i="4" s="1"/>
  <c r="N82" i="2"/>
  <c r="Z80" i="4" s="1"/>
  <c r="AB80" i="4" s="1"/>
  <c r="N158" i="2"/>
  <c r="Z156" i="4" s="1"/>
  <c r="AB156" i="4" s="1"/>
  <c r="T195" i="2"/>
  <c r="AL193" i="4" s="1"/>
  <c r="AN193" i="4" s="1"/>
  <c r="L119" i="2"/>
  <c r="V117" i="4" s="1"/>
  <c r="X117" i="4" s="1"/>
  <c r="L68" i="2"/>
  <c r="V66" i="4" s="1"/>
  <c r="X66" i="4" s="1"/>
  <c r="L97" i="2"/>
  <c r="V95" i="4" s="1"/>
  <c r="X95" i="4" s="1"/>
  <c r="T97" i="2"/>
  <c r="AL95" i="4" s="1"/>
  <c r="AN95" i="4" s="1"/>
  <c r="F129" i="2"/>
  <c r="J127" i="4" s="1"/>
  <c r="L127" i="4" s="1"/>
  <c r="R129" i="2"/>
  <c r="AH127" i="4" s="1"/>
  <c r="AJ127" i="4" s="1"/>
  <c r="R31" i="2"/>
  <c r="AH29" i="4" s="1"/>
  <c r="AJ29" i="4" s="1"/>
  <c r="L107" i="2"/>
  <c r="V105" i="4" s="1"/>
  <c r="X105" i="4" s="1"/>
  <c r="N41" i="2"/>
  <c r="Z39" i="4" s="1"/>
  <c r="AB39" i="4" s="1"/>
  <c r="F42" i="2"/>
  <c r="J40" i="4" s="1"/>
  <c r="L40" i="4" s="1"/>
  <c r="F189" i="2"/>
  <c r="J187" i="4" s="1"/>
  <c r="L187" i="4" s="1"/>
  <c r="F43" i="2"/>
  <c r="J41" i="4" s="1"/>
  <c r="L41" i="4" s="1"/>
  <c r="N137" i="2"/>
  <c r="Z135" i="4" s="1"/>
  <c r="AB135" i="4" s="1"/>
  <c r="F141" i="2"/>
  <c r="J139" i="4" s="1"/>
  <c r="L139" i="4" s="1"/>
  <c r="L192" i="2"/>
  <c r="V190" i="4" s="1"/>
  <c r="X190" i="4" s="1"/>
  <c r="F192" i="2"/>
  <c r="J190" i="4" s="1"/>
  <c r="L190" i="4" s="1"/>
  <c r="R192" i="2"/>
  <c r="AH190" i="4" s="1"/>
  <c r="AJ190" i="4" s="1"/>
  <c r="F54" i="2"/>
  <c r="J52" i="4" s="1"/>
  <c r="L52" i="4" s="1"/>
  <c r="L54" i="2"/>
  <c r="V52" i="4" s="1"/>
  <c r="X52" i="4" s="1"/>
  <c r="F18" i="2"/>
  <c r="J16" i="4" s="1"/>
  <c r="L16" i="4" s="1"/>
  <c r="T18" i="2"/>
  <c r="AL16" i="4" s="1"/>
  <c r="AN16" i="4" s="1"/>
  <c r="T30" i="2"/>
  <c r="AL28" i="4" s="1"/>
  <c r="AN28" i="4" s="1"/>
  <c r="F179" i="2"/>
  <c r="J177" i="4" s="1"/>
  <c r="L177" i="4" s="1"/>
  <c r="F51" i="2"/>
  <c r="J49" i="4" s="1"/>
  <c r="L49" i="4" s="1"/>
  <c r="N20" i="2"/>
  <c r="Z18" i="4" s="1"/>
  <c r="AB18" i="4" s="1"/>
  <c r="F142" i="2"/>
  <c r="J140" i="4" s="1"/>
  <c r="L140" i="4" s="1"/>
  <c r="T142" i="2"/>
  <c r="AL140" i="4" s="1"/>
  <c r="AN140" i="4" s="1"/>
  <c r="N23" i="2"/>
  <c r="Z21" i="4" s="1"/>
  <c r="AB21" i="4" s="1"/>
  <c r="T23" i="2"/>
  <c r="AL21" i="4" s="1"/>
  <c r="AN21" i="4" s="1"/>
  <c r="N182" i="2"/>
  <c r="Z180" i="4" s="1"/>
  <c r="AB180" i="4" s="1"/>
  <c r="N132" i="2"/>
  <c r="Z130" i="4" s="1"/>
  <c r="AB130" i="4" s="1"/>
  <c r="T132" i="2"/>
  <c r="AL130" i="4" s="1"/>
  <c r="AN130" i="4" s="1"/>
  <c r="F55" i="2"/>
  <c r="J53" i="4" s="1"/>
  <c r="L53" i="4" s="1"/>
  <c r="L28" i="2"/>
  <c r="V26" i="4" s="1"/>
  <c r="X26" i="4" s="1"/>
  <c r="T38" i="2"/>
  <c r="AL36" i="4" s="1"/>
  <c r="AN36" i="4" s="1"/>
  <c r="T116" i="2"/>
  <c r="AL114" i="4" s="1"/>
  <c r="AN114" i="4" s="1"/>
  <c r="F133" i="2"/>
  <c r="J131" i="4" s="1"/>
  <c r="L131" i="4" s="1"/>
  <c r="L133" i="2"/>
  <c r="V131" i="4" s="1"/>
  <c r="X131" i="4" s="1"/>
  <c r="T133" i="2"/>
  <c r="AL131" i="4" s="1"/>
  <c r="AN131" i="4" s="1"/>
  <c r="F45" i="2"/>
  <c r="J43" i="4" s="1"/>
  <c r="L43" i="4" s="1"/>
  <c r="L73" i="2"/>
  <c r="V71" i="4" s="1"/>
  <c r="X71" i="4" s="1"/>
  <c r="T73" i="2"/>
  <c r="AL71" i="4" s="1"/>
  <c r="AN71" i="4" s="1"/>
  <c r="F49" i="2"/>
  <c r="J47" i="4" s="1"/>
  <c r="L47" i="4" s="1"/>
  <c r="R49" i="2"/>
  <c r="AH47" i="4" s="1"/>
  <c r="AJ47" i="4" s="1"/>
  <c r="L184" i="2"/>
  <c r="V182" i="4" s="1"/>
  <c r="X182" i="4" s="1"/>
  <c r="N17" i="2"/>
  <c r="Z15" i="4" s="1"/>
  <c r="AB15" i="4" s="1"/>
  <c r="F90" i="2"/>
  <c r="J88" i="4" s="1"/>
  <c r="L88" i="4" s="1"/>
  <c r="R29" i="2"/>
  <c r="AH27" i="4" s="1"/>
  <c r="AJ27" i="4" s="1"/>
  <c r="R172" i="2"/>
  <c r="AH170" i="4" s="1"/>
  <c r="AJ170" i="4" s="1"/>
  <c r="N109" i="2"/>
  <c r="Z107" i="4" s="1"/>
  <c r="AB107" i="4" s="1"/>
  <c r="R164" i="2"/>
  <c r="AH162" i="4" s="1"/>
  <c r="AJ162" i="4" s="1"/>
  <c r="L127" i="2"/>
  <c r="V125" i="4" s="1"/>
  <c r="X125" i="4" s="1"/>
  <c r="T122" i="2"/>
  <c r="AL120" i="4" s="1"/>
  <c r="AN120" i="4" s="1"/>
  <c r="N64" i="2"/>
  <c r="Z62" i="4" s="1"/>
  <c r="AB62" i="4" s="1"/>
  <c r="R64" i="2"/>
  <c r="AH62" i="4" s="1"/>
  <c r="AJ62" i="4" s="1"/>
  <c r="L125" i="2"/>
  <c r="V123" i="4" s="1"/>
  <c r="X123" i="4" s="1"/>
  <c r="T125" i="2"/>
  <c r="AL123" i="4" s="1"/>
  <c r="AN123" i="4" s="1"/>
  <c r="R159" i="2"/>
  <c r="AH157" i="4" s="1"/>
  <c r="AJ157" i="4" s="1"/>
  <c r="N185" i="2"/>
  <c r="Z183" i="4" s="1"/>
  <c r="AB183" i="4" s="1"/>
  <c r="N196" i="2"/>
  <c r="Z194" i="4" s="1"/>
  <c r="AB194" i="4" s="1"/>
  <c r="L80" i="2"/>
  <c r="V78" i="4" s="1"/>
  <c r="X78" i="4" s="1"/>
  <c r="T80" i="2"/>
  <c r="AL78" i="4" s="1"/>
  <c r="AN78" i="4" s="1"/>
  <c r="L72" i="2"/>
  <c r="V70" i="4" s="1"/>
  <c r="X70" i="4" s="1"/>
  <c r="N113" i="2"/>
  <c r="Z111" i="4" s="1"/>
  <c r="AB111" i="4" s="1"/>
  <c r="R56" i="2"/>
  <c r="AH54" i="4" s="1"/>
  <c r="AJ54" i="4" s="1"/>
  <c r="L150" i="2"/>
  <c r="V148" i="4" s="1"/>
  <c r="X148" i="4" s="1"/>
  <c r="N104" i="2"/>
  <c r="Z102" i="4" s="1"/>
  <c r="AB102" i="4" s="1"/>
  <c r="T104" i="2"/>
  <c r="AL102" i="4" s="1"/>
  <c r="AN102" i="4" s="1"/>
  <c r="T146" i="2"/>
  <c r="AL144" i="4" s="1"/>
  <c r="AN144" i="4" s="1"/>
  <c r="N178" i="2"/>
  <c r="Z176" i="4" s="1"/>
  <c r="AB176" i="4" s="1"/>
  <c r="N98" i="2"/>
  <c r="Z96" i="4" s="1"/>
  <c r="AB96" i="4" s="1"/>
  <c r="N84" i="2"/>
  <c r="Z82" i="4" s="1"/>
  <c r="AB82" i="4" s="1"/>
  <c r="T84" i="2"/>
  <c r="AL82" i="4" s="1"/>
  <c r="AN82" i="4" s="1"/>
  <c r="T66" i="2"/>
  <c r="AL64" i="4" s="1"/>
  <c r="AN64" i="4" s="1"/>
  <c r="T154" i="2"/>
  <c r="AL152" i="4" s="1"/>
  <c r="AN152" i="4" s="1"/>
  <c r="N154" i="2"/>
  <c r="Z152" i="4" s="1"/>
  <c r="AB152" i="4" s="1"/>
  <c r="N145" i="2"/>
  <c r="Z143" i="4" s="1"/>
  <c r="AB143" i="4" s="1"/>
  <c r="N97" i="2"/>
  <c r="Z95" i="4" s="1"/>
  <c r="AB95" i="4" s="1"/>
  <c r="T129" i="2"/>
  <c r="AL127" i="4" s="1"/>
  <c r="AN127" i="4" s="1"/>
  <c r="L31" i="2"/>
  <c r="V29" i="4" s="1"/>
  <c r="X29" i="4" s="1"/>
  <c r="N107" i="2"/>
  <c r="Z105" i="4" s="1"/>
  <c r="AB105" i="4" s="1"/>
  <c r="L189" i="2"/>
  <c r="V187" i="4" s="1"/>
  <c r="X187" i="4" s="1"/>
  <c r="T189" i="2"/>
  <c r="AL187" i="4" s="1"/>
  <c r="AN187" i="4" s="1"/>
  <c r="L96" i="2"/>
  <c r="V94" i="4" s="1"/>
  <c r="X94" i="4" s="1"/>
  <c r="T96" i="2"/>
  <c r="AL94" i="4" s="1"/>
  <c r="AN94" i="4" s="1"/>
  <c r="R161" i="2"/>
  <c r="AH159" i="4" s="1"/>
  <c r="AJ159" i="4" s="1"/>
  <c r="L74" i="2"/>
  <c r="V72" i="4" s="1"/>
  <c r="X72" i="4" s="1"/>
  <c r="T192" i="2"/>
  <c r="AL190" i="4" s="1"/>
  <c r="AN190" i="4" s="1"/>
  <c r="N54" i="2"/>
  <c r="Z52" i="4" s="1"/>
  <c r="AB52" i="4" s="1"/>
  <c r="L18" i="2"/>
  <c r="V16" i="4" s="1"/>
  <c r="X16" i="4" s="1"/>
  <c r="L60" i="2"/>
  <c r="V58" i="4" s="1"/>
  <c r="X58" i="4" s="1"/>
  <c r="T60" i="2"/>
  <c r="AL58" i="4" s="1"/>
  <c r="AN58" i="4" s="1"/>
  <c r="N40" i="2"/>
  <c r="Z38" i="4" s="1"/>
  <c r="AB38" i="4" s="1"/>
  <c r="T40" i="2"/>
  <c r="AL38" i="4" s="1"/>
  <c r="AN38" i="4" s="1"/>
  <c r="L131" i="2"/>
  <c r="V129" i="4" s="1"/>
  <c r="X129" i="4" s="1"/>
  <c r="T193" i="2"/>
  <c r="AL191" i="4" s="1"/>
  <c r="AN191" i="4" s="1"/>
  <c r="N144" i="2"/>
  <c r="Z142" i="4" s="1"/>
  <c r="AB142" i="4" s="1"/>
  <c r="T13" i="2"/>
  <c r="AL11" i="4" s="1"/>
  <c r="AN11" i="4" s="1"/>
  <c r="N33" i="2"/>
  <c r="Z31" i="4" s="1"/>
  <c r="AB31" i="4" s="1"/>
  <c r="N73" i="2"/>
  <c r="Z71" i="4" s="1"/>
  <c r="AB71" i="4" s="1"/>
  <c r="L49" i="2"/>
  <c r="V47" i="4" s="1"/>
  <c r="X47" i="4" s="1"/>
  <c r="T49" i="2"/>
  <c r="AL47" i="4" s="1"/>
  <c r="AN47" i="4" s="1"/>
  <c r="L52" i="2"/>
  <c r="V50" i="4" s="1"/>
  <c r="X50" i="4" s="1"/>
  <c r="L155" i="2"/>
  <c r="V153" i="4" s="1"/>
  <c r="X153" i="4" s="1"/>
  <c r="T155" i="2"/>
  <c r="AL153" i="4" s="1"/>
  <c r="AN153" i="4" s="1"/>
  <c r="J5" i="4"/>
  <c r="F176" i="2"/>
  <c r="J174" i="4" s="1"/>
  <c r="L174" i="4" s="1"/>
  <c r="D105" i="2"/>
  <c r="F103" i="4" s="1"/>
  <c r="H103" i="4" s="1"/>
  <c r="N105" i="2"/>
  <c r="Z103" i="4" s="1"/>
  <c r="AB103" i="4" s="1"/>
  <c r="F21" i="2"/>
  <c r="J19" i="4" s="1"/>
  <c r="L19" i="4" s="1"/>
  <c r="L21" i="2"/>
  <c r="V19" i="4" s="1"/>
  <c r="X19" i="4" s="1"/>
  <c r="R21" i="2"/>
  <c r="AH19" i="4" s="1"/>
  <c r="AJ19" i="4" s="1"/>
  <c r="F125" i="2"/>
  <c r="J123" i="4" s="1"/>
  <c r="L123" i="4" s="1"/>
  <c r="R125" i="2"/>
  <c r="AH123" i="4" s="1"/>
  <c r="AJ123" i="4" s="1"/>
  <c r="F159" i="2"/>
  <c r="J157" i="4" s="1"/>
  <c r="L157" i="4" s="1"/>
  <c r="P159" i="2"/>
  <c r="AD157" i="4" s="1"/>
  <c r="AF157" i="4" s="1"/>
  <c r="D185" i="2"/>
  <c r="F183" i="4" s="1"/>
  <c r="H183" i="4" s="1"/>
  <c r="L185" i="2"/>
  <c r="V183" i="4" s="1"/>
  <c r="X183" i="4" s="1"/>
  <c r="T185" i="2"/>
  <c r="AL183" i="4" s="1"/>
  <c r="AN183" i="4" s="1"/>
  <c r="L196" i="2"/>
  <c r="V194" i="4" s="1"/>
  <c r="X194" i="4" s="1"/>
  <c r="D80" i="2"/>
  <c r="F78" i="4" s="1"/>
  <c r="H78" i="4" s="1"/>
  <c r="D177" i="2"/>
  <c r="F175" i="4" s="1"/>
  <c r="H175" i="4" s="1"/>
  <c r="N177" i="2"/>
  <c r="Z175" i="4" s="1"/>
  <c r="AB175" i="4" s="1"/>
  <c r="F85" i="2"/>
  <c r="J83" i="4" s="1"/>
  <c r="L83" i="4" s="1"/>
  <c r="L85" i="2"/>
  <c r="V83" i="4" s="1"/>
  <c r="X83" i="4" s="1"/>
  <c r="T85" i="2"/>
  <c r="AL83" i="4" s="1"/>
  <c r="AN83" i="4" s="1"/>
  <c r="D72" i="2"/>
  <c r="F70" i="4" s="1"/>
  <c r="H70" i="4" s="1"/>
  <c r="P113" i="2"/>
  <c r="AD111" i="4" s="1"/>
  <c r="AF111" i="4" s="1"/>
  <c r="D171" i="2"/>
  <c r="F169" i="4" s="1"/>
  <c r="H169" i="4" s="1"/>
  <c r="L171" i="2"/>
  <c r="V169" i="4" s="1"/>
  <c r="X169" i="4" s="1"/>
  <c r="T171" i="2"/>
  <c r="AL169" i="4" s="1"/>
  <c r="AN169" i="4" s="1"/>
  <c r="F53" i="2"/>
  <c r="J51" i="4" s="1"/>
  <c r="L51" i="4" s="1"/>
  <c r="L53" i="2"/>
  <c r="V51" i="4" s="1"/>
  <c r="X51" i="4" s="1"/>
  <c r="L186" i="2"/>
  <c r="V184" i="4" s="1"/>
  <c r="X184" i="4" s="1"/>
  <c r="F130" i="2"/>
  <c r="J128" i="4" s="1"/>
  <c r="L128" i="4" s="1"/>
  <c r="N130" i="2"/>
  <c r="Z128" i="4" s="1"/>
  <c r="AB128" i="4" s="1"/>
  <c r="N167" i="2"/>
  <c r="Z165" i="4" s="1"/>
  <c r="AB165" i="4" s="1"/>
  <c r="T167" i="2"/>
  <c r="AL165" i="4" s="1"/>
  <c r="AN165" i="4" s="1"/>
  <c r="F174" i="2"/>
  <c r="J172" i="4" s="1"/>
  <c r="L172" i="4" s="1"/>
  <c r="T174" i="2"/>
  <c r="AL172" i="4" s="1"/>
  <c r="AN172" i="4" s="1"/>
  <c r="D56" i="2"/>
  <c r="F54" i="4" s="1"/>
  <c r="H54" i="4" s="1"/>
  <c r="N134" i="2"/>
  <c r="Z132" i="4" s="1"/>
  <c r="AB132" i="4" s="1"/>
  <c r="N83" i="2"/>
  <c r="Z81" i="4" s="1"/>
  <c r="AB81" i="4" s="1"/>
  <c r="T83" i="2"/>
  <c r="AL81" i="4" s="1"/>
  <c r="AN81" i="4" s="1"/>
  <c r="D150" i="2"/>
  <c r="F148" i="4" s="1"/>
  <c r="H148" i="4" s="1"/>
  <c r="T150" i="2"/>
  <c r="AL148" i="4" s="1"/>
  <c r="AN148" i="4" s="1"/>
  <c r="D104" i="2"/>
  <c r="F102" i="4" s="1"/>
  <c r="H102" i="4" s="1"/>
  <c r="N146" i="2"/>
  <c r="Z144" i="4" s="1"/>
  <c r="AB144" i="4" s="1"/>
  <c r="F178" i="2"/>
  <c r="J176" i="4" s="1"/>
  <c r="L176" i="4" s="1"/>
  <c r="T178" i="2"/>
  <c r="AL176" i="4" s="1"/>
  <c r="AN176" i="4" s="1"/>
  <c r="D98" i="2"/>
  <c r="F96" i="4" s="1"/>
  <c r="H96" i="4" s="1"/>
  <c r="T98" i="2"/>
  <c r="AL96" i="4" s="1"/>
  <c r="AN96" i="4" s="1"/>
  <c r="D84" i="2"/>
  <c r="F82" i="4" s="1"/>
  <c r="H82" i="4" s="1"/>
  <c r="F66" i="2"/>
  <c r="J64" i="4" s="1"/>
  <c r="L64" i="4" s="1"/>
  <c r="L66" i="2"/>
  <c r="V64" i="4" s="1"/>
  <c r="X64" i="4" s="1"/>
  <c r="F82" i="2"/>
  <c r="J80" i="4" s="1"/>
  <c r="L80" i="4" s="1"/>
  <c r="T82" i="2"/>
  <c r="AL80" i="4" s="1"/>
  <c r="AN80" i="4" s="1"/>
  <c r="P158" i="2"/>
  <c r="AD156" i="4" s="1"/>
  <c r="AF156" i="4" s="1"/>
  <c r="F195" i="2"/>
  <c r="J193" i="4" s="1"/>
  <c r="L193" i="4" s="1"/>
  <c r="P195" i="2"/>
  <c r="AD193" i="4" s="1"/>
  <c r="AF193" i="4" s="1"/>
  <c r="N119" i="2"/>
  <c r="Z117" i="4" s="1"/>
  <c r="AB117" i="4" s="1"/>
  <c r="T119" i="2"/>
  <c r="AL117" i="4" s="1"/>
  <c r="AN117" i="4" s="1"/>
  <c r="P68" i="2"/>
  <c r="AD66" i="4" s="1"/>
  <c r="AF66" i="4" s="1"/>
  <c r="F68" i="2"/>
  <c r="J66" i="4" s="1"/>
  <c r="L66" i="4" s="1"/>
  <c r="N86" i="2"/>
  <c r="Z84" i="4" s="1"/>
  <c r="AB84" i="4" s="1"/>
  <c r="L154" i="2"/>
  <c r="V152" i="4" s="1"/>
  <c r="X152" i="4" s="1"/>
  <c r="N173" i="2"/>
  <c r="Z171" i="4" s="1"/>
  <c r="AB171" i="4" s="1"/>
  <c r="L145" i="2"/>
  <c r="V143" i="4" s="1"/>
  <c r="X143" i="4" s="1"/>
  <c r="T145" i="2"/>
  <c r="AL143" i="4" s="1"/>
  <c r="AN143" i="4" s="1"/>
  <c r="F97" i="2"/>
  <c r="J95" i="4" s="1"/>
  <c r="L95" i="4" s="1"/>
  <c r="P129" i="2"/>
  <c r="AD127" i="4" s="1"/>
  <c r="AF127" i="4" s="1"/>
  <c r="F31" i="2"/>
  <c r="J29" i="4" s="1"/>
  <c r="L29" i="4" s="1"/>
  <c r="D107" i="2"/>
  <c r="F105" i="4" s="1"/>
  <c r="H105" i="4" s="1"/>
  <c r="T42" i="2"/>
  <c r="AL40" i="4" s="1"/>
  <c r="AN40" i="4" s="1"/>
  <c r="L42" i="2"/>
  <c r="V40" i="4" s="1"/>
  <c r="X40" i="4" s="1"/>
  <c r="N189" i="2"/>
  <c r="Z187" i="4" s="1"/>
  <c r="AB187" i="4" s="1"/>
  <c r="F37" i="2"/>
  <c r="J35" i="4" s="1"/>
  <c r="L35" i="4" s="1"/>
  <c r="L37" i="2"/>
  <c r="V35" i="4" s="1"/>
  <c r="X35" i="4" s="1"/>
  <c r="P137" i="2"/>
  <c r="AD135" i="4" s="1"/>
  <c r="AF135" i="4" s="1"/>
  <c r="F26" i="2"/>
  <c r="J24" i="4" s="1"/>
  <c r="L24" i="4" s="1"/>
  <c r="L141" i="2"/>
  <c r="V139" i="4" s="1"/>
  <c r="X139" i="4" s="1"/>
  <c r="T141" i="2"/>
  <c r="AL139" i="4" s="1"/>
  <c r="AN139" i="4" s="1"/>
  <c r="N96" i="2"/>
  <c r="Z94" i="4" s="1"/>
  <c r="AB94" i="4" s="1"/>
  <c r="P161" i="2"/>
  <c r="AD159" i="4" s="1"/>
  <c r="AF159" i="4" s="1"/>
  <c r="F48" i="2"/>
  <c r="J46" i="4" s="1"/>
  <c r="L46" i="4" s="1"/>
  <c r="T48" i="2"/>
  <c r="AL46" i="4" s="1"/>
  <c r="AN46" i="4" s="1"/>
  <c r="N192" i="2"/>
  <c r="Z190" i="4" s="1"/>
  <c r="AB190" i="4" s="1"/>
  <c r="L152" i="2"/>
  <c r="V150" i="4" s="1"/>
  <c r="X150" i="4" s="1"/>
  <c r="N25" i="2"/>
  <c r="Z23" i="4" s="1"/>
  <c r="AB23" i="4" s="1"/>
  <c r="L32" i="2"/>
  <c r="V30" i="4" s="1"/>
  <c r="X30" i="4" s="1"/>
  <c r="F32" i="2"/>
  <c r="J30" i="4" s="1"/>
  <c r="L30" i="4" s="1"/>
  <c r="T32" i="2"/>
  <c r="AL30" i="4" s="1"/>
  <c r="AN30" i="4" s="1"/>
  <c r="P54" i="2"/>
  <c r="AD52" i="4" s="1"/>
  <c r="AF52" i="4" s="1"/>
  <c r="L179" i="2"/>
  <c r="V177" i="4" s="1"/>
  <c r="X177" i="4" s="1"/>
  <c r="D20" i="2"/>
  <c r="F18" i="4" s="1"/>
  <c r="H18" i="4" s="1"/>
  <c r="F102" i="2"/>
  <c r="J100" i="4" s="1"/>
  <c r="L100" i="4" s="1"/>
  <c r="L102" i="2"/>
  <c r="V100" i="4" s="1"/>
  <c r="X100" i="4" s="1"/>
  <c r="D142" i="2"/>
  <c r="F140" i="4" s="1"/>
  <c r="H140" i="4" s="1"/>
  <c r="L142" i="2"/>
  <c r="V140" i="4" s="1"/>
  <c r="X140" i="4" s="1"/>
  <c r="T118" i="2"/>
  <c r="AL116" i="4" s="1"/>
  <c r="AN116" i="4" s="1"/>
  <c r="R118" i="2"/>
  <c r="AH116" i="4" s="1"/>
  <c r="AJ116" i="4" s="1"/>
  <c r="P60" i="2"/>
  <c r="AD58" i="4" s="1"/>
  <c r="AF58" i="4" s="1"/>
  <c r="R60" i="2"/>
  <c r="AH58" i="4" s="1"/>
  <c r="AJ58" i="4" s="1"/>
  <c r="F147" i="2"/>
  <c r="J145" i="4" s="1"/>
  <c r="L145" i="4" s="1"/>
  <c r="F198" i="2"/>
  <c r="J196" i="4" s="1"/>
  <c r="L196" i="4" s="1"/>
  <c r="L198" i="2"/>
  <c r="V196" i="4" s="1"/>
  <c r="X196" i="4" s="1"/>
  <c r="F46" i="2"/>
  <c r="J44" i="4" s="1"/>
  <c r="L44" i="4" s="1"/>
  <c r="L46" i="2"/>
  <c r="V44" i="4" s="1"/>
  <c r="X44" i="4" s="1"/>
  <c r="D71" i="2"/>
  <c r="F69" i="4" s="1"/>
  <c r="H69" i="4" s="1"/>
  <c r="N71" i="2"/>
  <c r="Z69" i="4" s="1"/>
  <c r="AB69" i="4" s="1"/>
  <c r="T71" i="2"/>
  <c r="AL69" i="4" s="1"/>
  <c r="AN69" i="4" s="1"/>
  <c r="D40" i="2"/>
  <c r="F38" i="4" s="1"/>
  <c r="H38" i="4" s="1"/>
  <c r="D55" i="2"/>
  <c r="F53" i="4" s="1"/>
  <c r="H53" i="4" s="1"/>
  <c r="N55" i="2"/>
  <c r="Z53" i="4" s="1"/>
  <c r="AB53" i="4" s="1"/>
  <c r="T55" i="2"/>
  <c r="AL53" i="4" s="1"/>
  <c r="AN53" i="4" s="1"/>
  <c r="P28" i="2"/>
  <c r="AD26" i="4" s="1"/>
  <c r="AF26" i="4" s="1"/>
  <c r="N38" i="2"/>
  <c r="Z36" i="4" s="1"/>
  <c r="AB36" i="4" s="1"/>
  <c r="N69" i="2"/>
  <c r="Z67" i="4" s="1"/>
  <c r="AB67" i="4" s="1"/>
  <c r="T69" i="2"/>
  <c r="AL67" i="4" s="1"/>
  <c r="AN67" i="4" s="1"/>
  <c r="D81" i="2"/>
  <c r="F79" i="4" s="1"/>
  <c r="H79" i="4" s="1"/>
  <c r="N81" i="2"/>
  <c r="Z79" i="4" s="1"/>
  <c r="AB79" i="4" s="1"/>
  <c r="T81" i="2"/>
  <c r="AL79" i="4" s="1"/>
  <c r="AN79" i="4" s="1"/>
  <c r="T157" i="2"/>
  <c r="AL155" i="4" s="1"/>
  <c r="AN155" i="4" s="1"/>
  <c r="L143" i="2"/>
  <c r="V141" i="4" s="1"/>
  <c r="X141" i="4" s="1"/>
  <c r="D116" i="2"/>
  <c r="F114" i="4" s="1"/>
  <c r="H114" i="4" s="1"/>
  <c r="D128" i="2"/>
  <c r="F126" i="4" s="1"/>
  <c r="H126" i="4" s="1"/>
  <c r="N133" i="2"/>
  <c r="Z131" i="4" s="1"/>
  <c r="AB131" i="4" s="1"/>
  <c r="L45" i="2"/>
  <c r="V43" i="4" s="1"/>
  <c r="X43" i="4" s="1"/>
  <c r="N160" i="2"/>
  <c r="Z158" i="4" s="1"/>
  <c r="AB158" i="4" s="1"/>
  <c r="L33" i="2"/>
  <c r="V31" i="4" s="1"/>
  <c r="X31" i="4" s="1"/>
  <c r="T33" i="2"/>
  <c r="AL31" i="4" s="1"/>
  <c r="AN31" i="4" s="1"/>
  <c r="F73" i="2"/>
  <c r="J71" i="4" s="1"/>
  <c r="L71" i="4" s="1"/>
  <c r="P49" i="2"/>
  <c r="AD47" i="4" s="1"/>
  <c r="AF47" i="4" s="1"/>
  <c r="N52" i="2"/>
  <c r="Z50" i="4" s="1"/>
  <c r="AB50" i="4" s="1"/>
  <c r="T52" i="2"/>
  <c r="AL50" i="4" s="1"/>
  <c r="AN50" i="4" s="1"/>
  <c r="P184" i="2"/>
  <c r="AD182" i="4" s="1"/>
  <c r="AF182" i="4" s="1"/>
  <c r="T17" i="2"/>
  <c r="AL15" i="4" s="1"/>
  <c r="AN15" i="4" s="1"/>
  <c r="R181" i="2"/>
  <c r="AH179" i="4" s="1"/>
  <c r="AJ179" i="4" s="1"/>
  <c r="F155" i="2"/>
  <c r="J153" i="4" s="1"/>
  <c r="L153" i="4" s="1"/>
  <c r="N155" i="2"/>
  <c r="Z153" i="4" s="1"/>
  <c r="AB153" i="4" s="1"/>
  <c r="L90" i="2"/>
  <c r="V88" i="4" s="1"/>
  <c r="X88" i="4" s="1"/>
  <c r="T20" i="2"/>
  <c r="AL18" i="4" s="1"/>
  <c r="AN18" i="4" s="1"/>
  <c r="D102" i="2"/>
  <c r="F100" i="4" s="1"/>
  <c r="H100" i="4" s="1"/>
  <c r="T102" i="2"/>
  <c r="AL100" i="4" s="1"/>
  <c r="AN100" i="4" s="1"/>
  <c r="P142" i="2"/>
  <c r="AD140" i="4" s="1"/>
  <c r="AF140" i="4" s="1"/>
  <c r="N118" i="2"/>
  <c r="Z116" i="4" s="1"/>
  <c r="AB116" i="4" s="1"/>
  <c r="X118" i="2"/>
  <c r="AT116" i="4" s="1"/>
  <c r="AV116" i="4" s="1"/>
  <c r="N60" i="2"/>
  <c r="Z58" i="4" s="1"/>
  <c r="AB58" i="4" s="1"/>
  <c r="X60" i="2"/>
  <c r="AT58" i="4" s="1"/>
  <c r="AV58" i="4" s="1"/>
  <c r="L147" i="2"/>
  <c r="V145" i="4" s="1"/>
  <c r="X145" i="4" s="1"/>
  <c r="N198" i="2"/>
  <c r="Z196" i="4" s="1"/>
  <c r="AB196" i="4" s="1"/>
  <c r="N46" i="2"/>
  <c r="Z44" i="4" s="1"/>
  <c r="AB44" i="4" s="1"/>
  <c r="X46" i="2"/>
  <c r="AT44" i="4" s="1"/>
  <c r="AV44" i="4" s="1"/>
  <c r="F71" i="2"/>
  <c r="J69" i="4" s="1"/>
  <c r="L69" i="4" s="1"/>
  <c r="P71" i="2"/>
  <c r="AD69" i="4" s="1"/>
  <c r="AF69" i="4" s="1"/>
  <c r="P40" i="2"/>
  <c r="AD38" i="4" s="1"/>
  <c r="AF38" i="4" s="1"/>
  <c r="F40" i="2"/>
  <c r="J38" i="4" s="1"/>
  <c r="L38" i="4" s="1"/>
  <c r="L23" i="2"/>
  <c r="V21" i="4" s="1"/>
  <c r="X21" i="4" s="1"/>
  <c r="F131" i="2"/>
  <c r="J129" i="4" s="1"/>
  <c r="L129" i="4" s="1"/>
  <c r="P131" i="2"/>
  <c r="AD129" i="4" s="1"/>
  <c r="AF129" i="4" s="1"/>
  <c r="F182" i="2"/>
  <c r="J180" i="4" s="1"/>
  <c r="L180" i="4" s="1"/>
  <c r="L182" i="2"/>
  <c r="V180" i="4" s="1"/>
  <c r="X180" i="4" s="1"/>
  <c r="P132" i="2"/>
  <c r="AD130" i="4" s="1"/>
  <c r="AF130" i="4" s="1"/>
  <c r="F132" i="2"/>
  <c r="J130" i="4" s="1"/>
  <c r="L130" i="4" s="1"/>
  <c r="L55" i="2"/>
  <c r="V53" i="4" s="1"/>
  <c r="X53" i="4" s="1"/>
  <c r="D28" i="2"/>
  <c r="F26" i="4" s="1"/>
  <c r="H26" i="4" s="1"/>
  <c r="F38" i="2"/>
  <c r="J36" i="4" s="1"/>
  <c r="L36" i="4" s="1"/>
  <c r="L38" i="2"/>
  <c r="V36" i="4" s="1"/>
  <c r="X36" i="4" s="1"/>
  <c r="F69" i="2"/>
  <c r="J67" i="4" s="1"/>
  <c r="L67" i="4" s="1"/>
  <c r="L69" i="2"/>
  <c r="V67" i="4" s="1"/>
  <c r="X67" i="4" s="1"/>
  <c r="F81" i="2"/>
  <c r="J79" i="4" s="1"/>
  <c r="L79" i="4" s="1"/>
  <c r="D157" i="2"/>
  <c r="F155" i="4" s="1"/>
  <c r="H155" i="4" s="1"/>
  <c r="P157" i="2"/>
  <c r="AD155" i="4" s="1"/>
  <c r="AF155" i="4" s="1"/>
  <c r="X157" i="2"/>
  <c r="AT155" i="4" s="1"/>
  <c r="AV155" i="4" s="1"/>
  <c r="F143" i="2"/>
  <c r="J141" i="4" s="1"/>
  <c r="L141" i="4" s="1"/>
  <c r="P143" i="2"/>
  <c r="AD141" i="4" s="1"/>
  <c r="AF141" i="4" s="1"/>
  <c r="T143" i="2"/>
  <c r="AL141" i="4" s="1"/>
  <c r="AN141" i="4" s="1"/>
  <c r="P116" i="2"/>
  <c r="AD114" i="4" s="1"/>
  <c r="AF114" i="4" s="1"/>
  <c r="F116" i="2"/>
  <c r="J114" i="4" s="1"/>
  <c r="L114" i="4" s="1"/>
  <c r="N128" i="2"/>
  <c r="Z126" i="4" s="1"/>
  <c r="AB126" i="4" s="1"/>
  <c r="D133" i="2"/>
  <c r="F131" i="4" s="1"/>
  <c r="H131" i="4" s="1"/>
  <c r="P133" i="2"/>
  <c r="AD131" i="4" s="1"/>
  <c r="AF131" i="4" s="1"/>
  <c r="X133" i="2"/>
  <c r="AT131" i="4" s="1"/>
  <c r="AV131" i="4" s="1"/>
  <c r="N45" i="2"/>
  <c r="Z43" i="4" s="1"/>
  <c r="AB43" i="4" s="1"/>
  <c r="T45" i="2"/>
  <c r="AL43" i="4" s="1"/>
  <c r="AN43" i="4" s="1"/>
  <c r="L160" i="2"/>
  <c r="V158" i="4" s="1"/>
  <c r="X158" i="4" s="1"/>
  <c r="F160" i="2"/>
  <c r="J158" i="4" s="1"/>
  <c r="L158" i="4" s="1"/>
  <c r="T160" i="2"/>
  <c r="AL158" i="4" s="1"/>
  <c r="AN158" i="4" s="1"/>
  <c r="P193" i="2"/>
  <c r="AD191" i="4" s="1"/>
  <c r="AF191" i="4" s="1"/>
  <c r="P95" i="2"/>
  <c r="AD93" i="4" s="1"/>
  <c r="AF93" i="4" s="1"/>
  <c r="T95" i="2"/>
  <c r="AL93" i="4" s="1"/>
  <c r="AN93" i="4" s="1"/>
  <c r="D13" i="2"/>
  <c r="F11" i="4" s="1"/>
  <c r="H11" i="4" s="1"/>
  <c r="L13" i="2"/>
  <c r="V11" i="4" s="1"/>
  <c r="X11" i="4" s="1"/>
  <c r="L112" i="2"/>
  <c r="V110" i="4" s="1"/>
  <c r="X110" i="4" s="1"/>
  <c r="F112" i="2"/>
  <c r="J110" i="4" s="1"/>
  <c r="L110" i="4" s="1"/>
  <c r="T112" i="2"/>
  <c r="AL110" i="4" s="1"/>
  <c r="AN110" i="4" s="1"/>
  <c r="F33" i="2"/>
  <c r="J31" i="4" s="1"/>
  <c r="L31" i="4" s="1"/>
  <c r="P73" i="2"/>
  <c r="AD71" i="4" s="1"/>
  <c r="AF71" i="4" s="1"/>
  <c r="X73" i="2"/>
  <c r="AT71" i="4" s="1"/>
  <c r="AV71" i="4" s="1"/>
  <c r="D49" i="2"/>
  <c r="F47" i="4" s="1"/>
  <c r="H47" i="4" s="1"/>
  <c r="N49" i="2"/>
  <c r="Z47" i="4" s="1"/>
  <c r="AB47" i="4" s="1"/>
  <c r="P52" i="2"/>
  <c r="AD50" i="4" s="1"/>
  <c r="AF50" i="4" s="1"/>
  <c r="F52" i="2"/>
  <c r="J50" i="4" s="1"/>
  <c r="L50" i="4" s="1"/>
  <c r="X184" i="2"/>
  <c r="AT182" i="4" s="1"/>
  <c r="AV182" i="4" s="1"/>
  <c r="D17" i="2"/>
  <c r="F15" i="4" s="1"/>
  <c r="H15" i="4" s="1"/>
  <c r="P17" i="2"/>
  <c r="AD15" i="4" s="1"/>
  <c r="AF15" i="4" s="1"/>
  <c r="N181" i="2"/>
  <c r="Z179" i="4" s="1"/>
  <c r="AB179" i="4" s="1"/>
  <c r="D155" i="2"/>
  <c r="F153" i="4" s="1"/>
  <c r="H153" i="4" s="1"/>
  <c r="T90" i="2"/>
  <c r="AL88" i="4" s="1"/>
  <c r="AN88" i="4" s="1"/>
  <c r="N90" i="2"/>
  <c r="Z88" i="4" s="1"/>
  <c r="AB88" i="4" s="1"/>
  <c r="R177" i="2"/>
  <c r="AH175" i="4" s="1"/>
  <c r="AJ175" i="4" s="1"/>
  <c r="R171" i="2"/>
  <c r="AH169" i="4" s="1"/>
  <c r="AJ169" i="4" s="1"/>
  <c r="R167" i="2"/>
  <c r="AH165" i="4" s="1"/>
  <c r="AJ165" i="4" s="1"/>
  <c r="R134" i="2"/>
  <c r="AH132" i="4" s="1"/>
  <c r="AJ132" i="4" s="1"/>
  <c r="R83" i="2"/>
  <c r="AH81" i="4" s="1"/>
  <c r="AJ81" i="4" s="1"/>
  <c r="R84" i="2"/>
  <c r="AH82" i="4" s="1"/>
  <c r="AJ82" i="4" s="1"/>
  <c r="R82" i="2"/>
  <c r="AH80" i="4" s="1"/>
  <c r="AJ80" i="4" s="1"/>
  <c r="V158" i="2"/>
  <c r="AP156" i="4" s="1"/>
  <c r="AR156" i="4" s="1"/>
  <c r="R195" i="2"/>
  <c r="AH193" i="4" s="1"/>
  <c r="AJ193" i="4" s="1"/>
  <c r="R119" i="2"/>
  <c r="AH117" i="4" s="1"/>
  <c r="AJ117" i="4" s="1"/>
  <c r="V68" i="2"/>
  <c r="AP66" i="4" s="1"/>
  <c r="AR66" i="4" s="1"/>
  <c r="V86" i="2"/>
  <c r="AP84" i="4" s="1"/>
  <c r="AR84" i="4" s="1"/>
  <c r="R173" i="2"/>
  <c r="AH171" i="4" s="1"/>
  <c r="AJ171" i="4" s="1"/>
  <c r="V97" i="2"/>
  <c r="AP95" i="4" s="1"/>
  <c r="AR95" i="4" s="1"/>
  <c r="V41" i="2"/>
  <c r="AP39" i="4" s="1"/>
  <c r="AR39" i="4" s="1"/>
  <c r="R189" i="2"/>
  <c r="AH187" i="4" s="1"/>
  <c r="AJ187" i="4" s="1"/>
  <c r="V48" i="2"/>
  <c r="AP46" i="4" s="1"/>
  <c r="AR46" i="4" s="1"/>
  <c r="R152" i="2"/>
  <c r="AH150" i="4" s="1"/>
  <c r="AJ150" i="4" s="1"/>
  <c r="R25" i="2"/>
  <c r="AH23" i="4" s="1"/>
  <c r="AJ23" i="4" s="1"/>
  <c r="V32" i="2"/>
  <c r="AP30" i="4" s="1"/>
  <c r="AR30" i="4" s="1"/>
  <c r="V54" i="2"/>
  <c r="AP52" i="4" s="1"/>
  <c r="AR52" i="4" s="1"/>
  <c r="R20" i="2"/>
  <c r="AH18" i="4" s="1"/>
  <c r="AJ18" i="4" s="1"/>
  <c r="R147" i="2"/>
  <c r="AH145" i="4" s="1"/>
  <c r="AJ145" i="4" s="1"/>
  <c r="V147" i="2"/>
  <c r="AP145" i="4" s="1"/>
  <c r="AR145" i="4" s="1"/>
  <c r="V46" i="2"/>
  <c r="AP44" i="4" s="1"/>
  <c r="AR44" i="4" s="1"/>
  <c r="R23" i="2"/>
  <c r="AH21" i="4" s="1"/>
  <c r="AJ21" i="4" s="1"/>
  <c r="R182" i="2"/>
  <c r="AH180" i="4" s="1"/>
  <c r="AJ180" i="4" s="1"/>
  <c r="R55" i="2"/>
  <c r="AH53" i="4" s="1"/>
  <c r="AJ53" i="4" s="1"/>
  <c r="R38" i="2"/>
  <c r="AH36" i="4" s="1"/>
  <c r="AJ36" i="4" s="1"/>
  <c r="V69" i="2"/>
  <c r="AP67" i="4" s="1"/>
  <c r="AR67" i="4" s="1"/>
  <c r="V143" i="2"/>
  <c r="AP141" i="4" s="1"/>
  <c r="AR141" i="4" s="1"/>
  <c r="V128" i="2"/>
  <c r="AP126" i="4" s="1"/>
  <c r="AR126" i="4" s="1"/>
  <c r="V133" i="2"/>
  <c r="AP131" i="4" s="1"/>
  <c r="AR131" i="4" s="1"/>
  <c r="R45" i="2"/>
  <c r="AH43" i="4" s="1"/>
  <c r="AJ43" i="4" s="1"/>
  <c r="R160" i="2"/>
  <c r="AH158" i="4" s="1"/>
  <c r="AJ158" i="4" s="1"/>
  <c r="V95" i="2"/>
  <c r="AP93" i="4" s="1"/>
  <c r="AR93" i="4" s="1"/>
  <c r="R112" i="2"/>
  <c r="AH110" i="4" s="1"/>
  <c r="AJ110" i="4" s="1"/>
  <c r="V73" i="2"/>
  <c r="AP71" i="4" s="1"/>
  <c r="AR71" i="4" s="1"/>
  <c r="V184" i="2"/>
  <c r="AP182" i="4" s="1"/>
  <c r="AR182" i="4" s="1"/>
  <c r="V17" i="2"/>
  <c r="AP15" i="4" s="1"/>
  <c r="AR15" i="4" s="1"/>
  <c r="R155" i="2"/>
  <c r="AH153" i="4" s="1"/>
  <c r="AJ153" i="4" s="1"/>
  <c r="R90" i="2"/>
  <c r="AH88" i="4" s="1"/>
  <c r="AJ88" i="4" s="1"/>
  <c r="Z7" i="2"/>
  <c r="R85" i="2"/>
  <c r="AH83" i="4" s="1"/>
  <c r="AJ83" i="4" s="1"/>
  <c r="V72" i="2"/>
  <c r="AP70" i="4" s="1"/>
  <c r="AR70" i="4" s="1"/>
  <c r="V113" i="2"/>
  <c r="AP111" i="4" s="1"/>
  <c r="AR111" i="4" s="1"/>
  <c r="V171" i="2"/>
  <c r="AP169" i="4" s="1"/>
  <c r="AR169" i="4" s="1"/>
  <c r="V53" i="2"/>
  <c r="AP51" i="4" s="1"/>
  <c r="AR51" i="4" s="1"/>
  <c r="V186" i="2"/>
  <c r="AP184" i="4" s="1"/>
  <c r="AR184" i="4" s="1"/>
  <c r="R130" i="2"/>
  <c r="AH128" i="4" s="1"/>
  <c r="AJ128" i="4" s="1"/>
  <c r="V130" i="2"/>
  <c r="AP128" i="4" s="1"/>
  <c r="AR128" i="4" s="1"/>
  <c r="V56" i="2"/>
  <c r="AP54" i="4" s="1"/>
  <c r="AR54" i="4" s="1"/>
  <c r="V134" i="2"/>
  <c r="AP132" i="4" s="1"/>
  <c r="AR132" i="4" s="1"/>
  <c r="V83" i="2"/>
  <c r="AP81" i="4" s="1"/>
  <c r="AR81" i="4" s="1"/>
  <c r="V104" i="2"/>
  <c r="AP102" i="4" s="1"/>
  <c r="AR102" i="4" s="1"/>
  <c r="V146" i="2"/>
  <c r="AP144" i="4" s="1"/>
  <c r="AR144" i="4" s="1"/>
  <c r="V154" i="2"/>
  <c r="AP152" i="4" s="1"/>
  <c r="AR152" i="4" s="1"/>
  <c r="R145" i="2"/>
  <c r="AH143" i="4" s="1"/>
  <c r="AJ143" i="4" s="1"/>
  <c r="V129" i="2"/>
  <c r="AP127" i="4" s="1"/>
  <c r="AR127" i="4" s="1"/>
  <c r="R107" i="2"/>
  <c r="AH105" i="4" s="1"/>
  <c r="AJ105" i="4" s="1"/>
  <c r="R42" i="2"/>
  <c r="AH40" i="4" s="1"/>
  <c r="AJ40" i="4" s="1"/>
  <c r="V42" i="2"/>
  <c r="AP40" i="4" s="1"/>
  <c r="AR40" i="4" s="1"/>
  <c r="V37" i="2"/>
  <c r="AP35" i="4" s="1"/>
  <c r="AR35" i="4" s="1"/>
  <c r="V137" i="2"/>
  <c r="AP135" i="4" s="1"/>
  <c r="AR135" i="4" s="1"/>
  <c r="R141" i="2"/>
  <c r="AH139" i="4" s="1"/>
  <c r="AJ139" i="4" s="1"/>
  <c r="V96" i="2"/>
  <c r="AP94" i="4" s="1"/>
  <c r="AR94" i="4" s="1"/>
  <c r="V161" i="2"/>
  <c r="AP159" i="4" s="1"/>
  <c r="AR159" i="4" s="1"/>
  <c r="R48" i="2"/>
  <c r="AH46" i="4" s="1"/>
  <c r="AJ46" i="4" s="1"/>
  <c r="V192" i="2"/>
  <c r="AP190" i="4" s="1"/>
  <c r="AR190" i="4" s="1"/>
  <c r="R32" i="2"/>
  <c r="AH30" i="4" s="1"/>
  <c r="AJ30" i="4" s="1"/>
  <c r="V18" i="2"/>
  <c r="AP16" i="4" s="1"/>
  <c r="AR16" i="4" s="1"/>
  <c r="R30" i="2"/>
  <c r="AH28" i="4" s="1"/>
  <c r="AJ28" i="4" s="1"/>
  <c r="R179" i="2"/>
  <c r="AH177" i="4" s="1"/>
  <c r="AJ177" i="4" s="1"/>
  <c r="V179" i="2"/>
  <c r="AP177" i="4" s="1"/>
  <c r="AR177" i="4" s="1"/>
  <c r="R102" i="2"/>
  <c r="AH100" i="4" s="1"/>
  <c r="AJ100" i="4" s="1"/>
  <c r="V71" i="2"/>
  <c r="AP69" i="4" s="1"/>
  <c r="AR69" i="4" s="1"/>
  <c r="R40" i="2"/>
  <c r="AH38" i="4" s="1"/>
  <c r="AJ38" i="4" s="1"/>
  <c r="R132" i="2"/>
  <c r="AH130" i="4" s="1"/>
  <c r="AJ130" i="4" s="1"/>
  <c r="V28" i="2"/>
  <c r="AP26" i="4" s="1"/>
  <c r="AR26" i="4" s="1"/>
  <c r="V38" i="2"/>
  <c r="AP36" i="4" s="1"/>
  <c r="AR36" i="4" s="1"/>
  <c r="R69" i="2"/>
  <c r="AH67" i="4" s="1"/>
  <c r="AJ67" i="4" s="1"/>
  <c r="V81" i="2"/>
  <c r="AP79" i="4" s="1"/>
  <c r="AR79" i="4" s="1"/>
  <c r="R116" i="2"/>
  <c r="AH114" i="4" s="1"/>
  <c r="AJ114" i="4" s="1"/>
  <c r="R128" i="2"/>
  <c r="AH126" i="4" s="1"/>
  <c r="AJ126" i="4" s="1"/>
  <c r="V144" i="2"/>
  <c r="AP142" i="4" s="1"/>
  <c r="AR142" i="4" s="1"/>
  <c r="R13" i="2"/>
  <c r="AH11" i="4" s="1"/>
  <c r="AJ11" i="4" s="1"/>
  <c r="R33" i="2"/>
  <c r="AH31" i="4" s="1"/>
  <c r="AJ31" i="4" s="1"/>
  <c r="V49" i="2"/>
  <c r="AP47" i="4" s="1"/>
  <c r="AR47" i="4" s="1"/>
  <c r="R52" i="2"/>
  <c r="AH50" i="4" s="1"/>
  <c r="AJ50" i="4" s="1"/>
  <c r="V181" i="2"/>
  <c r="AP179" i="4" s="1"/>
  <c r="AR179" i="4" s="1"/>
  <c r="V176" i="2"/>
  <c r="AP174" i="4" s="1"/>
  <c r="AR174" i="4" s="1"/>
  <c r="R196" i="2"/>
  <c r="AH194" i="4" s="1"/>
  <c r="AJ194" i="4" s="1"/>
  <c r="V80" i="2"/>
  <c r="AP78" i="4" s="1"/>
  <c r="AR78" i="4" s="1"/>
  <c r="V177" i="2"/>
  <c r="AP175" i="4" s="1"/>
  <c r="AR175" i="4" s="1"/>
  <c r="R53" i="2"/>
  <c r="AH51" i="4" s="1"/>
  <c r="AJ51" i="4" s="1"/>
  <c r="R186" i="2"/>
  <c r="AH184" i="4" s="1"/>
  <c r="AJ184" i="4" s="1"/>
  <c r="V167" i="2"/>
  <c r="AP165" i="4" s="1"/>
  <c r="AR165" i="4" s="1"/>
  <c r="R174" i="2"/>
  <c r="AH172" i="4" s="1"/>
  <c r="AJ172" i="4" s="1"/>
  <c r="R150" i="2"/>
  <c r="AH148" i="4" s="1"/>
  <c r="AJ148" i="4" s="1"/>
  <c r="R146" i="2"/>
  <c r="AH144" i="4" s="1"/>
  <c r="AJ144" i="4" s="1"/>
  <c r="V135" i="2"/>
  <c r="AP133" i="4" s="1"/>
  <c r="AR133" i="4" s="1"/>
  <c r="R135" i="2"/>
  <c r="AH133" i="4" s="1"/>
  <c r="AJ133" i="4" s="1"/>
  <c r="V84" i="2"/>
  <c r="AP82" i="4" s="1"/>
  <c r="AR82" i="4" s="1"/>
  <c r="V66" i="2"/>
  <c r="AP64" i="4" s="1"/>
  <c r="AR64" i="4" s="1"/>
  <c r="V119" i="2"/>
  <c r="AP117" i="4" s="1"/>
  <c r="AR117" i="4" s="1"/>
  <c r="R68" i="2"/>
  <c r="AH66" i="4" s="1"/>
  <c r="AJ66" i="4" s="1"/>
  <c r="R154" i="2"/>
  <c r="AH152" i="4" s="1"/>
  <c r="AJ152" i="4" s="1"/>
  <c r="V173" i="2"/>
  <c r="AP171" i="4" s="1"/>
  <c r="AR171" i="4" s="1"/>
  <c r="R97" i="2"/>
  <c r="AH95" i="4" s="1"/>
  <c r="AJ95" i="4" s="1"/>
  <c r="V31" i="2"/>
  <c r="AP29" i="4" s="1"/>
  <c r="AR29" i="4" s="1"/>
  <c r="R41" i="2"/>
  <c r="AH39" i="4" s="1"/>
  <c r="AJ39" i="4" s="1"/>
  <c r="V189" i="2"/>
  <c r="AP187" i="4" s="1"/>
  <c r="AR187" i="4" s="1"/>
  <c r="R37" i="2"/>
  <c r="AH35" i="4" s="1"/>
  <c r="AJ35" i="4" s="1"/>
  <c r="R43" i="2"/>
  <c r="AH41" i="4" s="1"/>
  <c r="AJ41" i="4" s="1"/>
  <c r="R26" i="2"/>
  <c r="AH24" i="4" s="1"/>
  <c r="AJ24" i="4" s="1"/>
  <c r="V26" i="2"/>
  <c r="AP24" i="4" s="1"/>
  <c r="AR24" i="4" s="1"/>
  <c r="R96" i="2"/>
  <c r="AH94" i="4" s="1"/>
  <c r="AJ94" i="4" s="1"/>
  <c r="R74" i="2"/>
  <c r="AH72" i="4" s="1"/>
  <c r="AJ72" i="4" s="1"/>
  <c r="V74" i="2"/>
  <c r="AP72" i="4" s="1"/>
  <c r="AR72" i="4" s="1"/>
  <c r="V152" i="2"/>
  <c r="AP150" i="4" s="1"/>
  <c r="AR150" i="4" s="1"/>
  <c r="V25" i="2"/>
  <c r="AP23" i="4" s="1"/>
  <c r="AR23" i="4" s="1"/>
  <c r="V30" i="2"/>
  <c r="AP28" i="4" s="1"/>
  <c r="AR28" i="4" s="1"/>
  <c r="R51" i="2"/>
  <c r="AH49" i="4" s="1"/>
  <c r="AJ49" i="4" s="1"/>
  <c r="V20" i="2"/>
  <c r="AP18" i="4" s="1"/>
  <c r="AR18" i="4" s="1"/>
  <c r="V102" i="2"/>
  <c r="AP100" i="4" s="1"/>
  <c r="AR100" i="4" s="1"/>
  <c r="R142" i="2"/>
  <c r="AH140" i="4" s="1"/>
  <c r="AJ140" i="4" s="1"/>
  <c r="V60" i="2"/>
  <c r="AP58" i="4" s="1"/>
  <c r="AR58" i="4" s="1"/>
  <c r="R71" i="2"/>
  <c r="AH69" i="4" s="1"/>
  <c r="AJ69" i="4" s="1"/>
  <c r="R131" i="2"/>
  <c r="AH129" i="4" s="1"/>
  <c r="AJ129" i="4" s="1"/>
  <c r="R28" i="2"/>
  <c r="AH26" i="4" s="1"/>
  <c r="AJ26" i="4" s="1"/>
  <c r="R81" i="2"/>
  <c r="AH79" i="4" s="1"/>
  <c r="AJ79" i="4" s="1"/>
  <c r="R157" i="2"/>
  <c r="AH155" i="4" s="1"/>
  <c r="AJ155" i="4" s="1"/>
  <c r="R143" i="2"/>
  <c r="AH141" i="4" s="1"/>
  <c r="AJ141" i="4" s="1"/>
  <c r="R133" i="2"/>
  <c r="AH131" i="4" s="1"/>
  <c r="AJ131" i="4" s="1"/>
  <c r="R144" i="2"/>
  <c r="AH142" i="4" s="1"/>
  <c r="AJ142" i="4" s="1"/>
  <c r="R73" i="2"/>
  <c r="AH71" i="4" s="1"/>
  <c r="AJ71" i="4" s="1"/>
  <c r="R184" i="2"/>
  <c r="AH182" i="4" s="1"/>
  <c r="AJ182" i="4" s="1"/>
  <c r="R17" i="2"/>
  <c r="AH15" i="4" s="1"/>
  <c r="AJ15" i="4" s="1"/>
  <c r="T176" i="2"/>
  <c r="AL174" i="4" s="1"/>
  <c r="AN174" i="4" s="1"/>
  <c r="N176" i="2"/>
  <c r="Z174" i="4" s="1"/>
  <c r="AB174" i="4" s="1"/>
  <c r="R176" i="2"/>
  <c r="AH174" i="4" s="1"/>
  <c r="AJ174" i="4" s="1"/>
  <c r="J176" i="2"/>
  <c r="R174" i="4" s="1"/>
  <c r="T174" i="4" s="1"/>
  <c r="D176" i="2"/>
  <c r="X176" i="2"/>
  <c r="AT174" i="4" s="1"/>
  <c r="AV174" i="4" s="1"/>
  <c r="P176" i="2"/>
  <c r="AD174" i="4" s="1"/>
  <c r="AF174" i="4" s="1"/>
  <c r="AW77" i="4"/>
  <c r="BA77" i="4"/>
  <c r="AW186" i="4"/>
  <c r="BA186" i="4"/>
  <c r="AW22" i="4"/>
  <c r="BA22" i="4"/>
  <c r="AW168" i="4"/>
  <c r="BA168" i="4"/>
  <c r="AW134" i="4"/>
  <c r="BA134" i="4"/>
  <c r="AW164" i="4"/>
  <c r="BA164" i="4"/>
  <c r="AW189" i="4"/>
  <c r="BA189" i="4"/>
  <c r="AW124" i="4"/>
  <c r="BA124" i="4"/>
  <c r="AW138" i="4"/>
  <c r="BA138" i="4"/>
  <c r="AW160" i="4"/>
  <c r="BA160" i="4"/>
  <c r="AW108" i="4"/>
  <c r="BA108" i="4"/>
  <c r="AW74" i="4"/>
  <c r="BA74" i="4"/>
  <c r="AW149" i="4"/>
  <c r="BA149" i="4"/>
  <c r="AW178" i="4"/>
  <c r="BA178" i="4"/>
  <c r="AW122" i="4"/>
  <c r="BA122" i="4"/>
  <c r="AW89" i="4"/>
  <c r="BA89" i="4"/>
  <c r="AW45" i="4"/>
  <c r="BA45" i="4"/>
  <c r="AW167" i="4"/>
  <c r="BA167" i="4"/>
  <c r="AW151" i="4"/>
  <c r="BA151" i="4"/>
  <c r="AW63" i="4"/>
  <c r="BA63" i="4"/>
  <c r="AW104" i="4"/>
  <c r="BA104" i="4"/>
  <c r="AW99" i="4"/>
  <c r="BA99" i="4"/>
  <c r="AW136" i="4"/>
  <c r="BA136" i="4"/>
  <c r="AW75" i="4"/>
  <c r="BA75" i="4"/>
  <c r="AW14" i="4"/>
  <c r="AW92" i="4"/>
  <c r="BA92" i="4"/>
  <c r="AW101" i="4"/>
  <c r="AW37" i="4"/>
  <c r="BA37" i="4"/>
  <c r="AW32" i="4"/>
  <c r="BA32" i="4"/>
  <c r="AW42" i="4"/>
  <c r="BA42" i="4"/>
  <c r="AW154" i="4"/>
  <c r="BA154" i="4"/>
  <c r="AW20" i="4"/>
  <c r="AW173" i="4"/>
  <c r="BA173" i="4"/>
  <c r="AW106" i="4"/>
  <c r="AW137" i="4"/>
  <c r="BA137" i="4"/>
  <c r="AW61" i="4"/>
  <c r="BA61" i="4"/>
  <c r="AW170" i="4"/>
  <c r="BA170" i="4"/>
  <c r="AW125" i="4"/>
  <c r="BA125" i="4"/>
  <c r="AW120" i="4"/>
  <c r="AW62" i="4"/>
  <c r="BA62" i="4"/>
  <c r="AW103" i="4"/>
  <c r="AW123" i="4"/>
  <c r="BA123" i="4"/>
  <c r="AW157" i="4"/>
  <c r="AW194" i="4"/>
  <c r="BA194" i="4"/>
  <c r="AW175" i="4"/>
  <c r="BA175" i="4"/>
  <c r="AW70" i="4"/>
  <c r="BA70" i="4"/>
  <c r="AW169" i="4"/>
  <c r="BA169" i="4"/>
  <c r="AW184" i="4"/>
  <c r="BA184" i="4"/>
  <c r="AW165" i="4"/>
  <c r="BA165" i="4"/>
  <c r="AW54" i="4"/>
  <c r="BA54" i="4"/>
  <c r="AW81" i="4"/>
  <c r="BA81" i="4"/>
  <c r="AW102" i="4"/>
  <c r="BA102" i="4"/>
  <c r="AW176" i="4"/>
  <c r="BA176" i="4"/>
  <c r="AW133" i="4"/>
  <c r="BA133" i="4"/>
  <c r="AW64" i="4"/>
  <c r="BA64" i="4"/>
  <c r="AW156" i="4"/>
  <c r="BA156" i="4"/>
  <c r="AW117" i="4"/>
  <c r="BA117" i="4"/>
  <c r="AW84" i="4"/>
  <c r="BA84" i="4"/>
  <c r="AW171" i="4"/>
  <c r="BA171" i="4"/>
  <c r="AW95" i="4"/>
  <c r="BA95" i="4"/>
  <c r="AW29" i="4"/>
  <c r="BA29" i="4"/>
  <c r="AW39" i="4"/>
  <c r="BA39" i="4"/>
  <c r="AW187" i="4"/>
  <c r="BA187" i="4"/>
  <c r="AW41" i="4"/>
  <c r="BA41" i="4"/>
  <c r="AW24" i="4"/>
  <c r="BA24" i="4"/>
  <c r="AW94" i="4"/>
  <c r="BA94" i="4"/>
  <c r="AW72" i="4"/>
  <c r="BA72" i="4"/>
  <c r="AW190" i="4"/>
  <c r="BA190" i="4"/>
  <c r="AW23" i="4"/>
  <c r="BA23" i="4"/>
  <c r="AW52" i="4"/>
  <c r="BA52" i="4"/>
  <c r="AW28" i="4"/>
  <c r="BA28" i="4"/>
  <c r="AW49" i="4"/>
  <c r="BA49" i="4"/>
  <c r="AW100" i="4"/>
  <c r="BA100" i="4"/>
  <c r="AW116" i="4"/>
  <c r="BA116" i="4"/>
  <c r="AW145" i="4"/>
  <c r="BA145" i="4"/>
  <c r="AW44" i="4"/>
  <c r="BA44" i="4"/>
  <c r="AW38" i="4"/>
  <c r="BA38" i="4"/>
  <c r="AW129" i="4"/>
  <c r="BA129" i="4"/>
  <c r="AW130" i="4"/>
  <c r="BA130" i="4"/>
  <c r="AW26" i="4"/>
  <c r="BA26" i="4"/>
  <c r="AW67" i="4"/>
  <c r="BA67" i="4"/>
  <c r="AW155" i="4"/>
  <c r="BA155" i="4"/>
  <c r="AW114" i="4"/>
  <c r="BA114" i="4"/>
  <c r="AW131" i="4"/>
  <c r="BA131" i="4"/>
  <c r="AW158" i="4"/>
  <c r="BA158" i="4"/>
  <c r="AW142" i="4"/>
  <c r="BA142" i="4"/>
  <c r="AW110" i="4"/>
  <c r="BA110" i="4"/>
  <c r="AW71" i="4"/>
  <c r="BA71" i="4"/>
  <c r="AW50" i="4"/>
  <c r="BA50" i="4"/>
  <c r="AW15" i="4"/>
  <c r="BA15" i="4"/>
  <c r="AW153" i="4"/>
  <c r="BA153" i="4"/>
  <c r="AW12" i="4"/>
  <c r="BA12" i="4"/>
  <c r="AW87" i="4"/>
  <c r="BA87" i="4"/>
  <c r="AW121" i="4"/>
  <c r="BA121" i="4"/>
  <c r="AW97" i="4"/>
  <c r="BA97" i="4"/>
  <c r="AW118" i="4"/>
  <c r="BA118" i="4"/>
  <c r="AW85" i="4"/>
  <c r="BA85" i="4"/>
  <c r="AW76" i="4"/>
  <c r="BA76" i="4"/>
  <c r="AW90" i="4"/>
  <c r="BA90" i="4"/>
  <c r="AW60" i="4"/>
  <c r="BA60" i="4"/>
  <c r="AW188" i="4"/>
  <c r="BA188" i="4"/>
  <c r="AW68" i="4"/>
  <c r="BA68" i="4"/>
  <c r="AW65" i="4"/>
  <c r="BA65" i="4"/>
  <c r="AW146" i="4"/>
  <c r="BA146" i="4"/>
  <c r="AW55" i="4"/>
  <c r="BA55" i="4"/>
  <c r="AW147" i="4"/>
  <c r="BA147" i="4"/>
  <c r="AW56" i="4"/>
  <c r="BA56" i="4"/>
  <c r="AW59" i="4"/>
  <c r="BA59" i="4"/>
  <c r="AW57" i="4"/>
  <c r="BA57" i="4"/>
  <c r="AW73" i="4"/>
  <c r="BA73" i="4"/>
  <c r="AW198" i="4"/>
  <c r="BA198" i="4"/>
  <c r="AW195" i="4"/>
  <c r="BA195" i="4"/>
  <c r="AW119" i="4"/>
  <c r="BA119" i="4"/>
  <c r="AW25" i="4"/>
  <c r="BA25" i="4"/>
  <c r="AW166" i="4"/>
  <c r="BA166" i="4"/>
  <c r="AW192" i="4"/>
  <c r="BA192" i="4"/>
  <c r="AW98" i="4"/>
  <c r="BA98" i="4"/>
  <c r="AW161" i="4"/>
  <c r="AW113" i="4"/>
  <c r="BA113" i="4"/>
  <c r="AW33" i="4"/>
  <c r="AW86" i="4"/>
  <c r="BA86" i="4"/>
  <c r="AW112" i="4"/>
  <c r="BA112" i="4"/>
  <c r="AW17" i="4"/>
  <c r="BA17" i="4"/>
  <c r="AW34" i="4"/>
  <c r="AW48" i="4"/>
  <c r="BA48" i="4"/>
  <c r="AW163" i="4"/>
  <c r="AW27" i="4"/>
  <c r="BA27" i="4"/>
  <c r="AW115" i="4"/>
  <c r="AW91" i="4"/>
  <c r="AW185" i="4"/>
  <c r="BA185" i="4"/>
  <c r="AW109" i="4"/>
  <c r="BA109" i="4"/>
  <c r="AW19" i="4"/>
  <c r="BA19" i="4"/>
  <c r="AW183" i="4"/>
  <c r="BA183" i="4"/>
  <c r="AW78" i="4"/>
  <c r="BA78" i="4"/>
  <c r="AW83" i="4"/>
  <c r="BA83" i="4"/>
  <c r="AW111" i="4"/>
  <c r="BA111" i="4"/>
  <c r="AW51" i="4"/>
  <c r="BA51" i="4"/>
  <c r="AW128" i="4"/>
  <c r="BA128" i="4"/>
  <c r="AW172" i="4"/>
  <c r="BA172" i="4"/>
  <c r="AW132" i="4"/>
  <c r="BA132" i="4"/>
  <c r="AW148" i="4"/>
  <c r="BA148" i="4"/>
  <c r="AW144" i="4"/>
  <c r="BA144" i="4"/>
  <c r="AW96" i="4"/>
  <c r="BA96" i="4"/>
  <c r="AW82" i="4"/>
  <c r="BA82" i="4"/>
  <c r="AW80" i="4"/>
  <c r="BA80" i="4"/>
  <c r="AW193" i="4"/>
  <c r="BA193" i="4"/>
  <c r="AW66" i="4"/>
  <c r="BA66" i="4"/>
  <c r="AW152" i="4"/>
  <c r="BA152" i="4"/>
  <c r="AW143" i="4"/>
  <c r="BA143" i="4"/>
  <c r="AW127" i="4"/>
  <c r="BA127" i="4"/>
  <c r="AW105" i="4"/>
  <c r="BA105" i="4"/>
  <c r="AW40" i="4"/>
  <c r="BA40" i="4"/>
  <c r="AW35" i="4"/>
  <c r="BA35" i="4"/>
  <c r="AW135" i="4"/>
  <c r="BA135" i="4"/>
  <c r="AW139" i="4"/>
  <c r="BA139" i="4"/>
  <c r="AW159" i="4"/>
  <c r="BA159" i="4"/>
  <c r="AW46" i="4"/>
  <c r="BA46" i="4"/>
  <c r="AW150" i="4"/>
  <c r="BA150" i="4"/>
  <c r="AW16" i="4"/>
  <c r="BA16" i="4"/>
  <c r="AW177" i="4"/>
  <c r="BA177" i="4"/>
  <c r="AW18" i="4"/>
  <c r="BA18" i="4"/>
  <c r="AW140" i="4"/>
  <c r="BA140" i="4"/>
  <c r="AW58" i="4"/>
  <c r="BA58" i="4"/>
  <c r="AW196" i="4"/>
  <c r="BA196" i="4"/>
  <c r="AW69" i="4"/>
  <c r="BA69" i="4"/>
  <c r="AW180" i="4"/>
  <c r="AW53" i="4"/>
  <c r="BA53" i="4"/>
  <c r="AW36" i="4"/>
  <c r="BA36" i="4"/>
  <c r="AW79" i="4"/>
  <c r="BA79" i="4"/>
  <c r="AW141" i="4"/>
  <c r="BA141" i="4"/>
  <c r="AW126" i="4"/>
  <c r="BA126" i="4"/>
  <c r="AW43" i="4"/>
  <c r="BA43" i="4"/>
  <c r="AW191" i="4"/>
  <c r="BA191" i="4"/>
  <c r="AW93" i="4"/>
  <c r="BA93" i="4"/>
  <c r="AW31" i="4"/>
  <c r="BA31" i="4"/>
  <c r="AW47" i="4"/>
  <c r="BA47" i="4"/>
  <c r="AW182" i="4"/>
  <c r="BA182" i="4"/>
  <c r="AW179" i="4"/>
  <c r="BA179" i="4"/>
  <c r="AW88" i="4"/>
  <c r="BA88" i="4"/>
  <c r="AO77" i="4"/>
  <c r="AS77" i="4"/>
  <c r="AO186" i="4"/>
  <c r="AS186" i="4"/>
  <c r="AO22" i="4"/>
  <c r="AS22" i="4"/>
  <c r="AO168" i="4"/>
  <c r="AS168" i="4"/>
  <c r="AO134" i="4"/>
  <c r="AS134" i="4"/>
  <c r="AO164" i="4"/>
  <c r="AS164" i="4"/>
  <c r="AO189" i="4"/>
  <c r="AS189" i="4"/>
  <c r="AO124" i="4"/>
  <c r="AS124" i="4"/>
  <c r="AO138" i="4"/>
  <c r="AS138" i="4"/>
  <c r="AO160" i="4"/>
  <c r="AS160" i="4"/>
  <c r="AO108" i="4"/>
  <c r="AS108" i="4"/>
  <c r="AO74" i="4"/>
  <c r="AS74" i="4"/>
  <c r="AO149" i="4"/>
  <c r="AS149" i="4"/>
  <c r="AO178" i="4"/>
  <c r="AS178" i="4"/>
  <c r="AO122" i="4"/>
  <c r="AS122" i="4"/>
  <c r="AO89" i="4"/>
  <c r="AS89" i="4"/>
  <c r="AO45" i="4"/>
  <c r="AS45" i="4"/>
  <c r="AO167" i="4"/>
  <c r="AS167" i="4"/>
  <c r="AO151" i="4"/>
  <c r="AS151" i="4"/>
  <c r="AO63" i="4"/>
  <c r="AS63" i="4"/>
  <c r="AO104" i="4"/>
  <c r="AS104" i="4"/>
  <c r="AO99" i="4"/>
  <c r="AS99" i="4"/>
  <c r="AO136" i="4"/>
  <c r="AS136" i="4"/>
  <c r="AO75" i="4"/>
  <c r="AS75" i="4"/>
  <c r="AO14" i="4"/>
  <c r="AO92" i="4"/>
  <c r="AS92" i="4"/>
  <c r="AO101" i="4"/>
  <c r="AO37" i="4"/>
  <c r="AS37" i="4"/>
  <c r="AO32" i="4"/>
  <c r="AS32" i="4"/>
  <c r="AO42" i="4"/>
  <c r="AS42" i="4"/>
  <c r="AO154" i="4"/>
  <c r="AS154" i="4"/>
  <c r="AO20" i="4"/>
  <c r="AO173" i="4"/>
  <c r="AS173" i="4"/>
  <c r="AO106" i="4"/>
  <c r="AO137" i="4"/>
  <c r="AS137" i="4"/>
  <c r="AO61" i="4"/>
  <c r="AS61" i="4"/>
  <c r="AO170" i="4"/>
  <c r="AS170" i="4"/>
  <c r="AO125" i="4"/>
  <c r="AS125" i="4"/>
  <c r="AO120" i="4"/>
  <c r="AO62" i="4"/>
  <c r="AS62" i="4"/>
  <c r="AO103" i="4"/>
  <c r="AO123" i="4"/>
  <c r="AS123" i="4"/>
  <c r="AO157" i="4"/>
  <c r="AO194" i="4"/>
  <c r="AS194" i="4"/>
  <c r="AO175" i="4"/>
  <c r="AS175" i="4"/>
  <c r="AO70" i="4"/>
  <c r="AS70" i="4"/>
  <c r="AO169" i="4"/>
  <c r="AS169" i="4"/>
  <c r="AO184" i="4"/>
  <c r="AS184" i="4"/>
  <c r="AO165" i="4"/>
  <c r="AS165" i="4"/>
  <c r="AO54" i="4"/>
  <c r="AS54" i="4"/>
  <c r="AO81" i="4"/>
  <c r="AS81" i="4"/>
  <c r="AO102" i="4"/>
  <c r="AS102" i="4"/>
  <c r="AO176" i="4"/>
  <c r="AS176" i="4"/>
  <c r="AO133" i="4"/>
  <c r="AS133" i="4"/>
  <c r="AO64" i="4"/>
  <c r="AS64" i="4"/>
  <c r="AO156" i="4"/>
  <c r="AS156" i="4"/>
  <c r="AO117" i="4"/>
  <c r="AS117" i="4"/>
  <c r="AO84" i="4"/>
  <c r="AS84" i="4"/>
  <c r="AO171" i="4"/>
  <c r="AS171" i="4"/>
  <c r="AO95" i="4"/>
  <c r="AS95" i="4"/>
  <c r="AO29" i="4"/>
  <c r="AS29" i="4"/>
  <c r="AO39" i="4"/>
  <c r="AS39" i="4"/>
  <c r="AO187" i="4"/>
  <c r="AS187" i="4"/>
  <c r="AO41" i="4"/>
  <c r="AS41" i="4"/>
  <c r="AO24" i="4"/>
  <c r="AS24" i="4"/>
  <c r="AO94" i="4"/>
  <c r="AS94" i="4"/>
  <c r="AO72" i="4"/>
  <c r="AS72" i="4"/>
  <c r="AO190" i="4"/>
  <c r="AS190" i="4"/>
  <c r="AO23" i="4"/>
  <c r="AS23" i="4"/>
  <c r="AO52" i="4"/>
  <c r="AS52" i="4"/>
  <c r="AO28" i="4"/>
  <c r="AS28" i="4"/>
  <c r="AO49" i="4"/>
  <c r="AS49" i="4"/>
  <c r="AO100" i="4"/>
  <c r="AS100" i="4"/>
  <c r="AO116" i="4"/>
  <c r="AS116" i="4"/>
  <c r="AO145" i="4"/>
  <c r="AS145" i="4"/>
  <c r="AO44" i="4"/>
  <c r="AS44" i="4"/>
  <c r="AO38" i="4"/>
  <c r="AS38" i="4"/>
  <c r="AO129" i="4"/>
  <c r="AS129" i="4"/>
  <c r="AO130" i="4"/>
  <c r="AS130" i="4"/>
  <c r="AO26" i="4"/>
  <c r="AS26" i="4"/>
  <c r="AO67" i="4"/>
  <c r="AS67" i="4"/>
  <c r="AO155" i="4"/>
  <c r="AS155" i="4"/>
  <c r="AO114" i="4"/>
  <c r="AS114" i="4"/>
  <c r="AO131" i="4"/>
  <c r="AS131" i="4"/>
  <c r="AO158" i="4"/>
  <c r="AS158" i="4"/>
  <c r="AO142" i="4"/>
  <c r="AS142" i="4"/>
  <c r="AO110" i="4"/>
  <c r="AS110" i="4"/>
  <c r="AO71" i="4"/>
  <c r="AS71" i="4"/>
  <c r="AO50" i="4"/>
  <c r="AS50" i="4"/>
  <c r="AO15" i="4"/>
  <c r="AS15" i="4"/>
  <c r="AO153" i="4"/>
  <c r="AS153" i="4"/>
  <c r="AO12" i="4"/>
  <c r="AS12" i="4"/>
  <c r="AO87" i="4"/>
  <c r="AS87" i="4"/>
  <c r="AO121" i="4"/>
  <c r="AS121" i="4"/>
  <c r="AO97" i="4"/>
  <c r="AS97" i="4"/>
  <c r="AO118" i="4"/>
  <c r="AS118" i="4"/>
  <c r="AO85" i="4"/>
  <c r="AS85" i="4"/>
  <c r="AO76" i="4"/>
  <c r="AS76" i="4"/>
  <c r="AO90" i="4"/>
  <c r="AS90" i="4"/>
  <c r="AO60" i="4"/>
  <c r="AS60" i="4"/>
  <c r="AO188" i="4"/>
  <c r="AS188" i="4"/>
  <c r="AO68" i="4"/>
  <c r="AS68" i="4"/>
  <c r="AO65" i="4"/>
  <c r="AS65" i="4"/>
  <c r="AO146" i="4"/>
  <c r="AS146" i="4"/>
  <c r="AO55" i="4"/>
  <c r="AS55" i="4"/>
  <c r="AO147" i="4"/>
  <c r="AS147" i="4"/>
  <c r="AO56" i="4"/>
  <c r="AS56" i="4"/>
  <c r="AO59" i="4"/>
  <c r="AS59" i="4"/>
  <c r="AO57" i="4"/>
  <c r="AS57" i="4"/>
  <c r="AO73" i="4"/>
  <c r="AS73" i="4"/>
  <c r="AO198" i="4"/>
  <c r="AS198" i="4"/>
  <c r="AO195" i="4"/>
  <c r="AS195" i="4"/>
  <c r="AO119" i="4"/>
  <c r="AS119" i="4"/>
  <c r="AO25" i="4"/>
  <c r="AS25" i="4"/>
  <c r="AO166" i="4"/>
  <c r="AS166" i="4"/>
  <c r="AO192" i="4"/>
  <c r="AS192" i="4"/>
  <c r="AO98" i="4"/>
  <c r="AS98" i="4"/>
  <c r="AO161" i="4"/>
  <c r="AO113" i="4"/>
  <c r="AS113" i="4"/>
  <c r="AO33" i="4"/>
  <c r="AO86" i="4"/>
  <c r="AS86" i="4"/>
  <c r="AO112" i="4"/>
  <c r="AS112" i="4"/>
  <c r="AO17" i="4"/>
  <c r="AS17" i="4"/>
  <c r="AO34" i="4"/>
  <c r="AO48" i="4"/>
  <c r="AS48" i="4"/>
  <c r="AO163" i="4"/>
  <c r="AO27" i="4"/>
  <c r="AS27" i="4"/>
  <c r="AO115" i="4"/>
  <c r="AO91" i="4"/>
  <c r="AO185" i="4"/>
  <c r="AS185" i="4"/>
  <c r="AO109" i="4"/>
  <c r="AS109" i="4"/>
  <c r="AO19" i="4"/>
  <c r="AS19" i="4"/>
  <c r="AO183" i="4"/>
  <c r="AS183" i="4"/>
  <c r="AO78" i="4"/>
  <c r="AS78" i="4"/>
  <c r="AO83" i="4"/>
  <c r="AS83" i="4"/>
  <c r="AO111" i="4"/>
  <c r="AS111" i="4"/>
  <c r="AO51" i="4"/>
  <c r="AS51" i="4"/>
  <c r="AO128" i="4"/>
  <c r="AS128" i="4"/>
  <c r="AO172" i="4"/>
  <c r="AS172" i="4"/>
  <c r="AO132" i="4"/>
  <c r="AS132" i="4"/>
  <c r="AO148" i="4"/>
  <c r="AS148" i="4"/>
  <c r="AO144" i="4"/>
  <c r="AS144" i="4"/>
  <c r="AO96" i="4"/>
  <c r="AS96" i="4"/>
  <c r="AO82" i="4"/>
  <c r="AS82" i="4"/>
  <c r="AO80" i="4"/>
  <c r="AS80" i="4"/>
  <c r="AO193" i="4"/>
  <c r="AS193" i="4"/>
  <c r="AO66" i="4"/>
  <c r="AS66" i="4"/>
  <c r="AO152" i="4"/>
  <c r="AS152" i="4"/>
  <c r="AO143" i="4"/>
  <c r="AS143" i="4"/>
  <c r="AO127" i="4"/>
  <c r="AS127" i="4"/>
  <c r="AO105" i="4"/>
  <c r="AS105" i="4"/>
  <c r="AO40" i="4"/>
  <c r="AS40" i="4"/>
  <c r="AO35" i="4"/>
  <c r="AS35" i="4"/>
  <c r="AO135" i="4"/>
  <c r="AS135" i="4"/>
  <c r="AO139" i="4"/>
  <c r="AS139" i="4"/>
  <c r="AO159" i="4"/>
  <c r="AS159" i="4"/>
  <c r="AO46" i="4"/>
  <c r="AS46" i="4"/>
  <c r="AO150" i="4"/>
  <c r="AS150" i="4"/>
  <c r="AO16" i="4"/>
  <c r="AS16" i="4"/>
  <c r="AO177" i="4"/>
  <c r="AS177" i="4"/>
  <c r="AO18" i="4"/>
  <c r="AS18" i="4"/>
  <c r="AO140" i="4"/>
  <c r="AS140" i="4"/>
  <c r="AO58" i="4"/>
  <c r="AS58" i="4"/>
  <c r="AO196" i="4"/>
  <c r="AS196" i="4"/>
  <c r="AO69" i="4"/>
  <c r="AS69" i="4"/>
  <c r="AO180" i="4"/>
  <c r="AO53" i="4"/>
  <c r="AS53" i="4"/>
  <c r="AO36" i="4"/>
  <c r="AS36" i="4"/>
  <c r="AO79" i="4"/>
  <c r="AS79" i="4"/>
  <c r="AO141" i="4"/>
  <c r="AS141" i="4"/>
  <c r="AO126" i="4"/>
  <c r="AS126" i="4"/>
  <c r="AO43" i="4"/>
  <c r="AS43" i="4"/>
  <c r="AO191" i="4"/>
  <c r="AS191" i="4"/>
  <c r="AO93" i="4"/>
  <c r="AS93" i="4"/>
  <c r="AO31" i="4"/>
  <c r="AS31" i="4"/>
  <c r="AO47" i="4"/>
  <c r="AS47" i="4"/>
  <c r="AO182" i="4"/>
  <c r="AS182" i="4"/>
  <c r="AO179" i="4"/>
  <c r="AS179" i="4"/>
  <c r="AO88" i="4"/>
  <c r="AS88" i="4"/>
  <c r="AG77" i="4"/>
  <c r="AK77" i="4"/>
  <c r="AG186" i="4"/>
  <c r="AK186" i="4"/>
  <c r="AG22" i="4"/>
  <c r="AK22" i="4"/>
  <c r="AG168" i="4"/>
  <c r="AK168" i="4"/>
  <c r="AG134" i="4"/>
  <c r="AK134" i="4"/>
  <c r="AG164" i="4"/>
  <c r="AK164" i="4"/>
  <c r="AG189" i="4"/>
  <c r="AK189" i="4"/>
  <c r="AG124" i="4"/>
  <c r="AK124" i="4"/>
  <c r="AG138" i="4"/>
  <c r="AK138" i="4"/>
  <c r="AG160" i="4"/>
  <c r="AK160" i="4"/>
  <c r="AG108" i="4"/>
  <c r="AK108" i="4"/>
  <c r="AG74" i="4"/>
  <c r="AK74" i="4"/>
  <c r="AG149" i="4"/>
  <c r="AK149" i="4"/>
  <c r="AG178" i="4"/>
  <c r="AK178" i="4"/>
  <c r="AG122" i="4"/>
  <c r="AK122" i="4"/>
  <c r="AG89" i="4"/>
  <c r="AK89" i="4"/>
  <c r="AG45" i="4"/>
  <c r="AK45" i="4"/>
  <c r="AG167" i="4"/>
  <c r="AK167" i="4"/>
  <c r="AG151" i="4"/>
  <c r="AK151" i="4"/>
  <c r="AG63" i="4"/>
  <c r="AK63" i="4"/>
  <c r="AG104" i="4"/>
  <c r="AK104" i="4"/>
  <c r="AG99" i="4"/>
  <c r="AK99" i="4"/>
  <c r="AG136" i="4"/>
  <c r="AK136" i="4"/>
  <c r="AG75" i="4"/>
  <c r="AK75" i="4"/>
  <c r="AG14" i="4"/>
  <c r="AG92" i="4"/>
  <c r="AK92" i="4"/>
  <c r="AG101" i="4"/>
  <c r="AG37" i="4"/>
  <c r="AK37" i="4"/>
  <c r="AG32" i="4"/>
  <c r="AK32" i="4"/>
  <c r="AG42" i="4"/>
  <c r="AK42" i="4"/>
  <c r="AG154" i="4"/>
  <c r="AK154" i="4"/>
  <c r="AG20" i="4"/>
  <c r="AG173" i="4"/>
  <c r="AK173" i="4"/>
  <c r="AG106" i="4"/>
  <c r="AG137" i="4"/>
  <c r="AK137" i="4"/>
  <c r="AG61" i="4"/>
  <c r="AK61" i="4"/>
  <c r="AG170" i="4"/>
  <c r="AK170" i="4"/>
  <c r="AG125" i="4"/>
  <c r="AK125" i="4"/>
  <c r="AG120" i="4"/>
  <c r="AG62" i="4"/>
  <c r="AK62" i="4"/>
  <c r="AG103" i="4"/>
  <c r="AG123" i="4"/>
  <c r="AK123" i="4"/>
  <c r="AG157" i="4"/>
  <c r="AG194" i="4"/>
  <c r="AK194" i="4"/>
  <c r="AG175" i="4"/>
  <c r="AK175" i="4"/>
  <c r="AG70" i="4"/>
  <c r="AK70" i="4"/>
  <c r="AG169" i="4"/>
  <c r="AK169" i="4"/>
  <c r="AG184" i="4"/>
  <c r="AK184" i="4"/>
  <c r="AG165" i="4"/>
  <c r="AK165" i="4"/>
  <c r="AG54" i="4"/>
  <c r="AK54" i="4"/>
  <c r="AG81" i="4"/>
  <c r="AK81" i="4"/>
  <c r="AG102" i="4"/>
  <c r="AK102" i="4"/>
  <c r="AG176" i="4"/>
  <c r="AK176" i="4"/>
  <c r="AG133" i="4"/>
  <c r="AK133" i="4"/>
  <c r="AG64" i="4"/>
  <c r="AK64" i="4"/>
  <c r="AG156" i="4"/>
  <c r="AK156" i="4"/>
  <c r="AG117" i="4"/>
  <c r="AK117" i="4"/>
  <c r="AG84" i="4"/>
  <c r="AK84" i="4"/>
  <c r="AG171" i="4"/>
  <c r="AK171" i="4"/>
  <c r="AG95" i="4"/>
  <c r="AK95" i="4"/>
  <c r="AG29" i="4"/>
  <c r="AK29" i="4"/>
  <c r="AG39" i="4"/>
  <c r="AK39" i="4"/>
  <c r="AG187" i="4"/>
  <c r="AK187" i="4"/>
  <c r="AG41" i="4"/>
  <c r="AK41" i="4"/>
  <c r="AG24" i="4"/>
  <c r="AK24" i="4"/>
  <c r="AG94" i="4"/>
  <c r="AK94" i="4"/>
  <c r="AG72" i="4"/>
  <c r="AK72" i="4"/>
  <c r="AG190" i="4"/>
  <c r="AK190" i="4"/>
  <c r="AG23" i="4"/>
  <c r="AK23" i="4"/>
  <c r="AG52" i="4"/>
  <c r="AK52" i="4"/>
  <c r="AG28" i="4"/>
  <c r="AK28" i="4"/>
  <c r="AG49" i="4"/>
  <c r="AK49" i="4"/>
  <c r="AG100" i="4"/>
  <c r="AK100" i="4"/>
  <c r="AG116" i="4"/>
  <c r="AK116" i="4"/>
  <c r="AG145" i="4"/>
  <c r="AK145" i="4"/>
  <c r="AG44" i="4"/>
  <c r="AK44" i="4"/>
  <c r="AG38" i="4"/>
  <c r="AK38" i="4"/>
  <c r="AG129" i="4"/>
  <c r="AK129" i="4"/>
  <c r="AG130" i="4"/>
  <c r="AK130" i="4"/>
  <c r="AG26" i="4"/>
  <c r="AK26" i="4"/>
  <c r="AG67" i="4"/>
  <c r="AK67" i="4"/>
  <c r="AG155" i="4"/>
  <c r="AK155" i="4"/>
  <c r="AG114" i="4"/>
  <c r="AK114" i="4"/>
  <c r="AG131" i="4"/>
  <c r="AK131" i="4"/>
  <c r="AG158" i="4"/>
  <c r="AK158" i="4"/>
  <c r="AG142" i="4"/>
  <c r="AK142" i="4"/>
  <c r="AG110" i="4"/>
  <c r="AK110" i="4"/>
  <c r="AG71" i="4"/>
  <c r="AK71" i="4"/>
  <c r="AG50" i="4"/>
  <c r="AK50" i="4"/>
  <c r="AG15" i="4"/>
  <c r="AK15" i="4"/>
  <c r="AG153" i="4"/>
  <c r="AK153" i="4"/>
  <c r="AG12" i="4"/>
  <c r="AK12" i="4"/>
  <c r="AG87" i="4"/>
  <c r="AK87" i="4"/>
  <c r="AG121" i="4"/>
  <c r="AK121" i="4"/>
  <c r="AG97" i="4"/>
  <c r="AK97" i="4"/>
  <c r="AG118" i="4"/>
  <c r="AK118" i="4"/>
  <c r="AG85" i="4"/>
  <c r="AK85" i="4"/>
  <c r="AG76" i="4"/>
  <c r="AK76" i="4"/>
  <c r="AG90" i="4"/>
  <c r="AK90" i="4"/>
  <c r="AG60" i="4"/>
  <c r="AK60" i="4"/>
  <c r="AG188" i="4"/>
  <c r="AK188" i="4"/>
  <c r="AG68" i="4"/>
  <c r="AK68" i="4"/>
  <c r="AG65" i="4"/>
  <c r="AK65" i="4"/>
  <c r="AG146" i="4"/>
  <c r="AK146" i="4"/>
  <c r="AG55" i="4"/>
  <c r="AK55" i="4"/>
  <c r="AG147" i="4"/>
  <c r="AK147" i="4"/>
  <c r="AG56" i="4"/>
  <c r="AK56" i="4"/>
  <c r="AG59" i="4"/>
  <c r="AK59" i="4"/>
  <c r="AG57" i="4"/>
  <c r="AK57" i="4"/>
  <c r="AG73" i="4"/>
  <c r="AK73" i="4"/>
  <c r="AG198" i="4"/>
  <c r="AK198" i="4"/>
  <c r="AG195" i="4"/>
  <c r="AK195" i="4"/>
  <c r="AG119" i="4"/>
  <c r="AK119" i="4"/>
  <c r="AG25" i="4"/>
  <c r="AK25" i="4"/>
  <c r="AG166" i="4"/>
  <c r="AK166" i="4"/>
  <c r="AG192" i="4"/>
  <c r="AK192" i="4"/>
  <c r="AG98" i="4"/>
  <c r="AK98" i="4"/>
  <c r="AG161" i="4"/>
  <c r="AG113" i="4"/>
  <c r="AK113" i="4"/>
  <c r="AG33" i="4"/>
  <c r="AG86" i="4"/>
  <c r="AK86" i="4"/>
  <c r="AG112" i="4"/>
  <c r="AK112" i="4"/>
  <c r="AG17" i="4"/>
  <c r="AK17" i="4"/>
  <c r="AG34" i="4"/>
  <c r="AG48" i="4"/>
  <c r="AK48" i="4"/>
  <c r="AG163" i="4"/>
  <c r="AG27" i="4"/>
  <c r="AK27" i="4"/>
  <c r="AG115" i="4"/>
  <c r="AG91" i="4"/>
  <c r="AG185" i="4"/>
  <c r="AK185" i="4"/>
  <c r="AG109" i="4"/>
  <c r="AK109" i="4"/>
  <c r="AG19" i="4"/>
  <c r="AK19" i="4"/>
  <c r="AG183" i="4"/>
  <c r="AK183" i="4"/>
  <c r="AG78" i="4"/>
  <c r="AK78" i="4"/>
  <c r="AG83" i="4"/>
  <c r="AK83" i="4"/>
  <c r="AG111" i="4"/>
  <c r="AK111" i="4"/>
  <c r="AG51" i="4"/>
  <c r="AK51" i="4"/>
  <c r="AG128" i="4"/>
  <c r="AK128" i="4"/>
  <c r="AG172" i="4"/>
  <c r="AK172" i="4"/>
  <c r="AG132" i="4"/>
  <c r="AK132" i="4"/>
  <c r="AG148" i="4"/>
  <c r="AK148" i="4"/>
  <c r="AG144" i="4"/>
  <c r="AK144" i="4"/>
  <c r="AG96" i="4"/>
  <c r="AK96" i="4"/>
  <c r="AG82" i="4"/>
  <c r="AK82" i="4"/>
  <c r="AG80" i="4"/>
  <c r="AK80" i="4"/>
  <c r="AG193" i="4"/>
  <c r="AK193" i="4"/>
  <c r="AG66" i="4"/>
  <c r="AK66" i="4"/>
  <c r="AG152" i="4"/>
  <c r="AK152" i="4"/>
  <c r="AG143" i="4"/>
  <c r="AK143" i="4"/>
  <c r="AG127" i="4"/>
  <c r="AK127" i="4"/>
  <c r="AG105" i="4"/>
  <c r="AK105" i="4"/>
  <c r="AG40" i="4"/>
  <c r="AK40" i="4"/>
  <c r="AG35" i="4"/>
  <c r="AK35" i="4"/>
  <c r="AG135" i="4"/>
  <c r="AK135" i="4"/>
  <c r="AG139" i="4"/>
  <c r="AK139" i="4"/>
  <c r="AG159" i="4"/>
  <c r="AK159" i="4"/>
  <c r="AG46" i="4"/>
  <c r="AK46" i="4"/>
  <c r="AG150" i="4"/>
  <c r="AK150" i="4"/>
  <c r="AG16" i="4"/>
  <c r="AK16" i="4"/>
  <c r="AG177" i="4"/>
  <c r="AK177" i="4"/>
  <c r="AG18" i="4"/>
  <c r="AK18" i="4"/>
  <c r="AG140" i="4"/>
  <c r="AK140" i="4"/>
  <c r="AG58" i="4"/>
  <c r="AK58" i="4"/>
  <c r="AG196" i="4"/>
  <c r="AK196" i="4"/>
  <c r="AG69" i="4"/>
  <c r="AK69" i="4"/>
  <c r="AG180" i="4"/>
  <c r="AG53" i="4"/>
  <c r="AK53" i="4"/>
  <c r="AG36" i="4"/>
  <c r="AK36" i="4"/>
  <c r="AG79" i="4"/>
  <c r="AK79" i="4"/>
  <c r="AG141" i="4"/>
  <c r="AK141" i="4"/>
  <c r="AG126" i="4"/>
  <c r="AK126" i="4"/>
  <c r="AG43" i="4"/>
  <c r="AK43" i="4"/>
  <c r="AG191" i="4"/>
  <c r="AK191" i="4"/>
  <c r="AG93" i="4"/>
  <c r="AK93" i="4"/>
  <c r="AG31" i="4"/>
  <c r="AK31" i="4"/>
  <c r="AG47" i="4"/>
  <c r="AK47" i="4"/>
  <c r="AG182" i="4"/>
  <c r="AK182" i="4"/>
  <c r="AG179" i="4"/>
  <c r="AK179" i="4"/>
  <c r="AG88" i="4"/>
  <c r="AK88" i="4"/>
  <c r="Y77" i="4"/>
  <c r="AC77" i="4"/>
  <c r="Y186" i="4"/>
  <c r="AC186" i="4"/>
  <c r="Y22" i="4"/>
  <c r="AC22" i="4"/>
  <c r="Y168" i="4"/>
  <c r="AC168" i="4"/>
  <c r="Y134" i="4"/>
  <c r="AC134" i="4"/>
  <c r="Y164" i="4"/>
  <c r="AC164" i="4"/>
  <c r="Y189" i="4"/>
  <c r="AC189" i="4"/>
  <c r="Y124" i="4"/>
  <c r="AC124" i="4"/>
  <c r="Y138" i="4"/>
  <c r="AC138" i="4"/>
  <c r="Y160" i="4"/>
  <c r="AC160" i="4"/>
  <c r="Y108" i="4"/>
  <c r="AC108" i="4"/>
  <c r="Y74" i="4"/>
  <c r="AC74" i="4"/>
  <c r="Y149" i="4"/>
  <c r="AC149" i="4"/>
  <c r="Y178" i="4"/>
  <c r="AC178" i="4"/>
  <c r="Y122" i="4"/>
  <c r="AC122" i="4"/>
  <c r="Y89" i="4"/>
  <c r="AC89" i="4"/>
  <c r="Y45" i="4"/>
  <c r="AC45" i="4"/>
  <c r="Y167" i="4"/>
  <c r="AC167" i="4"/>
  <c r="Y151" i="4"/>
  <c r="AC151" i="4"/>
  <c r="Y63" i="4"/>
  <c r="AC63" i="4"/>
  <c r="Y104" i="4"/>
  <c r="AC104" i="4"/>
  <c r="Y99" i="4"/>
  <c r="AC99" i="4"/>
  <c r="Y136" i="4"/>
  <c r="AC136" i="4"/>
  <c r="Y75" i="4"/>
  <c r="AC75" i="4"/>
  <c r="Y14" i="4"/>
  <c r="Y92" i="4"/>
  <c r="AC92" i="4"/>
  <c r="Y101" i="4"/>
  <c r="Y37" i="4"/>
  <c r="AC37" i="4"/>
  <c r="Y32" i="4"/>
  <c r="AC32" i="4"/>
  <c r="Y42" i="4"/>
  <c r="AC42" i="4"/>
  <c r="Y154" i="4"/>
  <c r="AC154" i="4"/>
  <c r="Y20" i="4"/>
  <c r="Y173" i="4"/>
  <c r="AC173" i="4"/>
  <c r="Y106" i="4"/>
  <c r="Y137" i="4"/>
  <c r="AC137" i="4"/>
  <c r="Y61" i="4"/>
  <c r="AC61" i="4"/>
  <c r="Y170" i="4"/>
  <c r="AC170" i="4"/>
  <c r="Y125" i="4"/>
  <c r="AC125" i="4"/>
  <c r="Y120" i="4"/>
  <c r="Y62" i="4"/>
  <c r="AC62" i="4"/>
  <c r="Y103" i="4"/>
  <c r="Y123" i="4"/>
  <c r="AC123" i="4"/>
  <c r="Y157" i="4"/>
  <c r="Y194" i="4"/>
  <c r="AC194" i="4"/>
  <c r="Y175" i="4"/>
  <c r="AC175" i="4"/>
  <c r="Y70" i="4"/>
  <c r="AC70" i="4"/>
  <c r="Y169" i="4"/>
  <c r="AC169" i="4"/>
  <c r="Y184" i="4"/>
  <c r="AC184" i="4"/>
  <c r="Y165" i="4"/>
  <c r="AC165" i="4"/>
  <c r="Y54" i="4"/>
  <c r="AC54" i="4"/>
  <c r="Y81" i="4"/>
  <c r="AC81" i="4"/>
  <c r="Y102" i="4"/>
  <c r="AC102" i="4"/>
  <c r="Y176" i="4"/>
  <c r="AC176" i="4"/>
  <c r="Y133" i="4"/>
  <c r="AC133" i="4"/>
  <c r="Y64" i="4"/>
  <c r="AC64" i="4"/>
  <c r="Y156" i="4"/>
  <c r="AC156" i="4"/>
  <c r="Y117" i="4"/>
  <c r="AC117" i="4"/>
  <c r="Y84" i="4"/>
  <c r="AC84" i="4"/>
  <c r="Y171" i="4"/>
  <c r="AC171" i="4"/>
  <c r="Y95" i="4"/>
  <c r="AC95" i="4"/>
  <c r="Y29" i="4"/>
  <c r="AC29" i="4"/>
  <c r="Y39" i="4"/>
  <c r="AC39" i="4"/>
  <c r="Y187" i="4"/>
  <c r="AC187" i="4"/>
  <c r="Y41" i="4"/>
  <c r="AC41" i="4"/>
  <c r="Y24" i="4"/>
  <c r="AC24" i="4"/>
  <c r="Y94" i="4"/>
  <c r="AC94" i="4"/>
  <c r="Y72" i="4"/>
  <c r="AC72" i="4"/>
  <c r="Y190" i="4"/>
  <c r="AC190" i="4"/>
  <c r="Y23" i="4"/>
  <c r="AC23" i="4"/>
  <c r="Y52" i="4"/>
  <c r="AC52" i="4"/>
  <c r="Y28" i="4"/>
  <c r="AC28" i="4"/>
  <c r="Y49" i="4"/>
  <c r="AC49" i="4"/>
  <c r="Y100" i="4"/>
  <c r="AC100" i="4"/>
  <c r="Y116" i="4"/>
  <c r="AC116" i="4"/>
  <c r="Y145" i="4"/>
  <c r="AC145" i="4"/>
  <c r="Y44" i="4"/>
  <c r="AC44" i="4"/>
  <c r="Y38" i="4"/>
  <c r="AC38" i="4"/>
  <c r="Y129" i="4"/>
  <c r="AC129" i="4"/>
  <c r="Y130" i="4"/>
  <c r="AC130" i="4"/>
  <c r="Y26" i="4"/>
  <c r="AC26" i="4"/>
  <c r="Y67" i="4"/>
  <c r="AC67" i="4"/>
  <c r="Y155" i="4"/>
  <c r="AC155" i="4"/>
  <c r="Y114" i="4"/>
  <c r="AC114" i="4"/>
  <c r="Y131" i="4"/>
  <c r="AC131" i="4"/>
  <c r="Y158" i="4"/>
  <c r="AC158" i="4"/>
  <c r="Y142" i="4"/>
  <c r="AC142" i="4"/>
  <c r="Y110" i="4"/>
  <c r="AC110" i="4"/>
  <c r="Y71" i="4"/>
  <c r="AC71" i="4"/>
  <c r="Y50" i="4"/>
  <c r="AC50" i="4"/>
  <c r="Y15" i="4"/>
  <c r="AC15" i="4"/>
  <c r="Y153" i="4"/>
  <c r="AC153" i="4"/>
  <c r="Y12" i="4"/>
  <c r="AC12" i="4"/>
  <c r="Y87" i="4"/>
  <c r="AC87" i="4"/>
  <c r="Y121" i="4"/>
  <c r="AC121" i="4"/>
  <c r="Y97" i="4"/>
  <c r="AC97" i="4"/>
  <c r="Y118" i="4"/>
  <c r="AC118" i="4"/>
  <c r="Y85" i="4"/>
  <c r="AC85" i="4"/>
  <c r="Y76" i="4"/>
  <c r="AC76" i="4"/>
  <c r="Y90" i="4"/>
  <c r="AC90" i="4"/>
  <c r="Y60" i="4"/>
  <c r="AC60" i="4"/>
  <c r="Y188" i="4"/>
  <c r="AC188" i="4"/>
  <c r="Y68" i="4"/>
  <c r="AC68" i="4"/>
  <c r="Y65" i="4"/>
  <c r="AC65" i="4"/>
  <c r="Y146" i="4"/>
  <c r="AC146" i="4"/>
  <c r="Y55" i="4"/>
  <c r="AC55" i="4"/>
  <c r="Y147" i="4"/>
  <c r="AC147" i="4"/>
  <c r="Y56" i="4"/>
  <c r="AC56" i="4"/>
  <c r="Y59" i="4"/>
  <c r="AC59" i="4"/>
  <c r="Y57" i="4"/>
  <c r="AC57" i="4"/>
  <c r="Y73" i="4"/>
  <c r="AC73" i="4"/>
  <c r="Y198" i="4"/>
  <c r="AC198" i="4"/>
  <c r="Y195" i="4"/>
  <c r="AC195" i="4"/>
  <c r="Y119" i="4"/>
  <c r="AC119" i="4"/>
  <c r="Y25" i="4"/>
  <c r="AC25" i="4"/>
  <c r="Y166" i="4"/>
  <c r="AC166" i="4"/>
  <c r="Y192" i="4"/>
  <c r="AC192" i="4"/>
  <c r="Y98" i="4"/>
  <c r="AC98" i="4"/>
  <c r="Y161" i="4"/>
  <c r="Y113" i="4"/>
  <c r="AC113" i="4"/>
  <c r="Y33" i="4"/>
  <c r="Y86" i="4"/>
  <c r="AC86" i="4"/>
  <c r="Y112" i="4"/>
  <c r="AC112" i="4"/>
  <c r="Y17" i="4"/>
  <c r="AC17" i="4"/>
  <c r="Y34" i="4"/>
  <c r="Y48" i="4"/>
  <c r="AC48" i="4"/>
  <c r="Y163" i="4"/>
  <c r="Y27" i="4"/>
  <c r="AC27" i="4"/>
  <c r="Y115" i="4"/>
  <c r="Y91" i="4"/>
  <c r="Y185" i="4"/>
  <c r="AC185" i="4"/>
  <c r="Y109" i="4"/>
  <c r="AC109" i="4"/>
  <c r="Y19" i="4"/>
  <c r="AC19" i="4"/>
  <c r="Y183" i="4"/>
  <c r="AC183" i="4"/>
  <c r="Y78" i="4"/>
  <c r="AC78" i="4"/>
  <c r="Y83" i="4"/>
  <c r="AC83" i="4"/>
  <c r="Y111" i="4"/>
  <c r="AC111" i="4"/>
  <c r="Y51" i="4"/>
  <c r="AC51" i="4"/>
  <c r="Y128" i="4"/>
  <c r="AC128" i="4"/>
  <c r="Y172" i="4"/>
  <c r="AC172" i="4"/>
  <c r="Y132" i="4"/>
  <c r="AC132" i="4"/>
  <c r="Y148" i="4"/>
  <c r="AC148" i="4"/>
  <c r="Y144" i="4"/>
  <c r="AC144" i="4"/>
  <c r="Y96" i="4"/>
  <c r="AC96" i="4"/>
  <c r="Y82" i="4"/>
  <c r="AC82" i="4"/>
  <c r="Y80" i="4"/>
  <c r="AC80" i="4"/>
  <c r="Y193" i="4"/>
  <c r="AC193" i="4"/>
  <c r="Y66" i="4"/>
  <c r="AC66" i="4"/>
  <c r="Y152" i="4"/>
  <c r="AC152" i="4"/>
  <c r="Y143" i="4"/>
  <c r="AC143" i="4"/>
  <c r="Y127" i="4"/>
  <c r="AC127" i="4"/>
  <c r="Y105" i="4"/>
  <c r="AC105" i="4"/>
  <c r="Y40" i="4"/>
  <c r="AC40" i="4"/>
  <c r="Y35" i="4"/>
  <c r="AC35" i="4"/>
  <c r="Y135" i="4"/>
  <c r="AC135" i="4"/>
  <c r="Y139" i="4"/>
  <c r="AC139" i="4"/>
  <c r="Y159" i="4"/>
  <c r="AC159" i="4"/>
  <c r="Y46" i="4"/>
  <c r="AC46" i="4"/>
  <c r="Y150" i="4"/>
  <c r="AC150" i="4"/>
  <c r="Y16" i="4"/>
  <c r="AC16" i="4"/>
  <c r="Y177" i="4"/>
  <c r="AC177" i="4"/>
  <c r="Y18" i="4"/>
  <c r="AC18" i="4"/>
  <c r="Y140" i="4"/>
  <c r="AC140" i="4"/>
  <c r="Y58" i="4"/>
  <c r="AC58" i="4"/>
  <c r="Y196" i="4"/>
  <c r="AC196" i="4"/>
  <c r="Y69" i="4"/>
  <c r="AC69" i="4"/>
  <c r="Y180" i="4"/>
  <c r="AC180" i="4"/>
  <c r="Y53" i="4"/>
  <c r="AC53" i="4"/>
  <c r="Y36" i="4"/>
  <c r="AC36" i="4"/>
  <c r="Y79" i="4"/>
  <c r="AC79" i="4"/>
  <c r="Y141" i="4"/>
  <c r="AC141" i="4"/>
  <c r="Y126" i="4"/>
  <c r="AC126" i="4"/>
  <c r="Y43" i="4"/>
  <c r="AC43" i="4"/>
  <c r="Y191" i="4"/>
  <c r="AC191" i="4"/>
  <c r="Y93" i="4"/>
  <c r="AC93" i="4"/>
  <c r="Y31" i="4"/>
  <c r="AC31" i="4"/>
  <c r="Y47" i="4"/>
  <c r="AC47" i="4"/>
  <c r="Y182" i="4"/>
  <c r="AC182" i="4"/>
  <c r="Y179" i="4"/>
  <c r="AC179" i="4"/>
  <c r="Y88" i="4"/>
  <c r="AC88" i="4"/>
  <c r="Q77" i="4"/>
  <c r="U77" i="4"/>
  <c r="Q186" i="4"/>
  <c r="U186" i="4"/>
  <c r="Q22" i="4"/>
  <c r="U22" i="4"/>
  <c r="Q168" i="4"/>
  <c r="U168" i="4"/>
  <c r="Q134" i="4"/>
  <c r="U134" i="4"/>
  <c r="Q164" i="4"/>
  <c r="U164" i="4"/>
  <c r="Q189" i="4"/>
  <c r="U189" i="4"/>
  <c r="Q124" i="4"/>
  <c r="U124" i="4"/>
  <c r="Q138" i="4"/>
  <c r="U138" i="4"/>
  <c r="Q160" i="4"/>
  <c r="U160" i="4"/>
  <c r="Q108" i="4"/>
  <c r="U108" i="4"/>
  <c r="Q74" i="4"/>
  <c r="U74" i="4"/>
  <c r="Q149" i="4"/>
  <c r="U149" i="4"/>
  <c r="Q178" i="4"/>
  <c r="U178" i="4"/>
  <c r="Q122" i="4"/>
  <c r="U122" i="4"/>
  <c r="Q89" i="4"/>
  <c r="U89" i="4"/>
  <c r="Q45" i="4"/>
  <c r="U45" i="4"/>
  <c r="Q167" i="4"/>
  <c r="U167" i="4"/>
  <c r="Q151" i="4"/>
  <c r="U151" i="4"/>
  <c r="Q63" i="4"/>
  <c r="U63" i="4"/>
  <c r="Q104" i="4"/>
  <c r="U104" i="4"/>
  <c r="Q99" i="4"/>
  <c r="U99" i="4"/>
  <c r="Q136" i="4"/>
  <c r="U136" i="4"/>
  <c r="Q75" i="4"/>
  <c r="U75" i="4"/>
  <c r="Q14" i="4"/>
  <c r="Q92" i="4"/>
  <c r="U92" i="4"/>
  <c r="Q101" i="4"/>
  <c r="Q37" i="4"/>
  <c r="U37" i="4"/>
  <c r="Q32" i="4"/>
  <c r="U32" i="4"/>
  <c r="Q42" i="4"/>
  <c r="U42" i="4"/>
  <c r="Q154" i="4"/>
  <c r="U154" i="4"/>
  <c r="Q20" i="4"/>
  <c r="Q173" i="4"/>
  <c r="U173" i="4"/>
  <c r="Q106" i="4"/>
  <c r="Q137" i="4"/>
  <c r="U137" i="4"/>
  <c r="Q61" i="4"/>
  <c r="U61" i="4"/>
  <c r="Q170" i="4"/>
  <c r="U170" i="4"/>
  <c r="Q125" i="4"/>
  <c r="U125" i="4"/>
  <c r="Q120" i="4"/>
  <c r="Q62" i="4"/>
  <c r="U62" i="4"/>
  <c r="Q103" i="4"/>
  <c r="Q123" i="4"/>
  <c r="U123" i="4"/>
  <c r="Q157" i="4"/>
  <c r="Q194" i="4"/>
  <c r="U194" i="4"/>
  <c r="Q175" i="4"/>
  <c r="U175" i="4"/>
  <c r="Q70" i="4"/>
  <c r="U70" i="4"/>
  <c r="Q169" i="4"/>
  <c r="U169" i="4"/>
  <c r="Q184" i="4"/>
  <c r="U184" i="4"/>
  <c r="Q165" i="4"/>
  <c r="U165" i="4"/>
  <c r="Q54" i="4"/>
  <c r="U54" i="4"/>
  <c r="Q81" i="4"/>
  <c r="U81" i="4"/>
  <c r="Q102" i="4"/>
  <c r="U102" i="4"/>
  <c r="Q176" i="4"/>
  <c r="U176" i="4"/>
  <c r="Q133" i="4"/>
  <c r="U133" i="4"/>
  <c r="Q64" i="4"/>
  <c r="U64" i="4"/>
  <c r="Q156" i="4"/>
  <c r="U156" i="4"/>
  <c r="Q117" i="4"/>
  <c r="U117" i="4"/>
  <c r="Q84" i="4"/>
  <c r="U84" i="4"/>
  <c r="Q171" i="4"/>
  <c r="U171" i="4"/>
  <c r="Q95" i="4"/>
  <c r="U95" i="4"/>
  <c r="Q29" i="4"/>
  <c r="U29" i="4"/>
  <c r="Q39" i="4"/>
  <c r="U39" i="4"/>
  <c r="Q187" i="4"/>
  <c r="U187" i="4"/>
  <c r="Q41" i="4"/>
  <c r="U41" i="4"/>
  <c r="Q24" i="4"/>
  <c r="U24" i="4"/>
  <c r="Q94" i="4"/>
  <c r="U94" i="4"/>
  <c r="Q72" i="4"/>
  <c r="U72" i="4"/>
  <c r="Q190" i="4"/>
  <c r="U190" i="4"/>
  <c r="Q23" i="4"/>
  <c r="U23" i="4"/>
  <c r="Q52" i="4"/>
  <c r="U52" i="4"/>
  <c r="Q28" i="4"/>
  <c r="U28" i="4"/>
  <c r="Q49" i="4"/>
  <c r="U49" i="4"/>
  <c r="Q100" i="4"/>
  <c r="U100" i="4"/>
  <c r="Q116" i="4"/>
  <c r="U116" i="4"/>
  <c r="Q145" i="4"/>
  <c r="U145" i="4"/>
  <c r="Q44" i="4"/>
  <c r="U44" i="4"/>
  <c r="Q38" i="4"/>
  <c r="U38" i="4"/>
  <c r="Q129" i="4"/>
  <c r="U129" i="4"/>
  <c r="Q130" i="4"/>
  <c r="U130" i="4"/>
  <c r="Q26" i="4"/>
  <c r="U26" i="4"/>
  <c r="Q67" i="4"/>
  <c r="U67" i="4"/>
  <c r="Q155" i="4"/>
  <c r="U155" i="4"/>
  <c r="Q114" i="4"/>
  <c r="U114" i="4"/>
  <c r="Q131" i="4"/>
  <c r="U131" i="4"/>
  <c r="Q158" i="4"/>
  <c r="U158" i="4"/>
  <c r="Q142" i="4"/>
  <c r="U142" i="4"/>
  <c r="Q110" i="4"/>
  <c r="U110" i="4"/>
  <c r="Q71" i="4"/>
  <c r="U71" i="4"/>
  <c r="Q50" i="4"/>
  <c r="U50" i="4"/>
  <c r="Q15" i="4"/>
  <c r="U15" i="4"/>
  <c r="Q153" i="4"/>
  <c r="U153" i="4"/>
  <c r="Q12" i="4"/>
  <c r="U12" i="4"/>
  <c r="Q87" i="4"/>
  <c r="U87" i="4"/>
  <c r="Q121" i="4"/>
  <c r="U121" i="4"/>
  <c r="Q97" i="4"/>
  <c r="U97" i="4"/>
  <c r="Q118" i="4"/>
  <c r="U118" i="4"/>
  <c r="Q85" i="4"/>
  <c r="U85" i="4"/>
  <c r="Q76" i="4"/>
  <c r="U76" i="4"/>
  <c r="Q90" i="4"/>
  <c r="U90" i="4"/>
  <c r="Q60" i="4"/>
  <c r="U60" i="4"/>
  <c r="Q188" i="4"/>
  <c r="U188" i="4"/>
  <c r="Q68" i="4"/>
  <c r="U68" i="4"/>
  <c r="Q65" i="4"/>
  <c r="U65" i="4"/>
  <c r="Q146" i="4"/>
  <c r="U146" i="4"/>
  <c r="Q55" i="4"/>
  <c r="U55" i="4"/>
  <c r="Q147" i="4"/>
  <c r="U147" i="4"/>
  <c r="Q56" i="4"/>
  <c r="U56" i="4"/>
  <c r="Q59" i="4"/>
  <c r="U59" i="4"/>
  <c r="Q57" i="4"/>
  <c r="U57" i="4"/>
  <c r="Q73" i="4"/>
  <c r="U73" i="4"/>
  <c r="Q198" i="4"/>
  <c r="U198" i="4"/>
  <c r="Q195" i="4"/>
  <c r="U195" i="4"/>
  <c r="Q119" i="4"/>
  <c r="U119" i="4"/>
  <c r="Q25" i="4"/>
  <c r="U25" i="4"/>
  <c r="Q166" i="4"/>
  <c r="U166" i="4"/>
  <c r="Q192" i="4"/>
  <c r="U192" i="4"/>
  <c r="Q98" i="4"/>
  <c r="U98" i="4"/>
  <c r="Q161" i="4"/>
  <c r="Q113" i="4"/>
  <c r="U113" i="4"/>
  <c r="Q33" i="4"/>
  <c r="Q86" i="4"/>
  <c r="U86" i="4"/>
  <c r="Q112" i="4"/>
  <c r="U112" i="4"/>
  <c r="Q17" i="4"/>
  <c r="U17" i="4"/>
  <c r="Q34" i="4"/>
  <c r="Q48" i="4"/>
  <c r="U48" i="4"/>
  <c r="Q163" i="4"/>
  <c r="Q27" i="4"/>
  <c r="U27" i="4"/>
  <c r="Q115" i="4"/>
  <c r="Q91" i="4"/>
  <c r="Q185" i="4"/>
  <c r="U185" i="4"/>
  <c r="Q109" i="4"/>
  <c r="U109" i="4"/>
  <c r="Q19" i="4"/>
  <c r="U19" i="4"/>
  <c r="Q183" i="4"/>
  <c r="U183" i="4"/>
  <c r="Q78" i="4"/>
  <c r="U78" i="4"/>
  <c r="Q83" i="4"/>
  <c r="U83" i="4"/>
  <c r="Q111" i="4"/>
  <c r="U111" i="4"/>
  <c r="Q51" i="4"/>
  <c r="U51" i="4"/>
  <c r="Q128" i="4"/>
  <c r="U128" i="4"/>
  <c r="Q172" i="4"/>
  <c r="U172" i="4"/>
  <c r="Q132" i="4"/>
  <c r="U132" i="4"/>
  <c r="Q148" i="4"/>
  <c r="U148" i="4"/>
  <c r="Q144" i="4"/>
  <c r="U144" i="4"/>
  <c r="Q96" i="4"/>
  <c r="U96" i="4"/>
  <c r="Q82" i="4"/>
  <c r="U82" i="4"/>
  <c r="Q80" i="4"/>
  <c r="U80" i="4"/>
  <c r="Q193" i="4"/>
  <c r="U193" i="4"/>
  <c r="Q66" i="4"/>
  <c r="U66" i="4"/>
  <c r="Q152" i="4"/>
  <c r="U152" i="4"/>
  <c r="Q143" i="4"/>
  <c r="U143" i="4"/>
  <c r="Q127" i="4"/>
  <c r="U127" i="4"/>
  <c r="Q105" i="4"/>
  <c r="U105" i="4"/>
  <c r="Q40" i="4"/>
  <c r="U40" i="4"/>
  <c r="Q35" i="4"/>
  <c r="U35" i="4"/>
  <c r="Q135" i="4"/>
  <c r="U135" i="4"/>
  <c r="Q139" i="4"/>
  <c r="U139" i="4"/>
  <c r="Q159" i="4"/>
  <c r="U159" i="4"/>
  <c r="Q46" i="4"/>
  <c r="U46" i="4"/>
  <c r="Q150" i="4"/>
  <c r="U150" i="4"/>
  <c r="Q16" i="4"/>
  <c r="U16" i="4"/>
  <c r="Q177" i="4"/>
  <c r="U177" i="4"/>
  <c r="Q18" i="4"/>
  <c r="U18" i="4"/>
  <c r="Q140" i="4"/>
  <c r="U140" i="4"/>
  <c r="Q58" i="4"/>
  <c r="U58" i="4"/>
  <c r="Q196" i="4"/>
  <c r="U196" i="4"/>
  <c r="Q69" i="4"/>
  <c r="U69" i="4"/>
  <c r="Q180" i="4"/>
  <c r="U180" i="4"/>
  <c r="Q53" i="4"/>
  <c r="U53" i="4"/>
  <c r="Q36" i="4"/>
  <c r="U36" i="4"/>
  <c r="Q79" i="4"/>
  <c r="U79" i="4"/>
  <c r="Q141" i="4"/>
  <c r="U141" i="4"/>
  <c r="Q126" i="4"/>
  <c r="U126" i="4"/>
  <c r="Q43" i="4"/>
  <c r="U43" i="4"/>
  <c r="Q191" i="4"/>
  <c r="U191" i="4"/>
  <c r="Q93" i="4"/>
  <c r="U93" i="4"/>
  <c r="Q31" i="4"/>
  <c r="U31" i="4"/>
  <c r="Q47" i="4"/>
  <c r="U47" i="4"/>
  <c r="Q182" i="4"/>
  <c r="U182" i="4"/>
  <c r="Q179" i="4"/>
  <c r="U179" i="4"/>
  <c r="Q88" i="4"/>
  <c r="U88" i="4"/>
  <c r="I77" i="4"/>
  <c r="M77" i="4"/>
  <c r="I186" i="4"/>
  <c r="M186" i="4"/>
  <c r="I22" i="4"/>
  <c r="M22" i="4"/>
  <c r="I168" i="4"/>
  <c r="M168" i="4"/>
  <c r="I134" i="4"/>
  <c r="M134" i="4"/>
  <c r="I164" i="4"/>
  <c r="M164" i="4"/>
  <c r="I189" i="4"/>
  <c r="M189" i="4"/>
  <c r="I124" i="4"/>
  <c r="M124" i="4"/>
  <c r="I138" i="4"/>
  <c r="M138" i="4"/>
  <c r="I160" i="4"/>
  <c r="M160" i="4"/>
  <c r="I108" i="4"/>
  <c r="M108" i="4"/>
  <c r="I74" i="4"/>
  <c r="M74" i="4"/>
  <c r="I149" i="4"/>
  <c r="M149" i="4"/>
  <c r="I178" i="4"/>
  <c r="M178" i="4"/>
  <c r="I122" i="4"/>
  <c r="M122" i="4"/>
  <c r="I89" i="4"/>
  <c r="M89" i="4"/>
  <c r="I45" i="4"/>
  <c r="M45" i="4"/>
  <c r="I167" i="4"/>
  <c r="M167" i="4"/>
  <c r="I151" i="4"/>
  <c r="M151" i="4"/>
  <c r="I63" i="4"/>
  <c r="M63" i="4"/>
  <c r="I104" i="4"/>
  <c r="M104" i="4"/>
  <c r="I99" i="4"/>
  <c r="M99" i="4"/>
  <c r="I136" i="4"/>
  <c r="M136" i="4"/>
  <c r="I75" i="4"/>
  <c r="M75" i="4"/>
  <c r="I14" i="4"/>
  <c r="I92" i="4"/>
  <c r="M92" i="4"/>
  <c r="I101" i="4"/>
  <c r="I37" i="4"/>
  <c r="M37" i="4"/>
  <c r="I32" i="4"/>
  <c r="M32" i="4"/>
  <c r="I42" i="4"/>
  <c r="M42" i="4"/>
  <c r="I154" i="4"/>
  <c r="M154" i="4"/>
  <c r="I20" i="4"/>
  <c r="I173" i="4"/>
  <c r="M173" i="4"/>
  <c r="I106" i="4"/>
  <c r="I137" i="4"/>
  <c r="M137" i="4"/>
  <c r="I61" i="4"/>
  <c r="M61" i="4"/>
  <c r="I170" i="4"/>
  <c r="M170" i="4"/>
  <c r="I125" i="4"/>
  <c r="M125" i="4"/>
  <c r="I120" i="4"/>
  <c r="I62" i="4"/>
  <c r="M62" i="4"/>
  <c r="I103" i="4"/>
  <c r="I123" i="4"/>
  <c r="M123" i="4"/>
  <c r="I157" i="4"/>
  <c r="I194" i="4"/>
  <c r="M194" i="4"/>
  <c r="I175" i="4"/>
  <c r="M175" i="4"/>
  <c r="I70" i="4"/>
  <c r="M70" i="4"/>
  <c r="I169" i="4"/>
  <c r="M169" i="4"/>
  <c r="I184" i="4"/>
  <c r="M184" i="4"/>
  <c r="I165" i="4"/>
  <c r="M165" i="4"/>
  <c r="I54" i="4"/>
  <c r="M54" i="4"/>
  <c r="I81" i="4"/>
  <c r="M81" i="4"/>
  <c r="I102" i="4"/>
  <c r="M102" i="4"/>
  <c r="I176" i="4"/>
  <c r="M176" i="4"/>
  <c r="I133" i="4"/>
  <c r="M133" i="4"/>
  <c r="I64" i="4"/>
  <c r="M64" i="4"/>
  <c r="I156" i="4"/>
  <c r="M156" i="4"/>
  <c r="I117" i="4"/>
  <c r="M117" i="4"/>
  <c r="I84" i="4"/>
  <c r="M84" i="4"/>
  <c r="I171" i="4"/>
  <c r="M171" i="4"/>
  <c r="I95" i="4"/>
  <c r="M95" i="4"/>
  <c r="I29" i="4"/>
  <c r="M29" i="4"/>
  <c r="I39" i="4"/>
  <c r="M39" i="4"/>
  <c r="I187" i="4"/>
  <c r="M187" i="4"/>
  <c r="I41" i="4"/>
  <c r="M41" i="4"/>
  <c r="I24" i="4"/>
  <c r="M24" i="4"/>
  <c r="I94" i="4"/>
  <c r="M94" i="4"/>
  <c r="I72" i="4"/>
  <c r="M72" i="4"/>
  <c r="I190" i="4"/>
  <c r="M190" i="4"/>
  <c r="I23" i="4"/>
  <c r="M23" i="4"/>
  <c r="I52" i="4"/>
  <c r="M52" i="4"/>
  <c r="I28" i="4"/>
  <c r="M28" i="4"/>
  <c r="I49" i="4"/>
  <c r="M49" i="4"/>
  <c r="I100" i="4"/>
  <c r="M100" i="4"/>
  <c r="I116" i="4"/>
  <c r="M116" i="4"/>
  <c r="I145" i="4"/>
  <c r="M145" i="4"/>
  <c r="I44" i="4"/>
  <c r="M44" i="4"/>
  <c r="I38" i="4"/>
  <c r="M38" i="4"/>
  <c r="I129" i="4"/>
  <c r="M129" i="4"/>
  <c r="I130" i="4"/>
  <c r="M130" i="4"/>
  <c r="I26" i="4"/>
  <c r="M26" i="4"/>
  <c r="I67" i="4"/>
  <c r="M67" i="4"/>
  <c r="I155" i="4"/>
  <c r="M155" i="4"/>
  <c r="I114" i="4"/>
  <c r="M114" i="4"/>
  <c r="I131" i="4"/>
  <c r="M131" i="4"/>
  <c r="I158" i="4"/>
  <c r="M158" i="4"/>
  <c r="I142" i="4"/>
  <c r="M142" i="4"/>
  <c r="I110" i="4"/>
  <c r="M110" i="4"/>
  <c r="I71" i="4"/>
  <c r="M71" i="4"/>
  <c r="I50" i="4"/>
  <c r="M50" i="4"/>
  <c r="I15" i="4"/>
  <c r="M15" i="4"/>
  <c r="I153" i="4"/>
  <c r="M153" i="4"/>
  <c r="I12" i="4"/>
  <c r="M12" i="4"/>
  <c r="I87" i="4"/>
  <c r="M87" i="4"/>
  <c r="I121" i="4"/>
  <c r="M121" i="4"/>
  <c r="I97" i="4"/>
  <c r="M97" i="4"/>
  <c r="I118" i="4"/>
  <c r="M118" i="4"/>
  <c r="I85" i="4"/>
  <c r="M85" i="4"/>
  <c r="I76" i="4"/>
  <c r="M76" i="4"/>
  <c r="I90" i="4"/>
  <c r="M90" i="4"/>
  <c r="I60" i="4"/>
  <c r="M60" i="4"/>
  <c r="I188" i="4"/>
  <c r="M188" i="4"/>
  <c r="I68" i="4"/>
  <c r="M68" i="4"/>
  <c r="I65" i="4"/>
  <c r="M65" i="4"/>
  <c r="I146" i="4"/>
  <c r="M146" i="4"/>
  <c r="I55" i="4"/>
  <c r="M55" i="4"/>
  <c r="I147" i="4"/>
  <c r="M147" i="4"/>
  <c r="I56" i="4"/>
  <c r="M56" i="4"/>
  <c r="I59" i="4"/>
  <c r="M59" i="4"/>
  <c r="I57" i="4"/>
  <c r="M57" i="4"/>
  <c r="I73" i="4"/>
  <c r="M73" i="4"/>
  <c r="I198" i="4"/>
  <c r="M198" i="4"/>
  <c r="I195" i="4"/>
  <c r="M195" i="4"/>
  <c r="I119" i="4"/>
  <c r="M119" i="4"/>
  <c r="I25" i="4"/>
  <c r="M25" i="4"/>
  <c r="I166" i="4"/>
  <c r="M166" i="4"/>
  <c r="I192" i="4"/>
  <c r="M192" i="4"/>
  <c r="I98" i="4"/>
  <c r="M98" i="4"/>
  <c r="I161" i="4"/>
  <c r="I113" i="4"/>
  <c r="M113" i="4"/>
  <c r="I33" i="4"/>
  <c r="I86" i="4"/>
  <c r="M86" i="4"/>
  <c r="I112" i="4"/>
  <c r="M112" i="4"/>
  <c r="I17" i="4"/>
  <c r="M17" i="4"/>
  <c r="I34" i="4"/>
  <c r="I48" i="4"/>
  <c r="M48" i="4"/>
  <c r="I163" i="4"/>
  <c r="I27" i="4"/>
  <c r="M27" i="4"/>
  <c r="I115" i="4"/>
  <c r="I91" i="4"/>
  <c r="I185" i="4"/>
  <c r="M185" i="4"/>
  <c r="I109" i="4"/>
  <c r="M109" i="4"/>
  <c r="I19" i="4"/>
  <c r="M19" i="4"/>
  <c r="I183" i="4"/>
  <c r="M183" i="4"/>
  <c r="I78" i="4"/>
  <c r="M78" i="4"/>
  <c r="I83" i="4"/>
  <c r="M83" i="4"/>
  <c r="I111" i="4"/>
  <c r="M111" i="4"/>
  <c r="I51" i="4"/>
  <c r="M51" i="4"/>
  <c r="I128" i="4"/>
  <c r="M128" i="4"/>
  <c r="I172" i="4"/>
  <c r="M172" i="4"/>
  <c r="I132" i="4"/>
  <c r="M132" i="4"/>
  <c r="I148" i="4"/>
  <c r="M148" i="4"/>
  <c r="I144" i="4"/>
  <c r="M144" i="4"/>
  <c r="I96" i="4"/>
  <c r="M96" i="4"/>
  <c r="I82" i="4"/>
  <c r="M82" i="4"/>
  <c r="I80" i="4"/>
  <c r="M80" i="4"/>
  <c r="I193" i="4"/>
  <c r="M193" i="4"/>
  <c r="I66" i="4"/>
  <c r="M66" i="4"/>
  <c r="I152" i="4"/>
  <c r="M152" i="4"/>
  <c r="I143" i="4"/>
  <c r="M143" i="4"/>
  <c r="I127" i="4"/>
  <c r="M127" i="4"/>
  <c r="I105" i="4"/>
  <c r="M105" i="4"/>
  <c r="I40" i="4"/>
  <c r="M40" i="4"/>
  <c r="I35" i="4"/>
  <c r="M35" i="4"/>
  <c r="I135" i="4"/>
  <c r="M135" i="4"/>
  <c r="I139" i="4"/>
  <c r="M139" i="4"/>
  <c r="I159" i="4"/>
  <c r="M159" i="4"/>
  <c r="I46" i="4"/>
  <c r="M46" i="4"/>
  <c r="I150" i="4"/>
  <c r="M150" i="4"/>
  <c r="I16" i="4"/>
  <c r="M16" i="4"/>
  <c r="I177" i="4"/>
  <c r="M177" i="4"/>
  <c r="I18" i="4"/>
  <c r="M18" i="4"/>
  <c r="I140" i="4"/>
  <c r="M140" i="4"/>
  <c r="I58" i="4"/>
  <c r="M58" i="4"/>
  <c r="I196" i="4"/>
  <c r="M196" i="4"/>
  <c r="I69" i="4"/>
  <c r="M69" i="4"/>
  <c r="I180" i="4"/>
  <c r="M180" i="4"/>
  <c r="I53" i="4"/>
  <c r="M53" i="4"/>
  <c r="I36" i="4"/>
  <c r="M36" i="4"/>
  <c r="I79" i="4"/>
  <c r="M79" i="4"/>
  <c r="I141" i="4"/>
  <c r="M141" i="4"/>
  <c r="I126" i="4"/>
  <c r="M126" i="4"/>
  <c r="I43" i="4"/>
  <c r="M43" i="4"/>
  <c r="I191" i="4"/>
  <c r="M191" i="4"/>
  <c r="I93" i="4"/>
  <c r="M93" i="4"/>
  <c r="I31" i="4"/>
  <c r="M31" i="4"/>
  <c r="I47" i="4"/>
  <c r="M47" i="4"/>
  <c r="I182" i="4"/>
  <c r="M182" i="4"/>
  <c r="I179" i="4"/>
  <c r="M179" i="4"/>
  <c r="I88" i="4"/>
  <c r="M88" i="4"/>
  <c r="B77" i="4"/>
  <c r="B138" i="4"/>
  <c r="F12" i="2"/>
  <c r="T12" i="2"/>
  <c r="R12" i="2"/>
  <c r="B115" i="4"/>
  <c r="B111" i="4"/>
  <c r="B16" i="4"/>
  <c r="B85" i="4"/>
  <c r="D12" i="2"/>
  <c r="J12" i="2"/>
  <c r="N12" i="2"/>
  <c r="B14" i="4"/>
  <c r="B32" i="4"/>
  <c r="B157" i="4"/>
  <c r="B176" i="4"/>
  <c r="B64" i="4"/>
  <c r="B158" i="4"/>
  <c r="H12" i="2"/>
  <c r="P12" i="2"/>
  <c r="V12" i="2"/>
  <c r="B113" i="4"/>
  <c r="B46" i="4"/>
  <c r="B140" i="4"/>
  <c r="B121" i="4"/>
  <c r="B195" i="4"/>
  <c r="L12" i="2"/>
  <c r="X12" i="2"/>
  <c r="B54" i="4"/>
  <c r="B156" i="4"/>
  <c r="AK180" i="4" l="1"/>
  <c r="AS180" i="4"/>
  <c r="M21" i="4"/>
  <c r="M30" i="4"/>
  <c r="I197" i="4"/>
  <c r="I107" i="4"/>
  <c r="U21" i="4"/>
  <c r="U30" i="4"/>
  <c r="Q197" i="4"/>
  <c r="Q107" i="4"/>
  <c r="AC21" i="4"/>
  <c r="AC30" i="4"/>
  <c r="Y197" i="4"/>
  <c r="Y107" i="4"/>
  <c r="AK21" i="4"/>
  <c r="AK30" i="4"/>
  <c r="AG197" i="4"/>
  <c r="AG107" i="4"/>
  <c r="AS21" i="4"/>
  <c r="AS30" i="4"/>
  <c r="AO197" i="4"/>
  <c r="AO107" i="4"/>
  <c r="BA21" i="4"/>
  <c r="BA30" i="4"/>
  <c r="AW197" i="4"/>
  <c r="AW107" i="4"/>
  <c r="AW11" i="4"/>
  <c r="Y11" i="4"/>
  <c r="AK11" i="4"/>
  <c r="BA11" i="4"/>
  <c r="Q11" i="4"/>
  <c r="AC11" i="4"/>
  <c r="AO11" i="4"/>
  <c r="U11" i="4"/>
  <c r="AG11" i="4"/>
  <c r="M11" i="4"/>
  <c r="I11" i="4"/>
  <c r="AS11" i="4"/>
  <c r="I21" i="4"/>
  <c r="I30" i="4"/>
  <c r="I181" i="4"/>
  <c r="Q21" i="4"/>
  <c r="Q30" i="4"/>
  <c r="Q181" i="4"/>
  <c r="Y21" i="4"/>
  <c r="Y30" i="4"/>
  <c r="Y181" i="4"/>
  <c r="AG21" i="4"/>
  <c r="AG30" i="4"/>
  <c r="AG181" i="4"/>
  <c r="AO21" i="4"/>
  <c r="AO30" i="4"/>
  <c r="AO181" i="4"/>
  <c r="AW181" i="4"/>
  <c r="Y15" i="2"/>
  <c r="K15" i="2"/>
  <c r="E15" i="2"/>
  <c r="S15" i="2"/>
  <c r="I15" i="2"/>
  <c r="C201" i="2"/>
  <c r="E13" i="4"/>
  <c r="Q15" i="2"/>
  <c r="G15" i="2"/>
  <c r="O15" i="2"/>
  <c r="M15" i="2"/>
  <c r="W15" i="2"/>
  <c r="U15" i="2"/>
  <c r="M162" i="4"/>
  <c r="U162" i="4"/>
  <c r="AC162" i="4"/>
  <c r="AK162" i="4"/>
  <c r="AS162" i="4"/>
  <c r="BA162" i="4"/>
  <c r="I162" i="4"/>
  <c r="Q162" i="4"/>
  <c r="Y162" i="4"/>
  <c r="AG162" i="4"/>
  <c r="AO162" i="4"/>
  <c r="B15" i="2"/>
  <c r="B13" i="4" s="1"/>
  <c r="M91" i="4"/>
  <c r="M115" i="4"/>
  <c r="M163" i="4"/>
  <c r="M34" i="4"/>
  <c r="M33" i="4"/>
  <c r="M161" i="4"/>
  <c r="M197" i="4"/>
  <c r="M157" i="4"/>
  <c r="M103" i="4"/>
  <c r="M120" i="4"/>
  <c r="M107" i="4"/>
  <c r="M106" i="4"/>
  <c r="M20" i="4"/>
  <c r="M181" i="4"/>
  <c r="M101" i="4"/>
  <c r="M14" i="4"/>
  <c r="U91" i="4"/>
  <c r="U115" i="4"/>
  <c r="U163" i="4"/>
  <c r="U34" i="4"/>
  <c r="U33" i="4"/>
  <c r="U161" i="4"/>
  <c r="U197" i="4"/>
  <c r="U157" i="4"/>
  <c r="U103" i="4"/>
  <c r="U120" i="4"/>
  <c r="U107" i="4"/>
  <c r="U106" i="4"/>
  <c r="U20" i="4"/>
  <c r="U181" i="4"/>
  <c r="U101" i="4"/>
  <c r="U14" i="4"/>
  <c r="AC91" i="4"/>
  <c r="AC115" i="4"/>
  <c r="AC163" i="4"/>
  <c r="AC34" i="4"/>
  <c r="AC33" i="4"/>
  <c r="AC161" i="4"/>
  <c r="AC197" i="4"/>
  <c r="AC157" i="4"/>
  <c r="AC103" i="4"/>
  <c r="AC120" i="4"/>
  <c r="AC107" i="4"/>
  <c r="AC106" i="4"/>
  <c r="AC20" i="4"/>
  <c r="AC181" i="4"/>
  <c r="AC101" i="4"/>
  <c r="AC14" i="4"/>
  <c r="AK91" i="4"/>
  <c r="AK115" i="4"/>
  <c r="AK163" i="4"/>
  <c r="AK34" i="4"/>
  <c r="AK33" i="4"/>
  <c r="AK161" i="4"/>
  <c r="AK197" i="4"/>
  <c r="AK157" i="4"/>
  <c r="AK103" i="4"/>
  <c r="AK120" i="4"/>
  <c r="AK107" i="4"/>
  <c r="AK106" i="4"/>
  <c r="AK20" i="4"/>
  <c r="AK181" i="4"/>
  <c r="AK101" i="4"/>
  <c r="AK14" i="4"/>
  <c r="AS91" i="4"/>
  <c r="AS115" i="4"/>
  <c r="AS163" i="4"/>
  <c r="AS34" i="4"/>
  <c r="AS33" i="4"/>
  <c r="AS161" i="4"/>
  <c r="AS197" i="4"/>
  <c r="AS157" i="4"/>
  <c r="AS103" i="4"/>
  <c r="AS120" i="4"/>
  <c r="AS107" i="4"/>
  <c r="AS106" i="4"/>
  <c r="AS20" i="4"/>
  <c r="AS181" i="4"/>
  <c r="AS101" i="4"/>
  <c r="AS14" i="4"/>
  <c r="AX5" i="4"/>
  <c r="Z92" i="2"/>
  <c r="Z16" i="2"/>
  <c r="Z87" i="2"/>
  <c r="Z50" i="2"/>
  <c r="Z146" i="2"/>
  <c r="Z29" i="2"/>
  <c r="Z110" i="2"/>
  <c r="Z101" i="2"/>
  <c r="Z115" i="2"/>
  <c r="Z166" i="2"/>
  <c r="Z27" i="2"/>
  <c r="B99" i="4"/>
  <c r="D99" i="4" s="1"/>
  <c r="AZ99" i="4" s="1"/>
  <c r="Z116" i="2"/>
  <c r="Z188" i="2"/>
  <c r="Z117" i="2"/>
  <c r="Z100" i="2"/>
  <c r="Z158" i="2"/>
  <c r="Z43" i="2"/>
  <c r="Z127" i="2"/>
  <c r="Z76" i="2"/>
  <c r="Z170" i="2"/>
  <c r="Z124" i="2"/>
  <c r="Z191" i="2"/>
  <c r="Z153" i="2"/>
  <c r="Z36" i="2"/>
  <c r="Z126" i="2"/>
  <c r="Z52" i="2"/>
  <c r="Z86" i="2"/>
  <c r="Z61" i="2"/>
  <c r="Z14" i="2"/>
  <c r="Z82" i="2"/>
  <c r="Z88" i="2"/>
  <c r="B98" i="4"/>
  <c r="D98" i="4" s="1"/>
  <c r="AZ98" i="4" s="1"/>
  <c r="B34" i="4"/>
  <c r="D34" i="4" s="1"/>
  <c r="AZ34" i="4" s="1"/>
  <c r="Z24" i="2"/>
  <c r="B201" i="2"/>
  <c r="B124" i="4"/>
  <c r="AX124" i="4" s="1"/>
  <c r="B50" i="4"/>
  <c r="D50" i="4" s="1"/>
  <c r="AZ50" i="4" s="1"/>
  <c r="Z114" i="2"/>
  <c r="Z20" i="2"/>
  <c r="Z74" i="2"/>
  <c r="Z108" i="2"/>
  <c r="Z103" i="2"/>
  <c r="Z62" i="2"/>
  <c r="Z155" i="2"/>
  <c r="Z71" i="2"/>
  <c r="Z167" i="2"/>
  <c r="Z91" i="2"/>
  <c r="Z70" i="2"/>
  <c r="Z89" i="2"/>
  <c r="Z190" i="2"/>
  <c r="Z59" i="2"/>
  <c r="Z194" i="2"/>
  <c r="Z19" i="2"/>
  <c r="Z174" i="2"/>
  <c r="Z129" i="2"/>
  <c r="Z45" i="2"/>
  <c r="Z64" i="2"/>
  <c r="Z134" i="2"/>
  <c r="Z31" i="2"/>
  <c r="Z179" i="2"/>
  <c r="Z144" i="2"/>
  <c r="Z72" i="2"/>
  <c r="Z135" i="2"/>
  <c r="Z54" i="2"/>
  <c r="Z28" i="2"/>
  <c r="Z23" i="2"/>
  <c r="Z193" i="2"/>
  <c r="Z21" i="2"/>
  <c r="Z51" i="2"/>
  <c r="Z33" i="2"/>
  <c r="Z162" i="2"/>
  <c r="B48" i="4"/>
  <c r="D48" i="4" s="1"/>
  <c r="AZ48" i="4" s="1"/>
  <c r="Z200" i="2"/>
  <c r="Z49" i="2"/>
  <c r="Z178" i="2"/>
  <c r="Z186" i="2"/>
  <c r="Z184" i="2"/>
  <c r="B49" i="4"/>
  <c r="D49" i="4" s="1"/>
  <c r="AZ49" i="4" s="1"/>
  <c r="Z44" i="2"/>
  <c r="Z198" i="2"/>
  <c r="B19" i="4"/>
  <c r="D19" i="4" s="1"/>
  <c r="AZ19" i="4" s="1"/>
  <c r="Z13" i="2"/>
  <c r="B144" i="4"/>
  <c r="AX144" i="4" s="1"/>
  <c r="Z99" i="2"/>
  <c r="Z140" i="2"/>
  <c r="Z157" i="2"/>
  <c r="Z118" i="2"/>
  <c r="Z96" i="2"/>
  <c r="Z41" i="2"/>
  <c r="Z56" i="2"/>
  <c r="Z139" i="2"/>
  <c r="Z39" i="2"/>
  <c r="Z197" i="2"/>
  <c r="Z148" i="2"/>
  <c r="Z120" i="2"/>
  <c r="Z169" i="2"/>
  <c r="Z112" i="2"/>
  <c r="Z48" i="2"/>
  <c r="Z53" i="2"/>
  <c r="Z187" i="2"/>
  <c r="Z181" i="2"/>
  <c r="Z132" i="2"/>
  <c r="Z30" i="2"/>
  <c r="Z189" i="2"/>
  <c r="Z83" i="2"/>
  <c r="Z159" i="2"/>
  <c r="Z63" i="2"/>
  <c r="Z34" i="2"/>
  <c r="Z67" i="2"/>
  <c r="Z95" i="2"/>
  <c r="Z60" i="2"/>
  <c r="Z161" i="2"/>
  <c r="Z154" i="2"/>
  <c r="Z168" i="2"/>
  <c r="B142" i="4"/>
  <c r="D142" i="4" s="1"/>
  <c r="AZ142" i="4" s="1"/>
  <c r="B52" i="4"/>
  <c r="AX52" i="4" s="1"/>
  <c r="B133" i="4"/>
  <c r="AX133" i="4" s="1"/>
  <c r="B70" i="4"/>
  <c r="AX70" i="4" s="1"/>
  <c r="B60" i="4"/>
  <c r="D60" i="4" s="1"/>
  <c r="AZ60" i="4" s="1"/>
  <c r="B153" i="4"/>
  <c r="D153" i="4" s="1"/>
  <c r="AZ153" i="4" s="1"/>
  <c r="B177" i="4"/>
  <c r="AX177" i="4" s="1"/>
  <c r="B17" i="4"/>
  <c r="AX17" i="4" s="1"/>
  <c r="B192" i="4"/>
  <c r="D192" i="4" s="1"/>
  <c r="AZ192" i="4" s="1"/>
  <c r="B72" i="4"/>
  <c r="AX72" i="4" s="1"/>
  <c r="B132" i="4"/>
  <c r="D132" i="4" s="1"/>
  <c r="AZ132" i="4" s="1"/>
  <c r="Z106" i="2"/>
  <c r="Z47" i="2"/>
  <c r="Z151" i="2"/>
  <c r="Z136" i="2"/>
  <c r="Z79" i="2"/>
  <c r="Z131" i="2"/>
  <c r="Z125" i="2"/>
  <c r="Z156" i="2"/>
  <c r="Z77" i="2"/>
  <c r="Z180" i="2"/>
  <c r="Z128" i="2"/>
  <c r="Z55" i="2"/>
  <c r="Z37" i="2"/>
  <c r="Z145" i="2"/>
  <c r="Z150" i="2"/>
  <c r="Z185" i="2"/>
  <c r="Z147" i="2"/>
  <c r="Z173" i="2"/>
  <c r="Z66" i="2"/>
  <c r="Z171" i="2"/>
  <c r="Z122" i="2"/>
  <c r="Z22" i="2"/>
  <c r="Z58" i="2"/>
  <c r="Z17" i="2"/>
  <c r="Z143" i="2"/>
  <c r="Z182" i="2"/>
  <c r="Z18" i="2"/>
  <c r="Z42" i="2"/>
  <c r="Z84" i="2"/>
  <c r="Z113" i="2"/>
  <c r="Z93" i="2"/>
  <c r="Z165" i="2"/>
  <c r="Z163" i="2"/>
  <c r="Z90" i="2"/>
  <c r="Z133" i="2"/>
  <c r="Z46" i="2"/>
  <c r="Z192" i="2"/>
  <c r="Z97" i="2"/>
  <c r="Z104" i="2"/>
  <c r="Z196" i="2"/>
  <c r="Z172" i="2"/>
  <c r="Z175" i="2"/>
  <c r="Z94" i="2"/>
  <c r="Z75" i="2"/>
  <c r="Z149" i="2"/>
  <c r="Z78" i="2"/>
  <c r="Z123" i="2"/>
  <c r="Z65" i="2"/>
  <c r="Z81" i="2"/>
  <c r="Z142" i="2"/>
  <c r="Z32" i="2"/>
  <c r="Z141" i="2"/>
  <c r="Z107" i="2"/>
  <c r="Z68" i="2"/>
  <c r="Z98" i="2"/>
  <c r="Z85" i="2"/>
  <c r="Z164" i="2"/>
  <c r="Z160" i="2"/>
  <c r="Z69" i="2"/>
  <c r="Z40" i="2"/>
  <c r="Z102" i="2"/>
  <c r="Z25" i="2"/>
  <c r="Z26" i="2"/>
  <c r="Z119" i="2"/>
  <c r="Z177" i="2"/>
  <c r="Z105" i="2"/>
  <c r="Z109" i="2"/>
  <c r="Z183" i="2"/>
  <c r="Z138" i="2"/>
  <c r="Z121" i="2"/>
  <c r="Z57" i="2"/>
  <c r="Z73" i="2"/>
  <c r="Z38" i="2"/>
  <c r="Z152" i="2"/>
  <c r="Z137" i="2"/>
  <c r="Z195" i="2"/>
  <c r="Z130" i="2"/>
  <c r="Z80" i="2"/>
  <c r="Z111" i="2"/>
  <c r="Z35" i="2"/>
  <c r="Z199" i="2"/>
  <c r="F174" i="4"/>
  <c r="Z176" i="2"/>
  <c r="AT10" i="4"/>
  <c r="V10" i="4"/>
  <c r="AP10" i="4"/>
  <c r="AD10" i="4"/>
  <c r="N10" i="4"/>
  <c r="D88" i="4"/>
  <c r="AZ88" i="4" s="1"/>
  <c r="AX88" i="4"/>
  <c r="D182" i="4"/>
  <c r="AZ182" i="4" s="1"/>
  <c r="AX182" i="4"/>
  <c r="D31" i="4"/>
  <c r="AZ31" i="4" s="1"/>
  <c r="AX31" i="4"/>
  <c r="D131" i="4"/>
  <c r="AZ131" i="4" s="1"/>
  <c r="AX131" i="4"/>
  <c r="D155" i="4"/>
  <c r="AZ155" i="4" s="1"/>
  <c r="AX155" i="4"/>
  <c r="D26" i="4"/>
  <c r="AZ26" i="4" s="1"/>
  <c r="AX26" i="4"/>
  <c r="D129" i="4"/>
  <c r="AZ129" i="4" s="1"/>
  <c r="AX129" i="4"/>
  <c r="D44" i="4"/>
  <c r="AZ44" i="4" s="1"/>
  <c r="AX44" i="4"/>
  <c r="D116" i="4"/>
  <c r="AZ116" i="4" s="1"/>
  <c r="AX116" i="4"/>
  <c r="D190" i="4"/>
  <c r="AZ190" i="4" s="1"/>
  <c r="AX190" i="4"/>
  <c r="D94" i="4"/>
  <c r="AZ94" i="4" s="1"/>
  <c r="AX94" i="4"/>
  <c r="D41" i="4"/>
  <c r="AZ41" i="4" s="1"/>
  <c r="AX41" i="4"/>
  <c r="D39" i="4"/>
  <c r="AZ39" i="4" s="1"/>
  <c r="AX39" i="4"/>
  <c r="D95" i="4"/>
  <c r="AZ95" i="4" s="1"/>
  <c r="AX95" i="4"/>
  <c r="D84" i="4"/>
  <c r="AZ84" i="4" s="1"/>
  <c r="AX84" i="4"/>
  <c r="D156" i="4"/>
  <c r="AZ156" i="4" s="1"/>
  <c r="AX156" i="4"/>
  <c r="D102" i="4"/>
  <c r="AZ102" i="4" s="1"/>
  <c r="AX102" i="4"/>
  <c r="D54" i="4"/>
  <c r="AZ54" i="4" s="1"/>
  <c r="AX54" i="4"/>
  <c r="D184" i="4"/>
  <c r="AZ184" i="4" s="1"/>
  <c r="AX184" i="4"/>
  <c r="D194" i="4"/>
  <c r="AZ194" i="4" s="1"/>
  <c r="AX194" i="4"/>
  <c r="D123" i="4"/>
  <c r="AZ123" i="4" s="1"/>
  <c r="AX123" i="4"/>
  <c r="D62" i="4"/>
  <c r="AZ62" i="4" s="1"/>
  <c r="AX62" i="4"/>
  <c r="D125" i="4"/>
  <c r="AZ125" i="4" s="1"/>
  <c r="AX125" i="4"/>
  <c r="D170" i="4"/>
  <c r="AZ170" i="4" s="1"/>
  <c r="AX170" i="4"/>
  <c r="D137" i="4"/>
  <c r="AZ137" i="4" s="1"/>
  <c r="AX137" i="4"/>
  <c r="D173" i="4"/>
  <c r="AZ173" i="4" s="1"/>
  <c r="AX173" i="4"/>
  <c r="D154" i="4"/>
  <c r="AZ154" i="4" s="1"/>
  <c r="AX154" i="4"/>
  <c r="D42" i="4"/>
  <c r="AZ42" i="4" s="1"/>
  <c r="AX42" i="4"/>
  <c r="D37" i="4"/>
  <c r="AZ37" i="4" s="1"/>
  <c r="AX37" i="4"/>
  <c r="D92" i="4"/>
  <c r="AZ92" i="4" s="1"/>
  <c r="AX92" i="4"/>
  <c r="D75" i="4"/>
  <c r="AZ75" i="4" s="1"/>
  <c r="AX75" i="4"/>
  <c r="D195" i="4"/>
  <c r="AZ195" i="4" s="1"/>
  <c r="AX195" i="4"/>
  <c r="D73" i="4"/>
  <c r="AZ73" i="4" s="1"/>
  <c r="AX73" i="4"/>
  <c r="D59" i="4"/>
  <c r="AZ59" i="4" s="1"/>
  <c r="AX59" i="4"/>
  <c r="D147" i="4"/>
  <c r="AZ147" i="4" s="1"/>
  <c r="AX147" i="4"/>
  <c r="D146" i="4"/>
  <c r="AZ146" i="4" s="1"/>
  <c r="AX146" i="4"/>
  <c r="D68" i="4"/>
  <c r="AZ68" i="4" s="1"/>
  <c r="AX68" i="4"/>
  <c r="D76" i="4"/>
  <c r="AZ76" i="4" s="1"/>
  <c r="AX76" i="4"/>
  <c r="D118" i="4"/>
  <c r="AZ118" i="4" s="1"/>
  <c r="AX118" i="4"/>
  <c r="D121" i="4"/>
  <c r="AZ121" i="4" s="1"/>
  <c r="AX121" i="4"/>
  <c r="D12" i="4"/>
  <c r="AZ12" i="4" s="1"/>
  <c r="AX12" i="4"/>
  <c r="D63" i="4"/>
  <c r="AZ63" i="4" s="1"/>
  <c r="AX63" i="4"/>
  <c r="D167" i="4"/>
  <c r="AZ167" i="4" s="1"/>
  <c r="AX167" i="4"/>
  <c r="D89" i="4"/>
  <c r="AZ89" i="4" s="1"/>
  <c r="AX89" i="4"/>
  <c r="D178" i="4"/>
  <c r="AZ178" i="4" s="1"/>
  <c r="AX178" i="4"/>
  <c r="D74" i="4"/>
  <c r="AZ74" i="4" s="1"/>
  <c r="AX74" i="4"/>
  <c r="D160" i="4"/>
  <c r="AZ160" i="4" s="1"/>
  <c r="AX160" i="4"/>
  <c r="D164" i="4"/>
  <c r="AZ164" i="4" s="1"/>
  <c r="AX164" i="4"/>
  <c r="D168" i="4"/>
  <c r="AZ168" i="4" s="1"/>
  <c r="AX168" i="4"/>
  <c r="D110" i="4"/>
  <c r="AZ110" i="4" s="1"/>
  <c r="AX110" i="4"/>
  <c r="D191" i="4"/>
  <c r="AZ191" i="4" s="1"/>
  <c r="AX191" i="4"/>
  <c r="D126" i="4"/>
  <c r="AZ126" i="4" s="1"/>
  <c r="AX126" i="4"/>
  <c r="D79" i="4"/>
  <c r="AZ79" i="4" s="1"/>
  <c r="AX79" i="4"/>
  <c r="D53" i="4"/>
  <c r="AZ53" i="4" s="1"/>
  <c r="AX53" i="4"/>
  <c r="D21" i="4"/>
  <c r="AZ21" i="4" s="1"/>
  <c r="AX21" i="4"/>
  <c r="D196" i="4"/>
  <c r="AZ196" i="4" s="1"/>
  <c r="AX196" i="4"/>
  <c r="D140" i="4"/>
  <c r="AZ140" i="4" s="1"/>
  <c r="AX140" i="4"/>
  <c r="D30" i="4"/>
  <c r="AZ30" i="4" s="1"/>
  <c r="AX30" i="4"/>
  <c r="D46" i="4"/>
  <c r="AZ46" i="4" s="1"/>
  <c r="AX46" i="4"/>
  <c r="D139" i="4"/>
  <c r="AZ139" i="4" s="1"/>
  <c r="AX139" i="4"/>
  <c r="D35" i="4"/>
  <c r="AZ35" i="4" s="1"/>
  <c r="AX35" i="4"/>
  <c r="D105" i="4"/>
  <c r="AZ105" i="4" s="1"/>
  <c r="AX105" i="4"/>
  <c r="D143" i="4"/>
  <c r="AZ143" i="4" s="1"/>
  <c r="AX143" i="4"/>
  <c r="D66" i="4"/>
  <c r="AZ66" i="4" s="1"/>
  <c r="AX66" i="4"/>
  <c r="D80" i="4"/>
  <c r="AZ80" i="4" s="1"/>
  <c r="AX80" i="4"/>
  <c r="D96" i="4"/>
  <c r="AZ96" i="4" s="1"/>
  <c r="AX96" i="4"/>
  <c r="D148" i="4"/>
  <c r="AZ148" i="4" s="1"/>
  <c r="AX148" i="4"/>
  <c r="D172" i="4"/>
  <c r="AZ172" i="4" s="1"/>
  <c r="AX172" i="4"/>
  <c r="D51" i="4"/>
  <c r="AZ51" i="4" s="1"/>
  <c r="AX51" i="4"/>
  <c r="D83" i="4"/>
  <c r="AZ83" i="4" s="1"/>
  <c r="AX83" i="4"/>
  <c r="D183" i="4"/>
  <c r="AZ183" i="4" s="1"/>
  <c r="AX183" i="4"/>
  <c r="D185" i="4"/>
  <c r="AZ185" i="4" s="1"/>
  <c r="AX185" i="4"/>
  <c r="D162" i="4"/>
  <c r="AZ162" i="4" s="1"/>
  <c r="AX162" i="4"/>
  <c r="D27" i="4"/>
  <c r="AZ27" i="4" s="1"/>
  <c r="AX27" i="4"/>
  <c r="D17" i="4"/>
  <c r="AZ17" i="4" s="1"/>
  <c r="D86" i="4"/>
  <c r="AZ86" i="4" s="1"/>
  <c r="AX86" i="4"/>
  <c r="D113" i="4"/>
  <c r="AZ113" i="4" s="1"/>
  <c r="AX113" i="4"/>
  <c r="D25" i="4"/>
  <c r="AZ25" i="4" s="1"/>
  <c r="AX25" i="4"/>
  <c r="AX99" i="4"/>
  <c r="D179" i="4"/>
  <c r="AZ179" i="4" s="1"/>
  <c r="AX179" i="4"/>
  <c r="D47" i="4"/>
  <c r="AZ47" i="4" s="1"/>
  <c r="AX47" i="4"/>
  <c r="D11" i="4"/>
  <c r="AZ11" i="4" s="1"/>
  <c r="AX11" i="4"/>
  <c r="D158" i="4"/>
  <c r="AZ158" i="4" s="1"/>
  <c r="AX158" i="4"/>
  <c r="D114" i="4"/>
  <c r="AZ114" i="4" s="1"/>
  <c r="AX114" i="4"/>
  <c r="D67" i="4"/>
  <c r="AZ67" i="4" s="1"/>
  <c r="AX67" i="4"/>
  <c r="D130" i="4"/>
  <c r="AZ130" i="4" s="1"/>
  <c r="AX130" i="4"/>
  <c r="D38" i="4"/>
  <c r="AZ38" i="4" s="1"/>
  <c r="AX38" i="4"/>
  <c r="D145" i="4"/>
  <c r="AZ145" i="4" s="1"/>
  <c r="AX145" i="4"/>
  <c r="D100" i="4"/>
  <c r="AZ100" i="4" s="1"/>
  <c r="AX100" i="4"/>
  <c r="D28" i="4"/>
  <c r="AZ28" i="4" s="1"/>
  <c r="AX28" i="4"/>
  <c r="D23" i="4"/>
  <c r="AZ23" i="4" s="1"/>
  <c r="AX23" i="4"/>
  <c r="D24" i="4"/>
  <c r="AZ24" i="4" s="1"/>
  <c r="AX24" i="4"/>
  <c r="D187" i="4"/>
  <c r="AZ187" i="4" s="1"/>
  <c r="AX187" i="4"/>
  <c r="D29" i="4"/>
  <c r="AZ29" i="4" s="1"/>
  <c r="AX29" i="4"/>
  <c r="D171" i="4"/>
  <c r="AZ171" i="4" s="1"/>
  <c r="AX171" i="4"/>
  <c r="D117" i="4"/>
  <c r="AZ117" i="4" s="1"/>
  <c r="AX117" i="4"/>
  <c r="D64" i="4"/>
  <c r="AZ64" i="4" s="1"/>
  <c r="AX64" i="4"/>
  <c r="D176" i="4"/>
  <c r="AZ176" i="4" s="1"/>
  <c r="AX176" i="4"/>
  <c r="D81" i="4"/>
  <c r="AZ81" i="4" s="1"/>
  <c r="AX81" i="4"/>
  <c r="D165" i="4"/>
  <c r="AZ165" i="4" s="1"/>
  <c r="AX165" i="4"/>
  <c r="D169" i="4"/>
  <c r="AZ169" i="4" s="1"/>
  <c r="AX169" i="4"/>
  <c r="D175" i="4"/>
  <c r="AZ175" i="4" s="1"/>
  <c r="AX175" i="4"/>
  <c r="D157" i="4"/>
  <c r="AZ157" i="4" s="1"/>
  <c r="AX157" i="4"/>
  <c r="D103" i="4"/>
  <c r="AZ103" i="4" s="1"/>
  <c r="AX103" i="4"/>
  <c r="D120" i="4"/>
  <c r="AZ120" i="4" s="1"/>
  <c r="AX120" i="4"/>
  <c r="D107" i="4"/>
  <c r="AZ107" i="4" s="1"/>
  <c r="AX107" i="4"/>
  <c r="D61" i="4"/>
  <c r="AZ61" i="4" s="1"/>
  <c r="AX61" i="4"/>
  <c r="D106" i="4"/>
  <c r="AZ106" i="4" s="1"/>
  <c r="AX106" i="4"/>
  <c r="D20" i="4"/>
  <c r="AZ20" i="4" s="1"/>
  <c r="AX20" i="4"/>
  <c r="D181" i="4"/>
  <c r="AZ181" i="4" s="1"/>
  <c r="AX181" i="4"/>
  <c r="D32" i="4"/>
  <c r="AZ32" i="4" s="1"/>
  <c r="AX32" i="4"/>
  <c r="D101" i="4"/>
  <c r="AZ101" i="4" s="1"/>
  <c r="AX101" i="4"/>
  <c r="D14" i="4"/>
  <c r="AZ14" i="4" s="1"/>
  <c r="AX14" i="4"/>
  <c r="D136" i="4"/>
  <c r="AZ136" i="4" s="1"/>
  <c r="AX136" i="4"/>
  <c r="D119" i="4"/>
  <c r="AZ119" i="4" s="1"/>
  <c r="AX119" i="4"/>
  <c r="D198" i="4"/>
  <c r="AZ198" i="4" s="1"/>
  <c r="AX198" i="4"/>
  <c r="D57" i="4"/>
  <c r="AZ57" i="4" s="1"/>
  <c r="AX57" i="4"/>
  <c r="D56" i="4"/>
  <c r="AZ56" i="4" s="1"/>
  <c r="AX56" i="4"/>
  <c r="D55" i="4"/>
  <c r="AZ55" i="4" s="1"/>
  <c r="AX55" i="4"/>
  <c r="D65" i="4"/>
  <c r="AZ65" i="4" s="1"/>
  <c r="AX65" i="4"/>
  <c r="D188" i="4"/>
  <c r="AZ188" i="4" s="1"/>
  <c r="AX188" i="4"/>
  <c r="D90" i="4"/>
  <c r="AZ90" i="4" s="1"/>
  <c r="AX90" i="4"/>
  <c r="D85" i="4"/>
  <c r="AZ85" i="4" s="1"/>
  <c r="AX85" i="4"/>
  <c r="D97" i="4"/>
  <c r="AZ97" i="4" s="1"/>
  <c r="AX97" i="4"/>
  <c r="D87" i="4"/>
  <c r="AZ87" i="4" s="1"/>
  <c r="AX87" i="4"/>
  <c r="D15" i="4"/>
  <c r="AZ15" i="4" s="1"/>
  <c r="AX15" i="4"/>
  <c r="D71" i="4"/>
  <c r="AZ71" i="4" s="1"/>
  <c r="AX71" i="4"/>
  <c r="D93" i="4"/>
  <c r="AZ93" i="4" s="1"/>
  <c r="AX93" i="4"/>
  <c r="D43" i="4"/>
  <c r="AZ43" i="4" s="1"/>
  <c r="AX43" i="4"/>
  <c r="D141" i="4"/>
  <c r="AZ141" i="4" s="1"/>
  <c r="AX141" i="4"/>
  <c r="D36" i="4"/>
  <c r="AZ36" i="4" s="1"/>
  <c r="AX36" i="4"/>
  <c r="D180" i="4"/>
  <c r="AZ180" i="4" s="1"/>
  <c r="AX180" i="4"/>
  <c r="D69" i="4"/>
  <c r="AZ69" i="4" s="1"/>
  <c r="AX69" i="4"/>
  <c r="D58" i="4"/>
  <c r="AZ58" i="4" s="1"/>
  <c r="AX58" i="4"/>
  <c r="D18" i="4"/>
  <c r="AZ18" i="4" s="1"/>
  <c r="AX18" i="4"/>
  <c r="D16" i="4"/>
  <c r="AZ16" i="4" s="1"/>
  <c r="AX16" i="4"/>
  <c r="D150" i="4"/>
  <c r="AZ150" i="4" s="1"/>
  <c r="AX150" i="4"/>
  <c r="D159" i="4"/>
  <c r="AZ159" i="4" s="1"/>
  <c r="AX159" i="4"/>
  <c r="D135" i="4"/>
  <c r="AZ135" i="4" s="1"/>
  <c r="AX135" i="4"/>
  <c r="D40" i="4"/>
  <c r="AZ40" i="4" s="1"/>
  <c r="AX40" i="4"/>
  <c r="D127" i="4"/>
  <c r="AZ127" i="4" s="1"/>
  <c r="AX127" i="4"/>
  <c r="D152" i="4"/>
  <c r="AZ152" i="4" s="1"/>
  <c r="AX152" i="4"/>
  <c r="D193" i="4"/>
  <c r="AZ193" i="4" s="1"/>
  <c r="AX193" i="4"/>
  <c r="D82" i="4"/>
  <c r="AZ82" i="4" s="1"/>
  <c r="AX82" i="4"/>
  <c r="D128" i="4"/>
  <c r="AZ128" i="4" s="1"/>
  <c r="AX128" i="4"/>
  <c r="D111" i="4"/>
  <c r="AZ111" i="4" s="1"/>
  <c r="AX111" i="4"/>
  <c r="D78" i="4"/>
  <c r="AZ78" i="4" s="1"/>
  <c r="AX78" i="4"/>
  <c r="D13" i="4"/>
  <c r="D109" i="4"/>
  <c r="AZ109" i="4" s="1"/>
  <c r="AX109" i="4"/>
  <c r="D91" i="4"/>
  <c r="AZ91" i="4" s="1"/>
  <c r="AX91" i="4"/>
  <c r="D115" i="4"/>
  <c r="AZ115" i="4" s="1"/>
  <c r="AX115" i="4"/>
  <c r="D163" i="4"/>
  <c r="AZ163" i="4" s="1"/>
  <c r="AX163" i="4"/>
  <c r="D112" i="4"/>
  <c r="AZ112" i="4" s="1"/>
  <c r="AX112" i="4"/>
  <c r="D33" i="4"/>
  <c r="AZ33" i="4" s="1"/>
  <c r="AX33" i="4"/>
  <c r="D161" i="4"/>
  <c r="AZ161" i="4" s="1"/>
  <c r="AX161" i="4"/>
  <c r="D197" i="4"/>
  <c r="AZ197" i="4" s="1"/>
  <c r="AX197" i="4"/>
  <c r="D166" i="4"/>
  <c r="AZ166" i="4" s="1"/>
  <c r="AX166" i="4"/>
  <c r="AH10" i="4"/>
  <c r="AL10" i="4"/>
  <c r="J10" i="4"/>
  <c r="D10" i="4"/>
  <c r="Z10" i="4"/>
  <c r="R10" i="4"/>
  <c r="F10" i="4"/>
  <c r="D104" i="4"/>
  <c r="AZ104" i="4" s="1"/>
  <c r="AX104" i="4"/>
  <c r="D151" i="4"/>
  <c r="AZ151" i="4" s="1"/>
  <c r="AX151" i="4"/>
  <c r="D45" i="4"/>
  <c r="AZ45" i="4" s="1"/>
  <c r="AX45" i="4"/>
  <c r="D122" i="4"/>
  <c r="AZ122" i="4" s="1"/>
  <c r="AX122" i="4"/>
  <c r="D149" i="4"/>
  <c r="AZ149" i="4" s="1"/>
  <c r="AX149" i="4"/>
  <c r="D108" i="4"/>
  <c r="AZ108" i="4" s="1"/>
  <c r="AX108" i="4"/>
  <c r="D138" i="4"/>
  <c r="AZ138" i="4" s="1"/>
  <c r="AX138" i="4"/>
  <c r="D189" i="4"/>
  <c r="AZ189" i="4" s="1"/>
  <c r="AX189" i="4"/>
  <c r="D134" i="4"/>
  <c r="AZ134" i="4" s="1"/>
  <c r="AX134" i="4"/>
  <c r="D22" i="4"/>
  <c r="AZ22" i="4" s="1"/>
  <c r="AX22" i="4"/>
  <c r="D77" i="4"/>
  <c r="AZ77" i="4" s="1"/>
  <c r="AX77" i="4"/>
  <c r="D186" i="4"/>
  <c r="AZ186" i="4" s="1"/>
  <c r="AX186" i="4"/>
  <c r="Z12" i="2"/>
  <c r="V15" i="2" l="1"/>
  <c r="W201" i="2"/>
  <c r="P15" i="2"/>
  <c r="Q201" i="2"/>
  <c r="R15" i="2"/>
  <c r="S201" i="2"/>
  <c r="M201" i="2"/>
  <c r="L15" i="2"/>
  <c r="BA13" i="4"/>
  <c r="BA199" i="4" s="1"/>
  <c r="AS13" i="4"/>
  <c r="AS199" i="4" s="1"/>
  <c r="AK13" i="4"/>
  <c r="AK199" i="4" s="1"/>
  <c r="AC13" i="4"/>
  <c r="AC199" i="4" s="1"/>
  <c r="U13" i="4"/>
  <c r="U199" i="4" s="1"/>
  <c r="M13" i="4"/>
  <c r="M199" i="4" s="1"/>
  <c r="AW13" i="4"/>
  <c r="AW199" i="4" s="1"/>
  <c r="AO13" i="4"/>
  <c r="AO199" i="4" s="1"/>
  <c r="AG13" i="4"/>
  <c r="AG199" i="4" s="1"/>
  <c r="Y13" i="4"/>
  <c r="Y199" i="4" s="1"/>
  <c r="Q13" i="4"/>
  <c r="Q199" i="4" s="1"/>
  <c r="I13" i="4"/>
  <c r="I199" i="4" s="1"/>
  <c r="E199" i="4"/>
  <c r="E201" i="2"/>
  <c r="D15" i="2"/>
  <c r="O201" i="2"/>
  <c r="N15" i="2"/>
  <c r="J15" i="2"/>
  <c r="K201" i="2"/>
  <c r="D124" i="4"/>
  <c r="AZ124" i="4" s="1"/>
  <c r="T15" i="2"/>
  <c r="U201" i="2"/>
  <c r="F15" i="2"/>
  <c r="G201" i="2"/>
  <c r="H15" i="2"/>
  <c r="I201" i="2"/>
  <c r="X15" i="2"/>
  <c r="Y201" i="2"/>
  <c r="AX50" i="4"/>
  <c r="AX192" i="4"/>
  <c r="D144" i="4"/>
  <c r="AZ144" i="4" s="1"/>
  <c r="D70" i="4"/>
  <c r="AZ70" i="4" s="1"/>
  <c r="AX60" i="4"/>
  <c r="AX34" i="4"/>
  <c r="D52" i="4"/>
  <c r="AZ52" i="4" s="1"/>
  <c r="AX98" i="4"/>
  <c r="AX48" i="4"/>
  <c r="AX19" i="4"/>
  <c r="AX153" i="4"/>
  <c r="AX142" i="4"/>
  <c r="D72" i="4"/>
  <c r="AZ72" i="4" s="1"/>
  <c r="D133" i="4"/>
  <c r="AZ133" i="4" s="1"/>
  <c r="AX49" i="4"/>
  <c r="AX132" i="4"/>
  <c r="B199" i="4"/>
  <c r="D177" i="4"/>
  <c r="AZ177" i="4" s="1"/>
  <c r="H174" i="4"/>
  <c r="AZ174" i="4" s="1"/>
  <c r="AX174" i="4"/>
  <c r="H10" i="4"/>
  <c r="T10" i="4"/>
  <c r="AB10" i="4"/>
  <c r="AX10" i="4"/>
  <c r="L10" i="4"/>
  <c r="AN10" i="4"/>
  <c r="AJ10" i="4"/>
  <c r="P10" i="4"/>
  <c r="AF10" i="4"/>
  <c r="AR10" i="4"/>
  <c r="X10" i="4"/>
  <c r="AV10" i="4"/>
  <c r="AT13" i="4" l="1"/>
  <c r="X201" i="2"/>
  <c r="J13" i="4"/>
  <c r="F201" i="2"/>
  <c r="F13" i="4"/>
  <c r="Z15" i="2"/>
  <c r="Z201" i="2" s="1"/>
  <c r="D201" i="2"/>
  <c r="AD13" i="4"/>
  <c r="P201" i="2"/>
  <c r="R13" i="4"/>
  <c r="J201" i="2"/>
  <c r="N13" i="4"/>
  <c r="H201" i="2"/>
  <c r="AL13" i="4"/>
  <c r="T201" i="2"/>
  <c r="Z13" i="4"/>
  <c r="N201" i="2"/>
  <c r="AH13" i="4"/>
  <c r="R201" i="2"/>
  <c r="AP13" i="4"/>
  <c r="V201" i="2"/>
  <c r="V13" i="4"/>
  <c r="L201" i="2"/>
  <c r="D199" i="4"/>
  <c r="AZ10" i="4"/>
  <c r="X13" i="4" l="1"/>
  <c r="X199" i="4" s="1"/>
  <c r="V199" i="4"/>
  <c r="AJ13" i="4"/>
  <c r="AJ199" i="4" s="1"/>
  <c r="AH199" i="4"/>
  <c r="AN13" i="4"/>
  <c r="AN199" i="4" s="1"/>
  <c r="AL199" i="4"/>
  <c r="L13" i="4"/>
  <c r="L199" i="4" s="1"/>
  <c r="J199" i="4"/>
  <c r="T13" i="4"/>
  <c r="T199" i="4" s="1"/>
  <c r="R199" i="4"/>
  <c r="AR13" i="4"/>
  <c r="AR199" i="4" s="1"/>
  <c r="AP199" i="4"/>
  <c r="AB13" i="4"/>
  <c r="AB199" i="4" s="1"/>
  <c r="Z199" i="4"/>
  <c r="P13" i="4"/>
  <c r="P199" i="4" s="1"/>
  <c r="N199" i="4"/>
  <c r="H13" i="4"/>
  <c r="AX13" i="4"/>
  <c r="AX199" i="4" s="1"/>
  <c r="F199" i="4"/>
  <c r="AV13" i="4"/>
  <c r="AV199" i="4" s="1"/>
  <c r="AT199" i="4"/>
  <c r="AF13" i="4"/>
  <c r="AF199" i="4" s="1"/>
  <c r="AD199" i="4"/>
  <c r="AZ13" i="4" l="1"/>
  <c r="AZ199" i="4" s="1"/>
  <c r="H199" i="4"/>
</calcChain>
</file>

<file path=xl/sharedStrings.xml><?xml version="1.0" encoding="utf-8"?>
<sst xmlns="http://schemas.openxmlformats.org/spreadsheetml/2006/main" count="1567" uniqueCount="267">
  <si>
    <t>ROMEO YASSA</t>
  </si>
  <si>
    <t>MBATAMAC ARI</t>
  </si>
  <si>
    <t>T H B TERGAL</t>
  </si>
  <si>
    <t>TASSE RAPHAEL</t>
  </si>
  <si>
    <t>PASCAL BALOUM</t>
  </si>
  <si>
    <t>VALY</t>
  </si>
  <si>
    <t>SA'AH DIDA</t>
  </si>
  <si>
    <t>TCHOUPA DUCLAIR  NGODI</t>
  </si>
  <si>
    <t>STE LES TRANSACTIONS BAREZI SARL</t>
  </si>
  <si>
    <t>FOKOU DAKAR</t>
  </si>
  <si>
    <t>ARMEL</t>
  </si>
  <si>
    <t>REZO MBANGA PONGO</t>
  </si>
  <si>
    <t>PETIT A PETIT</t>
  </si>
  <si>
    <t>GARANTI CONSTRU BAZAR</t>
  </si>
  <si>
    <t>MENKAM CERVEAUX</t>
  </si>
  <si>
    <t>HERVE DAKAR</t>
  </si>
  <si>
    <t>LACMANGO INNOCENT</t>
  </si>
  <si>
    <t>ZEUTSA MARTHURIN</t>
  </si>
  <si>
    <t>KAMTA MAETURE</t>
  </si>
  <si>
    <t>QUIN AVENIR</t>
  </si>
  <si>
    <t>TEDAH</t>
  </si>
  <si>
    <t>K G CAM</t>
  </si>
  <si>
    <t>REZO</t>
  </si>
  <si>
    <t>MENKAM NORBERT</t>
  </si>
  <si>
    <t>TAPOKAM YATICA</t>
  </si>
  <si>
    <t>MR DEBROUILLARD</t>
  </si>
  <si>
    <t>KENGNE DEBROULLARD</t>
  </si>
  <si>
    <t>AMIGO BOKO STADE</t>
  </si>
  <si>
    <t>NGUEBOU SALVADOR</t>
  </si>
  <si>
    <t>LE COIN</t>
  </si>
  <si>
    <t>KENGNE DANGER</t>
  </si>
  <si>
    <t>TAGNE GILBERT</t>
  </si>
  <si>
    <t>SOBZE PATRICE</t>
  </si>
  <si>
    <t xml:space="preserve">GENERAL </t>
  </si>
  <si>
    <t>TANKEU</t>
  </si>
  <si>
    <t>MEDIA CONSTRUCTION</t>
  </si>
  <si>
    <t>ALADJI NGODI</t>
  </si>
  <si>
    <t>RABAIN</t>
  </si>
  <si>
    <t>RAYMOND</t>
  </si>
  <si>
    <t>WAGNE</t>
  </si>
  <si>
    <t>JOSE LYCEE</t>
  </si>
  <si>
    <t>MBAH JEAN</t>
  </si>
  <si>
    <t>DASSIE COLLINCE</t>
  </si>
  <si>
    <t>QUINCAILLERIE GASSA</t>
  </si>
  <si>
    <t>LE FRONT</t>
  </si>
  <si>
    <t>FRANCKLIN</t>
  </si>
  <si>
    <t>F H CONSTRUCTION</t>
  </si>
  <si>
    <t>TAKOU DAKAR</t>
  </si>
  <si>
    <t>NGOUAGNIA FOLE SERGE</t>
  </si>
  <si>
    <t>FOKAM</t>
  </si>
  <si>
    <t>ZONTHATOUO DESIRE</t>
  </si>
  <si>
    <t>QUIN UNIVERSEL</t>
  </si>
  <si>
    <t>KAMTA JAPOMA MR</t>
  </si>
  <si>
    <t>RODYCAM</t>
  </si>
  <si>
    <t>QUIN PAS A PAS</t>
  </si>
  <si>
    <t>TENE ERNEST</t>
  </si>
  <si>
    <t>MON PARTENAIRE</t>
  </si>
  <si>
    <t>TALLE CLOVIS</t>
  </si>
  <si>
    <t>BRICE</t>
  </si>
  <si>
    <t>HERVE YASSA ASSENGNING</t>
  </si>
  <si>
    <t>FOKEM NGODI</t>
  </si>
  <si>
    <t>M.OLIVIER</t>
  </si>
  <si>
    <t>ETS KOPHA</t>
  </si>
  <si>
    <t>DESIRE PARIZO</t>
  </si>
  <si>
    <t>DJOUFFA HERVE</t>
  </si>
  <si>
    <t>BON PRIX ST TROPEZ</t>
  </si>
  <si>
    <t>SOLEIL</t>
  </si>
  <si>
    <t>SODIREC</t>
  </si>
  <si>
    <t>JEAN CLAUDE</t>
  </si>
  <si>
    <t>BLAISE DJOKO</t>
  </si>
  <si>
    <t xml:space="preserve">MEFO </t>
  </si>
  <si>
    <t>TEFACK GENIE</t>
  </si>
  <si>
    <t>YONTA JOSEPH DONALD</t>
  </si>
  <si>
    <t>TADE BLAISE HERVE</t>
  </si>
  <si>
    <t>MOUTEMA BANGA MPOGO</t>
  </si>
  <si>
    <t>DONGMO DUCLAIR</t>
  </si>
  <si>
    <t>AUGUSTIN EP</t>
  </si>
  <si>
    <t>WANDJI BOKO</t>
  </si>
  <si>
    <t>Mr TAKAM</t>
  </si>
  <si>
    <t>SOCLE CORENTIN</t>
  </si>
  <si>
    <t>ROBERTO COLBON</t>
  </si>
  <si>
    <t>KOTOU</t>
  </si>
  <si>
    <t>NGONGANG</t>
  </si>
  <si>
    <t>SEPOU</t>
  </si>
  <si>
    <t>NADINE JAPOMA</t>
  </si>
  <si>
    <t xml:space="preserve">NGUETSA BLAISE </t>
  </si>
  <si>
    <t>PALOMA ITBA</t>
  </si>
  <si>
    <t>KOUEKAM</t>
  </si>
  <si>
    <t>QUIN DU GENI</t>
  </si>
  <si>
    <t>GUY 3 BORDELLE</t>
  </si>
  <si>
    <t xml:space="preserve">DJOMO EFON </t>
  </si>
  <si>
    <t>NGANNE PASCAL</t>
  </si>
  <si>
    <t>TETCHA MBANGA PONGO</t>
  </si>
  <si>
    <t>KATCHESSIBO MOUSSA</t>
  </si>
  <si>
    <t>SOLANGE</t>
  </si>
  <si>
    <t>BERTRAND BACHE BLEU</t>
  </si>
  <si>
    <t>LAURENT FACE CORENTIN</t>
  </si>
  <si>
    <t>BRIQUETTERIE MON SEIGNEUR</t>
  </si>
  <si>
    <t>FREDERICK LOGBABA</t>
  </si>
  <si>
    <t>JOSIANE FACE YOLLANDE</t>
  </si>
  <si>
    <t>MIAFFO</t>
  </si>
  <si>
    <t>TAMBO CONSTRUCTION</t>
  </si>
  <si>
    <t>QUIN DU CHEMIN</t>
  </si>
  <si>
    <t>NGANWA SIMPLICE</t>
  </si>
  <si>
    <t>D Z CONSTRUCTION</t>
  </si>
  <si>
    <t>KOUAHOU SUZANNE</t>
  </si>
  <si>
    <t>OLIVIER 14</t>
  </si>
  <si>
    <t>NGOUMTSA APPOLINAIRE</t>
  </si>
  <si>
    <t>SOP JOSEPH NGODI</t>
  </si>
  <si>
    <t>PAULIN AKWA</t>
  </si>
  <si>
    <t>CHARITE NGODI</t>
  </si>
  <si>
    <t>Mne SITCHI</t>
  </si>
  <si>
    <t xml:space="preserve">FOKOU SAMUEL </t>
  </si>
  <si>
    <t>FONKOU AMEDE</t>
  </si>
  <si>
    <t>TAKUETE ARMAND</t>
  </si>
  <si>
    <t>DONAL CONTRUCTION</t>
  </si>
  <si>
    <t>MME MARTIAL</t>
  </si>
  <si>
    <t>SIEGNI ROMEO</t>
  </si>
  <si>
    <t xml:space="preserve">KEMOGNE </t>
  </si>
  <si>
    <t>WAMBA NKOLBON</t>
  </si>
  <si>
    <t>DIEUNEDORT COMBI</t>
  </si>
  <si>
    <t>MAT CONSTRUCTION</t>
  </si>
  <si>
    <t>MME TALOM 14</t>
  </si>
  <si>
    <t>FODOP ARI</t>
  </si>
  <si>
    <t>MAFFO ENTREE LYCEE</t>
  </si>
  <si>
    <t>ALPHONSE YATICA</t>
  </si>
  <si>
    <t>DJOUME CONSTRUCTION</t>
  </si>
  <si>
    <t>BATCHAM DAKAR</t>
  </si>
  <si>
    <t>DJOBISSO</t>
  </si>
  <si>
    <t>DORCAS</t>
  </si>
  <si>
    <t>D T E YASSA</t>
  </si>
  <si>
    <t>FONGANG GUYZO</t>
  </si>
  <si>
    <t>TJB AXELOR</t>
  </si>
  <si>
    <t>TOUMI YASSA</t>
  </si>
  <si>
    <t>MME CHANTAL</t>
  </si>
  <si>
    <t>TCHONET COLINO HERVE</t>
  </si>
  <si>
    <t>ALAIN COGEFAR</t>
  </si>
  <si>
    <t>SIMPLICE COLBON</t>
  </si>
  <si>
    <t>QUIN WAKAM</t>
  </si>
  <si>
    <t>MICHEL YATICA</t>
  </si>
  <si>
    <t>WAMBA BONABERI</t>
  </si>
  <si>
    <t>NDE SERGE</t>
  </si>
  <si>
    <t>TAGAN BEAUDELAIRE</t>
  </si>
  <si>
    <t>KUATE MICHEL</t>
  </si>
  <si>
    <t xml:space="preserve">RODRIGUE </t>
  </si>
  <si>
    <t>HERVE NGODI</t>
  </si>
  <si>
    <t>HONORABLE PARIZO</t>
  </si>
  <si>
    <t>ETS ANAN ET NANOU</t>
  </si>
  <si>
    <t>ROSTAND</t>
  </si>
  <si>
    <t>LAPA BIENVENUE</t>
  </si>
  <si>
    <t>DONGMO</t>
  </si>
  <si>
    <t>ROSINE</t>
  </si>
  <si>
    <t>NOUVEAU DEPART</t>
  </si>
  <si>
    <t>TAMO UTI</t>
  </si>
  <si>
    <t>GUY YASSA</t>
  </si>
  <si>
    <t>GILBERT</t>
  </si>
  <si>
    <t>FOBADI METRO</t>
  </si>
  <si>
    <t>TJS</t>
  </si>
  <si>
    <t>MR WAFFO ENTREE LYCEE</t>
  </si>
  <si>
    <t>ROSE</t>
  </si>
  <si>
    <t>JOSEPH JARDIN NYALLA</t>
  </si>
  <si>
    <t>PAUL CHANTIER</t>
  </si>
  <si>
    <t>MME KWAYEP</t>
  </si>
  <si>
    <t>AHIDJO</t>
  </si>
  <si>
    <t>MEKIA CONSTRUCTION</t>
  </si>
  <si>
    <t>FRANCIS YATIKA</t>
  </si>
  <si>
    <t>MANDELA</t>
  </si>
  <si>
    <t>TEDONKENG ROBERLIN</t>
  </si>
  <si>
    <t>JULE BOIS DE SINGE</t>
  </si>
  <si>
    <t>AMEDE YASSA</t>
  </si>
  <si>
    <t>QUIN JULIO</t>
  </si>
  <si>
    <t>LA FORTUNE</t>
  </si>
  <si>
    <t>FRABRICE JAPOMA</t>
  </si>
  <si>
    <t>ETS M C</t>
  </si>
  <si>
    <t>PROMESSE</t>
  </si>
  <si>
    <t>Mne KENGNE</t>
  </si>
  <si>
    <t>BORISCAM</t>
  </si>
  <si>
    <t>BAZOR</t>
  </si>
  <si>
    <t>CALVIN</t>
  </si>
  <si>
    <t>TEMGOUA</t>
  </si>
  <si>
    <t>ETS FOKA</t>
  </si>
  <si>
    <t>MINKAM ROMARIO SAINT THOMAS LOGBAB</t>
  </si>
  <si>
    <t>CHANTAL BACHE BLEU</t>
  </si>
  <si>
    <t xml:space="preserve">NOM DES CLIENTS </t>
  </si>
  <si>
    <t>WATT SOURCE</t>
  </si>
  <si>
    <t>LOCALISATION</t>
  </si>
  <si>
    <t>LOGBABA</t>
  </si>
  <si>
    <t>NGODI BAKOKO</t>
  </si>
  <si>
    <t>JAPOMA</t>
  </si>
  <si>
    <t>COGEFAR ENTRE TRADEX</t>
  </si>
  <si>
    <t>YATIKA</t>
  </si>
  <si>
    <t>YASSA</t>
  </si>
  <si>
    <t>BOKO</t>
  </si>
  <si>
    <t>DEIDO</t>
  </si>
  <si>
    <t>ECOLE PUBLIQUE NDOGPASSI</t>
  </si>
  <si>
    <t>ROND POINT CCC</t>
  </si>
  <si>
    <t>BWANG</t>
  </si>
  <si>
    <t>ZONE DE RECASEMENT</t>
  </si>
  <si>
    <t>CARREFOUR ST TROPEZ</t>
  </si>
  <si>
    <t>PK12</t>
  </si>
  <si>
    <t>COMMERCIAL</t>
  </si>
  <si>
    <t>TOTAL</t>
  </si>
  <si>
    <t>Nombre de jours ouvrables</t>
  </si>
  <si>
    <t>QTE</t>
  </si>
  <si>
    <t>%</t>
  </si>
  <si>
    <t xml:space="preserve">AUGUSTIN </t>
  </si>
  <si>
    <t>POTENTIEL</t>
  </si>
  <si>
    <t>RAISON SOCIAL</t>
  </si>
  <si>
    <t>DAKAR</t>
  </si>
  <si>
    <t>PARIZO</t>
  </si>
  <si>
    <t>ENTRÉE LYCEE</t>
  </si>
  <si>
    <t>BANGA MPOGO</t>
  </si>
  <si>
    <t>MBANGA PONGO</t>
  </si>
  <si>
    <t>YATICA</t>
  </si>
  <si>
    <t>NKOLBON</t>
  </si>
  <si>
    <t>PREVISION VENTE 2018</t>
  </si>
  <si>
    <t>VENTE 2017</t>
  </si>
  <si>
    <t xml:space="preserve">MAITRE FOTSO </t>
  </si>
  <si>
    <t>NEW BELL</t>
  </si>
  <si>
    <t>MAETURE</t>
  </si>
  <si>
    <t>AZUR</t>
  </si>
  <si>
    <t>NYALLA CAMPO</t>
  </si>
  <si>
    <t>ARI-DEPOT GUINESS</t>
  </si>
  <si>
    <t>ARI-CING DOIGT</t>
  </si>
  <si>
    <t>ARI-FACE NEPTUNE</t>
  </si>
  <si>
    <t>BRAZZAVILLE</t>
  </si>
  <si>
    <t>SAINT NICALS</t>
  </si>
  <si>
    <t>AXE 3 BORDELLE</t>
  </si>
  <si>
    <t>LOGBABA JARDIN</t>
  </si>
  <si>
    <t>LYCEE NYLON NDOGPASSI</t>
  </si>
  <si>
    <t>NKOLBONG</t>
  </si>
  <si>
    <t>NDOG PASSI-</t>
  </si>
  <si>
    <t>CLIENT DIVERS</t>
  </si>
  <si>
    <t>AUGUSTIN NKONGMONDO</t>
  </si>
  <si>
    <t>CARREFOUR NKONGMONDO</t>
  </si>
  <si>
    <t xml:space="preserve">Partenaire </t>
  </si>
  <si>
    <t xml:space="preserve">  CARREFOUR ARI</t>
  </si>
  <si>
    <t>BORIS</t>
  </si>
  <si>
    <t>PIERRE</t>
  </si>
  <si>
    <t>DEPOT</t>
  </si>
  <si>
    <t>Dang</t>
  </si>
  <si>
    <t>DJOSS NKONGMONDO</t>
  </si>
  <si>
    <t>B</t>
  </si>
  <si>
    <t>Annuel T</t>
  </si>
  <si>
    <t>V M-1</t>
  </si>
  <si>
    <t>CPJ 35</t>
  </si>
  <si>
    <t>OBJ</t>
  </si>
  <si>
    <t>R</t>
  </si>
  <si>
    <t>E</t>
  </si>
  <si>
    <t xml:space="preserve">DATE </t>
  </si>
  <si>
    <t>NOM OU RAISON SOCIALE</t>
  </si>
  <si>
    <t>ROBUST</t>
  </si>
  <si>
    <t>O M</t>
  </si>
  <si>
    <t>%M</t>
  </si>
  <si>
    <t>ALOGA ZEBAZE</t>
  </si>
  <si>
    <t>CIMENCAM (sac)</t>
  </si>
  <si>
    <t>INDEX</t>
  </si>
  <si>
    <t>mois</t>
  </si>
  <si>
    <t>TOTAL JOURS OUVRES</t>
  </si>
  <si>
    <t>TOTAL ANNUEL</t>
  </si>
  <si>
    <t>période de validité</t>
  </si>
  <si>
    <t>FICHE           SUIVI       COMMERCIAL</t>
  </si>
  <si>
    <t>BOIS DES SINGES</t>
  </si>
  <si>
    <t>TCHINDA</t>
  </si>
  <si>
    <t xml:space="preserve">XX </t>
  </si>
  <si>
    <t>CARREFOUR ARI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</si>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</sst>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_ ;[Red]\-0.00\ "/>
  </numFmts>
  <fonts count="22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theme="1"/>
      <name val="Aharoni"/>
      <charset val="177"/>
    </font>
    <font>
      <sz val="11"/>
      <color theme="0"/>
      <name val="Calibri"/>
      <family val="2"/>
      <scheme val="minor"/>
    </font>
    <font>
      <sz val="11"/>
      <color theme="0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8"/>
      <color rgb="FFFF0000"/>
      <name val="Times New Roman"/>
      <family val="1"/>
    </font>
    <font>
      <sz val="8"/>
      <color rgb="FFFF0000"/>
      <name val="Century Gothic"/>
      <family val="2"/>
    </font>
    <font>
      <b/>
      <sz val="12"/>
      <color rgb="FFFF0000"/>
      <name val="Century Gothic"/>
      <family val="2"/>
    </font>
    <font>
      <sz val="8"/>
      <color rgb="FF92D050"/>
      <name val="Times New Roman"/>
      <family val="1"/>
    </font>
    <font>
      <sz val="8"/>
      <color rgb="FF00B05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theme="0" tint="-0.499984740745262"/>
      </right>
      <top style="medium">
        <color indexed="64"/>
      </top>
      <bottom style="medium">
        <color indexed="64"/>
      </bottom>
      <diagonal/>
    </border>
    <border>
      <left/>
      <right style="dotted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49" fontId="2" fillId="0" borderId="1" xfId="0" applyNumberFormat="1" applyFont="1" applyBorder="1"/>
    <xf numFmtId="0" fontId="2" fillId="0" borderId="1" xfId="0" applyFont="1" applyBorder="1"/>
    <xf numFmtId="0" fontId="0" fillId="0" borderId="13" xfId="0" applyFill="1" applyBorder="1"/>
    <xf numFmtId="49" fontId="2" fillId="3" borderId="1" xfId="0" applyNumberFormat="1" applyFont="1" applyFill="1" applyBorder="1"/>
    <xf numFmtId="0" fontId="2" fillId="3" borderId="1" xfId="0" applyFont="1" applyFill="1" applyBorder="1"/>
    <xf numFmtId="0" fontId="0" fillId="3" borderId="1" xfId="0" applyFill="1" applyBorder="1"/>
    <xf numFmtId="0" fontId="0" fillId="4" borderId="0" xfId="0" applyFill="1"/>
    <xf numFmtId="0" fontId="12" fillId="5" borderId="1" xfId="0" applyFont="1" applyFill="1" applyBorder="1"/>
    <xf numFmtId="49" fontId="2" fillId="6" borderId="1" xfId="0" applyNumberFormat="1" applyFont="1" applyFill="1" applyBorder="1"/>
    <xf numFmtId="0" fontId="2" fillId="6" borderId="1" xfId="0" applyFont="1" applyFill="1" applyBorder="1"/>
    <xf numFmtId="0" fontId="0" fillId="6" borderId="1" xfId="0" applyFill="1" applyBorder="1"/>
    <xf numFmtId="0" fontId="0" fillId="4" borderId="0" xfId="0" applyFill="1" applyAlignment="1">
      <alignment horizontal="center" vertical="center"/>
    </xf>
    <xf numFmtId="0" fontId="0" fillId="5" borderId="1" xfId="0" applyFill="1" applyBorder="1"/>
    <xf numFmtId="0" fontId="0" fillId="2" borderId="0" xfId="0" applyFill="1"/>
    <xf numFmtId="49" fontId="13" fillId="7" borderId="1" xfId="0" applyNumberFormat="1" applyFont="1" applyFill="1" applyBorder="1"/>
    <xf numFmtId="0" fontId="13" fillId="7" borderId="1" xfId="0" applyFont="1" applyFill="1" applyBorder="1"/>
    <xf numFmtId="0" fontId="12" fillId="7" borderId="1" xfId="0" applyFont="1" applyFill="1" applyBorder="1"/>
    <xf numFmtId="49" fontId="13" fillId="7" borderId="14" xfId="0" applyNumberFormat="1" applyFont="1" applyFill="1" applyBorder="1"/>
    <xf numFmtId="0" fontId="13" fillId="7" borderId="14" xfId="0" applyFont="1" applyFill="1" applyBorder="1"/>
    <xf numFmtId="0" fontId="12" fillId="7" borderId="14" xfId="0" applyFont="1" applyFill="1" applyBorder="1"/>
    <xf numFmtId="0" fontId="12" fillId="7" borderId="13" xfId="0" applyFont="1" applyFill="1" applyBorder="1"/>
    <xf numFmtId="49" fontId="13" fillId="8" borderId="1" xfId="0" applyNumberFormat="1" applyFont="1" applyFill="1" applyBorder="1"/>
    <xf numFmtId="0" fontId="13" fillId="8" borderId="1" xfId="0" applyFont="1" applyFill="1" applyBorder="1"/>
    <xf numFmtId="0" fontId="12" fillId="8" borderId="1" xfId="0" applyFont="1" applyFill="1" applyBorder="1"/>
    <xf numFmtId="49" fontId="13" fillId="9" borderId="1" xfId="0" applyNumberFormat="1" applyFont="1" applyFill="1" applyBorder="1"/>
    <xf numFmtId="0" fontId="13" fillId="9" borderId="1" xfId="0" applyFont="1" applyFill="1" applyBorder="1"/>
    <xf numFmtId="0" fontId="12" fillId="9" borderId="1" xfId="0" applyFont="1" applyFill="1" applyBorder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10" fontId="0" fillId="0" borderId="1" xfId="0" applyNumberFormat="1" applyBorder="1"/>
    <xf numFmtId="10" fontId="0" fillId="3" borderId="1" xfId="0" applyNumberFormat="1" applyFill="1" applyBorder="1"/>
    <xf numFmtId="10" fontId="12" fillId="7" borderId="1" xfId="0" applyNumberFormat="1" applyFont="1" applyFill="1" applyBorder="1"/>
    <xf numFmtId="10" fontId="12" fillId="9" borderId="1" xfId="0" applyNumberFormat="1" applyFont="1" applyFill="1" applyBorder="1"/>
    <xf numFmtId="10" fontId="12" fillId="8" borderId="1" xfId="0" applyNumberFormat="1" applyFont="1" applyFill="1" applyBorder="1"/>
    <xf numFmtId="10" fontId="12" fillId="5" borderId="1" xfId="0" applyNumberFormat="1" applyFont="1" applyFill="1" applyBorder="1"/>
    <xf numFmtId="10" fontId="0" fillId="5" borderId="1" xfId="0" applyNumberFormat="1" applyFill="1" applyBorder="1"/>
    <xf numFmtId="10" fontId="0" fillId="6" borderId="1" xfId="0" applyNumberFormat="1" applyFill="1" applyBorder="1"/>
    <xf numFmtId="0" fontId="3" fillId="4" borderId="15" xfId="0" applyFont="1" applyFill="1" applyBorder="1"/>
    <xf numFmtId="10" fontId="3" fillId="4" borderId="1" xfId="0" applyNumberFormat="1" applyFont="1" applyFill="1" applyBorder="1"/>
    <xf numFmtId="2" fontId="0" fillId="0" borderId="1" xfId="0" applyNumberFormat="1" applyBorder="1"/>
    <xf numFmtId="2" fontId="0" fillId="3" borderId="1" xfId="0" applyNumberFormat="1" applyFill="1" applyBorder="1"/>
    <xf numFmtId="2" fontId="12" fillId="7" borderId="1" xfId="0" applyNumberFormat="1" applyFont="1" applyFill="1" applyBorder="1"/>
    <xf numFmtId="2" fontId="12" fillId="9" borderId="1" xfId="0" applyNumberFormat="1" applyFont="1" applyFill="1" applyBorder="1"/>
    <xf numFmtId="2" fontId="12" fillId="8" borderId="1" xfId="0" applyNumberFormat="1" applyFont="1" applyFill="1" applyBorder="1"/>
    <xf numFmtId="2" fontId="12" fillId="5" borderId="1" xfId="0" applyNumberFormat="1" applyFont="1" applyFill="1" applyBorder="1"/>
    <xf numFmtId="2" fontId="0" fillId="2" borderId="1" xfId="0" applyNumberFormat="1" applyFill="1" applyBorder="1"/>
    <xf numFmtId="2" fontId="0" fillId="5" borderId="1" xfId="0" applyNumberFormat="1" applyFill="1" applyBorder="1"/>
    <xf numFmtId="2" fontId="0" fillId="6" borderId="1" xfId="0" applyNumberFormat="1" applyFill="1" applyBorder="1"/>
    <xf numFmtId="2" fontId="3" fillId="4" borderId="1" xfId="0" applyNumberFormat="1" applyFont="1" applyFill="1" applyBorder="1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protection locked="0"/>
    </xf>
    <xf numFmtId="0" fontId="0" fillId="0" borderId="1" xfId="0" applyBorder="1" applyAlignment="1" applyProtection="1">
      <protection hidden="1"/>
    </xf>
    <xf numFmtId="165" fontId="0" fillId="0" borderId="1" xfId="0" applyNumberFormat="1" applyBorder="1" applyProtection="1">
      <protection hidden="1"/>
    </xf>
    <xf numFmtId="0" fontId="0" fillId="0" borderId="1" xfId="0" applyBorder="1" applyProtection="1">
      <protection hidden="1"/>
    </xf>
    <xf numFmtId="0" fontId="4" fillId="0" borderId="0" xfId="0" applyFont="1" applyAlignment="1" applyProtection="1">
      <alignment vertical="center"/>
      <protection locked="0"/>
    </xf>
    <xf numFmtId="0" fontId="5" fillId="10" borderId="8" xfId="0" applyFont="1" applyFill="1" applyBorder="1" applyAlignment="1" applyProtection="1">
      <alignment horizontal="center" vertical="center"/>
      <protection locked="0"/>
    </xf>
    <xf numFmtId="0" fontId="16" fillId="7" borderId="22" xfId="0" applyNumberFormat="1" applyFont="1" applyFill="1" applyBorder="1" applyProtection="1">
      <protection locked="0"/>
    </xf>
    <xf numFmtId="3" fontId="5" fillId="10" borderId="25" xfId="0" applyNumberFormat="1" applyFont="1" applyFill="1" applyBorder="1" applyAlignment="1" applyProtection="1">
      <alignment horizontal="center" vertical="center"/>
      <protection hidden="1"/>
    </xf>
    <xf numFmtId="3" fontId="5" fillId="10" borderId="7" xfId="0" applyNumberFormat="1" applyFont="1" applyFill="1" applyBorder="1" applyAlignment="1" applyProtection="1">
      <alignment horizontal="center" vertical="center"/>
      <protection hidden="1"/>
    </xf>
    <xf numFmtId="2" fontId="9" fillId="10" borderId="28" xfId="0" applyNumberFormat="1" applyFont="1" applyFill="1" applyBorder="1" applyAlignment="1" applyProtection="1">
      <alignment horizontal="center" vertical="center"/>
      <protection hidden="1"/>
    </xf>
    <xf numFmtId="10" fontId="6" fillId="10" borderId="2" xfId="1" applyNumberFormat="1" applyFont="1" applyFill="1" applyBorder="1" applyAlignment="1" applyProtection="1">
      <alignment horizontal="center" vertical="center"/>
      <protection hidden="1"/>
    </xf>
    <xf numFmtId="2" fontId="9" fillId="0" borderId="3" xfId="0" applyNumberFormat="1" applyFont="1" applyBorder="1" applyAlignment="1" applyProtection="1">
      <alignment horizontal="center" vertical="center"/>
      <protection hidden="1"/>
    </xf>
    <xf numFmtId="10" fontId="6" fillId="2" borderId="2" xfId="1" applyNumberFormat="1" applyFont="1" applyFill="1" applyBorder="1" applyAlignment="1" applyProtection="1">
      <alignment horizontal="center" vertical="center"/>
      <protection hidden="1"/>
    </xf>
    <xf numFmtId="3" fontId="5" fillId="10" borderId="27" xfId="0" applyNumberFormat="1" applyFont="1" applyFill="1" applyBorder="1" applyAlignment="1" applyProtection="1">
      <alignment horizontal="center" vertical="center"/>
      <protection hidden="1"/>
    </xf>
    <xf numFmtId="3" fontId="5" fillId="7" borderId="19" xfId="0" applyNumberFormat="1" applyFont="1" applyFill="1" applyBorder="1" applyAlignment="1" applyProtection="1">
      <alignment horizontal="center" vertical="center"/>
      <protection hidden="1"/>
    </xf>
    <xf numFmtId="9" fontId="5" fillId="7" borderId="20" xfId="1" applyFont="1" applyFill="1" applyBorder="1" applyAlignment="1" applyProtection="1">
      <alignment horizontal="center" vertical="center"/>
      <protection hidden="1"/>
    </xf>
    <xf numFmtId="3" fontId="5" fillId="7" borderId="20" xfId="0" applyNumberFormat="1" applyFont="1" applyFill="1" applyBorder="1" applyAlignment="1" applyProtection="1">
      <alignment horizontal="center" vertical="center"/>
      <protection hidden="1"/>
    </xf>
    <xf numFmtId="3" fontId="5" fillId="7" borderId="25" xfId="0" applyNumberFormat="1" applyFont="1" applyFill="1" applyBorder="1" applyAlignment="1" applyProtection="1">
      <alignment horizontal="center" vertical="center"/>
      <protection hidden="1"/>
    </xf>
    <xf numFmtId="0" fontId="8" fillId="0" borderId="22" xfId="0" applyNumberFormat="1" applyFont="1" applyBorder="1" applyProtection="1">
      <protection hidden="1"/>
    </xf>
    <xf numFmtId="0" fontId="0" fillId="0" borderId="29" xfId="0" applyBorder="1" applyAlignment="1" applyProtection="1">
      <protection locked="0"/>
    </xf>
    <xf numFmtId="0" fontId="0" fillId="0" borderId="30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32" xfId="0" applyFill="1" applyBorder="1" applyProtection="1">
      <protection locked="0"/>
    </xf>
    <xf numFmtId="2" fontId="9" fillId="10" borderId="3" xfId="0" applyNumberFormat="1" applyFont="1" applyFill="1" applyBorder="1" applyAlignment="1" applyProtection="1">
      <alignment horizontal="center" vertical="center"/>
      <protection hidden="1"/>
    </xf>
    <xf numFmtId="165" fontId="9" fillId="10" borderId="3" xfId="0" applyNumberFormat="1" applyFont="1" applyFill="1" applyBorder="1" applyAlignment="1" applyProtection="1">
      <alignment horizontal="center" vertical="center"/>
      <protection hidden="1"/>
    </xf>
    <xf numFmtId="165" fontId="9" fillId="0" borderId="3" xfId="0" applyNumberFormat="1" applyFont="1" applyBorder="1" applyAlignment="1" applyProtection="1">
      <alignment horizontal="center" vertical="center"/>
      <protection hidden="1"/>
    </xf>
    <xf numFmtId="9" fontId="5" fillId="7" borderId="25" xfId="1" applyFont="1" applyFill="1" applyBorder="1" applyAlignment="1" applyProtection="1">
      <alignment horizontal="center" vertical="center"/>
      <protection hidden="1"/>
    </xf>
    <xf numFmtId="0" fontId="8" fillId="0" borderId="1" xfId="0" applyNumberFormat="1" applyFont="1" applyBorder="1" applyAlignment="1" applyProtection="1">
      <alignment horizontal="left" vertical="center"/>
      <protection hidden="1"/>
    </xf>
    <xf numFmtId="49" fontId="13" fillId="2" borderId="1" xfId="0" applyNumberFormat="1" applyFont="1" applyFill="1" applyBorder="1"/>
    <xf numFmtId="0" fontId="13" fillId="2" borderId="1" xfId="0" applyFont="1" applyFill="1" applyBorder="1"/>
    <xf numFmtId="0" fontId="12" fillId="2" borderId="1" xfId="0" applyFont="1" applyFill="1" applyBorder="1"/>
    <xf numFmtId="2" fontId="12" fillId="2" borderId="1" xfId="0" applyNumberFormat="1" applyFont="1" applyFill="1" applyBorder="1"/>
    <xf numFmtId="10" fontId="12" fillId="2" borderId="1" xfId="0" applyNumberFormat="1" applyFont="1" applyFill="1" applyBorder="1"/>
    <xf numFmtId="0" fontId="17" fillId="0" borderId="1" xfId="0" applyNumberFormat="1" applyFont="1" applyBorder="1" applyAlignment="1" applyProtection="1">
      <alignment horizontal="left" vertical="center"/>
      <protection hidden="1"/>
    </xf>
    <xf numFmtId="2" fontId="18" fillId="10" borderId="3" xfId="0" applyNumberFormat="1" applyFont="1" applyFill="1" applyBorder="1" applyAlignment="1" applyProtection="1">
      <alignment horizontal="center" vertical="center"/>
      <protection hidden="1"/>
    </xf>
    <xf numFmtId="165" fontId="18" fillId="10" borderId="3" xfId="0" applyNumberFormat="1" applyFont="1" applyFill="1" applyBorder="1" applyAlignment="1" applyProtection="1">
      <alignment horizontal="center" vertical="center"/>
      <protection hidden="1"/>
    </xf>
    <xf numFmtId="0" fontId="20" fillId="0" borderId="1" xfId="0" applyNumberFormat="1" applyFont="1" applyBorder="1" applyAlignment="1" applyProtection="1">
      <alignment horizontal="left" vertical="center"/>
      <protection hidden="1"/>
    </xf>
    <xf numFmtId="0" fontId="21" fillId="0" borderId="1" xfId="0" applyNumberFormat="1" applyFont="1" applyBorder="1" applyAlignment="1" applyProtection="1">
      <alignment horizontal="left" vertical="center"/>
      <protection hidden="1"/>
    </xf>
    <xf numFmtId="14" fontId="2" fillId="0" borderId="0" xfId="0" applyNumberFormat="1" applyFont="1"/>
    <xf numFmtId="14" fontId="0" fillId="0" borderId="0" xfId="0" applyNumberFormat="1" applyProtection="1">
      <protection locked="0"/>
    </xf>
    <xf numFmtId="0" fontId="20" fillId="0" borderId="14" xfId="0" applyNumberFormat="1" applyFont="1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top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1" fontId="5" fillId="0" borderId="23" xfId="0" applyNumberFormat="1" applyFont="1" applyBorder="1" applyAlignment="1" applyProtection="1">
      <alignment horizontal="center" vertical="center"/>
      <protection hidden="1"/>
    </xf>
    <xf numFmtId="1" fontId="5" fillId="0" borderId="24" xfId="0" applyNumberFormat="1" applyFont="1" applyBorder="1" applyAlignment="1" applyProtection="1">
      <alignment horizontal="center" vertical="center"/>
      <protection hidden="1"/>
    </xf>
    <xf numFmtId="1" fontId="5" fillId="10" borderId="23" xfId="0" applyNumberFormat="1" applyFont="1" applyFill="1" applyBorder="1" applyAlignment="1" applyProtection="1">
      <alignment horizontal="center" vertical="center"/>
      <protection hidden="1"/>
    </xf>
    <xf numFmtId="1" fontId="5" fillId="10" borderId="24" xfId="0" applyNumberFormat="1" applyFont="1" applyFill="1" applyBorder="1" applyAlignment="1" applyProtection="1">
      <alignment horizontal="center" vertical="center"/>
      <protection hidden="1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17" fontId="6" fillId="10" borderId="26" xfId="0" applyNumberFormat="1" applyFont="1" applyFill="1" applyBorder="1" applyAlignment="1" applyProtection="1">
      <alignment horizontal="center" vertical="center"/>
      <protection locked="0"/>
    </xf>
    <xf numFmtId="17" fontId="6" fillId="10" borderId="1" xfId="0" applyNumberFormat="1" applyFont="1" applyFill="1" applyBorder="1" applyAlignment="1" applyProtection="1">
      <alignment horizontal="center" vertical="center"/>
      <protection locked="0"/>
    </xf>
    <xf numFmtId="17" fontId="6" fillId="2" borderId="1" xfId="0" applyNumberFormat="1" applyFont="1" applyFill="1" applyBorder="1" applyAlignment="1" applyProtection="1">
      <alignment horizontal="center" vertical="center"/>
      <protection locked="0"/>
    </xf>
    <xf numFmtId="3" fontId="6" fillId="10" borderId="26" xfId="0" applyNumberFormat="1" applyFont="1" applyFill="1" applyBorder="1" applyAlignment="1" applyProtection="1">
      <alignment horizontal="center" vertical="center"/>
      <protection locked="0"/>
    </xf>
    <xf numFmtId="3" fontId="6" fillId="10" borderId="1" xfId="0" applyNumberFormat="1" applyFont="1" applyFill="1" applyBorder="1" applyAlignment="1" applyProtection="1">
      <alignment horizontal="center" vertical="center"/>
      <protection locked="0"/>
    </xf>
    <xf numFmtId="3" fontId="6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3" fontId="5" fillId="10" borderId="26" xfId="0" applyNumberFormat="1" applyFont="1" applyFill="1" applyBorder="1" applyAlignment="1" applyProtection="1">
      <alignment horizontal="center" vertical="center"/>
      <protection locked="0"/>
    </xf>
    <xf numFmtId="164" fontId="5" fillId="10" borderId="1" xfId="0" applyNumberFormat="1" applyFont="1" applyFill="1" applyBorder="1" applyAlignment="1" applyProtection="1">
      <alignment horizontal="center" vertical="center"/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locked="0"/>
    </xf>
    <xf numFmtId="3" fontId="5" fillId="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7" xfId="0" applyFont="1" applyBorder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3" fontId="5" fillId="10" borderId="16" xfId="0" applyNumberFormat="1" applyFont="1" applyFill="1" applyBorder="1" applyAlignment="1" applyProtection="1">
      <alignment horizontal="center" vertical="center"/>
      <protection locked="0"/>
    </xf>
    <xf numFmtId="3" fontId="5" fillId="10" borderId="14" xfId="0" applyNumberFormat="1" applyFont="1" applyFill="1" applyBorder="1" applyAlignment="1" applyProtection="1">
      <alignment horizontal="center" vertical="center"/>
      <protection locked="0"/>
    </xf>
    <xf numFmtId="3" fontId="5" fillId="10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3" fontId="5" fillId="2" borderId="14" xfId="0" applyNumberFormat="1" applyFont="1" applyFill="1" applyBorder="1" applyAlignment="1" applyProtection="1">
      <alignment horizontal="center" vertical="center"/>
      <protection locked="0"/>
    </xf>
    <xf numFmtId="3" fontId="5" fillId="2" borderId="15" xfId="0" applyNumberFormat="1" applyFont="1" applyFill="1" applyBorder="1" applyAlignment="1" applyProtection="1">
      <alignment horizontal="center" vertical="center"/>
      <protection locked="0"/>
    </xf>
    <xf numFmtId="17" fontId="6" fillId="10" borderId="31" xfId="0" applyNumberFormat="1" applyFont="1" applyFill="1" applyBorder="1" applyAlignment="1" applyProtection="1">
      <alignment horizontal="center" vertical="center"/>
      <protection locked="0"/>
    </xf>
    <xf numFmtId="17" fontId="6" fillId="10" borderId="30" xfId="0" applyNumberFormat="1" applyFont="1" applyFill="1" applyBorder="1" applyAlignment="1" applyProtection="1">
      <alignment horizontal="center" vertical="center"/>
      <protection locked="0"/>
    </xf>
    <xf numFmtId="17" fontId="6" fillId="10" borderId="16" xfId="0" applyNumberFormat="1" applyFont="1" applyFill="1" applyBorder="1" applyAlignment="1" applyProtection="1">
      <alignment horizontal="center" vertical="center"/>
      <protection locked="0"/>
    </xf>
    <xf numFmtId="1" fontId="5" fillId="10" borderId="29" xfId="0" applyNumberFormat="1" applyFont="1" applyFill="1" applyBorder="1" applyAlignment="1" applyProtection="1">
      <alignment horizontal="center" vertical="center"/>
      <protection hidden="1"/>
    </xf>
    <xf numFmtId="1" fontId="5" fillId="10" borderId="30" xfId="0" applyNumberFormat="1" applyFont="1" applyFill="1" applyBorder="1" applyAlignment="1" applyProtection="1">
      <alignment horizontal="center" vertical="center"/>
      <protection hidden="1"/>
    </xf>
    <xf numFmtId="1" fontId="5" fillId="10" borderId="16" xfId="0" applyNumberFormat="1" applyFont="1" applyFill="1" applyBorder="1" applyAlignment="1" applyProtection="1">
      <alignment horizontal="center" vertical="center"/>
      <protection hidden="1"/>
    </xf>
    <xf numFmtId="1" fontId="5" fillId="0" borderId="29" xfId="0" applyNumberFormat="1" applyFont="1" applyBorder="1" applyAlignment="1" applyProtection="1">
      <alignment horizontal="center" vertical="center"/>
      <protection hidden="1"/>
    </xf>
    <xf numFmtId="1" fontId="5" fillId="0" borderId="30" xfId="0" applyNumberFormat="1" applyFont="1" applyBorder="1" applyAlignment="1" applyProtection="1">
      <alignment horizontal="center" vertical="center"/>
      <protection hidden="1"/>
    </xf>
    <xf numFmtId="1" fontId="5" fillId="0" borderId="16" xfId="0" applyNumberFormat="1" applyFont="1" applyBorder="1" applyAlignment="1" applyProtection="1">
      <alignment horizontal="center" vertical="center"/>
      <protection hidden="1"/>
    </xf>
    <xf numFmtId="17" fontId="6" fillId="2" borderId="31" xfId="0" applyNumberFormat="1" applyFont="1" applyFill="1" applyBorder="1" applyAlignment="1" applyProtection="1">
      <alignment horizontal="center" vertical="center"/>
      <protection locked="0"/>
    </xf>
    <xf numFmtId="17" fontId="6" fillId="2" borderId="30" xfId="0" applyNumberFormat="1" applyFont="1" applyFill="1" applyBorder="1" applyAlignment="1" applyProtection="1">
      <alignment horizontal="center" vertical="center"/>
      <protection locked="0"/>
    </xf>
    <xf numFmtId="17" fontId="6" fillId="2" borderId="16" xfId="0" applyNumberFormat="1" applyFont="1" applyFill="1" applyBorder="1" applyAlignment="1" applyProtection="1">
      <alignment horizontal="center" vertical="center"/>
      <protection locked="0"/>
    </xf>
    <xf numFmtId="3" fontId="6" fillId="2" borderId="31" xfId="0" applyNumberFormat="1" applyFont="1" applyFill="1" applyBorder="1" applyAlignment="1" applyProtection="1">
      <alignment horizontal="center" vertical="center"/>
      <protection hidden="1"/>
    </xf>
    <xf numFmtId="3" fontId="6" fillId="2" borderId="30" xfId="0" applyNumberFormat="1" applyFont="1" applyFill="1" applyBorder="1" applyAlignment="1" applyProtection="1">
      <alignment horizontal="center" vertical="center"/>
      <protection hidden="1"/>
    </xf>
    <xf numFmtId="3" fontId="6" fillId="2" borderId="16" xfId="0" applyNumberFormat="1" applyFont="1" applyFill="1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3" fontId="6" fillId="10" borderId="31" xfId="0" applyNumberFormat="1" applyFont="1" applyFill="1" applyBorder="1" applyAlignment="1" applyProtection="1">
      <alignment horizontal="center" vertical="center"/>
      <protection hidden="1"/>
    </xf>
    <xf numFmtId="3" fontId="6" fillId="10" borderId="30" xfId="0" applyNumberFormat="1" applyFont="1" applyFill="1" applyBorder="1" applyAlignment="1" applyProtection="1">
      <alignment horizontal="center" vertical="center"/>
      <protection hidden="1"/>
    </xf>
    <xf numFmtId="3" fontId="6" fillId="10" borderId="16" xfId="0" applyNumberFormat="1" applyFont="1" applyFill="1" applyBorder="1" applyAlignment="1" applyProtection="1">
      <alignment horizontal="center" vertical="center"/>
      <protection hidden="1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Pourcentage" xfId="1" builtinId="5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1005"/>
  <sheetViews>
    <sheetView tabSelected="1" view="pageBreakPreview" zoomScale="90" zoomScaleSheetLayoutView="90" workbookViewId="0"/>
  </sheetViews>
  <sheetFormatPr baseColWidth="10" defaultRowHeight="15"/>
  <cols>
    <col min="1" max="1" width="6.42578125" style="56" bestFit="1" customWidth="1"/>
    <col min="2" max="2" width="13.85546875" style="56" customWidth="1"/>
    <col min="3" max="3" width="29.42578125" style="56" customWidth="1"/>
    <col min="4" max="4" width="22.42578125" style="56" customWidth="1"/>
    <col min="5" max="5" width="20.28515625" style="56" customWidth="1"/>
    <col min="6" max="6" width="14.28515625" style="56" customWidth="1"/>
    <col min="7" max="7" width="13" style="56" customWidth="1"/>
    <col min="8" max="9" width="11.42578125" style="56"/>
    <col min="10" max="10" width="0" style="56" hidden="1" customWidth="1"/>
    <col min="11" max="11" width="18" style="56" hidden="1" customWidth="1"/>
    <col min="12" max="16384" width="11.42578125" style="56"/>
  </cols>
  <sheetData>
    <row r="3" spans="1:11" ht="18.75">
      <c r="B3" s="106" t="s">
        <v>261</v>
      </c>
      <c r="C3" s="106"/>
      <c r="D3" s="106"/>
      <c r="E3" s="106"/>
      <c r="F3" s="106"/>
      <c r="G3" s="106"/>
      <c r="H3" s="106"/>
      <c r="J3" s="104" t="s">
        <v>257</v>
      </c>
      <c r="K3" s="57" t="s">
        <v>260</v>
      </c>
    </row>
    <row r="4" spans="1:11" ht="15.75">
      <c r="A4" s="105" t="s">
        <v>256</v>
      </c>
      <c r="B4" s="107" t="s">
        <v>249</v>
      </c>
      <c r="C4" s="108" t="s">
        <v>250</v>
      </c>
      <c r="D4" s="108" t="s">
        <v>185</v>
      </c>
      <c r="E4" s="108" t="s">
        <v>200</v>
      </c>
      <c r="F4" s="108" t="s">
        <v>255</v>
      </c>
      <c r="G4" s="108"/>
      <c r="H4" s="108" t="s">
        <v>201</v>
      </c>
      <c r="J4" s="104"/>
      <c r="K4" s="58">
        <v>43101</v>
      </c>
    </row>
    <row r="5" spans="1:11" ht="15.75">
      <c r="A5" s="105"/>
      <c r="B5" s="107"/>
      <c r="C5" s="108"/>
      <c r="D5" s="108"/>
      <c r="E5" s="108"/>
      <c r="F5" s="59" t="s">
        <v>245</v>
      </c>
      <c r="G5" s="59" t="s">
        <v>251</v>
      </c>
      <c r="H5" s="108"/>
      <c r="J5" s="104"/>
      <c r="K5" s="58">
        <v>43465</v>
      </c>
    </row>
    <row r="6" spans="1:11">
      <c r="A6" s="60">
        <v>1</v>
      </c>
      <c r="B6" s="61">
        <v>43102</v>
      </c>
      <c r="C6" s="62" t="s">
        <v>97</v>
      </c>
      <c r="D6" s="63" t="str">
        <f t="shared" ref="D6:D35" si="0">IF(C6&lt;&gt;"",VLOOKUP(C6,baseDonnees,2,FALSE),"")</f>
        <v>YASSA</v>
      </c>
      <c r="E6" s="63" t="str">
        <f t="shared" ref="E6:E35" si="1">IF(C6&lt;&gt;"",VLOOKUP(C6,baseDonnees,3,FALSE),"")</f>
        <v>DEPOT</v>
      </c>
      <c r="F6" s="57">
        <v>0</v>
      </c>
      <c r="G6" s="57">
        <v>40</v>
      </c>
      <c r="H6" s="64">
        <f>(F6+G6)/20</f>
        <v>2</v>
      </c>
      <c r="J6" s="65">
        <f>IF(AND(B6&gt;=$K$4,B6&lt;=$K$5),MONTH(B6),0)</f>
        <v>1</v>
      </c>
    </row>
    <row r="7" spans="1:11">
      <c r="A7" s="60">
        <v>2</v>
      </c>
      <c r="B7" s="61">
        <v>43102</v>
      </c>
      <c r="C7" s="62" t="s">
        <v>105</v>
      </c>
      <c r="D7" s="63">
        <f t="shared" si="0"/>
        <v>0</v>
      </c>
      <c r="E7" s="63" t="str">
        <f t="shared" si="1"/>
        <v>BORIS</v>
      </c>
      <c r="F7" s="57"/>
      <c r="G7" s="57">
        <v>100</v>
      </c>
      <c r="H7" s="64">
        <f t="shared" ref="H7:H70" si="2">(F7+G7)/20</f>
        <v>5</v>
      </c>
      <c r="J7" s="65">
        <f t="shared" ref="J7:J70" si="3">IF(AND(B7&gt;=$K$4,B7&lt;=$K$5),MONTH(B7),0)</f>
        <v>1</v>
      </c>
    </row>
    <row r="8" spans="1:11">
      <c r="A8" s="60">
        <v>3</v>
      </c>
      <c r="B8" s="61">
        <v>43102</v>
      </c>
      <c r="C8" s="62" t="s">
        <v>24</v>
      </c>
      <c r="D8" s="63" t="str">
        <f t="shared" si="0"/>
        <v>YATICA</v>
      </c>
      <c r="E8" s="63" t="str">
        <f t="shared" si="1"/>
        <v>PIERRE</v>
      </c>
      <c r="F8" s="57"/>
      <c r="G8" s="57">
        <v>100</v>
      </c>
      <c r="H8" s="64">
        <f t="shared" si="2"/>
        <v>5</v>
      </c>
      <c r="J8" s="65">
        <f t="shared" si="3"/>
        <v>1</v>
      </c>
    </row>
    <row r="9" spans="1:11">
      <c r="A9" s="60">
        <v>4</v>
      </c>
      <c r="B9" s="61">
        <v>43102</v>
      </c>
      <c r="C9" s="62" t="s">
        <v>108</v>
      </c>
      <c r="D9" s="63">
        <f t="shared" si="0"/>
        <v>0</v>
      </c>
      <c r="E9" s="63" t="str">
        <f t="shared" si="1"/>
        <v>BORIS</v>
      </c>
      <c r="F9" s="57"/>
      <c r="G9" s="57">
        <v>160</v>
      </c>
      <c r="H9" s="64">
        <f t="shared" si="2"/>
        <v>8</v>
      </c>
      <c r="J9" s="65">
        <f t="shared" si="3"/>
        <v>1</v>
      </c>
    </row>
    <row r="10" spans="1:11">
      <c r="A10" s="60">
        <v>5</v>
      </c>
      <c r="B10" s="61">
        <v>43103</v>
      </c>
      <c r="C10" s="62" t="s">
        <v>153</v>
      </c>
      <c r="D10" s="63">
        <f t="shared" si="0"/>
        <v>0</v>
      </c>
      <c r="E10" s="63" t="str">
        <f t="shared" si="1"/>
        <v>PIERRE</v>
      </c>
      <c r="F10" s="57"/>
      <c r="G10" s="57">
        <v>373</v>
      </c>
      <c r="H10" s="64">
        <f t="shared" si="2"/>
        <v>18.649999999999999</v>
      </c>
      <c r="J10" s="65">
        <f t="shared" si="3"/>
        <v>1</v>
      </c>
    </row>
    <row r="11" spans="1:11">
      <c r="A11" s="60">
        <v>6</v>
      </c>
      <c r="B11" s="61">
        <v>43103</v>
      </c>
      <c r="C11" s="62" t="s">
        <v>36</v>
      </c>
      <c r="D11" s="63" t="str">
        <f t="shared" si="0"/>
        <v>NGODI BAKOKO</v>
      </c>
      <c r="E11" s="63" t="str">
        <f t="shared" si="1"/>
        <v>PIERRE</v>
      </c>
      <c r="F11" s="57"/>
      <c r="G11" s="57">
        <v>150</v>
      </c>
      <c r="H11" s="64">
        <f t="shared" si="2"/>
        <v>7.5</v>
      </c>
      <c r="J11" s="65">
        <f t="shared" si="3"/>
        <v>1</v>
      </c>
    </row>
    <row r="12" spans="1:11">
      <c r="A12" s="60">
        <v>7</v>
      </c>
      <c r="B12" s="61">
        <v>43103</v>
      </c>
      <c r="C12" s="62" t="s">
        <v>160</v>
      </c>
      <c r="D12" s="63" t="str">
        <f t="shared" si="0"/>
        <v>LOGBABA JARDIN</v>
      </c>
      <c r="E12" s="63" t="str">
        <f t="shared" si="1"/>
        <v>PIERRE</v>
      </c>
      <c r="F12" s="57"/>
      <c r="G12" s="57">
        <v>57</v>
      </c>
      <c r="H12" s="64">
        <f t="shared" si="2"/>
        <v>2.85</v>
      </c>
      <c r="J12" s="65">
        <f t="shared" si="3"/>
        <v>1</v>
      </c>
    </row>
    <row r="13" spans="1:11">
      <c r="A13" s="60">
        <v>8</v>
      </c>
      <c r="B13" s="61">
        <v>43103</v>
      </c>
      <c r="C13" s="62" t="s">
        <v>175</v>
      </c>
      <c r="D13" s="63">
        <f t="shared" si="0"/>
        <v>0</v>
      </c>
      <c r="E13" s="63" t="str">
        <f t="shared" si="1"/>
        <v>PIERRE</v>
      </c>
      <c r="F13" s="57"/>
      <c r="G13" s="57">
        <v>100</v>
      </c>
      <c r="H13" s="64">
        <f t="shared" si="2"/>
        <v>5</v>
      </c>
      <c r="J13" s="65">
        <f t="shared" si="3"/>
        <v>1</v>
      </c>
    </row>
    <row r="14" spans="1:11">
      <c r="A14" s="60">
        <v>9</v>
      </c>
      <c r="B14" s="61">
        <v>43103</v>
      </c>
      <c r="C14" s="62" t="s">
        <v>62</v>
      </c>
      <c r="D14" s="63" t="str">
        <f t="shared" si="0"/>
        <v>YASSA</v>
      </c>
      <c r="E14" s="63" t="str">
        <f t="shared" si="1"/>
        <v>PIERRE</v>
      </c>
      <c r="F14" s="57"/>
      <c r="G14" s="57">
        <v>50</v>
      </c>
      <c r="H14" s="64">
        <f t="shared" si="2"/>
        <v>2.5</v>
      </c>
      <c r="J14" s="65">
        <f t="shared" si="3"/>
        <v>1</v>
      </c>
    </row>
    <row r="15" spans="1:11">
      <c r="A15" s="60">
        <v>10</v>
      </c>
      <c r="B15" s="61">
        <v>43103</v>
      </c>
      <c r="C15" s="62" t="s">
        <v>64</v>
      </c>
      <c r="D15" s="63" t="str">
        <f t="shared" si="0"/>
        <v>MAETURE</v>
      </c>
      <c r="E15" s="63" t="str">
        <f t="shared" si="1"/>
        <v>PIERRE</v>
      </c>
      <c r="F15" s="57"/>
      <c r="G15" s="57">
        <v>150</v>
      </c>
      <c r="H15" s="64">
        <f t="shared" si="2"/>
        <v>7.5</v>
      </c>
      <c r="J15" s="65">
        <f t="shared" si="3"/>
        <v>1</v>
      </c>
    </row>
    <row r="16" spans="1:11">
      <c r="A16" s="60">
        <v>11</v>
      </c>
      <c r="B16" s="61">
        <v>43103</v>
      </c>
      <c r="C16" s="62" t="s">
        <v>75</v>
      </c>
      <c r="D16" s="63" t="str">
        <f t="shared" si="0"/>
        <v>JAPOMA</v>
      </c>
      <c r="E16" s="63" t="str">
        <f t="shared" si="1"/>
        <v>PIERRE</v>
      </c>
      <c r="F16" s="57"/>
      <c r="G16" s="57">
        <v>100</v>
      </c>
      <c r="H16" s="64">
        <f t="shared" si="2"/>
        <v>5</v>
      </c>
      <c r="J16" s="65">
        <f t="shared" si="3"/>
        <v>1</v>
      </c>
    </row>
    <row r="17" spans="1:10">
      <c r="A17" s="60">
        <v>12</v>
      </c>
      <c r="B17" s="61">
        <v>43103</v>
      </c>
      <c r="C17" s="62" t="s">
        <v>5</v>
      </c>
      <c r="D17" s="63">
        <f t="shared" si="0"/>
        <v>0</v>
      </c>
      <c r="E17" s="63" t="str">
        <f t="shared" si="1"/>
        <v>PIERRE</v>
      </c>
      <c r="F17" s="57"/>
      <c r="G17" s="57">
        <v>100</v>
      </c>
      <c r="H17" s="64">
        <f t="shared" si="2"/>
        <v>5</v>
      </c>
      <c r="J17" s="65">
        <f t="shared" si="3"/>
        <v>1</v>
      </c>
    </row>
    <row r="18" spans="1:10">
      <c r="A18" s="60">
        <v>13</v>
      </c>
      <c r="B18" s="61">
        <v>43103</v>
      </c>
      <c r="C18" s="62" t="s">
        <v>111</v>
      </c>
      <c r="D18" s="63">
        <f t="shared" si="0"/>
        <v>0</v>
      </c>
      <c r="E18" s="63" t="str">
        <f t="shared" si="1"/>
        <v>PIERRE</v>
      </c>
      <c r="F18" s="57"/>
      <c r="G18" s="57">
        <v>100</v>
      </c>
      <c r="H18" s="64">
        <f t="shared" si="2"/>
        <v>5</v>
      </c>
      <c r="J18" s="65">
        <f t="shared" si="3"/>
        <v>1</v>
      </c>
    </row>
    <row r="19" spans="1:10">
      <c r="A19" s="60">
        <v>14</v>
      </c>
      <c r="B19" s="61">
        <v>43103</v>
      </c>
      <c r="C19" s="62" t="s">
        <v>74</v>
      </c>
      <c r="D19" s="63" t="str">
        <f t="shared" si="0"/>
        <v>BANGA MPOGO</v>
      </c>
      <c r="E19" s="63" t="str">
        <f t="shared" si="1"/>
        <v>PIERRE</v>
      </c>
      <c r="F19" s="57"/>
      <c r="G19" s="57">
        <v>150</v>
      </c>
      <c r="H19" s="64">
        <f t="shared" si="2"/>
        <v>7.5</v>
      </c>
      <c r="J19" s="65">
        <f t="shared" si="3"/>
        <v>1</v>
      </c>
    </row>
    <row r="20" spans="1:10">
      <c r="A20" s="60">
        <v>15</v>
      </c>
      <c r="B20" s="61">
        <v>43103</v>
      </c>
      <c r="C20" s="62" t="s">
        <v>85</v>
      </c>
      <c r="D20" s="63">
        <f t="shared" si="0"/>
        <v>0</v>
      </c>
      <c r="E20" s="63" t="str">
        <f t="shared" si="1"/>
        <v>BORIS</v>
      </c>
      <c r="F20" s="57"/>
      <c r="G20" s="57">
        <v>100</v>
      </c>
      <c r="H20" s="64">
        <f t="shared" si="2"/>
        <v>5</v>
      </c>
      <c r="J20" s="65">
        <f t="shared" si="3"/>
        <v>1</v>
      </c>
    </row>
    <row r="21" spans="1:10">
      <c r="A21" s="60">
        <v>16</v>
      </c>
      <c r="B21" s="61">
        <v>43103</v>
      </c>
      <c r="C21" s="62" t="s">
        <v>177</v>
      </c>
      <c r="D21" s="63" t="str">
        <f t="shared" si="0"/>
        <v>BWANG</v>
      </c>
      <c r="E21" s="63" t="str">
        <f t="shared" si="1"/>
        <v>BORIS</v>
      </c>
      <c r="F21" s="57"/>
      <c r="G21" s="57">
        <v>200</v>
      </c>
      <c r="H21" s="64">
        <f t="shared" si="2"/>
        <v>10</v>
      </c>
      <c r="J21" s="65">
        <f t="shared" si="3"/>
        <v>1</v>
      </c>
    </row>
    <row r="22" spans="1:10">
      <c r="A22" s="60">
        <v>17</v>
      </c>
      <c r="B22" s="61">
        <v>43103</v>
      </c>
      <c r="C22" s="62" t="s">
        <v>155</v>
      </c>
      <c r="D22" s="63" t="str">
        <f t="shared" si="0"/>
        <v>JAPOMA</v>
      </c>
      <c r="E22" s="63" t="str">
        <f t="shared" si="1"/>
        <v>PIERRE</v>
      </c>
      <c r="F22" s="57"/>
      <c r="G22" s="57">
        <v>50</v>
      </c>
      <c r="H22" s="64">
        <f t="shared" si="2"/>
        <v>2.5</v>
      </c>
      <c r="J22" s="65">
        <f t="shared" si="3"/>
        <v>1</v>
      </c>
    </row>
    <row r="23" spans="1:10">
      <c r="A23" s="60">
        <v>18</v>
      </c>
      <c r="B23" s="61">
        <v>43104</v>
      </c>
      <c r="C23" s="62" t="s">
        <v>6</v>
      </c>
      <c r="D23" s="63">
        <f t="shared" si="0"/>
        <v>0</v>
      </c>
      <c r="E23" s="63" t="str">
        <f t="shared" si="1"/>
        <v>BORIS</v>
      </c>
      <c r="F23" s="57"/>
      <c r="G23" s="57">
        <v>150</v>
      </c>
      <c r="H23" s="64">
        <f t="shared" si="2"/>
        <v>7.5</v>
      </c>
      <c r="J23" s="65">
        <f t="shared" si="3"/>
        <v>1</v>
      </c>
    </row>
    <row r="24" spans="1:10">
      <c r="A24" s="60">
        <v>19</v>
      </c>
      <c r="B24" s="61">
        <v>43104</v>
      </c>
      <c r="C24" s="62" t="s">
        <v>83</v>
      </c>
      <c r="D24" s="63">
        <f t="shared" si="0"/>
        <v>0</v>
      </c>
      <c r="E24" s="63" t="str">
        <f t="shared" si="1"/>
        <v>BORIS</v>
      </c>
      <c r="F24" s="57"/>
      <c r="G24" s="57">
        <v>71</v>
      </c>
      <c r="H24" s="64">
        <f t="shared" si="2"/>
        <v>3.55</v>
      </c>
      <c r="J24" s="65">
        <f t="shared" si="3"/>
        <v>1</v>
      </c>
    </row>
    <row r="25" spans="1:10">
      <c r="A25" s="60">
        <v>20</v>
      </c>
      <c r="B25" s="61">
        <v>43104</v>
      </c>
      <c r="C25" s="62" t="s">
        <v>46</v>
      </c>
      <c r="D25" s="63" t="str">
        <f t="shared" si="0"/>
        <v>PK12</v>
      </c>
      <c r="E25" s="63" t="str">
        <f t="shared" si="1"/>
        <v>PIERRE</v>
      </c>
      <c r="F25" s="57"/>
      <c r="G25" s="57">
        <v>150</v>
      </c>
      <c r="H25" s="64">
        <f t="shared" si="2"/>
        <v>7.5</v>
      </c>
      <c r="J25" s="65">
        <f t="shared" si="3"/>
        <v>1</v>
      </c>
    </row>
    <row r="26" spans="1:10">
      <c r="A26" s="60">
        <v>21</v>
      </c>
      <c r="B26" s="61">
        <v>43104</v>
      </c>
      <c r="C26" s="62" t="s">
        <v>75</v>
      </c>
      <c r="D26" s="63" t="str">
        <f t="shared" si="0"/>
        <v>JAPOMA</v>
      </c>
      <c r="E26" s="63" t="str">
        <f t="shared" si="1"/>
        <v>PIERRE</v>
      </c>
      <c r="F26" s="57"/>
      <c r="G26" s="57">
        <v>98</v>
      </c>
      <c r="H26" s="64">
        <f t="shared" si="2"/>
        <v>4.9000000000000004</v>
      </c>
      <c r="J26" s="65">
        <f t="shared" si="3"/>
        <v>1</v>
      </c>
    </row>
    <row r="27" spans="1:10">
      <c r="A27" s="60">
        <v>22</v>
      </c>
      <c r="B27" s="61">
        <v>43104</v>
      </c>
      <c r="C27" s="62" t="s">
        <v>90</v>
      </c>
      <c r="D27" s="63" t="str">
        <f t="shared" si="0"/>
        <v>JAPOMA</v>
      </c>
      <c r="E27" s="63" t="str">
        <f t="shared" si="1"/>
        <v>PIERRE</v>
      </c>
      <c r="F27" s="57"/>
      <c r="G27" s="57">
        <v>88</v>
      </c>
      <c r="H27" s="64">
        <f t="shared" si="2"/>
        <v>4.4000000000000004</v>
      </c>
      <c r="J27" s="65">
        <f t="shared" si="3"/>
        <v>1</v>
      </c>
    </row>
    <row r="28" spans="1:10">
      <c r="A28" s="60">
        <v>23</v>
      </c>
      <c r="B28" s="61">
        <v>43104</v>
      </c>
      <c r="C28" s="62" t="s">
        <v>57</v>
      </c>
      <c r="D28" s="63">
        <f t="shared" si="0"/>
        <v>0</v>
      </c>
      <c r="E28" s="63" t="str">
        <f t="shared" si="1"/>
        <v>PIERRE</v>
      </c>
      <c r="F28" s="57"/>
      <c r="G28" s="57">
        <v>45</v>
      </c>
      <c r="H28" s="64">
        <f t="shared" si="2"/>
        <v>2.25</v>
      </c>
      <c r="J28" s="65">
        <f t="shared" si="3"/>
        <v>1</v>
      </c>
    </row>
    <row r="29" spans="1:10">
      <c r="A29" s="60">
        <v>24</v>
      </c>
      <c r="B29" s="61">
        <v>43104</v>
      </c>
      <c r="C29" s="62" t="s">
        <v>152</v>
      </c>
      <c r="D29" s="63">
        <f t="shared" si="0"/>
        <v>0</v>
      </c>
      <c r="E29" s="63" t="str">
        <f t="shared" si="1"/>
        <v>PIERRE</v>
      </c>
      <c r="F29" s="57"/>
      <c r="G29" s="57">
        <v>45</v>
      </c>
      <c r="H29" s="64">
        <f t="shared" si="2"/>
        <v>2.25</v>
      </c>
      <c r="J29" s="65">
        <f t="shared" si="3"/>
        <v>1</v>
      </c>
    </row>
    <row r="30" spans="1:10">
      <c r="A30" s="60">
        <v>25</v>
      </c>
      <c r="B30" s="61">
        <v>43104</v>
      </c>
      <c r="C30" s="62" t="s">
        <v>135</v>
      </c>
      <c r="D30" s="63">
        <f t="shared" si="0"/>
        <v>0</v>
      </c>
      <c r="E30" s="63" t="str">
        <f t="shared" si="1"/>
        <v>PIERRE</v>
      </c>
      <c r="F30" s="57"/>
      <c r="G30" s="57">
        <v>53</v>
      </c>
      <c r="H30" s="64">
        <f t="shared" si="2"/>
        <v>2.65</v>
      </c>
      <c r="J30" s="65">
        <f t="shared" si="3"/>
        <v>1</v>
      </c>
    </row>
    <row r="31" spans="1:10">
      <c r="A31" s="60">
        <v>26</v>
      </c>
      <c r="B31" s="61">
        <v>43104</v>
      </c>
      <c r="C31" s="62" t="s">
        <v>56</v>
      </c>
      <c r="D31" s="63" t="str">
        <f t="shared" si="0"/>
        <v>CARREFOUR ARI</v>
      </c>
      <c r="E31" s="63" t="str">
        <f t="shared" si="1"/>
        <v>BORIS</v>
      </c>
      <c r="F31" s="57"/>
      <c r="G31" s="57">
        <v>700</v>
      </c>
      <c r="H31" s="64">
        <f t="shared" si="2"/>
        <v>35</v>
      </c>
      <c r="J31" s="65">
        <f t="shared" si="3"/>
        <v>1</v>
      </c>
    </row>
    <row r="32" spans="1:10">
      <c r="A32" s="60">
        <v>27</v>
      </c>
      <c r="B32" s="61">
        <v>43104</v>
      </c>
      <c r="C32" s="62" t="s">
        <v>89</v>
      </c>
      <c r="D32" s="63" t="str">
        <f t="shared" si="0"/>
        <v>AXE 3 BORDELLE</v>
      </c>
      <c r="E32" s="63" t="str">
        <f t="shared" si="1"/>
        <v>BORIS</v>
      </c>
      <c r="F32" s="57"/>
      <c r="G32" s="57">
        <v>130</v>
      </c>
      <c r="H32" s="64">
        <f t="shared" si="2"/>
        <v>6.5</v>
      </c>
      <c r="J32" s="65">
        <f t="shared" si="3"/>
        <v>1</v>
      </c>
    </row>
    <row r="33" spans="1:10">
      <c r="A33" s="60">
        <v>28</v>
      </c>
      <c r="B33" s="61">
        <v>43104</v>
      </c>
      <c r="C33" s="62" t="s">
        <v>184</v>
      </c>
      <c r="D33" s="63">
        <f t="shared" si="0"/>
        <v>0</v>
      </c>
      <c r="E33" s="63" t="str">
        <f t="shared" si="1"/>
        <v>PIERRE</v>
      </c>
      <c r="F33" s="57"/>
      <c r="G33" s="57">
        <v>70</v>
      </c>
      <c r="H33" s="64">
        <f t="shared" si="2"/>
        <v>3.5</v>
      </c>
      <c r="J33" s="65">
        <f t="shared" si="3"/>
        <v>1</v>
      </c>
    </row>
    <row r="34" spans="1:10">
      <c r="A34" s="60">
        <v>29</v>
      </c>
      <c r="B34" s="61">
        <v>43104</v>
      </c>
      <c r="C34" s="62" t="s">
        <v>173</v>
      </c>
      <c r="D34" s="63" t="str">
        <f t="shared" si="0"/>
        <v>ARI-DEPOT GUINESS</v>
      </c>
      <c r="E34" s="63" t="str">
        <f t="shared" si="1"/>
        <v>PIERRE</v>
      </c>
      <c r="F34" s="57"/>
      <c r="G34" s="57">
        <v>100</v>
      </c>
      <c r="H34" s="64">
        <f t="shared" si="2"/>
        <v>5</v>
      </c>
      <c r="J34" s="65">
        <f t="shared" si="3"/>
        <v>1</v>
      </c>
    </row>
    <row r="35" spans="1:10">
      <c r="A35" s="60">
        <v>30</v>
      </c>
      <c r="B35" s="61">
        <v>43104</v>
      </c>
      <c r="C35" s="62" t="s">
        <v>41</v>
      </c>
      <c r="D35" s="63">
        <f t="shared" si="0"/>
        <v>0</v>
      </c>
      <c r="E35" s="63" t="str">
        <f t="shared" si="1"/>
        <v>BORIS</v>
      </c>
      <c r="F35" s="57"/>
      <c r="G35" s="57">
        <v>150</v>
      </c>
      <c r="H35" s="64">
        <f t="shared" si="2"/>
        <v>7.5</v>
      </c>
      <c r="J35" s="65">
        <f t="shared" si="3"/>
        <v>1</v>
      </c>
    </row>
    <row r="36" spans="1:10">
      <c r="A36" s="60">
        <v>31</v>
      </c>
      <c r="B36" s="61">
        <v>43104</v>
      </c>
      <c r="C36" s="62" t="s">
        <v>10</v>
      </c>
      <c r="D36" s="63" t="str">
        <f t="shared" ref="D36:D41" si="4">IF(C36&lt;&gt;"",VLOOKUP(C36,baseDonnees,2,FALSE),"")</f>
        <v>YASSA</v>
      </c>
      <c r="E36" s="63" t="str">
        <f t="shared" ref="E36:E41" si="5">IF(C36&lt;&gt;"",VLOOKUP(C36,baseDonnees,3,FALSE),"")</f>
        <v>BORIS</v>
      </c>
      <c r="F36" s="57"/>
      <c r="G36" s="57">
        <v>100</v>
      </c>
      <c r="H36" s="64">
        <f t="shared" si="2"/>
        <v>5</v>
      </c>
      <c r="J36" s="65">
        <f t="shared" si="3"/>
        <v>1</v>
      </c>
    </row>
    <row r="37" spans="1:10">
      <c r="A37" s="60">
        <v>32</v>
      </c>
      <c r="B37" s="61">
        <v>43104</v>
      </c>
      <c r="C37" s="62" t="s">
        <v>108</v>
      </c>
      <c r="D37" s="63">
        <f t="shared" si="4"/>
        <v>0</v>
      </c>
      <c r="E37" s="63" t="str">
        <f t="shared" si="5"/>
        <v>BORIS</v>
      </c>
      <c r="F37" s="57"/>
      <c r="G37" s="57">
        <v>150</v>
      </c>
      <c r="H37" s="64">
        <f t="shared" si="2"/>
        <v>7.5</v>
      </c>
      <c r="J37" s="65">
        <f t="shared" si="3"/>
        <v>1</v>
      </c>
    </row>
    <row r="38" spans="1:10">
      <c r="A38" s="60">
        <v>33</v>
      </c>
      <c r="B38" s="61">
        <v>43104</v>
      </c>
      <c r="C38" s="62" t="s">
        <v>61</v>
      </c>
      <c r="D38" s="63">
        <f t="shared" si="4"/>
        <v>0</v>
      </c>
      <c r="E38" s="63" t="str">
        <f t="shared" si="5"/>
        <v>PIERRE</v>
      </c>
      <c r="F38" s="57"/>
      <c r="G38" s="57">
        <v>90</v>
      </c>
      <c r="H38" s="64">
        <f t="shared" si="2"/>
        <v>4.5</v>
      </c>
      <c r="J38" s="65">
        <f t="shared" si="3"/>
        <v>1</v>
      </c>
    </row>
    <row r="39" spans="1:10">
      <c r="A39" s="60">
        <v>34</v>
      </c>
      <c r="B39" s="61">
        <v>43104</v>
      </c>
      <c r="C39" s="62" t="s">
        <v>81</v>
      </c>
      <c r="D39" s="63">
        <f t="shared" si="4"/>
        <v>0</v>
      </c>
      <c r="E39" s="63" t="str">
        <f t="shared" si="5"/>
        <v>PIERRE</v>
      </c>
      <c r="F39" s="57"/>
      <c r="G39" s="57">
        <v>200</v>
      </c>
      <c r="H39" s="64">
        <f t="shared" si="2"/>
        <v>10</v>
      </c>
      <c r="J39" s="65">
        <f t="shared" si="3"/>
        <v>1</v>
      </c>
    </row>
    <row r="40" spans="1:10">
      <c r="A40" s="60">
        <v>35</v>
      </c>
      <c r="B40" s="61">
        <v>43104</v>
      </c>
      <c r="C40" s="62" t="s">
        <v>21</v>
      </c>
      <c r="D40" s="63" t="str">
        <f t="shared" si="4"/>
        <v>PARIZO</v>
      </c>
      <c r="E40" s="63" t="str">
        <f t="shared" si="5"/>
        <v>BORIS</v>
      </c>
      <c r="F40" s="57"/>
      <c r="G40" s="57">
        <v>335</v>
      </c>
      <c r="H40" s="64">
        <f t="shared" si="2"/>
        <v>16.75</v>
      </c>
      <c r="J40" s="65">
        <f t="shared" si="3"/>
        <v>1</v>
      </c>
    </row>
    <row r="41" spans="1:10">
      <c r="A41" s="60">
        <v>36</v>
      </c>
      <c r="B41" s="61">
        <v>43104</v>
      </c>
      <c r="C41" s="62" t="s">
        <v>97</v>
      </c>
      <c r="D41" s="63" t="str">
        <f t="shared" si="4"/>
        <v>YASSA</v>
      </c>
      <c r="E41" s="63" t="str">
        <f t="shared" si="5"/>
        <v>DEPOT</v>
      </c>
      <c r="F41" s="57"/>
      <c r="G41" s="57">
        <v>75</v>
      </c>
      <c r="H41" s="64">
        <f t="shared" si="2"/>
        <v>3.75</v>
      </c>
      <c r="J41" s="65">
        <f t="shared" si="3"/>
        <v>1</v>
      </c>
    </row>
    <row r="42" spans="1:10">
      <c r="A42" s="60">
        <v>37</v>
      </c>
      <c r="B42" s="61">
        <v>43105</v>
      </c>
      <c r="C42" s="62" t="s">
        <v>144</v>
      </c>
      <c r="D42" s="63">
        <f t="shared" ref="D42:D105" si="6">IF(C42&lt;&gt;"",VLOOKUP(C42,baseDonnees,2,FALSE),"")</f>
        <v>0</v>
      </c>
      <c r="E42" s="63" t="str">
        <f t="shared" ref="E42:E105" si="7">IF(C42&lt;&gt;"",VLOOKUP(C42,baseDonnees,3,FALSE),"")</f>
        <v>PIERRE</v>
      </c>
      <c r="F42" s="57"/>
      <c r="G42" s="57">
        <v>500</v>
      </c>
      <c r="H42" s="64">
        <f t="shared" si="2"/>
        <v>25</v>
      </c>
      <c r="J42" s="65">
        <f t="shared" si="3"/>
        <v>1</v>
      </c>
    </row>
    <row r="43" spans="1:10">
      <c r="A43" s="60">
        <v>38</v>
      </c>
      <c r="B43" s="61">
        <v>43105</v>
      </c>
      <c r="C43" s="62" t="s">
        <v>35</v>
      </c>
      <c r="D43" s="63" t="str">
        <f t="shared" si="6"/>
        <v>NKOLBONG</v>
      </c>
      <c r="E43" s="63" t="str">
        <f t="shared" si="7"/>
        <v>PIERRE</v>
      </c>
      <c r="F43" s="57"/>
      <c r="G43" s="57">
        <v>160</v>
      </c>
      <c r="H43" s="64">
        <f t="shared" si="2"/>
        <v>8</v>
      </c>
      <c r="J43" s="65">
        <f t="shared" si="3"/>
        <v>1</v>
      </c>
    </row>
    <row r="44" spans="1:10">
      <c r="A44" s="60">
        <v>39</v>
      </c>
      <c r="B44" s="61">
        <v>43105</v>
      </c>
      <c r="C44" s="62" t="s">
        <v>160</v>
      </c>
      <c r="D44" s="63" t="str">
        <f t="shared" si="6"/>
        <v>LOGBABA JARDIN</v>
      </c>
      <c r="E44" s="63" t="str">
        <f t="shared" si="7"/>
        <v>PIERRE</v>
      </c>
      <c r="F44" s="57"/>
      <c r="G44" s="57">
        <v>30</v>
      </c>
      <c r="H44" s="64">
        <f t="shared" si="2"/>
        <v>1.5</v>
      </c>
      <c r="J44" s="65">
        <f t="shared" si="3"/>
        <v>1</v>
      </c>
    </row>
    <row r="45" spans="1:10">
      <c r="A45" s="60">
        <v>40</v>
      </c>
      <c r="B45" s="61">
        <v>43105</v>
      </c>
      <c r="C45" s="62" t="s">
        <v>107</v>
      </c>
      <c r="D45" s="63">
        <f t="shared" si="6"/>
        <v>0</v>
      </c>
      <c r="E45" s="63" t="str">
        <f t="shared" si="7"/>
        <v>BORIS</v>
      </c>
      <c r="F45" s="57"/>
      <c r="G45" s="57">
        <v>25</v>
      </c>
      <c r="H45" s="64">
        <f t="shared" si="2"/>
        <v>1.25</v>
      </c>
      <c r="J45" s="65">
        <f t="shared" si="3"/>
        <v>1</v>
      </c>
    </row>
    <row r="46" spans="1:10">
      <c r="A46" s="60">
        <v>41</v>
      </c>
      <c r="B46" s="61">
        <v>43105</v>
      </c>
      <c r="C46" s="62" t="s">
        <v>138</v>
      </c>
      <c r="D46" s="63">
        <f t="shared" si="6"/>
        <v>0</v>
      </c>
      <c r="E46" s="63" t="str">
        <f t="shared" si="7"/>
        <v>PIERRE</v>
      </c>
      <c r="F46" s="57"/>
      <c r="G46" s="57">
        <v>100</v>
      </c>
      <c r="H46" s="64">
        <f t="shared" si="2"/>
        <v>5</v>
      </c>
      <c r="J46" s="65">
        <f t="shared" si="3"/>
        <v>1</v>
      </c>
    </row>
    <row r="47" spans="1:10">
      <c r="A47" s="60">
        <v>42</v>
      </c>
      <c r="B47" s="61">
        <v>43105</v>
      </c>
      <c r="C47" s="62" t="s">
        <v>13</v>
      </c>
      <c r="D47" s="63" t="str">
        <f t="shared" si="6"/>
        <v>BRAZZAVILLE</v>
      </c>
      <c r="E47" s="63" t="str">
        <f t="shared" si="7"/>
        <v>PIERRE</v>
      </c>
      <c r="F47" s="57"/>
      <c r="G47" s="57">
        <v>100</v>
      </c>
      <c r="H47" s="64">
        <f t="shared" si="2"/>
        <v>5</v>
      </c>
      <c r="J47" s="65">
        <f t="shared" si="3"/>
        <v>1</v>
      </c>
    </row>
    <row r="48" spans="1:10">
      <c r="A48" s="60">
        <v>43</v>
      </c>
      <c r="B48" s="61">
        <v>43105</v>
      </c>
      <c r="C48" s="62" t="s">
        <v>113</v>
      </c>
      <c r="D48" s="63" t="str">
        <f t="shared" si="6"/>
        <v>DAKAR</v>
      </c>
      <c r="E48" s="63" t="str">
        <f t="shared" si="7"/>
        <v>PIERRE</v>
      </c>
      <c r="F48" s="57"/>
      <c r="G48" s="57">
        <v>100</v>
      </c>
      <c r="H48" s="64">
        <f t="shared" si="2"/>
        <v>5</v>
      </c>
      <c r="J48" s="65">
        <f t="shared" si="3"/>
        <v>1</v>
      </c>
    </row>
    <row r="49" spans="1:10">
      <c r="A49" s="60">
        <v>44</v>
      </c>
      <c r="B49" s="61">
        <v>43105</v>
      </c>
      <c r="C49" s="62" t="s">
        <v>77</v>
      </c>
      <c r="D49" s="63">
        <f t="shared" si="6"/>
        <v>0</v>
      </c>
      <c r="E49" s="63" t="str">
        <f t="shared" si="7"/>
        <v>BORIS</v>
      </c>
      <c r="F49" s="57"/>
      <c r="G49" s="57">
        <v>60</v>
      </c>
      <c r="H49" s="64">
        <f t="shared" si="2"/>
        <v>3</v>
      </c>
      <c r="J49" s="65">
        <f t="shared" si="3"/>
        <v>1</v>
      </c>
    </row>
    <row r="50" spans="1:10">
      <c r="A50" s="60">
        <v>45</v>
      </c>
      <c r="B50" s="61">
        <v>43105</v>
      </c>
      <c r="C50" s="62" t="s">
        <v>53</v>
      </c>
      <c r="D50" s="63">
        <f t="shared" si="6"/>
        <v>0</v>
      </c>
      <c r="E50" s="63" t="str">
        <f t="shared" si="7"/>
        <v>PIERRE</v>
      </c>
      <c r="F50" s="57"/>
      <c r="G50" s="57">
        <v>100</v>
      </c>
      <c r="H50" s="64">
        <f t="shared" si="2"/>
        <v>5</v>
      </c>
      <c r="J50" s="65">
        <f t="shared" si="3"/>
        <v>1</v>
      </c>
    </row>
    <row r="51" spans="1:10">
      <c r="A51" s="60">
        <v>46</v>
      </c>
      <c r="B51" s="61">
        <v>43105</v>
      </c>
      <c r="C51" s="62" t="s">
        <v>79</v>
      </c>
      <c r="D51" s="63">
        <f t="shared" si="6"/>
        <v>0</v>
      </c>
      <c r="E51" s="63" t="str">
        <f t="shared" si="7"/>
        <v>PIERRE</v>
      </c>
      <c r="F51" s="57"/>
      <c r="G51" s="57">
        <v>90</v>
      </c>
      <c r="H51" s="64">
        <f t="shared" si="2"/>
        <v>4.5</v>
      </c>
      <c r="J51" s="65">
        <f t="shared" si="3"/>
        <v>1</v>
      </c>
    </row>
    <row r="52" spans="1:10">
      <c r="A52" s="60">
        <v>47</v>
      </c>
      <c r="B52" s="61">
        <v>43105</v>
      </c>
      <c r="C52" s="62" t="s">
        <v>232</v>
      </c>
      <c r="D52" s="63">
        <f t="shared" si="6"/>
        <v>0</v>
      </c>
      <c r="E52" s="63">
        <f t="shared" si="7"/>
        <v>0</v>
      </c>
      <c r="F52" s="57"/>
      <c r="G52" s="57">
        <v>50</v>
      </c>
      <c r="H52" s="64">
        <f t="shared" si="2"/>
        <v>2.5</v>
      </c>
      <c r="J52" s="65">
        <f t="shared" si="3"/>
        <v>1</v>
      </c>
    </row>
    <row r="53" spans="1:10">
      <c r="A53" s="60">
        <v>48</v>
      </c>
      <c r="B53" s="61">
        <v>43105</v>
      </c>
      <c r="C53" s="62" t="s">
        <v>51</v>
      </c>
      <c r="D53" s="63">
        <f t="shared" si="6"/>
        <v>0</v>
      </c>
      <c r="E53" s="63" t="str">
        <f t="shared" si="7"/>
        <v>PIERRE</v>
      </c>
      <c r="F53" s="57"/>
      <c r="G53" s="57">
        <v>100</v>
      </c>
      <c r="H53" s="64">
        <f t="shared" si="2"/>
        <v>5</v>
      </c>
      <c r="J53" s="65">
        <f t="shared" si="3"/>
        <v>1</v>
      </c>
    </row>
    <row r="54" spans="1:10">
      <c r="A54" s="60">
        <v>49</v>
      </c>
      <c r="B54" s="61">
        <v>43105</v>
      </c>
      <c r="C54" s="62" t="s">
        <v>94</v>
      </c>
      <c r="D54" s="63">
        <f t="shared" si="6"/>
        <v>0</v>
      </c>
      <c r="E54" s="63" t="str">
        <f t="shared" si="7"/>
        <v>PIERRE</v>
      </c>
      <c r="F54" s="57"/>
      <c r="G54" s="57">
        <v>100</v>
      </c>
      <c r="H54" s="64">
        <f t="shared" si="2"/>
        <v>5</v>
      </c>
      <c r="J54" s="65">
        <f t="shared" si="3"/>
        <v>1</v>
      </c>
    </row>
    <row r="55" spans="1:10">
      <c r="A55" s="60">
        <v>50</v>
      </c>
      <c r="B55" s="61">
        <v>43105</v>
      </c>
      <c r="C55" s="62" t="s">
        <v>119</v>
      </c>
      <c r="D55" s="63" t="str">
        <f t="shared" si="6"/>
        <v>NKOLBON</v>
      </c>
      <c r="E55" s="63" t="str">
        <f t="shared" si="7"/>
        <v>BORIS</v>
      </c>
      <c r="F55" s="57"/>
      <c r="G55" s="57">
        <v>100</v>
      </c>
      <c r="H55" s="64">
        <f t="shared" si="2"/>
        <v>5</v>
      </c>
      <c r="J55" s="65">
        <f t="shared" si="3"/>
        <v>1</v>
      </c>
    </row>
    <row r="56" spans="1:10">
      <c r="A56" s="60">
        <v>51</v>
      </c>
      <c r="B56" s="61">
        <v>43105</v>
      </c>
      <c r="C56" s="62" t="s">
        <v>23</v>
      </c>
      <c r="D56" s="63">
        <f t="shared" si="6"/>
        <v>0</v>
      </c>
      <c r="E56" s="63" t="str">
        <f t="shared" si="7"/>
        <v>PIERRE</v>
      </c>
      <c r="F56" s="57"/>
      <c r="G56" s="57">
        <v>100</v>
      </c>
      <c r="H56" s="64">
        <f t="shared" si="2"/>
        <v>5</v>
      </c>
      <c r="J56" s="65">
        <f t="shared" si="3"/>
        <v>1</v>
      </c>
    </row>
    <row r="57" spans="1:10">
      <c r="A57" s="60">
        <v>52</v>
      </c>
      <c r="B57" s="61">
        <v>43105</v>
      </c>
      <c r="C57" s="62" t="s">
        <v>177</v>
      </c>
      <c r="D57" s="63" t="str">
        <f t="shared" si="6"/>
        <v>BWANG</v>
      </c>
      <c r="E57" s="63" t="str">
        <f t="shared" si="7"/>
        <v>BORIS</v>
      </c>
      <c r="F57" s="57"/>
      <c r="G57" s="57">
        <v>200</v>
      </c>
      <c r="H57" s="64">
        <f t="shared" si="2"/>
        <v>10</v>
      </c>
      <c r="J57" s="65">
        <f t="shared" si="3"/>
        <v>1</v>
      </c>
    </row>
    <row r="58" spans="1:10">
      <c r="A58" s="60">
        <v>53</v>
      </c>
      <c r="B58" s="61">
        <v>43105</v>
      </c>
      <c r="C58" s="62" t="s">
        <v>43</v>
      </c>
      <c r="D58" s="63">
        <f t="shared" si="6"/>
        <v>0</v>
      </c>
      <c r="E58" s="63" t="str">
        <f t="shared" si="7"/>
        <v>PIERRE</v>
      </c>
      <c r="F58" s="57"/>
      <c r="G58" s="57">
        <v>150</v>
      </c>
      <c r="H58" s="64">
        <f t="shared" si="2"/>
        <v>7.5</v>
      </c>
      <c r="J58" s="65">
        <f t="shared" si="3"/>
        <v>1</v>
      </c>
    </row>
    <row r="59" spans="1:10">
      <c r="A59" s="60">
        <v>54</v>
      </c>
      <c r="B59" s="61">
        <v>43105</v>
      </c>
      <c r="C59" s="62" t="s">
        <v>175</v>
      </c>
      <c r="D59" s="63">
        <f t="shared" si="6"/>
        <v>0</v>
      </c>
      <c r="E59" s="63" t="str">
        <f t="shared" si="7"/>
        <v>PIERRE</v>
      </c>
      <c r="F59" s="57"/>
      <c r="G59" s="57">
        <v>50</v>
      </c>
      <c r="H59" s="64">
        <f t="shared" si="2"/>
        <v>2.5</v>
      </c>
      <c r="J59" s="65">
        <f t="shared" si="3"/>
        <v>1</v>
      </c>
    </row>
    <row r="60" spans="1:10">
      <c r="A60" s="60">
        <v>55</v>
      </c>
      <c r="B60" s="61">
        <v>43106</v>
      </c>
      <c r="C60" s="62" t="s">
        <v>232</v>
      </c>
      <c r="D60" s="63">
        <f t="shared" si="6"/>
        <v>0</v>
      </c>
      <c r="E60" s="63">
        <f t="shared" si="7"/>
        <v>0</v>
      </c>
      <c r="F60" s="57"/>
      <c r="G60" s="57">
        <v>40</v>
      </c>
      <c r="H60" s="64">
        <f t="shared" si="2"/>
        <v>2</v>
      </c>
      <c r="J60" s="65">
        <f t="shared" si="3"/>
        <v>1</v>
      </c>
    </row>
    <row r="61" spans="1:10">
      <c r="A61" s="60">
        <v>56</v>
      </c>
      <c r="B61" s="61">
        <v>43106</v>
      </c>
      <c r="C61" s="62" t="s">
        <v>127</v>
      </c>
      <c r="D61" s="63" t="str">
        <f t="shared" si="6"/>
        <v>ROND POINT CCC</v>
      </c>
      <c r="E61" s="63" t="str">
        <f t="shared" si="7"/>
        <v>PIERRE</v>
      </c>
      <c r="F61" s="57"/>
      <c r="G61" s="57">
        <v>50</v>
      </c>
      <c r="H61" s="64">
        <f t="shared" si="2"/>
        <v>2.5</v>
      </c>
      <c r="J61" s="65">
        <f t="shared" si="3"/>
        <v>1</v>
      </c>
    </row>
    <row r="62" spans="1:10">
      <c r="A62" s="60">
        <v>57</v>
      </c>
      <c r="B62" s="61">
        <v>43106</v>
      </c>
      <c r="C62" s="62" t="s">
        <v>2</v>
      </c>
      <c r="D62" s="63">
        <f t="shared" si="6"/>
        <v>0</v>
      </c>
      <c r="E62" s="63" t="str">
        <f t="shared" si="7"/>
        <v>BORIS</v>
      </c>
      <c r="F62" s="57"/>
      <c r="G62" s="57">
        <v>100</v>
      </c>
      <c r="H62" s="64">
        <f t="shared" si="2"/>
        <v>5</v>
      </c>
      <c r="J62" s="65">
        <f t="shared" si="3"/>
        <v>1</v>
      </c>
    </row>
    <row r="63" spans="1:10">
      <c r="A63" s="60">
        <v>58</v>
      </c>
      <c r="B63" s="61">
        <v>43106</v>
      </c>
      <c r="C63" s="62" t="s">
        <v>15</v>
      </c>
      <c r="D63" s="63" t="str">
        <f t="shared" si="6"/>
        <v>NGODI BAKOKO</v>
      </c>
      <c r="E63" s="63" t="str">
        <f t="shared" si="7"/>
        <v>BORIS</v>
      </c>
      <c r="F63" s="57"/>
      <c r="G63" s="57">
        <v>100</v>
      </c>
      <c r="H63" s="64">
        <f t="shared" si="2"/>
        <v>5</v>
      </c>
      <c r="J63" s="65">
        <f t="shared" si="3"/>
        <v>1</v>
      </c>
    </row>
    <row r="64" spans="1:10">
      <c r="A64" s="60">
        <v>59</v>
      </c>
      <c r="B64" s="61">
        <v>43106</v>
      </c>
      <c r="C64" s="62" t="s">
        <v>232</v>
      </c>
      <c r="D64" s="63">
        <f t="shared" si="6"/>
        <v>0</v>
      </c>
      <c r="E64" s="63">
        <f t="shared" si="7"/>
        <v>0</v>
      </c>
      <c r="F64" s="57"/>
      <c r="G64" s="57">
        <v>40</v>
      </c>
      <c r="H64" s="64">
        <f t="shared" si="2"/>
        <v>2</v>
      </c>
      <c r="J64" s="65">
        <f t="shared" si="3"/>
        <v>1</v>
      </c>
    </row>
    <row r="65" spans="1:10">
      <c r="A65" s="60">
        <v>60</v>
      </c>
      <c r="B65" s="61">
        <v>43106</v>
      </c>
      <c r="C65" s="62" t="s">
        <v>232</v>
      </c>
      <c r="D65" s="63">
        <f t="shared" si="6"/>
        <v>0</v>
      </c>
      <c r="E65" s="63">
        <f t="shared" si="7"/>
        <v>0</v>
      </c>
      <c r="F65" s="57"/>
      <c r="G65" s="57">
        <v>100</v>
      </c>
      <c r="H65" s="64">
        <f t="shared" si="2"/>
        <v>5</v>
      </c>
      <c r="J65" s="65">
        <f t="shared" si="3"/>
        <v>1</v>
      </c>
    </row>
    <row r="66" spans="1:10">
      <c r="A66" s="60">
        <v>61</v>
      </c>
      <c r="B66" s="61">
        <v>43106</v>
      </c>
      <c r="C66" s="62" t="s">
        <v>147</v>
      </c>
      <c r="D66" s="63" t="str">
        <f t="shared" si="6"/>
        <v>YATIKA</v>
      </c>
      <c r="E66" s="63" t="str">
        <f t="shared" si="7"/>
        <v>BORIS</v>
      </c>
      <c r="F66" s="57"/>
      <c r="G66" s="57">
        <v>150</v>
      </c>
      <c r="H66" s="64">
        <f t="shared" si="2"/>
        <v>7.5</v>
      </c>
      <c r="J66" s="65">
        <f t="shared" si="3"/>
        <v>1</v>
      </c>
    </row>
    <row r="67" spans="1:10">
      <c r="A67" s="60">
        <v>62</v>
      </c>
      <c r="B67" s="61">
        <v>43106</v>
      </c>
      <c r="C67" s="62" t="s">
        <v>232</v>
      </c>
      <c r="D67" s="63">
        <f t="shared" si="6"/>
        <v>0</v>
      </c>
      <c r="E67" s="63">
        <f t="shared" si="7"/>
        <v>0</v>
      </c>
      <c r="F67" s="57"/>
      <c r="G67" s="57">
        <v>100</v>
      </c>
      <c r="H67" s="64">
        <f t="shared" si="2"/>
        <v>5</v>
      </c>
      <c r="J67" s="65">
        <f t="shared" si="3"/>
        <v>1</v>
      </c>
    </row>
    <row r="68" spans="1:10">
      <c r="A68" s="60">
        <v>63</v>
      </c>
      <c r="B68" s="61">
        <v>43106</v>
      </c>
      <c r="C68" s="62" t="s">
        <v>7</v>
      </c>
      <c r="D68" s="63" t="str">
        <f t="shared" si="6"/>
        <v>NGODI BAKOKO</v>
      </c>
      <c r="E68" s="63" t="str">
        <f t="shared" si="7"/>
        <v>BORIS</v>
      </c>
      <c r="F68" s="57"/>
      <c r="G68" s="57">
        <v>300</v>
      </c>
      <c r="H68" s="64">
        <f t="shared" si="2"/>
        <v>15</v>
      </c>
      <c r="J68" s="65">
        <f t="shared" si="3"/>
        <v>1</v>
      </c>
    </row>
    <row r="69" spans="1:10">
      <c r="A69" s="60">
        <v>64</v>
      </c>
      <c r="B69" s="61">
        <v>43106</v>
      </c>
      <c r="C69" s="62" t="s">
        <v>55</v>
      </c>
      <c r="D69" s="63">
        <f t="shared" si="6"/>
        <v>0</v>
      </c>
      <c r="E69" s="63" t="str">
        <f t="shared" si="7"/>
        <v>BORIS</v>
      </c>
      <c r="F69" s="57"/>
      <c r="G69" s="57">
        <v>250</v>
      </c>
      <c r="H69" s="64">
        <f t="shared" si="2"/>
        <v>12.5</v>
      </c>
      <c r="J69" s="65">
        <f t="shared" si="3"/>
        <v>1</v>
      </c>
    </row>
    <row r="70" spans="1:10">
      <c r="A70" s="60">
        <v>65</v>
      </c>
      <c r="B70" s="61">
        <v>43106</v>
      </c>
      <c r="C70" s="62" t="s">
        <v>182</v>
      </c>
      <c r="D70" s="63" t="str">
        <f t="shared" si="6"/>
        <v>ZONE DE RECASEMENT</v>
      </c>
      <c r="E70" s="63" t="str">
        <f t="shared" si="7"/>
        <v>BORIS</v>
      </c>
      <c r="F70" s="57"/>
      <c r="G70" s="57">
        <v>100</v>
      </c>
      <c r="H70" s="64">
        <f t="shared" si="2"/>
        <v>5</v>
      </c>
      <c r="J70" s="65">
        <f t="shared" si="3"/>
        <v>1</v>
      </c>
    </row>
    <row r="71" spans="1:10">
      <c r="A71" s="60">
        <v>66</v>
      </c>
      <c r="B71" s="61">
        <v>43106</v>
      </c>
      <c r="C71" s="62" t="s">
        <v>3</v>
      </c>
      <c r="D71" s="63">
        <f t="shared" si="6"/>
        <v>0</v>
      </c>
      <c r="E71" s="63" t="str">
        <f t="shared" si="7"/>
        <v>BORIS</v>
      </c>
      <c r="F71" s="57"/>
      <c r="G71" s="57">
        <v>50</v>
      </c>
      <c r="H71" s="64">
        <f t="shared" ref="H71:H134" si="8">(F71+G71)/20</f>
        <v>2.5</v>
      </c>
      <c r="J71" s="65">
        <f t="shared" ref="J71:J134" si="9">IF(AND(B71&gt;=$K$4,B71&lt;=$K$5),MONTH(B71),0)</f>
        <v>1</v>
      </c>
    </row>
    <row r="72" spans="1:10">
      <c r="A72" s="60">
        <v>67</v>
      </c>
      <c r="B72" s="61">
        <v>43106</v>
      </c>
      <c r="C72" s="62" t="s">
        <v>156</v>
      </c>
      <c r="D72" s="63" t="str">
        <f t="shared" si="6"/>
        <v>ARI-CING DOIGT</v>
      </c>
      <c r="E72" s="63" t="str">
        <f t="shared" si="7"/>
        <v>BORIS</v>
      </c>
      <c r="F72" s="57"/>
      <c r="G72" s="57">
        <v>250</v>
      </c>
      <c r="H72" s="64">
        <f t="shared" si="8"/>
        <v>12.5</v>
      </c>
      <c r="J72" s="65">
        <f t="shared" si="9"/>
        <v>1</v>
      </c>
    </row>
    <row r="73" spans="1:10">
      <c r="A73" s="60">
        <v>68</v>
      </c>
      <c r="B73" s="61">
        <v>43106</v>
      </c>
      <c r="C73" s="62" t="s">
        <v>232</v>
      </c>
      <c r="D73" s="63">
        <f t="shared" si="6"/>
        <v>0</v>
      </c>
      <c r="E73" s="63">
        <f t="shared" si="7"/>
        <v>0</v>
      </c>
      <c r="F73" s="57"/>
      <c r="G73" s="57">
        <v>100</v>
      </c>
      <c r="H73" s="64">
        <f t="shared" si="8"/>
        <v>5</v>
      </c>
      <c r="J73" s="65">
        <f t="shared" si="9"/>
        <v>1</v>
      </c>
    </row>
    <row r="74" spans="1:10">
      <c r="A74" s="60">
        <v>69</v>
      </c>
      <c r="B74" s="61">
        <v>43106</v>
      </c>
      <c r="C74" s="62" t="s">
        <v>28</v>
      </c>
      <c r="D74" s="63">
        <f t="shared" si="6"/>
        <v>0</v>
      </c>
      <c r="E74" s="63" t="str">
        <f t="shared" si="7"/>
        <v>PIERRE</v>
      </c>
      <c r="F74" s="57"/>
      <c r="G74" s="57">
        <v>150</v>
      </c>
      <c r="H74" s="64">
        <f t="shared" si="8"/>
        <v>7.5</v>
      </c>
      <c r="J74" s="65">
        <f t="shared" si="9"/>
        <v>1</v>
      </c>
    </row>
    <row r="75" spans="1:10">
      <c r="A75" s="60">
        <v>70</v>
      </c>
      <c r="B75" s="61">
        <v>43106</v>
      </c>
      <c r="C75" s="62" t="s">
        <v>137</v>
      </c>
      <c r="D75" s="63">
        <f t="shared" si="6"/>
        <v>0</v>
      </c>
      <c r="E75" s="63" t="str">
        <f t="shared" si="7"/>
        <v>PIERRE</v>
      </c>
      <c r="F75" s="57"/>
      <c r="G75" s="57">
        <v>200</v>
      </c>
      <c r="H75" s="64">
        <f t="shared" si="8"/>
        <v>10</v>
      </c>
      <c r="J75" s="65">
        <f t="shared" si="9"/>
        <v>1</v>
      </c>
    </row>
    <row r="76" spans="1:10">
      <c r="A76" s="60">
        <v>71</v>
      </c>
      <c r="B76" s="61">
        <v>43108</v>
      </c>
      <c r="C76" s="62" t="s">
        <v>105</v>
      </c>
      <c r="D76" s="63">
        <f t="shared" si="6"/>
        <v>0</v>
      </c>
      <c r="E76" s="63" t="str">
        <f t="shared" si="7"/>
        <v>BORIS</v>
      </c>
      <c r="F76" s="57"/>
      <c r="G76" s="57">
        <v>100</v>
      </c>
      <c r="H76" s="64">
        <f t="shared" si="8"/>
        <v>5</v>
      </c>
      <c r="J76" s="65">
        <f t="shared" si="9"/>
        <v>1</v>
      </c>
    </row>
    <row r="77" spans="1:10">
      <c r="A77" s="60">
        <v>72</v>
      </c>
      <c r="B77" s="61">
        <v>43108</v>
      </c>
      <c r="C77" s="62" t="s">
        <v>115</v>
      </c>
      <c r="D77" s="63" t="str">
        <f t="shared" si="6"/>
        <v>BRAZZAVILLE</v>
      </c>
      <c r="E77" s="63" t="str">
        <f t="shared" si="7"/>
        <v>BORIS</v>
      </c>
      <c r="F77" s="57"/>
      <c r="G77" s="57">
        <v>100</v>
      </c>
      <c r="H77" s="64">
        <f t="shared" si="8"/>
        <v>5</v>
      </c>
      <c r="J77" s="65">
        <f t="shared" si="9"/>
        <v>1</v>
      </c>
    </row>
    <row r="78" spans="1:10">
      <c r="A78" s="60">
        <v>73</v>
      </c>
      <c r="B78" s="61">
        <v>43108</v>
      </c>
      <c r="C78" s="62" t="s">
        <v>12</v>
      </c>
      <c r="D78" s="63">
        <f t="shared" si="6"/>
        <v>0</v>
      </c>
      <c r="E78" s="63" t="str">
        <f t="shared" si="7"/>
        <v>BORIS</v>
      </c>
      <c r="F78" s="57"/>
      <c r="G78" s="57">
        <v>500</v>
      </c>
      <c r="H78" s="64">
        <f t="shared" si="8"/>
        <v>25</v>
      </c>
      <c r="J78" s="65">
        <f t="shared" si="9"/>
        <v>1</v>
      </c>
    </row>
    <row r="79" spans="1:10">
      <c r="A79" s="60">
        <v>74</v>
      </c>
      <c r="B79" s="61">
        <v>43108</v>
      </c>
      <c r="C79" s="62" t="s">
        <v>172</v>
      </c>
      <c r="D79" s="63" t="str">
        <f t="shared" si="6"/>
        <v>JAPOMA</v>
      </c>
      <c r="E79" s="63" t="str">
        <f t="shared" si="7"/>
        <v>PIERRE</v>
      </c>
      <c r="F79" s="57"/>
      <c r="G79" s="57">
        <v>30</v>
      </c>
      <c r="H79" s="64">
        <f t="shared" si="8"/>
        <v>1.5</v>
      </c>
      <c r="J79" s="65">
        <f t="shared" si="9"/>
        <v>1</v>
      </c>
    </row>
    <row r="80" spans="1:10">
      <c r="A80" s="60">
        <v>75</v>
      </c>
      <c r="B80" s="61">
        <v>43108</v>
      </c>
      <c r="C80" s="62" t="s">
        <v>52</v>
      </c>
      <c r="D80" s="63" t="str">
        <f t="shared" si="6"/>
        <v>JAPOMA</v>
      </c>
      <c r="E80" s="63" t="str">
        <f t="shared" si="7"/>
        <v>PIERRE</v>
      </c>
      <c r="F80" s="57"/>
      <c r="G80" s="57">
        <v>57</v>
      </c>
      <c r="H80" s="64">
        <f t="shared" si="8"/>
        <v>2.85</v>
      </c>
      <c r="J80" s="65">
        <f t="shared" si="9"/>
        <v>1</v>
      </c>
    </row>
    <row r="81" spans="1:10">
      <c r="A81" s="60">
        <v>76</v>
      </c>
      <c r="B81" s="61">
        <v>43108</v>
      </c>
      <c r="C81" s="62" t="s">
        <v>50</v>
      </c>
      <c r="D81" s="63">
        <f t="shared" si="6"/>
        <v>0</v>
      </c>
      <c r="E81" s="63" t="str">
        <f t="shared" si="7"/>
        <v>PIERRE</v>
      </c>
      <c r="F81" s="57"/>
      <c r="G81" s="57">
        <v>200</v>
      </c>
      <c r="H81" s="64">
        <f t="shared" si="8"/>
        <v>10</v>
      </c>
      <c r="J81" s="65">
        <f t="shared" si="9"/>
        <v>1</v>
      </c>
    </row>
    <row r="82" spans="1:10">
      <c r="A82" s="60">
        <v>77</v>
      </c>
      <c r="B82" s="61">
        <v>43108</v>
      </c>
      <c r="C82" s="62" t="s">
        <v>110</v>
      </c>
      <c r="D82" s="63" t="str">
        <f t="shared" si="6"/>
        <v>NGODI BAKOKO</v>
      </c>
      <c r="E82" s="63" t="str">
        <f t="shared" si="7"/>
        <v>BORIS</v>
      </c>
      <c r="F82" s="57"/>
      <c r="G82" s="57">
        <v>250</v>
      </c>
      <c r="H82" s="64">
        <f t="shared" si="8"/>
        <v>12.5</v>
      </c>
      <c r="J82" s="65">
        <f t="shared" si="9"/>
        <v>1</v>
      </c>
    </row>
    <row r="83" spans="1:10">
      <c r="A83" s="60">
        <v>78</v>
      </c>
      <c r="B83" s="61">
        <v>43108</v>
      </c>
      <c r="C83" s="62" t="s">
        <v>52</v>
      </c>
      <c r="D83" s="63" t="str">
        <f t="shared" si="6"/>
        <v>JAPOMA</v>
      </c>
      <c r="E83" s="63" t="str">
        <f t="shared" si="7"/>
        <v>PIERRE</v>
      </c>
      <c r="F83" s="57"/>
      <c r="G83" s="57">
        <v>200</v>
      </c>
      <c r="H83" s="64">
        <f t="shared" si="8"/>
        <v>10</v>
      </c>
      <c r="J83" s="65">
        <f t="shared" si="9"/>
        <v>1</v>
      </c>
    </row>
    <row r="84" spans="1:10">
      <c r="A84" s="60">
        <v>79</v>
      </c>
      <c r="B84" s="61">
        <v>43108</v>
      </c>
      <c r="C84" s="62" t="s">
        <v>59</v>
      </c>
      <c r="D84" s="63" t="str">
        <f t="shared" si="6"/>
        <v>YASSA</v>
      </c>
      <c r="E84" s="63" t="str">
        <f t="shared" si="7"/>
        <v>BORIS</v>
      </c>
      <c r="F84" s="57"/>
      <c r="G84" s="57">
        <v>150</v>
      </c>
      <c r="H84" s="64">
        <f t="shared" si="8"/>
        <v>7.5</v>
      </c>
      <c r="J84" s="65">
        <f t="shared" si="9"/>
        <v>1</v>
      </c>
    </row>
    <row r="85" spans="1:10">
      <c r="A85" s="60">
        <v>80</v>
      </c>
      <c r="B85" s="61">
        <v>43108</v>
      </c>
      <c r="C85" s="62" t="s">
        <v>133</v>
      </c>
      <c r="D85" s="63">
        <f t="shared" si="6"/>
        <v>0</v>
      </c>
      <c r="E85" s="63" t="str">
        <f t="shared" si="7"/>
        <v>BORIS</v>
      </c>
      <c r="F85" s="57"/>
      <c r="G85" s="57">
        <v>200</v>
      </c>
      <c r="H85" s="64">
        <f t="shared" si="8"/>
        <v>10</v>
      </c>
      <c r="J85" s="65">
        <f t="shared" si="9"/>
        <v>1</v>
      </c>
    </row>
    <row r="86" spans="1:10">
      <c r="A86" s="60">
        <v>81</v>
      </c>
      <c r="B86" s="61">
        <v>43108</v>
      </c>
      <c r="C86" s="62" t="s">
        <v>64</v>
      </c>
      <c r="D86" s="63" t="str">
        <f t="shared" si="6"/>
        <v>MAETURE</v>
      </c>
      <c r="E86" s="63" t="str">
        <f t="shared" si="7"/>
        <v>PIERRE</v>
      </c>
      <c r="F86" s="57"/>
      <c r="G86" s="57">
        <v>250</v>
      </c>
      <c r="H86" s="64">
        <f t="shared" si="8"/>
        <v>12.5</v>
      </c>
      <c r="J86" s="65">
        <f t="shared" si="9"/>
        <v>1</v>
      </c>
    </row>
    <row r="87" spans="1:10">
      <c r="A87" s="60">
        <v>82</v>
      </c>
      <c r="B87" s="61">
        <v>43108</v>
      </c>
      <c r="C87" s="62" t="s">
        <v>89</v>
      </c>
      <c r="D87" s="63" t="str">
        <f t="shared" si="6"/>
        <v>AXE 3 BORDELLE</v>
      </c>
      <c r="E87" s="63" t="str">
        <f t="shared" si="7"/>
        <v>BORIS</v>
      </c>
      <c r="F87" s="57"/>
      <c r="G87" s="57">
        <v>99</v>
      </c>
      <c r="H87" s="64">
        <f t="shared" si="8"/>
        <v>4.95</v>
      </c>
      <c r="J87" s="65">
        <f t="shared" si="9"/>
        <v>1</v>
      </c>
    </row>
    <row r="88" spans="1:10">
      <c r="A88" s="60">
        <v>83</v>
      </c>
      <c r="B88" s="61">
        <v>43108</v>
      </c>
      <c r="C88" s="62" t="s">
        <v>14</v>
      </c>
      <c r="D88" s="63">
        <f t="shared" si="6"/>
        <v>0</v>
      </c>
      <c r="E88" s="63" t="str">
        <f t="shared" si="7"/>
        <v>PIERRE</v>
      </c>
      <c r="F88" s="57"/>
      <c r="G88" s="57">
        <v>100</v>
      </c>
      <c r="H88" s="64">
        <f t="shared" si="8"/>
        <v>5</v>
      </c>
      <c r="J88" s="65">
        <f t="shared" si="9"/>
        <v>1</v>
      </c>
    </row>
    <row r="89" spans="1:10">
      <c r="A89" s="60">
        <v>84</v>
      </c>
      <c r="B89" s="61">
        <v>43108</v>
      </c>
      <c r="C89" s="62" t="s">
        <v>232</v>
      </c>
      <c r="D89" s="63">
        <f t="shared" si="6"/>
        <v>0</v>
      </c>
      <c r="E89" s="63">
        <f t="shared" si="7"/>
        <v>0</v>
      </c>
      <c r="F89" s="57"/>
      <c r="G89" s="57">
        <v>100</v>
      </c>
      <c r="H89" s="64">
        <f t="shared" si="8"/>
        <v>5</v>
      </c>
      <c r="J89" s="65">
        <f t="shared" si="9"/>
        <v>1</v>
      </c>
    </row>
    <row r="90" spans="1:10">
      <c r="A90" s="60">
        <v>85</v>
      </c>
      <c r="B90" s="61">
        <v>43108</v>
      </c>
      <c r="C90" s="62" t="s">
        <v>180</v>
      </c>
      <c r="D90" s="63" t="str">
        <f t="shared" si="6"/>
        <v>YATIKA</v>
      </c>
      <c r="E90" s="63" t="str">
        <f t="shared" si="7"/>
        <v>PIERRE</v>
      </c>
      <c r="F90" s="57"/>
      <c r="G90" s="57">
        <v>90</v>
      </c>
      <c r="H90" s="64">
        <f t="shared" si="8"/>
        <v>4.5</v>
      </c>
      <c r="J90" s="65">
        <f t="shared" si="9"/>
        <v>1</v>
      </c>
    </row>
    <row r="91" spans="1:10">
      <c r="A91" s="60">
        <v>86</v>
      </c>
      <c r="B91" s="61">
        <v>43108</v>
      </c>
      <c r="C91" s="62" t="s">
        <v>61</v>
      </c>
      <c r="D91" s="63">
        <f t="shared" si="6"/>
        <v>0</v>
      </c>
      <c r="E91" s="63" t="str">
        <f t="shared" si="7"/>
        <v>PIERRE</v>
      </c>
      <c r="F91" s="57"/>
      <c r="G91" s="57">
        <v>110</v>
      </c>
      <c r="H91" s="64">
        <f t="shared" si="8"/>
        <v>5.5</v>
      </c>
      <c r="J91" s="65">
        <f t="shared" si="9"/>
        <v>1</v>
      </c>
    </row>
    <row r="92" spans="1:10">
      <c r="A92" s="60">
        <v>87</v>
      </c>
      <c r="B92" s="61">
        <v>43108</v>
      </c>
      <c r="C92" s="62" t="s">
        <v>73</v>
      </c>
      <c r="D92" s="63">
        <f t="shared" si="6"/>
        <v>0</v>
      </c>
      <c r="E92" s="63" t="str">
        <f t="shared" si="7"/>
        <v>PIERRE</v>
      </c>
      <c r="F92" s="57"/>
      <c r="G92" s="57">
        <v>5</v>
      </c>
      <c r="H92" s="64">
        <f t="shared" si="8"/>
        <v>0.25</v>
      </c>
      <c r="J92" s="65">
        <f t="shared" si="9"/>
        <v>1</v>
      </c>
    </row>
    <row r="93" spans="1:10">
      <c r="A93" s="60">
        <v>88</v>
      </c>
      <c r="B93" s="61">
        <v>43108</v>
      </c>
      <c r="C93" s="62" t="s">
        <v>232</v>
      </c>
      <c r="D93" s="63">
        <f t="shared" si="6"/>
        <v>0</v>
      </c>
      <c r="E93" s="63">
        <f t="shared" si="7"/>
        <v>0</v>
      </c>
      <c r="F93" s="57"/>
      <c r="G93" s="57">
        <v>40</v>
      </c>
      <c r="H93" s="64">
        <f t="shared" si="8"/>
        <v>2</v>
      </c>
      <c r="J93" s="65">
        <f t="shared" si="9"/>
        <v>1</v>
      </c>
    </row>
    <row r="94" spans="1:10">
      <c r="A94" s="60">
        <v>89</v>
      </c>
      <c r="B94" s="61">
        <v>43108</v>
      </c>
      <c r="C94" s="62" t="s">
        <v>232</v>
      </c>
      <c r="D94" s="63">
        <f t="shared" si="6"/>
        <v>0</v>
      </c>
      <c r="E94" s="63">
        <f t="shared" si="7"/>
        <v>0</v>
      </c>
      <c r="F94" s="57"/>
      <c r="G94" s="57">
        <v>385</v>
      </c>
      <c r="H94" s="64">
        <f t="shared" si="8"/>
        <v>19.25</v>
      </c>
      <c r="J94" s="65">
        <f t="shared" si="9"/>
        <v>1</v>
      </c>
    </row>
    <row r="95" spans="1:10">
      <c r="A95" s="60">
        <v>90</v>
      </c>
      <c r="B95" s="61">
        <v>43108</v>
      </c>
      <c r="C95" s="62" t="s">
        <v>232</v>
      </c>
      <c r="D95" s="63">
        <f t="shared" si="6"/>
        <v>0</v>
      </c>
      <c r="E95" s="63">
        <f t="shared" si="7"/>
        <v>0</v>
      </c>
      <c r="F95" s="57"/>
      <c r="G95" s="57">
        <v>130</v>
      </c>
      <c r="H95" s="64">
        <f t="shared" si="8"/>
        <v>6.5</v>
      </c>
      <c r="J95" s="65">
        <f t="shared" si="9"/>
        <v>1</v>
      </c>
    </row>
    <row r="96" spans="1:10">
      <c r="A96" s="60">
        <v>91</v>
      </c>
      <c r="B96" s="61">
        <v>43109</v>
      </c>
      <c r="C96" s="62" t="s">
        <v>145</v>
      </c>
      <c r="D96" s="63" t="str">
        <f t="shared" si="6"/>
        <v>NGODI BAKOKO</v>
      </c>
      <c r="E96" s="63" t="str">
        <f t="shared" si="7"/>
        <v>PIERRE</v>
      </c>
      <c r="F96" s="57"/>
      <c r="G96" s="57">
        <v>140</v>
      </c>
      <c r="H96" s="64">
        <f t="shared" si="8"/>
        <v>7</v>
      </c>
      <c r="J96" s="65">
        <f t="shared" si="9"/>
        <v>1</v>
      </c>
    </row>
    <row r="97" spans="1:10">
      <c r="A97" s="60">
        <v>92</v>
      </c>
      <c r="B97" s="61">
        <v>43109</v>
      </c>
      <c r="C97" s="62" t="s">
        <v>165</v>
      </c>
      <c r="D97" s="63" t="str">
        <f t="shared" si="6"/>
        <v>YATIKA</v>
      </c>
      <c r="E97" s="63" t="str">
        <f t="shared" si="7"/>
        <v>BORIS</v>
      </c>
      <c r="F97" s="57"/>
      <c r="G97" s="57">
        <v>287</v>
      </c>
      <c r="H97" s="64">
        <f t="shared" si="8"/>
        <v>14.35</v>
      </c>
      <c r="J97" s="65">
        <f t="shared" si="9"/>
        <v>1</v>
      </c>
    </row>
    <row r="98" spans="1:10">
      <c r="A98" s="60">
        <v>93</v>
      </c>
      <c r="B98" s="61">
        <v>43109</v>
      </c>
      <c r="C98" s="62" t="s">
        <v>124</v>
      </c>
      <c r="D98" s="63" t="str">
        <f t="shared" si="6"/>
        <v>ENTRÉE LYCEE</v>
      </c>
      <c r="E98" s="63" t="str">
        <f t="shared" si="7"/>
        <v>PIERRE</v>
      </c>
      <c r="F98" s="57"/>
      <c r="G98" s="57">
        <v>150</v>
      </c>
      <c r="H98" s="64">
        <f t="shared" si="8"/>
        <v>7.5</v>
      </c>
      <c r="J98" s="65">
        <f t="shared" si="9"/>
        <v>1</v>
      </c>
    </row>
    <row r="99" spans="1:10">
      <c r="A99" s="60">
        <v>94</v>
      </c>
      <c r="B99" s="61">
        <v>43109</v>
      </c>
      <c r="C99" s="62" t="s">
        <v>232</v>
      </c>
      <c r="D99" s="63">
        <f t="shared" si="6"/>
        <v>0</v>
      </c>
      <c r="E99" s="63">
        <f t="shared" si="7"/>
        <v>0</v>
      </c>
      <c r="F99" s="57"/>
      <c r="G99" s="57">
        <v>19</v>
      </c>
      <c r="H99" s="64">
        <f t="shared" si="8"/>
        <v>0.95</v>
      </c>
      <c r="J99" s="65">
        <f t="shared" si="9"/>
        <v>1</v>
      </c>
    </row>
    <row r="100" spans="1:10">
      <c r="A100" s="60">
        <v>95</v>
      </c>
      <c r="B100" s="61">
        <v>43109</v>
      </c>
      <c r="C100" s="62" t="s">
        <v>56</v>
      </c>
      <c r="D100" s="63" t="str">
        <f t="shared" si="6"/>
        <v>CARREFOUR ARI</v>
      </c>
      <c r="E100" s="63" t="str">
        <f t="shared" si="7"/>
        <v>BORIS</v>
      </c>
      <c r="F100" s="57"/>
      <c r="G100" s="57">
        <v>85</v>
      </c>
      <c r="H100" s="64">
        <f t="shared" si="8"/>
        <v>4.25</v>
      </c>
      <c r="J100" s="65">
        <f t="shared" si="9"/>
        <v>1</v>
      </c>
    </row>
    <row r="101" spans="1:10">
      <c r="A101" s="60">
        <v>96</v>
      </c>
      <c r="B101" s="61">
        <v>43109</v>
      </c>
      <c r="C101" s="62" t="s">
        <v>135</v>
      </c>
      <c r="D101" s="63">
        <f t="shared" si="6"/>
        <v>0</v>
      </c>
      <c r="E101" s="63" t="str">
        <f t="shared" si="7"/>
        <v>PIERRE</v>
      </c>
      <c r="F101" s="57"/>
      <c r="G101" s="57">
        <v>19</v>
      </c>
      <c r="H101" s="64">
        <f t="shared" si="8"/>
        <v>0.95</v>
      </c>
      <c r="J101" s="65">
        <f t="shared" si="9"/>
        <v>1</v>
      </c>
    </row>
    <row r="102" spans="1:10">
      <c r="A102" s="60">
        <v>97</v>
      </c>
      <c r="B102" s="61">
        <v>43109</v>
      </c>
      <c r="C102" s="62" t="s">
        <v>140</v>
      </c>
      <c r="D102" s="63">
        <f t="shared" si="6"/>
        <v>0</v>
      </c>
      <c r="E102" s="63">
        <f t="shared" si="7"/>
        <v>0</v>
      </c>
      <c r="F102" s="57"/>
      <c r="G102" s="57">
        <v>700</v>
      </c>
      <c r="H102" s="64">
        <f t="shared" si="8"/>
        <v>35</v>
      </c>
      <c r="J102" s="65">
        <f t="shared" si="9"/>
        <v>1</v>
      </c>
    </row>
    <row r="103" spans="1:10">
      <c r="A103" s="60">
        <v>98</v>
      </c>
      <c r="B103" s="61">
        <v>43109</v>
      </c>
      <c r="C103" s="62" t="s">
        <v>232</v>
      </c>
      <c r="D103" s="63">
        <f t="shared" si="6"/>
        <v>0</v>
      </c>
      <c r="E103" s="63">
        <f t="shared" si="7"/>
        <v>0</v>
      </c>
      <c r="F103" s="57"/>
      <c r="G103" s="57">
        <v>100</v>
      </c>
      <c r="H103" s="64">
        <f t="shared" si="8"/>
        <v>5</v>
      </c>
      <c r="J103" s="65">
        <f t="shared" si="9"/>
        <v>1</v>
      </c>
    </row>
    <row r="104" spans="1:10">
      <c r="A104" s="60">
        <v>99</v>
      </c>
      <c r="B104" s="61">
        <v>43109</v>
      </c>
      <c r="C104" s="62" t="s">
        <v>232</v>
      </c>
      <c r="D104" s="63">
        <f t="shared" si="6"/>
        <v>0</v>
      </c>
      <c r="E104" s="63">
        <f t="shared" si="7"/>
        <v>0</v>
      </c>
      <c r="F104" s="57"/>
      <c r="G104" s="57">
        <v>100</v>
      </c>
      <c r="H104" s="64">
        <f t="shared" si="8"/>
        <v>5</v>
      </c>
      <c r="J104" s="65">
        <f t="shared" si="9"/>
        <v>1</v>
      </c>
    </row>
    <row r="105" spans="1:10">
      <c r="A105" s="60">
        <v>100</v>
      </c>
      <c r="B105" s="61">
        <v>43109</v>
      </c>
      <c r="C105" s="62" t="s">
        <v>92</v>
      </c>
      <c r="D105" s="63" t="str">
        <f t="shared" si="6"/>
        <v>MBANGA PONGO</v>
      </c>
      <c r="E105" s="63" t="str">
        <f t="shared" si="7"/>
        <v>PIERRE</v>
      </c>
      <c r="F105" s="57"/>
      <c r="G105" s="57">
        <v>100</v>
      </c>
      <c r="H105" s="64">
        <f t="shared" si="8"/>
        <v>5</v>
      </c>
      <c r="J105" s="65">
        <f t="shared" si="9"/>
        <v>1</v>
      </c>
    </row>
    <row r="106" spans="1:10">
      <c r="A106" s="60">
        <v>101</v>
      </c>
      <c r="B106" s="61">
        <v>43109</v>
      </c>
      <c r="C106" s="62" t="s">
        <v>83</v>
      </c>
      <c r="D106" s="63">
        <f t="shared" ref="D106:D169" si="10">IF(C106&lt;&gt;"",VLOOKUP(C106,baseDonnees,2,FALSE),"")</f>
        <v>0</v>
      </c>
      <c r="E106" s="63" t="str">
        <f t="shared" ref="E106:E169" si="11">IF(C106&lt;&gt;"",VLOOKUP(C106,baseDonnees,3,FALSE),"")</f>
        <v>BORIS</v>
      </c>
      <c r="F106" s="57"/>
      <c r="G106" s="57">
        <v>700</v>
      </c>
      <c r="H106" s="64">
        <f t="shared" si="8"/>
        <v>35</v>
      </c>
      <c r="J106" s="65">
        <f t="shared" si="9"/>
        <v>1</v>
      </c>
    </row>
    <row r="107" spans="1:10">
      <c r="A107" s="60">
        <v>102</v>
      </c>
      <c r="B107" s="61">
        <v>43109</v>
      </c>
      <c r="C107" s="62" t="s">
        <v>163</v>
      </c>
      <c r="D107" s="63" t="str">
        <f t="shared" si="10"/>
        <v>NGODI BAKOKO</v>
      </c>
      <c r="E107" s="63" t="str">
        <f t="shared" si="11"/>
        <v>PIERRE</v>
      </c>
      <c r="F107" s="57"/>
      <c r="G107" s="57">
        <v>100</v>
      </c>
      <c r="H107" s="64">
        <f t="shared" si="8"/>
        <v>5</v>
      </c>
      <c r="J107" s="65">
        <f t="shared" si="9"/>
        <v>1</v>
      </c>
    </row>
    <row r="108" spans="1:10">
      <c r="A108" s="60">
        <v>103</v>
      </c>
      <c r="B108" s="61">
        <v>43109</v>
      </c>
      <c r="C108" s="62" t="s">
        <v>88</v>
      </c>
      <c r="D108" s="63">
        <f t="shared" si="10"/>
        <v>0</v>
      </c>
      <c r="E108" s="63" t="str">
        <f t="shared" si="11"/>
        <v>PIERRE</v>
      </c>
      <c r="F108" s="57"/>
      <c r="G108" s="57">
        <v>215</v>
      </c>
      <c r="H108" s="64">
        <f t="shared" si="8"/>
        <v>10.75</v>
      </c>
      <c r="J108" s="65">
        <f t="shared" si="9"/>
        <v>1</v>
      </c>
    </row>
    <row r="109" spans="1:10">
      <c r="A109" s="60">
        <v>104</v>
      </c>
      <c r="B109" s="61">
        <v>43109</v>
      </c>
      <c r="C109" s="62" t="s">
        <v>23</v>
      </c>
      <c r="D109" s="63">
        <f t="shared" si="10"/>
        <v>0</v>
      </c>
      <c r="E109" s="63" t="str">
        <f t="shared" si="11"/>
        <v>PIERRE</v>
      </c>
      <c r="F109" s="57"/>
      <c r="G109" s="57">
        <v>100</v>
      </c>
      <c r="H109" s="64">
        <f t="shared" si="8"/>
        <v>5</v>
      </c>
      <c r="J109" s="65">
        <f t="shared" si="9"/>
        <v>1</v>
      </c>
    </row>
    <row r="110" spans="1:10">
      <c r="A110" s="60">
        <v>105</v>
      </c>
      <c r="B110" s="61">
        <v>43109</v>
      </c>
      <c r="C110" s="62" t="s">
        <v>184</v>
      </c>
      <c r="D110" s="63">
        <f t="shared" si="10"/>
        <v>0</v>
      </c>
      <c r="E110" s="63" t="str">
        <f t="shared" si="11"/>
        <v>PIERRE</v>
      </c>
      <c r="F110" s="57"/>
      <c r="G110" s="57">
        <v>100</v>
      </c>
      <c r="H110" s="64">
        <f t="shared" si="8"/>
        <v>5</v>
      </c>
      <c r="J110" s="65">
        <f t="shared" si="9"/>
        <v>1</v>
      </c>
    </row>
    <row r="111" spans="1:10">
      <c r="A111" s="60">
        <v>106</v>
      </c>
      <c r="B111" s="61">
        <v>43109</v>
      </c>
      <c r="C111" s="62" t="s">
        <v>72</v>
      </c>
      <c r="D111" s="63">
        <f t="shared" si="10"/>
        <v>0</v>
      </c>
      <c r="E111" s="63" t="str">
        <f t="shared" si="11"/>
        <v>PIERRE</v>
      </c>
      <c r="F111" s="57"/>
      <c r="G111" s="57">
        <v>185</v>
      </c>
      <c r="H111" s="64">
        <f t="shared" si="8"/>
        <v>9.25</v>
      </c>
      <c r="J111" s="65">
        <f t="shared" si="9"/>
        <v>1</v>
      </c>
    </row>
    <row r="112" spans="1:10">
      <c r="A112" s="60">
        <v>107</v>
      </c>
      <c r="B112" s="61">
        <v>43109</v>
      </c>
      <c r="C112" s="62" t="s">
        <v>91</v>
      </c>
      <c r="D112" s="63">
        <f t="shared" si="10"/>
        <v>0</v>
      </c>
      <c r="E112" s="63" t="str">
        <f t="shared" si="11"/>
        <v>PIERRE</v>
      </c>
      <c r="F112" s="57"/>
      <c r="G112" s="57">
        <v>150</v>
      </c>
      <c r="H112" s="64">
        <f t="shared" si="8"/>
        <v>7.5</v>
      </c>
      <c r="J112" s="65">
        <f t="shared" si="9"/>
        <v>1</v>
      </c>
    </row>
    <row r="113" spans="1:10">
      <c r="A113" s="60">
        <v>108</v>
      </c>
      <c r="B113" s="61">
        <v>43109</v>
      </c>
      <c r="C113" s="62" t="s">
        <v>232</v>
      </c>
      <c r="D113" s="63">
        <f t="shared" si="10"/>
        <v>0</v>
      </c>
      <c r="E113" s="63">
        <f t="shared" si="11"/>
        <v>0</v>
      </c>
      <c r="F113" s="57"/>
      <c r="G113" s="57">
        <v>300</v>
      </c>
      <c r="H113" s="64">
        <f t="shared" si="8"/>
        <v>15</v>
      </c>
      <c r="J113" s="65">
        <f t="shared" si="9"/>
        <v>1</v>
      </c>
    </row>
    <row r="114" spans="1:10">
      <c r="A114" s="60">
        <v>109</v>
      </c>
      <c r="B114" s="61">
        <v>43109</v>
      </c>
      <c r="C114" s="62" t="s">
        <v>232</v>
      </c>
      <c r="D114" s="63">
        <f t="shared" si="10"/>
        <v>0</v>
      </c>
      <c r="E114" s="63">
        <f t="shared" si="11"/>
        <v>0</v>
      </c>
      <c r="F114" s="57"/>
      <c r="G114" s="57">
        <v>80</v>
      </c>
      <c r="H114" s="64">
        <f t="shared" si="8"/>
        <v>4</v>
      </c>
      <c r="J114" s="65">
        <f t="shared" si="9"/>
        <v>1</v>
      </c>
    </row>
    <row r="115" spans="1:10">
      <c r="A115" s="60">
        <v>110</v>
      </c>
      <c r="B115" s="61">
        <v>43109</v>
      </c>
      <c r="C115" s="62" t="s">
        <v>232</v>
      </c>
      <c r="D115" s="63">
        <f t="shared" si="10"/>
        <v>0</v>
      </c>
      <c r="E115" s="63">
        <f t="shared" si="11"/>
        <v>0</v>
      </c>
      <c r="F115" s="57"/>
      <c r="G115" s="57">
        <v>120</v>
      </c>
      <c r="H115" s="64">
        <f t="shared" si="8"/>
        <v>6</v>
      </c>
      <c r="J115" s="65">
        <f t="shared" si="9"/>
        <v>1</v>
      </c>
    </row>
    <row r="116" spans="1:10">
      <c r="A116" s="60">
        <v>111</v>
      </c>
      <c r="B116" s="61">
        <v>43109</v>
      </c>
      <c r="C116" s="62" t="s">
        <v>232</v>
      </c>
      <c r="D116" s="63">
        <f t="shared" si="10"/>
        <v>0</v>
      </c>
      <c r="E116" s="63">
        <f t="shared" si="11"/>
        <v>0</v>
      </c>
      <c r="F116" s="57"/>
      <c r="G116" s="57">
        <v>50</v>
      </c>
      <c r="H116" s="64">
        <f t="shared" si="8"/>
        <v>2.5</v>
      </c>
      <c r="J116" s="65">
        <f t="shared" si="9"/>
        <v>1</v>
      </c>
    </row>
    <row r="117" spans="1:10">
      <c r="A117" s="60">
        <v>112</v>
      </c>
      <c r="B117" s="61">
        <v>43110</v>
      </c>
      <c r="C117" s="62" t="s">
        <v>35</v>
      </c>
      <c r="D117" s="63" t="str">
        <f t="shared" si="10"/>
        <v>NKOLBONG</v>
      </c>
      <c r="E117" s="63" t="str">
        <f t="shared" si="11"/>
        <v>PIERRE</v>
      </c>
      <c r="F117" s="57">
        <v>100</v>
      </c>
      <c r="G117" s="57"/>
      <c r="H117" s="64">
        <f t="shared" si="8"/>
        <v>5</v>
      </c>
      <c r="J117" s="65">
        <f t="shared" si="9"/>
        <v>1</v>
      </c>
    </row>
    <row r="118" spans="1:10">
      <c r="A118" s="60">
        <v>113</v>
      </c>
      <c r="B118" s="61">
        <v>43110</v>
      </c>
      <c r="C118" s="62" t="s">
        <v>138</v>
      </c>
      <c r="D118" s="63">
        <f t="shared" si="10"/>
        <v>0</v>
      </c>
      <c r="E118" s="63" t="str">
        <f t="shared" si="11"/>
        <v>PIERRE</v>
      </c>
      <c r="F118" s="57">
        <v>50</v>
      </c>
      <c r="G118" s="57"/>
      <c r="H118" s="64">
        <f t="shared" si="8"/>
        <v>2.5</v>
      </c>
      <c r="J118" s="65">
        <f t="shared" si="9"/>
        <v>1</v>
      </c>
    </row>
    <row r="119" spans="1:10">
      <c r="A119" s="60">
        <v>114</v>
      </c>
      <c r="B119" s="61">
        <v>43110</v>
      </c>
      <c r="C119" s="62" t="s">
        <v>15</v>
      </c>
      <c r="D119" s="63" t="str">
        <f t="shared" si="10"/>
        <v>NGODI BAKOKO</v>
      </c>
      <c r="E119" s="63" t="str">
        <f t="shared" si="11"/>
        <v>BORIS</v>
      </c>
      <c r="F119" s="57">
        <v>50</v>
      </c>
      <c r="G119" s="57"/>
      <c r="H119" s="64">
        <f t="shared" si="8"/>
        <v>2.5</v>
      </c>
      <c r="J119" s="65">
        <f t="shared" si="9"/>
        <v>1</v>
      </c>
    </row>
    <row r="120" spans="1:10">
      <c r="A120" s="60">
        <v>115</v>
      </c>
      <c r="B120" s="61">
        <v>43110</v>
      </c>
      <c r="C120" s="62" t="s">
        <v>254</v>
      </c>
      <c r="D120" s="63" t="str">
        <f t="shared" si="10"/>
        <v>LOGBABA</v>
      </c>
      <c r="E120" s="63" t="str">
        <f t="shared" si="11"/>
        <v>PIERRE</v>
      </c>
      <c r="F120" s="57">
        <v>100</v>
      </c>
      <c r="G120" s="57"/>
      <c r="H120" s="64">
        <f t="shared" si="8"/>
        <v>5</v>
      </c>
      <c r="J120" s="65">
        <f t="shared" si="9"/>
        <v>1</v>
      </c>
    </row>
    <row r="121" spans="1:10">
      <c r="A121" s="60">
        <v>116</v>
      </c>
      <c r="B121" s="61">
        <v>43110</v>
      </c>
      <c r="C121" s="62" t="s">
        <v>23</v>
      </c>
      <c r="D121" s="63">
        <f t="shared" si="10"/>
        <v>0</v>
      </c>
      <c r="E121" s="63" t="str">
        <f t="shared" si="11"/>
        <v>PIERRE</v>
      </c>
      <c r="F121" s="57">
        <v>60</v>
      </c>
      <c r="G121" s="57"/>
      <c r="H121" s="64">
        <f t="shared" si="8"/>
        <v>3</v>
      </c>
      <c r="J121" s="65">
        <f t="shared" si="9"/>
        <v>1</v>
      </c>
    </row>
    <row r="122" spans="1:10">
      <c r="A122" s="60">
        <v>117</v>
      </c>
      <c r="B122" s="61">
        <v>43110</v>
      </c>
      <c r="C122" s="62" t="s">
        <v>92</v>
      </c>
      <c r="D122" s="63" t="str">
        <f t="shared" si="10"/>
        <v>MBANGA PONGO</v>
      </c>
      <c r="E122" s="63" t="str">
        <f t="shared" si="11"/>
        <v>PIERRE</v>
      </c>
      <c r="F122" s="57"/>
      <c r="G122" s="57">
        <v>100</v>
      </c>
      <c r="H122" s="64">
        <f t="shared" si="8"/>
        <v>5</v>
      </c>
      <c r="J122" s="65">
        <f t="shared" si="9"/>
        <v>1</v>
      </c>
    </row>
    <row r="123" spans="1:10">
      <c r="A123" s="60">
        <v>118</v>
      </c>
      <c r="B123" s="61">
        <v>43110</v>
      </c>
      <c r="C123" s="62" t="s">
        <v>85</v>
      </c>
      <c r="D123" s="63">
        <f t="shared" si="10"/>
        <v>0</v>
      </c>
      <c r="E123" s="63" t="str">
        <f t="shared" si="11"/>
        <v>BORIS</v>
      </c>
      <c r="F123" s="57"/>
      <c r="G123" s="57">
        <v>100</v>
      </c>
      <c r="H123" s="64">
        <f t="shared" si="8"/>
        <v>5</v>
      </c>
      <c r="J123" s="65">
        <f t="shared" si="9"/>
        <v>1</v>
      </c>
    </row>
    <row r="124" spans="1:10">
      <c r="A124" s="60">
        <v>119</v>
      </c>
      <c r="B124" s="61">
        <v>43110</v>
      </c>
      <c r="C124" s="62" t="s">
        <v>155</v>
      </c>
      <c r="D124" s="63" t="str">
        <f t="shared" si="10"/>
        <v>JAPOMA</v>
      </c>
      <c r="E124" s="63" t="str">
        <f t="shared" si="11"/>
        <v>PIERRE</v>
      </c>
      <c r="F124" s="57"/>
      <c r="G124" s="57">
        <v>100</v>
      </c>
      <c r="H124" s="64">
        <f t="shared" si="8"/>
        <v>5</v>
      </c>
      <c r="J124" s="65">
        <f t="shared" si="9"/>
        <v>1</v>
      </c>
    </row>
    <row r="125" spans="1:10">
      <c r="A125" s="60">
        <v>120</v>
      </c>
      <c r="B125" s="61">
        <v>43110</v>
      </c>
      <c r="C125" s="62" t="s">
        <v>127</v>
      </c>
      <c r="D125" s="63" t="str">
        <f t="shared" si="10"/>
        <v>ROND POINT CCC</v>
      </c>
      <c r="E125" s="63" t="str">
        <f t="shared" si="11"/>
        <v>PIERRE</v>
      </c>
      <c r="F125" s="57"/>
      <c r="G125" s="57">
        <v>50</v>
      </c>
      <c r="H125" s="64">
        <f t="shared" si="8"/>
        <v>2.5</v>
      </c>
      <c r="J125" s="65">
        <f t="shared" si="9"/>
        <v>1</v>
      </c>
    </row>
    <row r="126" spans="1:10">
      <c r="A126" s="60">
        <v>121</v>
      </c>
      <c r="B126" s="61">
        <v>43110</v>
      </c>
      <c r="C126" s="62" t="s">
        <v>50</v>
      </c>
      <c r="D126" s="63">
        <f t="shared" si="10"/>
        <v>0</v>
      </c>
      <c r="E126" s="63" t="str">
        <f t="shared" si="11"/>
        <v>PIERRE</v>
      </c>
      <c r="F126" s="57"/>
      <c r="G126" s="57">
        <v>250</v>
      </c>
      <c r="H126" s="64">
        <f t="shared" si="8"/>
        <v>12.5</v>
      </c>
      <c r="J126" s="65">
        <f t="shared" si="9"/>
        <v>1</v>
      </c>
    </row>
    <row r="127" spans="1:10">
      <c r="A127" s="60">
        <v>122</v>
      </c>
      <c r="B127" s="61">
        <v>43110</v>
      </c>
      <c r="C127" s="62" t="s">
        <v>138</v>
      </c>
      <c r="D127" s="63">
        <f t="shared" si="10"/>
        <v>0</v>
      </c>
      <c r="E127" s="63" t="str">
        <f t="shared" si="11"/>
        <v>PIERRE</v>
      </c>
      <c r="F127" s="57"/>
      <c r="G127" s="57">
        <v>100</v>
      </c>
      <c r="H127" s="64">
        <f t="shared" si="8"/>
        <v>5</v>
      </c>
      <c r="J127" s="65">
        <f t="shared" si="9"/>
        <v>1</v>
      </c>
    </row>
    <row r="128" spans="1:10">
      <c r="A128" s="60">
        <v>123</v>
      </c>
      <c r="B128" s="61">
        <v>43110</v>
      </c>
      <c r="C128" s="62" t="s">
        <v>47</v>
      </c>
      <c r="D128" s="63">
        <f t="shared" si="10"/>
        <v>0</v>
      </c>
      <c r="E128" s="63" t="str">
        <f t="shared" si="11"/>
        <v>PIERRE</v>
      </c>
      <c r="F128" s="57"/>
      <c r="G128" s="57">
        <v>200</v>
      </c>
      <c r="H128" s="64">
        <f t="shared" si="8"/>
        <v>10</v>
      </c>
      <c r="J128" s="65">
        <f t="shared" si="9"/>
        <v>1</v>
      </c>
    </row>
    <row r="129" spans="1:10">
      <c r="A129" s="60">
        <v>124</v>
      </c>
      <c r="B129" s="61">
        <v>43110</v>
      </c>
      <c r="C129" s="62" t="s">
        <v>131</v>
      </c>
      <c r="D129" s="63" t="str">
        <f t="shared" si="10"/>
        <v>JAPOMA</v>
      </c>
      <c r="E129" s="63" t="str">
        <f t="shared" si="11"/>
        <v>PIERRE</v>
      </c>
      <c r="F129" s="57"/>
      <c r="G129" s="57">
        <v>100</v>
      </c>
      <c r="H129" s="64">
        <f t="shared" si="8"/>
        <v>5</v>
      </c>
      <c r="J129" s="65">
        <f t="shared" si="9"/>
        <v>1</v>
      </c>
    </row>
    <row r="130" spans="1:10">
      <c r="A130" s="60">
        <v>125</v>
      </c>
      <c r="B130" s="61">
        <v>43110</v>
      </c>
      <c r="C130" s="62" t="s">
        <v>233</v>
      </c>
      <c r="D130" s="63" t="str">
        <f t="shared" si="10"/>
        <v>CARREFOUR NKONGMONDO</v>
      </c>
      <c r="E130" s="63" t="str">
        <f t="shared" si="11"/>
        <v>PIERRE</v>
      </c>
      <c r="F130" s="57"/>
      <c r="G130" s="57">
        <v>100</v>
      </c>
      <c r="H130" s="64">
        <f t="shared" si="8"/>
        <v>5</v>
      </c>
      <c r="J130" s="65">
        <f t="shared" si="9"/>
        <v>1</v>
      </c>
    </row>
    <row r="131" spans="1:10">
      <c r="A131" s="60">
        <v>126</v>
      </c>
      <c r="B131" s="61">
        <v>43110</v>
      </c>
      <c r="C131" s="62" t="s">
        <v>232</v>
      </c>
      <c r="D131" s="63">
        <f t="shared" si="10"/>
        <v>0</v>
      </c>
      <c r="E131" s="63">
        <f t="shared" si="11"/>
        <v>0</v>
      </c>
      <c r="F131" s="57"/>
      <c r="G131" s="57">
        <v>60</v>
      </c>
      <c r="H131" s="64">
        <f t="shared" si="8"/>
        <v>3</v>
      </c>
      <c r="J131" s="65">
        <f t="shared" si="9"/>
        <v>1</v>
      </c>
    </row>
    <row r="132" spans="1:10">
      <c r="A132" s="60">
        <v>127</v>
      </c>
      <c r="B132" s="61">
        <v>43110</v>
      </c>
      <c r="C132" s="62" t="s">
        <v>55</v>
      </c>
      <c r="D132" s="63">
        <f t="shared" si="10"/>
        <v>0</v>
      </c>
      <c r="E132" s="63" t="str">
        <f t="shared" si="11"/>
        <v>BORIS</v>
      </c>
      <c r="F132" s="57"/>
      <c r="G132" s="57">
        <v>100</v>
      </c>
      <c r="H132" s="64">
        <f t="shared" si="8"/>
        <v>5</v>
      </c>
      <c r="J132" s="65">
        <f t="shared" si="9"/>
        <v>1</v>
      </c>
    </row>
    <row r="133" spans="1:10">
      <c r="A133" s="60">
        <v>128</v>
      </c>
      <c r="B133" s="61">
        <v>43110</v>
      </c>
      <c r="C133" s="62" t="s">
        <v>182</v>
      </c>
      <c r="D133" s="63" t="str">
        <f t="shared" si="10"/>
        <v>ZONE DE RECASEMENT</v>
      </c>
      <c r="E133" s="63" t="str">
        <f t="shared" si="11"/>
        <v>BORIS</v>
      </c>
      <c r="F133" s="57"/>
      <c r="G133" s="57">
        <v>150</v>
      </c>
      <c r="H133" s="64">
        <f t="shared" si="8"/>
        <v>7.5</v>
      </c>
      <c r="J133" s="65">
        <f t="shared" si="9"/>
        <v>1</v>
      </c>
    </row>
    <row r="134" spans="1:10">
      <c r="A134" s="60">
        <v>129</v>
      </c>
      <c r="B134" s="61">
        <v>43110</v>
      </c>
      <c r="C134" s="62" t="s">
        <v>232</v>
      </c>
      <c r="D134" s="63">
        <f t="shared" si="10"/>
        <v>0</v>
      </c>
      <c r="E134" s="63">
        <f t="shared" si="11"/>
        <v>0</v>
      </c>
      <c r="F134" s="57"/>
      <c r="G134" s="57">
        <v>110</v>
      </c>
      <c r="H134" s="64">
        <f t="shared" si="8"/>
        <v>5.5</v>
      </c>
      <c r="J134" s="65">
        <f t="shared" si="9"/>
        <v>1</v>
      </c>
    </row>
    <row r="135" spans="1:10">
      <c r="A135" s="60">
        <v>130</v>
      </c>
      <c r="B135" s="61">
        <v>43110</v>
      </c>
      <c r="C135" s="62" t="s">
        <v>81</v>
      </c>
      <c r="D135" s="63">
        <f t="shared" si="10"/>
        <v>0</v>
      </c>
      <c r="E135" s="63" t="str">
        <f t="shared" si="11"/>
        <v>PIERRE</v>
      </c>
      <c r="F135" s="57"/>
      <c r="G135" s="57">
        <v>140</v>
      </c>
      <c r="H135" s="64">
        <f t="shared" ref="H135:H198" si="12">(F135+G135)/20</f>
        <v>7</v>
      </c>
      <c r="J135" s="65">
        <f t="shared" ref="J135:J198" si="13">IF(AND(B135&gt;=$K$4,B135&lt;=$K$5),MONTH(B135),0)</f>
        <v>1</v>
      </c>
    </row>
    <row r="136" spans="1:10">
      <c r="A136" s="60">
        <v>131</v>
      </c>
      <c r="B136" s="61">
        <v>43110</v>
      </c>
      <c r="C136" s="62" t="s">
        <v>232</v>
      </c>
      <c r="D136" s="63">
        <f t="shared" si="10"/>
        <v>0</v>
      </c>
      <c r="E136" s="63">
        <f t="shared" si="11"/>
        <v>0</v>
      </c>
      <c r="F136" s="57"/>
      <c r="G136" s="57">
        <v>140</v>
      </c>
      <c r="H136" s="64">
        <f t="shared" si="12"/>
        <v>7</v>
      </c>
      <c r="J136" s="65">
        <f t="shared" si="13"/>
        <v>1</v>
      </c>
    </row>
    <row r="137" spans="1:10">
      <c r="A137" s="60">
        <v>132</v>
      </c>
      <c r="B137" s="61">
        <v>43110</v>
      </c>
      <c r="C137" s="62" t="s">
        <v>118</v>
      </c>
      <c r="D137" s="63">
        <f t="shared" si="10"/>
        <v>0</v>
      </c>
      <c r="E137" s="63" t="str">
        <f t="shared" si="11"/>
        <v>PIERRE</v>
      </c>
      <c r="F137" s="57"/>
      <c r="G137" s="57">
        <v>50</v>
      </c>
      <c r="H137" s="64">
        <f t="shared" si="12"/>
        <v>2.5</v>
      </c>
      <c r="J137" s="65">
        <f t="shared" si="13"/>
        <v>1</v>
      </c>
    </row>
    <row r="138" spans="1:10">
      <c r="A138" s="60">
        <v>133</v>
      </c>
      <c r="B138" s="61">
        <v>43110</v>
      </c>
      <c r="C138" s="62" t="s">
        <v>232</v>
      </c>
      <c r="D138" s="63">
        <f t="shared" si="10"/>
        <v>0</v>
      </c>
      <c r="E138" s="63">
        <f t="shared" si="11"/>
        <v>0</v>
      </c>
      <c r="F138" s="57"/>
      <c r="G138" s="57">
        <v>50</v>
      </c>
      <c r="H138" s="64">
        <f t="shared" si="12"/>
        <v>2.5</v>
      </c>
      <c r="J138" s="65">
        <f t="shared" si="13"/>
        <v>1</v>
      </c>
    </row>
    <row r="139" spans="1:10">
      <c r="A139" s="60">
        <v>134</v>
      </c>
      <c r="B139" s="61">
        <v>43110</v>
      </c>
      <c r="C139" s="62" t="s">
        <v>177</v>
      </c>
      <c r="D139" s="63" t="str">
        <f t="shared" si="10"/>
        <v>BWANG</v>
      </c>
      <c r="E139" s="63" t="str">
        <f t="shared" si="11"/>
        <v>BORIS</v>
      </c>
      <c r="F139" s="57"/>
      <c r="G139" s="57">
        <v>200</v>
      </c>
      <c r="H139" s="64">
        <f t="shared" si="12"/>
        <v>10</v>
      </c>
      <c r="J139" s="65">
        <f t="shared" si="13"/>
        <v>1</v>
      </c>
    </row>
    <row r="140" spans="1:10">
      <c r="A140" s="60">
        <v>135</v>
      </c>
      <c r="B140" s="61">
        <v>43111</v>
      </c>
      <c r="C140" s="62" t="s">
        <v>79</v>
      </c>
      <c r="D140" s="63">
        <f t="shared" si="10"/>
        <v>0</v>
      </c>
      <c r="E140" s="63" t="str">
        <f t="shared" si="11"/>
        <v>PIERRE</v>
      </c>
      <c r="F140" s="57"/>
      <c r="G140" s="57">
        <v>700</v>
      </c>
      <c r="H140" s="64">
        <f t="shared" si="12"/>
        <v>35</v>
      </c>
      <c r="J140" s="65">
        <f t="shared" si="13"/>
        <v>1</v>
      </c>
    </row>
    <row r="141" spans="1:10">
      <c r="A141" s="60">
        <v>136</v>
      </c>
      <c r="B141" s="61">
        <v>43111</v>
      </c>
      <c r="C141" s="62" t="s">
        <v>90</v>
      </c>
      <c r="D141" s="63" t="str">
        <f t="shared" si="10"/>
        <v>JAPOMA</v>
      </c>
      <c r="E141" s="63" t="str">
        <f t="shared" si="11"/>
        <v>PIERRE</v>
      </c>
      <c r="F141" s="57"/>
      <c r="G141" s="57">
        <v>460</v>
      </c>
      <c r="H141" s="64">
        <f t="shared" si="12"/>
        <v>23</v>
      </c>
      <c r="J141" s="65">
        <f t="shared" si="13"/>
        <v>1</v>
      </c>
    </row>
    <row r="142" spans="1:10">
      <c r="A142" s="60">
        <v>137</v>
      </c>
      <c r="B142" s="61">
        <v>43111</v>
      </c>
      <c r="C142" s="62" t="s">
        <v>43</v>
      </c>
      <c r="D142" s="63">
        <f t="shared" si="10"/>
        <v>0</v>
      </c>
      <c r="E142" s="63" t="str">
        <f t="shared" si="11"/>
        <v>PIERRE</v>
      </c>
      <c r="F142" s="57"/>
      <c r="G142" s="57">
        <v>200</v>
      </c>
      <c r="H142" s="64">
        <f t="shared" si="12"/>
        <v>10</v>
      </c>
      <c r="J142" s="65">
        <f t="shared" si="13"/>
        <v>1</v>
      </c>
    </row>
    <row r="143" spans="1:10">
      <c r="A143" s="60">
        <v>138</v>
      </c>
      <c r="B143" s="61">
        <v>43111</v>
      </c>
      <c r="C143" s="62" t="s">
        <v>232</v>
      </c>
      <c r="D143" s="63">
        <f t="shared" si="10"/>
        <v>0</v>
      </c>
      <c r="E143" s="63">
        <f t="shared" si="11"/>
        <v>0</v>
      </c>
      <c r="F143" s="57"/>
      <c r="G143" s="57">
        <v>60</v>
      </c>
      <c r="H143" s="64">
        <f t="shared" si="12"/>
        <v>3</v>
      </c>
      <c r="J143" s="65">
        <f t="shared" si="13"/>
        <v>1</v>
      </c>
    </row>
    <row r="144" spans="1:10">
      <c r="A144" s="60">
        <v>139</v>
      </c>
      <c r="B144" s="61">
        <v>43111</v>
      </c>
      <c r="C144" s="62" t="s">
        <v>233</v>
      </c>
      <c r="D144" s="63" t="str">
        <f t="shared" si="10"/>
        <v>CARREFOUR NKONGMONDO</v>
      </c>
      <c r="E144" s="63" t="str">
        <f t="shared" si="11"/>
        <v>PIERRE</v>
      </c>
      <c r="F144" s="57"/>
      <c r="G144" s="57">
        <v>100</v>
      </c>
      <c r="H144" s="64">
        <f t="shared" si="12"/>
        <v>5</v>
      </c>
      <c r="J144" s="65">
        <f t="shared" si="13"/>
        <v>1</v>
      </c>
    </row>
    <row r="145" spans="1:10">
      <c r="A145" s="60">
        <v>140</v>
      </c>
      <c r="B145" s="61">
        <v>43111</v>
      </c>
      <c r="C145" s="62" t="s">
        <v>232</v>
      </c>
      <c r="D145" s="63">
        <f t="shared" si="10"/>
        <v>0</v>
      </c>
      <c r="E145" s="63">
        <f t="shared" si="11"/>
        <v>0</v>
      </c>
      <c r="F145" s="57"/>
      <c r="G145" s="57">
        <v>100</v>
      </c>
      <c r="H145" s="64">
        <f t="shared" si="12"/>
        <v>5</v>
      </c>
      <c r="J145" s="65">
        <f t="shared" si="13"/>
        <v>1</v>
      </c>
    </row>
    <row r="146" spans="1:10">
      <c r="A146" s="60">
        <v>141</v>
      </c>
      <c r="B146" s="61">
        <v>43111</v>
      </c>
      <c r="C146" s="62" t="s">
        <v>3</v>
      </c>
      <c r="D146" s="63">
        <f t="shared" si="10"/>
        <v>0</v>
      </c>
      <c r="E146" s="63" t="str">
        <f t="shared" si="11"/>
        <v>BORIS</v>
      </c>
      <c r="F146" s="57"/>
      <c r="G146" s="57">
        <v>200</v>
      </c>
      <c r="H146" s="64">
        <f t="shared" si="12"/>
        <v>10</v>
      </c>
      <c r="J146" s="65">
        <f t="shared" si="13"/>
        <v>1</v>
      </c>
    </row>
    <row r="147" spans="1:10">
      <c r="A147" s="60">
        <v>142</v>
      </c>
      <c r="B147" s="61">
        <v>43111</v>
      </c>
      <c r="C147" s="62" t="s">
        <v>160</v>
      </c>
      <c r="D147" s="63" t="str">
        <f t="shared" si="10"/>
        <v>LOGBABA JARDIN</v>
      </c>
      <c r="E147" s="63" t="str">
        <f t="shared" si="11"/>
        <v>PIERRE</v>
      </c>
      <c r="F147" s="57"/>
      <c r="G147" s="57">
        <v>40</v>
      </c>
      <c r="H147" s="64">
        <f t="shared" si="12"/>
        <v>2</v>
      </c>
      <c r="J147" s="65">
        <f t="shared" si="13"/>
        <v>1</v>
      </c>
    </row>
    <row r="148" spans="1:10">
      <c r="A148" s="60">
        <v>143</v>
      </c>
      <c r="B148" s="61">
        <v>43111</v>
      </c>
      <c r="C148" s="62" t="s">
        <v>57</v>
      </c>
      <c r="D148" s="63">
        <f t="shared" si="10"/>
        <v>0</v>
      </c>
      <c r="E148" s="63" t="str">
        <f t="shared" si="11"/>
        <v>PIERRE</v>
      </c>
      <c r="F148" s="57"/>
      <c r="G148" s="57">
        <v>700</v>
      </c>
      <c r="H148" s="64">
        <f t="shared" si="12"/>
        <v>35</v>
      </c>
      <c r="J148" s="65">
        <f t="shared" si="13"/>
        <v>1</v>
      </c>
    </row>
    <row r="149" spans="1:10">
      <c r="A149" s="60">
        <v>144</v>
      </c>
      <c r="B149" s="61">
        <v>43111</v>
      </c>
      <c r="C149" s="62" t="s">
        <v>119</v>
      </c>
      <c r="D149" s="63" t="str">
        <f t="shared" si="10"/>
        <v>NKOLBON</v>
      </c>
      <c r="E149" s="63" t="str">
        <f t="shared" si="11"/>
        <v>BORIS</v>
      </c>
      <c r="F149" s="57"/>
      <c r="G149" s="57">
        <v>50</v>
      </c>
      <c r="H149" s="64">
        <f t="shared" si="12"/>
        <v>2.5</v>
      </c>
      <c r="J149" s="65">
        <f t="shared" si="13"/>
        <v>1</v>
      </c>
    </row>
    <row r="150" spans="1:10">
      <c r="A150" s="60">
        <v>145</v>
      </c>
      <c r="B150" s="61">
        <v>43111</v>
      </c>
      <c r="C150" s="62" t="s">
        <v>232</v>
      </c>
      <c r="D150" s="63">
        <f t="shared" si="10"/>
        <v>0</v>
      </c>
      <c r="E150" s="63">
        <f t="shared" si="11"/>
        <v>0</v>
      </c>
      <c r="F150" s="57"/>
      <c r="G150" s="57">
        <v>50</v>
      </c>
      <c r="H150" s="64">
        <f t="shared" si="12"/>
        <v>2.5</v>
      </c>
      <c r="J150" s="65">
        <f t="shared" si="13"/>
        <v>1</v>
      </c>
    </row>
    <row r="151" spans="1:10">
      <c r="A151" s="60">
        <v>146</v>
      </c>
      <c r="B151" s="61">
        <v>43111</v>
      </c>
      <c r="C151" s="62" t="s">
        <v>174</v>
      </c>
      <c r="D151" s="63">
        <f t="shared" si="10"/>
        <v>0</v>
      </c>
      <c r="E151" s="63" t="str">
        <f t="shared" si="11"/>
        <v>PIERRE</v>
      </c>
      <c r="F151" s="57"/>
      <c r="G151" s="57">
        <v>200</v>
      </c>
      <c r="H151" s="64">
        <f t="shared" si="12"/>
        <v>10</v>
      </c>
      <c r="J151" s="65">
        <f t="shared" si="13"/>
        <v>1</v>
      </c>
    </row>
    <row r="152" spans="1:10">
      <c r="A152" s="60">
        <v>147</v>
      </c>
      <c r="B152" s="61">
        <v>43111</v>
      </c>
      <c r="C152" s="62" t="s">
        <v>131</v>
      </c>
      <c r="D152" s="63" t="str">
        <f t="shared" si="10"/>
        <v>JAPOMA</v>
      </c>
      <c r="E152" s="63" t="str">
        <f t="shared" si="11"/>
        <v>PIERRE</v>
      </c>
      <c r="F152" s="57"/>
      <c r="G152" s="57">
        <v>150</v>
      </c>
      <c r="H152" s="64">
        <f t="shared" si="12"/>
        <v>7.5</v>
      </c>
      <c r="J152" s="65">
        <f t="shared" si="13"/>
        <v>1</v>
      </c>
    </row>
    <row r="153" spans="1:10">
      <c r="A153" s="60">
        <v>148</v>
      </c>
      <c r="B153" s="61">
        <v>43111</v>
      </c>
      <c r="C153" s="62" t="s">
        <v>150</v>
      </c>
      <c r="D153" s="63" t="str">
        <f t="shared" si="10"/>
        <v>YATIKA</v>
      </c>
      <c r="E153" s="63" t="str">
        <f t="shared" si="11"/>
        <v>PIERRE</v>
      </c>
      <c r="F153" s="57"/>
      <c r="G153" s="57">
        <v>50</v>
      </c>
      <c r="H153" s="64">
        <f t="shared" si="12"/>
        <v>2.5</v>
      </c>
      <c r="J153" s="65">
        <f t="shared" si="13"/>
        <v>1</v>
      </c>
    </row>
    <row r="154" spans="1:10">
      <c r="A154" s="60">
        <v>149</v>
      </c>
      <c r="B154" s="61">
        <v>43111</v>
      </c>
      <c r="C154" s="62" t="s">
        <v>173</v>
      </c>
      <c r="D154" s="63" t="str">
        <f t="shared" si="10"/>
        <v>ARI-DEPOT GUINESS</v>
      </c>
      <c r="E154" s="63" t="str">
        <f t="shared" si="11"/>
        <v>PIERRE</v>
      </c>
      <c r="F154" s="57"/>
      <c r="G154" s="57">
        <v>100</v>
      </c>
      <c r="H154" s="64">
        <f t="shared" si="12"/>
        <v>5</v>
      </c>
      <c r="J154" s="65">
        <f t="shared" si="13"/>
        <v>1</v>
      </c>
    </row>
    <row r="155" spans="1:10">
      <c r="A155" s="60">
        <v>150</v>
      </c>
      <c r="B155" s="61">
        <v>43111</v>
      </c>
      <c r="C155" s="62" t="s">
        <v>232</v>
      </c>
      <c r="D155" s="63">
        <f t="shared" si="10"/>
        <v>0</v>
      </c>
      <c r="E155" s="63">
        <f t="shared" si="11"/>
        <v>0</v>
      </c>
      <c r="F155" s="57"/>
      <c r="G155" s="57">
        <v>50</v>
      </c>
      <c r="H155" s="64">
        <f t="shared" si="12"/>
        <v>2.5</v>
      </c>
      <c r="J155" s="65">
        <f t="shared" si="13"/>
        <v>1</v>
      </c>
    </row>
    <row r="156" spans="1:10">
      <c r="A156" s="60">
        <v>151</v>
      </c>
      <c r="B156" s="61">
        <v>43111</v>
      </c>
      <c r="C156" s="62" t="s">
        <v>232</v>
      </c>
      <c r="D156" s="63">
        <f t="shared" si="10"/>
        <v>0</v>
      </c>
      <c r="E156" s="63">
        <f t="shared" si="11"/>
        <v>0</v>
      </c>
      <c r="F156" s="57"/>
      <c r="G156" s="57">
        <v>400</v>
      </c>
      <c r="H156" s="64">
        <f t="shared" si="12"/>
        <v>20</v>
      </c>
      <c r="J156" s="65">
        <f t="shared" si="13"/>
        <v>1</v>
      </c>
    </row>
    <row r="157" spans="1:10">
      <c r="A157" s="60">
        <v>152</v>
      </c>
      <c r="B157" s="61">
        <v>43112</v>
      </c>
      <c r="C157" s="62" t="s">
        <v>96</v>
      </c>
      <c r="D157" s="63">
        <f t="shared" si="10"/>
        <v>0</v>
      </c>
      <c r="E157" s="63" t="str">
        <f t="shared" si="11"/>
        <v>PIERRE</v>
      </c>
      <c r="F157" s="57"/>
      <c r="G157" s="57">
        <v>35</v>
      </c>
      <c r="H157" s="64">
        <f t="shared" si="12"/>
        <v>1.75</v>
      </c>
      <c r="J157" s="65">
        <f t="shared" si="13"/>
        <v>1</v>
      </c>
    </row>
    <row r="158" spans="1:10">
      <c r="A158" s="60">
        <v>153</v>
      </c>
      <c r="B158" s="61">
        <v>43112</v>
      </c>
      <c r="C158" s="62" t="s">
        <v>133</v>
      </c>
      <c r="D158" s="63">
        <f t="shared" si="10"/>
        <v>0</v>
      </c>
      <c r="E158" s="63" t="str">
        <f t="shared" si="11"/>
        <v>BORIS</v>
      </c>
      <c r="F158" s="57"/>
      <c r="G158" s="57">
        <v>35</v>
      </c>
      <c r="H158" s="64">
        <f t="shared" si="12"/>
        <v>1.75</v>
      </c>
      <c r="J158" s="65">
        <f t="shared" si="13"/>
        <v>1</v>
      </c>
    </row>
    <row r="159" spans="1:10">
      <c r="A159" s="60">
        <v>154</v>
      </c>
      <c r="B159" s="61">
        <v>43112</v>
      </c>
      <c r="C159" s="62" t="s">
        <v>111</v>
      </c>
      <c r="D159" s="63">
        <f t="shared" si="10"/>
        <v>0</v>
      </c>
      <c r="E159" s="63" t="str">
        <f t="shared" si="11"/>
        <v>PIERRE</v>
      </c>
      <c r="F159" s="57"/>
      <c r="G159" s="57">
        <v>100</v>
      </c>
      <c r="H159" s="64">
        <f t="shared" si="12"/>
        <v>5</v>
      </c>
      <c r="J159" s="65">
        <f t="shared" si="13"/>
        <v>1</v>
      </c>
    </row>
    <row r="160" spans="1:10">
      <c r="A160" s="60">
        <v>155</v>
      </c>
      <c r="B160" s="61">
        <v>43112</v>
      </c>
      <c r="C160" s="62" t="s">
        <v>75</v>
      </c>
      <c r="D160" s="63" t="str">
        <f t="shared" si="10"/>
        <v>JAPOMA</v>
      </c>
      <c r="E160" s="63" t="str">
        <f t="shared" si="11"/>
        <v>PIERRE</v>
      </c>
      <c r="F160" s="57"/>
      <c r="G160" s="57">
        <v>150</v>
      </c>
      <c r="H160" s="64">
        <f t="shared" si="12"/>
        <v>7.5</v>
      </c>
      <c r="J160" s="65">
        <f t="shared" si="13"/>
        <v>1</v>
      </c>
    </row>
    <row r="161" spans="1:10">
      <c r="A161" s="60">
        <v>156</v>
      </c>
      <c r="B161" s="61">
        <v>43112</v>
      </c>
      <c r="C161" s="62" t="s">
        <v>51</v>
      </c>
      <c r="D161" s="63">
        <f t="shared" si="10"/>
        <v>0</v>
      </c>
      <c r="E161" s="63" t="str">
        <f t="shared" si="11"/>
        <v>PIERRE</v>
      </c>
      <c r="F161" s="57"/>
      <c r="G161" s="57">
        <v>150</v>
      </c>
      <c r="H161" s="64">
        <f t="shared" si="12"/>
        <v>7.5</v>
      </c>
      <c r="J161" s="65">
        <f t="shared" si="13"/>
        <v>1</v>
      </c>
    </row>
    <row r="162" spans="1:10">
      <c r="A162" s="60">
        <v>157</v>
      </c>
      <c r="B162" s="61">
        <v>43112</v>
      </c>
      <c r="C162" s="62" t="s">
        <v>54</v>
      </c>
      <c r="D162" s="63">
        <f t="shared" si="10"/>
        <v>0</v>
      </c>
      <c r="E162" s="63" t="str">
        <f t="shared" si="11"/>
        <v>PIERRE</v>
      </c>
      <c r="F162" s="57"/>
      <c r="G162" s="57">
        <v>100</v>
      </c>
      <c r="H162" s="64">
        <f t="shared" si="12"/>
        <v>5</v>
      </c>
      <c r="J162" s="65">
        <f t="shared" si="13"/>
        <v>1</v>
      </c>
    </row>
    <row r="163" spans="1:10">
      <c r="A163" s="60">
        <v>158</v>
      </c>
      <c r="B163" s="61">
        <v>43112</v>
      </c>
      <c r="C163" s="62" t="s">
        <v>232</v>
      </c>
      <c r="D163" s="63">
        <f t="shared" si="10"/>
        <v>0</v>
      </c>
      <c r="E163" s="63">
        <f t="shared" si="11"/>
        <v>0</v>
      </c>
      <c r="F163" s="57"/>
      <c r="G163" s="57">
        <v>60</v>
      </c>
      <c r="H163" s="64">
        <f t="shared" si="12"/>
        <v>3</v>
      </c>
      <c r="J163" s="65">
        <f t="shared" si="13"/>
        <v>1</v>
      </c>
    </row>
    <row r="164" spans="1:10">
      <c r="A164" s="60">
        <v>159</v>
      </c>
      <c r="B164" s="61">
        <v>43112</v>
      </c>
      <c r="C164" s="62" t="s">
        <v>160</v>
      </c>
      <c r="D164" s="63" t="str">
        <f t="shared" si="10"/>
        <v>LOGBABA JARDIN</v>
      </c>
      <c r="E164" s="63" t="str">
        <f t="shared" si="11"/>
        <v>PIERRE</v>
      </c>
      <c r="F164" s="57"/>
      <c r="G164" s="57">
        <v>20</v>
      </c>
      <c r="H164" s="64">
        <f t="shared" si="12"/>
        <v>1</v>
      </c>
      <c r="J164" s="65">
        <f t="shared" si="13"/>
        <v>1</v>
      </c>
    </row>
    <row r="165" spans="1:10">
      <c r="A165" s="60">
        <v>160</v>
      </c>
      <c r="B165" s="61">
        <v>43112</v>
      </c>
      <c r="C165" s="62" t="s">
        <v>106</v>
      </c>
      <c r="D165" s="63">
        <f t="shared" si="10"/>
        <v>0</v>
      </c>
      <c r="E165" s="63" t="str">
        <f t="shared" si="11"/>
        <v>PIERRE</v>
      </c>
      <c r="F165" s="57"/>
      <c r="G165" s="57">
        <v>50</v>
      </c>
      <c r="H165" s="64">
        <f t="shared" si="12"/>
        <v>2.5</v>
      </c>
      <c r="J165" s="65">
        <f t="shared" si="13"/>
        <v>1</v>
      </c>
    </row>
    <row r="166" spans="1:10">
      <c r="A166" s="60">
        <v>161</v>
      </c>
      <c r="B166" s="61">
        <v>43112</v>
      </c>
      <c r="C166" s="62" t="s">
        <v>123</v>
      </c>
      <c r="D166" s="63" t="str">
        <f t="shared" si="10"/>
        <v>ARI-FACE NEPTUNE</v>
      </c>
      <c r="E166" s="63" t="str">
        <f t="shared" si="11"/>
        <v>PIERRE</v>
      </c>
      <c r="F166" s="57"/>
      <c r="G166" s="57">
        <v>100</v>
      </c>
      <c r="H166" s="64">
        <f t="shared" si="12"/>
        <v>5</v>
      </c>
      <c r="J166" s="65">
        <f t="shared" si="13"/>
        <v>1</v>
      </c>
    </row>
    <row r="167" spans="1:10">
      <c r="A167" s="60">
        <v>162</v>
      </c>
      <c r="B167" s="61">
        <v>43112</v>
      </c>
      <c r="C167" s="62" t="s">
        <v>8</v>
      </c>
      <c r="D167" s="63" t="str">
        <f t="shared" si="10"/>
        <v>NGODI BAKOKO</v>
      </c>
      <c r="E167" s="63" t="str">
        <f t="shared" si="11"/>
        <v>BORIS</v>
      </c>
      <c r="F167" s="57"/>
      <c r="G167" s="57">
        <v>14</v>
      </c>
      <c r="H167" s="64">
        <f t="shared" si="12"/>
        <v>0.7</v>
      </c>
      <c r="J167" s="65">
        <f t="shared" si="13"/>
        <v>1</v>
      </c>
    </row>
    <row r="168" spans="1:10">
      <c r="A168" s="60">
        <v>163</v>
      </c>
      <c r="B168" s="61">
        <v>43112</v>
      </c>
      <c r="C168" s="62" t="s">
        <v>66</v>
      </c>
      <c r="D168" s="63">
        <f t="shared" si="10"/>
        <v>0</v>
      </c>
      <c r="E168" s="63" t="str">
        <f t="shared" si="11"/>
        <v>BORIS</v>
      </c>
      <c r="F168" s="57"/>
      <c r="G168" s="57">
        <v>136</v>
      </c>
      <c r="H168" s="64">
        <f t="shared" si="12"/>
        <v>6.8</v>
      </c>
      <c r="J168" s="65">
        <f t="shared" si="13"/>
        <v>1</v>
      </c>
    </row>
    <row r="169" spans="1:10">
      <c r="A169" s="60">
        <v>164</v>
      </c>
      <c r="B169" s="61">
        <v>43112</v>
      </c>
      <c r="C169" s="62" t="s">
        <v>101</v>
      </c>
      <c r="D169" s="63">
        <f t="shared" si="10"/>
        <v>0</v>
      </c>
      <c r="E169" s="63" t="str">
        <f t="shared" si="11"/>
        <v>BORIS</v>
      </c>
      <c r="F169" s="57"/>
      <c r="G169" s="57">
        <v>150</v>
      </c>
      <c r="H169" s="64">
        <f t="shared" si="12"/>
        <v>7.5</v>
      </c>
      <c r="J169" s="65">
        <f t="shared" si="13"/>
        <v>1</v>
      </c>
    </row>
    <row r="170" spans="1:10">
      <c r="A170" s="60">
        <v>165</v>
      </c>
      <c r="B170" s="61">
        <v>43112</v>
      </c>
      <c r="C170" s="62" t="s">
        <v>100</v>
      </c>
      <c r="D170" s="63">
        <f t="shared" ref="D170:D233" si="14">IF(C170&lt;&gt;"",VLOOKUP(C170,baseDonnees,2,FALSE),"")</f>
        <v>0</v>
      </c>
      <c r="E170" s="63" t="str">
        <f t="shared" ref="E170:E233" si="15">IF(C170&lt;&gt;"",VLOOKUP(C170,baseDonnees,3,FALSE),"")</f>
        <v>PIERRE</v>
      </c>
      <c r="F170" s="57"/>
      <c r="G170" s="57">
        <v>100</v>
      </c>
      <c r="H170" s="64">
        <f t="shared" si="12"/>
        <v>5</v>
      </c>
      <c r="J170" s="65">
        <f t="shared" si="13"/>
        <v>1</v>
      </c>
    </row>
    <row r="171" spans="1:10">
      <c r="A171" s="60">
        <v>166</v>
      </c>
      <c r="B171" s="61">
        <v>43112</v>
      </c>
      <c r="C171" s="62" t="s">
        <v>6</v>
      </c>
      <c r="D171" s="63">
        <f t="shared" si="14"/>
        <v>0</v>
      </c>
      <c r="E171" s="63" t="str">
        <f t="shared" si="15"/>
        <v>BORIS</v>
      </c>
      <c r="F171" s="57"/>
      <c r="G171" s="57">
        <v>200</v>
      </c>
      <c r="H171" s="64">
        <f t="shared" si="12"/>
        <v>10</v>
      </c>
      <c r="J171" s="65">
        <f t="shared" si="13"/>
        <v>1</v>
      </c>
    </row>
    <row r="172" spans="1:10">
      <c r="A172" s="60">
        <v>167</v>
      </c>
      <c r="B172" s="61">
        <v>43112</v>
      </c>
      <c r="C172" s="62" t="s">
        <v>232</v>
      </c>
      <c r="D172" s="63">
        <f t="shared" si="14"/>
        <v>0</v>
      </c>
      <c r="E172" s="63">
        <f t="shared" si="15"/>
        <v>0</v>
      </c>
      <c r="F172" s="57"/>
      <c r="G172" s="57">
        <v>200</v>
      </c>
      <c r="H172" s="64">
        <f t="shared" si="12"/>
        <v>10</v>
      </c>
      <c r="J172" s="65">
        <f t="shared" si="13"/>
        <v>1</v>
      </c>
    </row>
    <row r="173" spans="1:10">
      <c r="A173" s="60">
        <v>168</v>
      </c>
      <c r="B173" s="61">
        <v>43112</v>
      </c>
      <c r="C173" s="62" t="s">
        <v>119</v>
      </c>
      <c r="D173" s="63" t="str">
        <f t="shared" si="14"/>
        <v>NKOLBON</v>
      </c>
      <c r="E173" s="63" t="str">
        <f t="shared" si="15"/>
        <v>BORIS</v>
      </c>
      <c r="F173" s="57"/>
      <c r="G173" s="57">
        <v>200</v>
      </c>
      <c r="H173" s="64">
        <f t="shared" si="12"/>
        <v>10</v>
      </c>
      <c r="J173" s="65">
        <f t="shared" si="13"/>
        <v>1</v>
      </c>
    </row>
    <row r="174" spans="1:10">
      <c r="A174" s="60">
        <v>169</v>
      </c>
      <c r="B174" s="61">
        <v>43112</v>
      </c>
      <c r="C174" s="62" t="s">
        <v>232</v>
      </c>
      <c r="D174" s="63">
        <f t="shared" si="14"/>
        <v>0</v>
      </c>
      <c r="E174" s="63">
        <f t="shared" si="15"/>
        <v>0</v>
      </c>
      <c r="F174" s="57"/>
      <c r="G174" s="57">
        <v>300</v>
      </c>
      <c r="H174" s="64">
        <f t="shared" si="12"/>
        <v>15</v>
      </c>
      <c r="J174" s="65">
        <f t="shared" si="13"/>
        <v>1</v>
      </c>
    </row>
    <row r="175" spans="1:10">
      <c r="A175" s="60">
        <v>170</v>
      </c>
      <c r="B175" s="61">
        <v>43112</v>
      </c>
      <c r="C175" s="62" t="s">
        <v>102</v>
      </c>
      <c r="D175" s="63" t="str">
        <f t="shared" si="14"/>
        <v xml:space="preserve">  CARREFOUR ARI</v>
      </c>
      <c r="E175" s="63" t="str">
        <f t="shared" si="15"/>
        <v>BORIS</v>
      </c>
      <c r="F175" s="57"/>
      <c r="G175" s="57">
        <v>200</v>
      </c>
      <c r="H175" s="64">
        <f t="shared" si="12"/>
        <v>10</v>
      </c>
      <c r="J175" s="65">
        <f t="shared" si="13"/>
        <v>1</v>
      </c>
    </row>
    <row r="176" spans="1:10">
      <c r="A176" s="60">
        <v>171</v>
      </c>
      <c r="B176" s="61">
        <v>43112</v>
      </c>
      <c r="C176" s="62" t="s">
        <v>232</v>
      </c>
      <c r="D176" s="63">
        <f t="shared" si="14"/>
        <v>0</v>
      </c>
      <c r="E176" s="63">
        <f t="shared" si="15"/>
        <v>0</v>
      </c>
      <c r="F176" s="57"/>
      <c r="G176" s="57">
        <v>50</v>
      </c>
      <c r="H176" s="64">
        <f t="shared" si="12"/>
        <v>2.5</v>
      </c>
      <c r="J176" s="65">
        <f t="shared" si="13"/>
        <v>1</v>
      </c>
    </row>
    <row r="177" spans="1:10">
      <c r="A177" s="60">
        <v>172</v>
      </c>
      <c r="B177" s="61">
        <v>43112</v>
      </c>
      <c r="C177" s="62" t="s">
        <v>53</v>
      </c>
      <c r="D177" s="63">
        <f t="shared" si="14"/>
        <v>0</v>
      </c>
      <c r="E177" s="63" t="str">
        <f t="shared" si="15"/>
        <v>PIERRE</v>
      </c>
      <c r="F177" s="57"/>
      <c r="G177" s="57">
        <v>100</v>
      </c>
      <c r="H177" s="64">
        <f t="shared" si="12"/>
        <v>5</v>
      </c>
      <c r="J177" s="65">
        <f t="shared" si="13"/>
        <v>1</v>
      </c>
    </row>
    <row r="178" spans="1:10">
      <c r="A178" s="60">
        <v>173</v>
      </c>
      <c r="B178" s="61">
        <v>43112</v>
      </c>
      <c r="C178" s="62" t="s">
        <v>232</v>
      </c>
      <c r="D178" s="63">
        <f t="shared" si="14"/>
        <v>0</v>
      </c>
      <c r="E178" s="63">
        <f t="shared" si="15"/>
        <v>0</v>
      </c>
      <c r="F178" s="57"/>
      <c r="G178" s="57">
        <v>100</v>
      </c>
      <c r="H178" s="64">
        <f t="shared" si="12"/>
        <v>5</v>
      </c>
      <c r="J178" s="65">
        <f t="shared" si="13"/>
        <v>1</v>
      </c>
    </row>
    <row r="179" spans="1:10">
      <c r="A179" s="60">
        <v>174</v>
      </c>
      <c r="B179" s="61">
        <v>43112</v>
      </c>
      <c r="C179" s="62" t="s">
        <v>82</v>
      </c>
      <c r="D179" s="63">
        <f t="shared" si="14"/>
        <v>0</v>
      </c>
      <c r="E179" s="63" t="str">
        <f t="shared" si="15"/>
        <v>BORIS</v>
      </c>
      <c r="F179" s="57"/>
      <c r="G179" s="57">
        <v>50</v>
      </c>
      <c r="H179" s="64">
        <f t="shared" si="12"/>
        <v>2.5</v>
      </c>
      <c r="J179" s="65">
        <f t="shared" si="13"/>
        <v>1</v>
      </c>
    </row>
    <row r="180" spans="1:10">
      <c r="A180" s="60">
        <v>175</v>
      </c>
      <c r="B180" s="61">
        <v>43112</v>
      </c>
      <c r="C180" s="62" t="s">
        <v>232</v>
      </c>
      <c r="D180" s="63">
        <f t="shared" si="14"/>
        <v>0</v>
      </c>
      <c r="E180" s="63">
        <f t="shared" si="15"/>
        <v>0</v>
      </c>
      <c r="F180" s="57"/>
      <c r="G180" s="57">
        <v>145</v>
      </c>
      <c r="H180" s="64">
        <f t="shared" si="12"/>
        <v>7.25</v>
      </c>
      <c r="J180" s="65">
        <f t="shared" si="13"/>
        <v>1</v>
      </c>
    </row>
    <row r="181" spans="1:10">
      <c r="A181" s="60">
        <v>176</v>
      </c>
      <c r="B181" s="61">
        <v>43112</v>
      </c>
      <c r="C181" s="62" t="s">
        <v>232</v>
      </c>
      <c r="D181" s="63">
        <f t="shared" si="14"/>
        <v>0</v>
      </c>
      <c r="E181" s="63">
        <f t="shared" si="15"/>
        <v>0</v>
      </c>
      <c r="F181" s="57"/>
      <c r="G181" s="57">
        <v>50</v>
      </c>
      <c r="H181" s="64">
        <f t="shared" si="12"/>
        <v>2.5</v>
      </c>
      <c r="J181" s="65">
        <f t="shared" si="13"/>
        <v>1</v>
      </c>
    </row>
    <row r="182" spans="1:10">
      <c r="A182" s="60">
        <v>177</v>
      </c>
      <c r="B182" s="61">
        <v>43112</v>
      </c>
      <c r="C182" s="62" t="s">
        <v>32</v>
      </c>
      <c r="D182" s="63">
        <f t="shared" si="14"/>
        <v>0</v>
      </c>
      <c r="E182" s="63" t="str">
        <f t="shared" si="15"/>
        <v>BORIS</v>
      </c>
      <c r="F182" s="57"/>
      <c r="G182" s="57">
        <v>20</v>
      </c>
      <c r="H182" s="64">
        <f t="shared" si="12"/>
        <v>1</v>
      </c>
      <c r="J182" s="65">
        <f t="shared" si="13"/>
        <v>1</v>
      </c>
    </row>
    <row r="183" spans="1:10">
      <c r="A183" s="60">
        <v>178</v>
      </c>
      <c r="B183" s="61">
        <v>43112</v>
      </c>
      <c r="C183" s="62" t="s">
        <v>232</v>
      </c>
      <c r="D183" s="63">
        <f t="shared" si="14"/>
        <v>0</v>
      </c>
      <c r="E183" s="63">
        <f t="shared" si="15"/>
        <v>0</v>
      </c>
      <c r="F183" s="57"/>
      <c r="G183" s="57">
        <v>15</v>
      </c>
      <c r="H183" s="64">
        <f t="shared" si="12"/>
        <v>0.75</v>
      </c>
      <c r="J183" s="65">
        <f t="shared" si="13"/>
        <v>1</v>
      </c>
    </row>
    <row r="184" spans="1:10">
      <c r="A184" s="60">
        <v>179</v>
      </c>
      <c r="B184" s="61">
        <v>43112</v>
      </c>
      <c r="C184" s="62" t="s">
        <v>232</v>
      </c>
      <c r="D184" s="63">
        <f t="shared" si="14"/>
        <v>0</v>
      </c>
      <c r="E184" s="63">
        <f t="shared" si="15"/>
        <v>0</v>
      </c>
      <c r="F184" s="57"/>
      <c r="G184" s="57">
        <v>20</v>
      </c>
      <c r="H184" s="64">
        <f t="shared" si="12"/>
        <v>1</v>
      </c>
      <c r="J184" s="65">
        <f t="shared" si="13"/>
        <v>1</v>
      </c>
    </row>
    <row r="185" spans="1:10">
      <c r="A185" s="60">
        <v>180</v>
      </c>
      <c r="B185" s="61">
        <v>43112</v>
      </c>
      <c r="C185" s="62" t="s">
        <v>37</v>
      </c>
      <c r="D185" s="63">
        <f t="shared" si="14"/>
        <v>0</v>
      </c>
      <c r="E185" s="63" t="str">
        <f t="shared" si="15"/>
        <v>BORIS</v>
      </c>
      <c r="F185" s="57"/>
      <c r="G185" s="57">
        <v>700</v>
      </c>
      <c r="H185" s="64">
        <f t="shared" si="12"/>
        <v>35</v>
      </c>
      <c r="J185" s="65">
        <f t="shared" si="13"/>
        <v>1</v>
      </c>
    </row>
    <row r="186" spans="1:10">
      <c r="A186" s="60">
        <v>181</v>
      </c>
      <c r="B186" s="61">
        <v>43113</v>
      </c>
      <c r="C186" s="62" t="s">
        <v>28</v>
      </c>
      <c r="D186" s="63">
        <f t="shared" si="14"/>
        <v>0</v>
      </c>
      <c r="E186" s="63" t="str">
        <f t="shared" si="15"/>
        <v>PIERRE</v>
      </c>
      <c r="F186" s="57"/>
      <c r="G186" s="57">
        <v>200</v>
      </c>
      <c r="H186" s="64">
        <f t="shared" si="12"/>
        <v>10</v>
      </c>
      <c r="J186" s="65">
        <f t="shared" si="13"/>
        <v>1</v>
      </c>
    </row>
    <row r="187" spans="1:10">
      <c r="A187" s="60">
        <v>182</v>
      </c>
      <c r="B187" s="61">
        <v>43113</v>
      </c>
      <c r="C187" s="62" t="s">
        <v>170</v>
      </c>
      <c r="D187" s="63">
        <f t="shared" si="14"/>
        <v>0</v>
      </c>
      <c r="E187" s="63" t="str">
        <f t="shared" si="15"/>
        <v>PIERRE</v>
      </c>
      <c r="F187" s="57"/>
      <c r="G187" s="57">
        <v>100</v>
      </c>
      <c r="H187" s="64">
        <f t="shared" si="12"/>
        <v>5</v>
      </c>
      <c r="J187" s="65">
        <f t="shared" si="13"/>
        <v>1</v>
      </c>
    </row>
    <row r="188" spans="1:10">
      <c r="A188" s="60">
        <v>183</v>
      </c>
      <c r="B188" s="61">
        <v>43113</v>
      </c>
      <c r="C188" s="62" t="s">
        <v>111</v>
      </c>
      <c r="D188" s="63">
        <f t="shared" si="14"/>
        <v>0</v>
      </c>
      <c r="E188" s="63" t="str">
        <f t="shared" si="15"/>
        <v>PIERRE</v>
      </c>
      <c r="F188" s="57"/>
      <c r="G188" s="57">
        <v>100</v>
      </c>
      <c r="H188" s="64">
        <f t="shared" si="12"/>
        <v>5</v>
      </c>
      <c r="J188" s="65">
        <f t="shared" si="13"/>
        <v>1</v>
      </c>
    </row>
    <row r="189" spans="1:10">
      <c r="A189" s="60">
        <v>184</v>
      </c>
      <c r="B189" s="61">
        <v>43113</v>
      </c>
      <c r="C189" s="62" t="s">
        <v>232</v>
      </c>
      <c r="D189" s="63">
        <f t="shared" si="14"/>
        <v>0</v>
      </c>
      <c r="E189" s="63">
        <f t="shared" si="15"/>
        <v>0</v>
      </c>
      <c r="F189" s="57"/>
      <c r="G189" s="57">
        <v>100</v>
      </c>
      <c r="H189" s="64">
        <f t="shared" si="12"/>
        <v>5</v>
      </c>
      <c r="J189" s="65">
        <f t="shared" si="13"/>
        <v>1</v>
      </c>
    </row>
    <row r="190" spans="1:10">
      <c r="A190" s="60">
        <v>185</v>
      </c>
      <c r="B190" s="61">
        <v>43113</v>
      </c>
      <c r="C190" s="62" t="s">
        <v>21</v>
      </c>
      <c r="D190" s="63" t="str">
        <f t="shared" si="14"/>
        <v>PARIZO</v>
      </c>
      <c r="E190" s="63" t="str">
        <f t="shared" si="15"/>
        <v>BORIS</v>
      </c>
      <c r="F190" s="57"/>
      <c r="G190" s="57">
        <v>100</v>
      </c>
      <c r="H190" s="64">
        <f t="shared" si="12"/>
        <v>5</v>
      </c>
      <c r="J190" s="65">
        <f t="shared" si="13"/>
        <v>1</v>
      </c>
    </row>
    <row r="191" spans="1:10">
      <c r="A191" s="60">
        <v>186</v>
      </c>
      <c r="B191" s="61">
        <v>43113</v>
      </c>
      <c r="C191" s="62" t="s">
        <v>23</v>
      </c>
      <c r="D191" s="63">
        <f t="shared" si="14"/>
        <v>0</v>
      </c>
      <c r="E191" s="63" t="str">
        <f t="shared" si="15"/>
        <v>PIERRE</v>
      </c>
      <c r="F191" s="57"/>
      <c r="G191" s="57">
        <v>100</v>
      </c>
      <c r="H191" s="64">
        <f t="shared" si="12"/>
        <v>5</v>
      </c>
      <c r="J191" s="65">
        <f t="shared" si="13"/>
        <v>1</v>
      </c>
    </row>
    <row r="192" spans="1:10">
      <c r="A192" s="60">
        <v>187</v>
      </c>
      <c r="B192" s="61">
        <v>43113</v>
      </c>
      <c r="C192" s="62" t="s">
        <v>74</v>
      </c>
      <c r="D192" s="63" t="str">
        <f t="shared" si="14"/>
        <v>BANGA MPOGO</v>
      </c>
      <c r="E192" s="63" t="str">
        <f t="shared" si="15"/>
        <v>PIERRE</v>
      </c>
      <c r="F192" s="57"/>
      <c r="G192" s="57">
        <v>100</v>
      </c>
      <c r="H192" s="64">
        <f t="shared" si="12"/>
        <v>5</v>
      </c>
      <c r="J192" s="65">
        <f t="shared" si="13"/>
        <v>1</v>
      </c>
    </row>
    <row r="193" spans="1:10">
      <c r="A193" s="60">
        <v>188</v>
      </c>
      <c r="B193" s="61">
        <v>43113</v>
      </c>
      <c r="C193" s="62" t="s">
        <v>232</v>
      </c>
      <c r="D193" s="63">
        <f t="shared" si="14"/>
        <v>0</v>
      </c>
      <c r="E193" s="63">
        <f t="shared" si="15"/>
        <v>0</v>
      </c>
      <c r="F193" s="57"/>
      <c r="G193" s="57">
        <v>100</v>
      </c>
      <c r="H193" s="64">
        <f t="shared" si="12"/>
        <v>5</v>
      </c>
      <c r="J193" s="65">
        <f t="shared" si="13"/>
        <v>1</v>
      </c>
    </row>
    <row r="194" spans="1:10">
      <c r="A194" s="60">
        <v>189</v>
      </c>
      <c r="B194" s="61">
        <v>43113</v>
      </c>
      <c r="C194" s="62" t="s">
        <v>177</v>
      </c>
      <c r="D194" s="63" t="str">
        <f t="shared" si="14"/>
        <v>BWANG</v>
      </c>
      <c r="E194" s="63" t="str">
        <f t="shared" si="15"/>
        <v>BORIS</v>
      </c>
      <c r="F194" s="57"/>
      <c r="G194" s="57">
        <v>200</v>
      </c>
      <c r="H194" s="64">
        <f t="shared" si="12"/>
        <v>10</v>
      </c>
      <c r="J194" s="65">
        <f t="shared" si="13"/>
        <v>1</v>
      </c>
    </row>
    <row r="195" spans="1:10">
      <c r="A195" s="60">
        <v>190</v>
      </c>
      <c r="B195" s="61">
        <v>43113</v>
      </c>
      <c r="C195" s="62" t="s">
        <v>36</v>
      </c>
      <c r="D195" s="63" t="str">
        <f t="shared" si="14"/>
        <v>NGODI BAKOKO</v>
      </c>
      <c r="E195" s="63" t="str">
        <f t="shared" si="15"/>
        <v>PIERRE</v>
      </c>
      <c r="F195" s="57"/>
      <c r="G195" s="57">
        <v>150</v>
      </c>
      <c r="H195" s="64">
        <f t="shared" si="12"/>
        <v>7.5</v>
      </c>
      <c r="J195" s="65">
        <f t="shared" si="13"/>
        <v>1</v>
      </c>
    </row>
    <row r="196" spans="1:10">
      <c r="A196" s="60">
        <v>191</v>
      </c>
      <c r="B196" s="61">
        <v>43113</v>
      </c>
      <c r="C196" s="62" t="s">
        <v>60</v>
      </c>
      <c r="D196" s="63" t="str">
        <f t="shared" si="14"/>
        <v>NGODI BAKOKO</v>
      </c>
      <c r="E196" s="63" t="str">
        <f t="shared" si="15"/>
        <v>BORIS</v>
      </c>
      <c r="F196" s="57"/>
      <c r="G196" s="57">
        <v>200</v>
      </c>
      <c r="H196" s="64">
        <f t="shared" si="12"/>
        <v>10</v>
      </c>
      <c r="J196" s="65">
        <f t="shared" si="13"/>
        <v>1</v>
      </c>
    </row>
    <row r="197" spans="1:10">
      <c r="A197" s="60">
        <v>192</v>
      </c>
      <c r="B197" s="61">
        <v>43113</v>
      </c>
      <c r="C197" s="62" t="s">
        <v>105</v>
      </c>
      <c r="D197" s="63">
        <f t="shared" si="14"/>
        <v>0</v>
      </c>
      <c r="E197" s="63" t="str">
        <f t="shared" si="15"/>
        <v>BORIS</v>
      </c>
      <c r="F197" s="57"/>
      <c r="G197" s="57">
        <v>50</v>
      </c>
      <c r="H197" s="64">
        <f t="shared" si="12"/>
        <v>2.5</v>
      </c>
      <c r="J197" s="65">
        <f t="shared" si="13"/>
        <v>1</v>
      </c>
    </row>
    <row r="198" spans="1:10">
      <c r="A198" s="60">
        <v>193</v>
      </c>
      <c r="B198" s="61">
        <v>43113</v>
      </c>
      <c r="C198" s="62" t="s">
        <v>140</v>
      </c>
      <c r="D198" s="63">
        <f t="shared" si="14"/>
        <v>0</v>
      </c>
      <c r="E198" s="63">
        <f t="shared" si="15"/>
        <v>0</v>
      </c>
      <c r="F198" s="57"/>
      <c r="G198" s="57">
        <v>700</v>
      </c>
      <c r="H198" s="64">
        <f t="shared" si="12"/>
        <v>35</v>
      </c>
      <c r="J198" s="65">
        <f t="shared" si="13"/>
        <v>1</v>
      </c>
    </row>
    <row r="199" spans="1:10">
      <c r="A199" s="60">
        <v>194</v>
      </c>
      <c r="B199" s="61">
        <v>43113</v>
      </c>
      <c r="C199" s="62" t="s">
        <v>74</v>
      </c>
      <c r="D199" s="63" t="str">
        <f t="shared" si="14"/>
        <v>BANGA MPOGO</v>
      </c>
      <c r="E199" s="63" t="str">
        <f t="shared" si="15"/>
        <v>PIERRE</v>
      </c>
      <c r="F199" s="57">
        <v>100</v>
      </c>
      <c r="G199" s="57"/>
      <c r="H199" s="64">
        <f t="shared" ref="H199:H262" si="16">(F199+G199)/20</f>
        <v>5</v>
      </c>
      <c r="J199" s="65">
        <f t="shared" ref="J199:J262" si="17">IF(AND(B199&gt;=$K$4,B199&lt;=$K$5),MONTH(B199),0)</f>
        <v>1</v>
      </c>
    </row>
    <row r="200" spans="1:10">
      <c r="A200" s="60">
        <v>195</v>
      </c>
      <c r="B200" s="61">
        <v>43113</v>
      </c>
      <c r="C200" s="62" t="s">
        <v>160</v>
      </c>
      <c r="D200" s="63" t="str">
        <f t="shared" si="14"/>
        <v>LOGBABA JARDIN</v>
      </c>
      <c r="E200" s="63" t="str">
        <f t="shared" si="15"/>
        <v>PIERRE</v>
      </c>
      <c r="F200" s="57">
        <v>30</v>
      </c>
      <c r="G200" s="57"/>
      <c r="H200" s="64">
        <f t="shared" si="16"/>
        <v>1.5</v>
      </c>
      <c r="J200" s="65">
        <f t="shared" si="17"/>
        <v>1</v>
      </c>
    </row>
    <row r="201" spans="1:10">
      <c r="A201" s="60">
        <v>196</v>
      </c>
      <c r="B201" s="61">
        <v>43113</v>
      </c>
      <c r="C201" s="62" t="s">
        <v>232</v>
      </c>
      <c r="D201" s="63">
        <f t="shared" si="14"/>
        <v>0</v>
      </c>
      <c r="E201" s="63">
        <f t="shared" si="15"/>
        <v>0</v>
      </c>
      <c r="F201" s="57">
        <v>80</v>
      </c>
      <c r="G201" s="57"/>
      <c r="H201" s="64">
        <f t="shared" si="16"/>
        <v>4</v>
      </c>
      <c r="J201" s="65">
        <f t="shared" si="17"/>
        <v>1</v>
      </c>
    </row>
    <row r="202" spans="1:10">
      <c r="A202" s="60">
        <v>197</v>
      </c>
      <c r="B202" s="61">
        <v>43113</v>
      </c>
      <c r="C202" s="62" t="s">
        <v>232</v>
      </c>
      <c r="D202" s="63">
        <f t="shared" si="14"/>
        <v>0</v>
      </c>
      <c r="E202" s="63">
        <f t="shared" si="15"/>
        <v>0</v>
      </c>
      <c r="F202" s="57">
        <v>157</v>
      </c>
      <c r="G202" s="57"/>
      <c r="H202" s="64">
        <f t="shared" si="16"/>
        <v>7.85</v>
      </c>
      <c r="J202" s="65">
        <f t="shared" si="17"/>
        <v>1</v>
      </c>
    </row>
    <row r="203" spans="1:10">
      <c r="A203" s="60">
        <v>198</v>
      </c>
      <c r="B203" s="61">
        <v>43115</v>
      </c>
      <c r="C203" s="62" t="s">
        <v>232</v>
      </c>
      <c r="D203" s="63">
        <f t="shared" si="14"/>
        <v>0</v>
      </c>
      <c r="E203" s="63">
        <f t="shared" si="15"/>
        <v>0</v>
      </c>
      <c r="F203" s="57"/>
      <c r="G203" s="57">
        <v>100</v>
      </c>
      <c r="H203" s="64">
        <f t="shared" si="16"/>
        <v>5</v>
      </c>
      <c r="J203" s="65">
        <f t="shared" si="17"/>
        <v>1</v>
      </c>
    </row>
    <row r="204" spans="1:10">
      <c r="A204" s="60">
        <v>199</v>
      </c>
      <c r="B204" s="61">
        <v>43115</v>
      </c>
      <c r="C204" s="62" t="s">
        <v>22</v>
      </c>
      <c r="D204" s="63">
        <f t="shared" si="14"/>
        <v>0</v>
      </c>
      <c r="E204" s="63" t="str">
        <f t="shared" si="15"/>
        <v>PIERRE</v>
      </c>
      <c r="F204" s="57"/>
      <c r="G204" s="57">
        <v>200</v>
      </c>
      <c r="H204" s="64">
        <f t="shared" si="16"/>
        <v>10</v>
      </c>
      <c r="J204" s="65">
        <f t="shared" si="17"/>
        <v>1</v>
      </c>
    </row>
    <row r="205" spans="1:10">
      <c r="A205" s="60">
        <v>200</v>
      </c>
      <c r="B205" s="61">
        <v>43115</v>
      </c>
      <c r="C205" s="62" t="s">
        <v>63</v>
      </c>
      <c r="D205" s="63" t="str">
        <f t="shared" si="14"/>
        <v>PARIZO</v>
      </c>
      <c r="E205" s="63" t="str">
        <f t="shared" si="15"/>
        <v>PIERRE</v>
      </c>
      <c r="F205" s="57"/>
      <c r="G205" s="57">
        <v>700</v>
      </c>
      <c r="H205" s="64">
        <f t="shared" si="16"/>
        <v>35</v>
      </c>
      <c r="J205" s="65">
        <f t="shared" si="17"/>
        <v>1</v>
      </c>
    </row>
    <row r="206" spans="1:10">
      <c r="A206" s="60">
        <v>201</v>
      </c>
      <c r="B206" s="61">
        <v>43115</v>
      </c>
      <c r="C206" s="62" t="s">
        <v>113</v>
      </c>
      <c r="D206" s="63" t="str">
        <f t="shared" si="14"/>
        <v>DAKAR</v>
      </c>
      <c r="E206" s="63" t="str">
        <f t="shared" si="15"/>
        <v>PIERRE</v>
      </c>
      <c r="F206" s="57"/>
      <c r="G206" s="57">
        <v>120</v>
      </c>
      <c r="H206" s="64">
        <f t="shared" si="16"/>
        <v>6</v>
      </c>
      <c r="J206" s="65">
        <f t="shared" si="17"/>
        <v>1</v>
      </c>
    </row>
    <row r="207" spans="1:10">
      <c r="A207" s="60">
        <v>202</v>
      </c>
      <c r="B207" s="61">
        <v>43115</v>
      </c>
      <c r="C207" s="62" t="s">
        <v>254</v>
      </c>
      <c r="D207" s="63" t="str">
        <f t="shared" si="14"/>
        <v>LOGBABA</v>
      </c>
      <c r="E207" s="63" t="str">
        <f t="shared" si="15"/>
        <v>PIERRE</v>
      </c>
      <c r="F207" s="57"/>
      <c r="G207" s="57">
        <v>100</v>
      </c>
      <c r="H207" s="64">
        <f t="shared" si="16"/>
        <v>5</v>
      </c>
      <c r="J207" s="65">
        <f t="shared" si="17"/>
        <v>1</v>
      </c>
    </row>
    <row r="208" spans="1:10">
      <c r="A208" s="60">
        <v>203</v>
      </c>
      <c r="B208" s="61">
        <v>43115</v>
      </c>
      <c r="C208" s="62" t="s">
        <v>174</v>
      </c>
      <c r="D208" s="63">
        <f t="shared" si="14"/>
        <v>0</v>
      </c>
      <c r="E208" s="63" t="str">
        <f t="shared" si="15"/>
        <v>PIERRE</v>
      </c>
      <c r="F208" s="57"/>
      <c r="G208" s="57">
        <v>200</v>
      </c>
      <c r="H208" s="64">
        <f t="shared" si="16"/>
        <v>10</v>
      </c>
      <c r="J208" s="65">
        <f t="shared" si="17"/>
        <v>1</v>
      </c>
    </row>
    <row r="209" spans="1:10">
      <c r="A209" s="60">
        <v>204</v>
      </c>
      <c r="B209" s="61">
        <v>43115</v>
      </c>
      <c r="C209" s="62" t="s">
        <v>118</v>
      </c>
      <c r="D209" s="63">
        <f t="shared" si="14"/>
        <v>0</v>
      </c>
      <c r="E209" s="63" t="str">
        <f t="shared" si="15"/>
        <v>PIERRE</v>
      </c>
      <c r="F209" s="57"/>
      <c r="G209" s="57">
        <v>30</v>
      </c>
      <c r="H209" s="64">
        <f t="shared" si="16"/>
        <v>1.5</v>
      </c>
      <c r="J209" s="65">
        <f t="shared" si="17"/>
        <v>1</v>
      </c>
    </row>
    <row r="210" spans="1:10">
      <c r="A210" s="60">
        <v>205</v>
      </c>
      <c r="B210" s="61">
        <v>43115</v>
      </c>
      <c r="C210" s="62" t="s">
        <v>173</v>
      </c>
      <c r="D210" s="63" t="str">
        <f t="shared" si="14"/>
        <v>ARI-DEPOT GUINESS</v>
      </c>
      <c r="E210" s="63" t="str">
        <f t="shared" si="15"/>
        <v>PIERRE</v>
      </c>
      <c r="F210" s="57"/>
      <c r="G210" s="57">
        <v>150</v>
      </c>
      <c r="H210" s="64">
        <f t="shared" si="16"/>
        <v>7.5</v>
      </c>
      <c r="J210" s="65">
        <f t="shared" si="17"/>
        <v>1</v>
      </c>
    </row>
    <row r="211" spans="1:10">
      <c r="A211" s="60">
        <v>206</v>
      </c>
      <c r="B211" s="61">
        <v>43115</v>
      </c>
      <c r="C211" s="62" t="s">
        <v>77</v>
      </c>
      <c r="D211" s="63">
        <f t="shared" si="14"/>
        <v>0</v>
      </c>
      <c r="E211" s="63" t="str">
        <f t="shared" si="15"/>
        <v>BORIS</v>
      </c>
      <c r="F211" s="57"/>
      <c r="G211" s="57">
        <v>100</v>
      </c>
      <c r="H211" s="64">
        <f t="shared" si="16"/>
        <v>5</v>
      </c>
      <c r="J211" s="65">
        <f t="shared" si="17"/>
        <v>1</v>
      </c>
    </row>
    <row r="212" spans="1:10">
      <c r="A212" s="60">
        <v>207</v>
      </c>
      <c r="B212" s="61">
        <v>43115</v>
      </c>
      <c r="C212" s="62" t="s">
        <v>116</v>
      </c>
      <c r="D212" s="63">
        <f t="shared" si="14"/>
        <v>0</v>
      </c>
      <c r="E212" s="63" t="str">
        <f t="shared" si="15"/>
        <v>PIERRE</v>
      </c>
      <c r="F212" s="57"/>
      <c r="G212" s="57">
        <v>200</v>
      </c>
      <c r="H212" s="64">
        <f t="shared" si="16"/>
        <v>10</v>
      </c>
      <c r="J212" s="65">
        <f t="shared" si="17"/>
        <v>1</v>
      </c>
    </row>
    <row r="213" spans="1:10">
      <c r="A213" s="60">
        <v>208</v>
      </c>
      <c r="B213" s="61">
        <v>43115</v>
      </c>
      <c r="C213" s="62" t="s">
        <v>232</v>
      </c>
      <c r="D213" s="63">
        <f t="shared" si="14"/>
        <v>0</v>
      </c>
      <c r="E213" s="63">
        <f t="shared" si="15"/>
        <v>0</v>
      </c>
      <c r="F213" s="57"/>
      <c r="G213" s="57">
        <v>330</v>
      </c>
      <c r="H213" s="64">
        <f t="shared" si="16"/>
        <v>16.5</v>
      </c>
      <c r="J213" s="65">
        <f t="shared" si="17"/>
        <v>1</v>
      </c>
    </row>
    <row r="214" spans="1:10">
      <c r="A214" s="60">
        <v>209</v>
      </c>
      <c r="B214" s="61">
        <v>43115</v>
      </c>
      <c r="C214" s="62" t="s">
        <v>48</v>
      </c>
      <c r="D214" s="63">
        <f t="shared" si="14"/>
        <v>0</v>
      </c>
      <c r="E214" s="63" t="str">
        <f t="shared" si="15"/>
        <v>PIERRE</v>
      </c>
      <c r="F214" s="57"/>
      <c r="G214" s="57">
        <v>120</v>
      </c>
      <c r="H214" s="64">
        <f t="shared" si="16"/>
        <v>6</v>
      </c>
      <c r="J214" s="65">
        <f t="shared" si="17"/>
        <v>1</v>
      </c>
    </row>
    <row r="215" spans="1:10">
      <c r="A215" s="60">
        <v>210</v>
      </c>
      <c r="B215" s="61">
        <v>43115</v>
      </c>
      <c r="C215" s="62" t="s">
        <v>63</v>
      </c>
      <c r="D215" s="63" t="str">
        <f t="shared" si="14"/>
        <v>PARIZO</v>
      </c>
      <c r="E215" s="63" t="str">
        <f t="shared" si="15"/>
        <v>PIERRE</v>
      </c>
      <c r="F215" s="57"/>
      <c r="G215" s="57">
        <v>700</v>
      </c>
      <c r="H215" s="64">
        <f t="shared" si="16"/>
        <v>35</v>
      </c>
      <c r="J215" s="65">
        <f t="shared" si="17"/>
        <v>1</v>
      </c>
    </row>
    <row r="216" spans="1:10">
      <c r="A216" s="60">
        <v>211</v>
      </c>
      <c r="B216" s="61">
        <v>43116</v>
      </c>
      <c r="C216" s="62" t="s">
        <v>127</v>
      </c>
      <c r="D216" s="63" t="str">
        <f t="shared" si="14"/>
        <v>ROND POINT CCC</v>
      </c>
      <c r="E216" s="63" t="str">
        <f t="shared" si="15"/>
        <v>PIERRE</v>
      </c>
      <c r="F216" s="57"/>
      <c r="G216" s="57">
        <v>50</v>
      </c>
      <c r="H216" s="64">
        <f t="shared" si="16"/>
        <v>2.5</v>
      </c>
      <c r="J216" s="65">
        <f t="shared" si="17"/>
        <v>1</v>
      </c>
    </row>
    <row r="217" spans="1:10">
      <c r="A217" s="60">
        <v>212</v>
      </c>
      <c r="B217" s="61">
        <v>43116</v>
      </c>
      <c r="C217" s="62" t="s">
        <v>232</v>
      </c>
      <c r="D217" s="63">
        <f t="shared" si="14"/>
        <v>0</v>
      </c>
      <c r="E217" s="63">
        <f t="shared" si="15"/>
        <v>0</v>
      </c>
      <c r="F217" s="57"/>
      <c r="G217" s="57">
        <v>40</v>
      </c>
      <c r="H217" s="64">
        <f t="shared" si="16"/>
        <v>2</v>
      </c>
      <c r="J217" s="65">
        <f t="shared" si="17"/>
        <v>1</v>
      </c>
    </row>
    <row r="218" spans="1:10">
      <c r="A218" s="60">
        <v>213</v>
      </c>
      <c r="B218" s="61">
        <v>43116</v>
      </c>
      <c r="C218" s="62" t="s">
        <v>143</v>
      </c>
      <c r="D218" s="63">
        <f t="shared" si="14"/>
        <v>0</v>
      </c>
      <c r="E218" s="63" t="str">
        <f t="shared" si="15"/>
        <v>PIERRE</v>
      </c>
      <c r="F218" s="57"/>
      <c r="G218" s="57">
        <v>90</v>
      </c>
      <c r="H218" s="64">
        <f t="shared" si="16"/>
        <v>4.5</v>
      </c>
      <c r="J218" s="65">
        <f t="shared" si="17"/>
        <v>1</v>
      </c>
    </row>
    <row r="219" spans="1:10">
      <c r="A219" s="60">
        <v>214</v>
      </c>
      <c r="B219" s="61">
        <v>43116</v>
      </c>
      <c r="C219" s="62" t="s">
        <v>61</v>
      </c>
      <c r="D219" s="63">
        <f t="shared" si="14"/>
        <v>0</v>
      </c>
      <c r="E219" s="63" t="str">
        <f t="shared" si="15"/>
        <v>PIERRE</v>
      </c>
      <c r="F219" s="57"/>
      <c r="G219" s="57">
        <v>120</v>
      </c>
      <c r="H219" s="64">
        <f t="shared" si="16"/>
        <v>6</v>
      </c>
      <c r="J219" s="65">
        <f t="shared" si="17"/>
        <v>1</v>
      </c>
    </row>
    <row r="220" spans="1:10">
      <c r="A220" s="60">
        <v>215</v>
      </c>
      <c r="B220" s="61">
        <v>43116</v>
      </c>
      <c r="C220" s="62" t="s">
        <v>56</v>
      </c>
      <c r="D220" s="63" t="str">
        <f t="shared" si="14"/>
        <v>CARREFOUR ARI</v>
      </c>
      <c r="E220" s="63" t="str">
        <f t="shared" si="15"/>
        <v>BORIS</v>
      </c>
      <c r="F220" s="57"/>
      <c r="G220" s="57">
        <v>700</v>
      </c>
      <c r="H220" s="64">
        <f t="shared" si="16"/>
        <v>35</v>
      </c>
      <c r="J220" s="65">
        <f t="shared" si="17"/>
        <v>1</v>
      </c>
    </row>
    <row r="221" spans="1:10">
      <c r="A221" s="60">
        <v>216</v>
      </c>
      <c r="B221" s="61">
        <v>43116</v>
      </c>
      <c r="C221" s="62" t="s">
        <v>177</v>
      </c>
      <c r="D221" s="63" t="str">
        <f t="shared" si="14"/>
        <v>BWANG</v>
      </c>
      <c r="E221" s="63" t="str">
        <f t="shared" si="15"/>
        <v>BORIS</v>
      </c>
      <c r="F221" s="57"/>
      <c r="G221" s="57">
        <v>200</v>
      </c>
      <c r="H221" s="64">
        <f t="shared" si="16"/>
        <v>10</v>
      </c>
      <c r="J221" s="65">
        <f t="shared" si="17"/>
        <v>1</v>
      </c>
    </row>
    <row r="222" spans="1:10">
      <c r="A222" s="60">
        <v>217</v>
      </c>
      <c r="B222" s="61">
        <v>43116</v>
      </c>
      <c r="C222" s="62" t="s">
        <v>32</v>
      </c>
      <c r="D222" s="63">
        <f t="shared" si="14"/>
        <v>0</v>
      </c>
      <c r="E222" s="63" t="str">
        <f t="shared" si="15"/>
        <v>BORIS</v>
      </c>
      <c r="F222" s="57"/>
      <c r="G222" s="57">
        <v>100</v>
      </c>
      <c r="H222" s="64">
        <f t="shared" si="16"/>
        <v>5</v>
      </c>
      <c r="J222" s="65">
        <f t="shared" si="17"/>
        <v>1</v>
      </c>
    </row>
    <row r="223" spans="1:10">
      <c r="A223" s="60">
        <v>218</v>
      </c>
      <c r="B223" s="61">
        <v>43116</v>
      </c>
      <c r="C223" s="62" t="s">
        <v>130</v>
      </c>
      <c r="D223" s="63" t="str">
        <f t="shared" si="14"/>
        <v>YASSA</v>
      </c>
      <c r="E223" s="63" t="str">
        <f t="shared" si="15"/>
        <v>BORIS</v>
      </c>
      <c r="F223" s="57"/>
      <c r="G223" s="57">
        <v>100</v>
      </c>
      <c r="H223" s="64">
        <f t="shared" si="16"/>
        <v>5</v>
      </c>
      <c r="J223" s="65">
        <f t="shared" si="17"/>
        <v>1</v>
      </c>
    </row>
    <row r="224" spans="1:10">
      <c r="A224" s="60">
        <v>219</v>
      </c>
      <c r="B224" s="61">
        <v>43116</v>
      </c>
      <c r="C224" s="62" t="s">
        <v>89</v>
      </c>
      <c r="D224" s="63" t="str">
        <f t="shared" si="14"/>
        <v>AXE 3 BORDELLE</v>
      </c>
      <c r="E224" s="63" t="str">
        <f t="shared" si="15"/>
        <v>BORIS</v>
      </c>
      <c r="F224" s="57"/>
      <c r="G224" s="57">
        <v>100</v>
      </c>
      <c r="H224" s="64">
        <f t="shared" si="16"/>
        <v>5</v>
      </c>
      <c r="J224" s="65">
        <f t="shared" si="17"/>
        <v>1</v>
      </c>
    </row>
    <row r="225" spans="1:10">
      <c r="A225" s="60">
        <v>220</v>
      </c>
      <c r="B225" s="61">
        <v>43116</v>
      </c>
      <c r="C225" s="62" t="s">
        <v>232</v>
      </c>
      <c r="D225" s="63">
        <f t="shared" si="14"/>
        <v>0</v>
      </c>
      <c r="E225" s="63">
        <f t="shared" si="15"/>
        <v>0</v>
      </c>
      <c r="F225" s="57"/>
      <c r="G225" s="57">
        <v>580</v>
      </c>
      <c r="H225" s="64">
        <f t="shared" si="16"/>
        <v>29</v>
      </c>
      <c r="J225" s="65">
        <f t="shared" si="17"/>
        <v>1</v>
      </c>
    </row>
    <row r="226" spans="1:10">
      <c r="A226" s="60">
        <v>221</v>
      </c>
      <c r="B226" s="61">
        <v>43116</v>
      </c>
      <c r="C226" s="62" t="s">
        <v>75</v>
      </c>
      <c r="D226" s="63" t="str">
        <f t="shared" si="14"/>
        <v>JAPOMA</v>
      </c>
      <c r="E226" s="63" t="str">
        <f t="shared" si="15"/>
        <v>PIERRE</v>
      </c>
      <c r="F226" s="57"/>
      <c r="G226" s="57">
        <v>120</v>
      </c>
      <c r="H226" s="64">
        <f t="shared" si="16"/>
        <v>6</v>
      </c>
      <c r="J226" s="65">
        <f t="shared" si="17"/>
        <v>1</v>
      </c>
    </row>
    <row r="227" spans="1:10">
      <c r="A227" s="60">
        <v>222</v>
      </c>
      <c r="B227" s="61">
        <v>43116</v>
      </c>
      <c r="C227" s="62" t="s">
        <v>232</v>
      </c>
      <c r="D227" s="63">
        <f t="shared" si="14"/>
        <v>0</v>
      </c>
      <c r="E227" s="63">
        <f t="shared" si="15"/>
        <v>0</v>
      </c>
      <c r="F227" s="57"/>
      <c r="G227" s="57">
        <v>100</v>
      </c>
      <c r="H227" s="64">
        <f t="shared" si="16"/>
        <v>5</v>
      </c>
      <c r="J227" s="65">
        <f t="shared" si="17"/>
        <v>1</v>
      </c>
    </row>
    <row r="228" spans="1:10">
      <c r="A228" s="60">
        <v>223</v>
      </c>
      <c r="B228" s="61">
        <v>43116</v>
      </c>
      <c r="C228" s="62" t="s">
        <v>21</v>
      </c>
      <c r="D228" s="63" t="str">
        <f t="shared" si="14"/>
        <v>PARIZO</v>
      </c>
      <c r="E228" s="63" t="str">
        <f t="shared" si="15"/>
        <v>BORIS</v>
      </c>
      <c r="F228" s="57"/>
      <c r="G228" s="57">
        <v>50</v>
      </c>
      <c r="H228" s="64">
        <f t="shared" si="16"/>
        <v>2.5</v>
      </c>
      <c r="J228" s="65">
        <f t="shared" si="17"/>
        <v>1</v>
      </c>
    </row>
    <row r="229" spans="1:10">
      <c r="A229" s="60">
        <v>224</v>
      </c>
      <c r="B229" s="61">
        <v>43116</v>
      </c>
      <c r="C229" s="62" t="s">
        <v>232</v>
      </c>
      <c r="D229" s="63">
        <f t="shared" si="14"/>
        <v>0</v>
      </c>
      <c r="E229" s="63">
        <f t="shared" si="15"/>
        <v>0</v>
      </c>
      <c r="F229" s="57"/>
      <c r="G229" s="57">
        <v>40</v>
      </c>
      <c r="H229" s="64">
        <f t="shared" si="16"/>
        <v>2</v>
      </c>
      <c r="J229" s="65">
        <f t="shared" si="17"/>
        <v>1</v>
      </c>
    </row>
    <row r="230" spans="1:10">
      <c r="A230" s="60">
        <v>225</v>
      </c>
      <c r="B230" s="61">
        <v>43116</v>
      </c>
      <c r="C230" s="62" t="s">
        <v>232</v>
      </c>
      <c r="D230" s="63">
        <f t="shared" si="14"/>
        <v>0</v>
      </c>
      <c r="E230" s="63">
        <f t="shared" si="15"/>
        <v>0</v>
      </c>
      <c r="F230" s="57"/>
      <c r="G230" s="57">
        <v>150</v>
      </c>
      <c r="H230" s="64">
        <f t="shared" si="16"/>
        <v>7.5</v>
      </c>
      <c r="J230" s="65">
        <f t="shared" si="17"/>
        <v>1</v>
      </c>
    </row>
    <row r="231" spans="1:10">
      <c r="A231" s="60">
        <v>226</v>
      </c>
      <c r="B231" s="61">
        <v>43116</v>
      </c>
      <c r="C231" s="62" t="s">
        <v>140</v>
      </c>
      <c r="D231" s="63">
        <f t="shared" si="14"/>
        <v>0</v>
      </c>
      <c r="E231" s="63">
        <f t="shared" si="15"/>
        <v>0</v>
      </c>
      <c r="F231" s="57"/>
      <c r="G231" s="57">
        <v>700</v>
      </c>
      <c r="H231" s="64">
        <f t="shared" si="16"/>
        <v>35</v>
      </c>
      <c r="J231" s="65">
        <f t="shared" si="17"/>
        <v>1</v>
      </c>
    </row>
    <row r="232" spans="1:10">
      <c r="A232" s="60">
        <v>227</v>
      </c>
      <c r="B232" s="61">
        <v>43117</v>
      </c>
      <c r="C232" s="62" t="s">
        <v>123</v>
      </c>
      <c r="D232" s="63" t="str">
        <f t="shared" si="14"/>
        <v>ARI-FACE NEPTUNE</v>
      </c>
      <c r="E232" s="63" t="str">
        <f t="shared" si="15"/>
        <v>PIERRE</v>
      </c>
      <c r="F232" s="57"/>
      <c r="G232" s="57">
        <v>700</v>
      </c>
      <c r="H232" s="64">
        <f t="shared" si="16"/>
        <v>35</v>
      </c>
      <c r="J232" s="65">
        <f t="shared" si="17"/>
        <v>1</v>
      </c>
    </row>
    <row r="233" spans="1:10">
      <c r="A233" s="60">
        <v>228</v>
      </c>
      <c r="B233" s="61">
        <v>43117</v>
      </c>
      <c r="C233" s="62" t="s">
        <v>7</v>
      </c>
      <c r="D233" s="63" t="str">
        <f t="shared" si="14"/>
        <v>NGODI BAKOKO</v>
      </c>
      <c r="E233" s="63" t="str">
        <f t="shared" si="15"/>
        <v>BORIS</v>
      </c>
      <c r="F233" s="57"/>
      <c r="G233" s="57">
        <v>400</v>
      </c>
      <c r="H233" s="64">
        <f t="shared" si="16"/>
        <v>20</v>
      </c>
      <c r="J233" s="65">
        <f t="shared" si="17"/>
        <v>1</v>
      </c>
    </row>
    <row r="234" spans="1:10">
      <c r="A234" s="60">
        <v>229</v>
      </c>
      <c r="B234" s="61">
        <v>43117</v>
      </c>
      <c r="C234" s="62" t="s">
        <v>21</v>
      </c>
      <c r="D234" s="63" t="str">
        <f t="shared" ref="D234:D297" si="18">IF(C234&lt;&gt;"",VLOOKUP(C234,baseDonnees,2,FALSE),"")</f>
        <v>PARIZO</v>
      </c>
      <c r="E234" s="63" t="str">
        <f t="shared" ref="E234:E297" si="19">IF(C234&lt;&gt;"",VLOOKUP(C234,baseDonnees,3,FALSE),"")</f>
        <v>BORIS</v>
      </c>
      <c r="F234" s="57"/>
      <c r="G234" s="57">
        <v>270</v>
      </c>
      <c r="H234" s="64">
        <f t="shared" si="16"/>
        <v>13.5</v>
      </c>
      <c r="J234" s="65">
        <f t="shared" si="17"/>
        <v>1</v>
      </c>
    </row>
    <row r="235" spans="1:10">
      <c r="A235" s="60">
        <v>230</v>
      </c>
      <c r="B235" s="61">
        <v>43117</v>
      </c>
      <c r="C235" s="62" t="s">
        <v>147</v>
      </c>
      <c r="D235" s="63" t="str">
        <f t="shared" si="18"/>
        <v>YATIKA</v>
      </c>
      <c r="E235" s="63" t="str">
        <f t="shared" si="19"/>
        <v>BORIS</v>
      </c>
      <c r="F235" s="57"/>
      <c r="G235" s="57">
        <v>180</v>
      </c>
      <c r="H235" s="64">
        <f t="shared" si="16"/>
        <v>9</v>
      </c>
      <c r="J235" s="65">
        <f t="shared" si="17"/>
        <v>1</v>
      </c>
    </row>
    <row r="236" spans="1:10">
      <c r="A236" s="60">
        <v>231</v>
      </c>
      <c r="B236" s="61">
        <v>43117</v>
      </c>
      <c r="C236" s="62" t="s">
        <v>232</v>
      </c>
      <c r="D236" s="63">
        <f t="shared" si="18"/>
        <v>0</v>
      </c>
      <c r="E236" s="63">
        <f t="shared" si="19"/>
        <v>0</v>
      </c>
      <c r="F236" s="57"/>
      <c r="G236" s="57">
        <v>200</v>
      </c>
      <c r="H236" s="64">
        <f t="shared" si="16"/>
        <v>10</v>
      </c>
      <c r="J236" s="65">
        <f t="shared" si="17"/>
        <v>1</v>
      </c>
    </row>
    <row r="237" spans="1:10">
      <c r="A237" s="60">
        <v>232</v>
      </c>
      <c r="B237" s="61">
        <v>43117</v>
      </c>
      <c r="C237" s="62" t="s">
        <v>150</v>
      </c>
      <c r="D237" s="63" t="str">
        <f t="shared" si="18"/>
        <v>YATIKA</v>
      </c>
      <c r="E237" s="63" t="str">
        <f t="shared" si="19"/>
        <v>PIERRE</v>
      </c>
      <c r="F237" s="57"/>
      <c r="G237" s="57">
        <v>50</v>
      </c>
      <c r="H237" s="64">
        <f t="shared" si="16"/>
        <v>2.5</v>
      </c>
      <c r="J237" s="65">
        <f t="shared" si="17"/>
        <v>1</v>
      </c>
    </row>
    <row r="238" spans="1:10">
      <c r="A238" s="60">
        <v>233</v>
      </c>
      <c r="B238" s="61">
        <v>43117</v>
      </c>
      <c r="C238" s="62" t="s">
        <v>123</v>
      </c>
      <c r="D238" s="63" t="str">
        <f t="shared" si="18"/>
        <v>ARI-FACE NEPTUNE</v>
      </c>
      <c r="E238" s="63" t="str">
        <f t="shared" si="19"/>
        <v>PIERRE</v>
      </c>
      <c r="F238" s="57"/>
      <c r="G238" s="57">
        <v>700</v>
      </c>
      <c r="H238" s="64">
        <f t="shared" si="16"/>
        <v>35</v>
      </c>
      <c r="J238" s="65">
        <f t="shared" si="17"/>
        <v>1</v>
      </c>
    </row>
    <row r="239" spans="1:10">
      <c r="A239" s="60">
        <v>234</v>
      </c>
      <c r="B239" s="61">
        <v>43117</v>
      </c>
      <c r="C239" s="62" t="s">
        <v>146</v>
      </c>
      <c r="D239" s="63" t="str">
        <f t="shared" si="18"/>
        <v>PARIZO</v>
      </c>
      <c r="E239" s="63" t="str">
        <f t="shared" si="19"/>
        <v>BORIS</v>
      </c>
      <c r="F239" s="57"/>
      <c r="G239" s="57">
        <v>200</v>
      </c>
      <c r="H239" s="64">
        <f t="shared" si="16"/>
        <v>10</v>
      </c>
      <c r="J239" s="65">
        <f t="shared" si="17"/>
        <v>1</v>
      </c>
    </row>
    <row r="240" spans="1:10">
      <c r="A240" s="60">
        <v>235</v>
      </c>
      <c r="B240" s="61">
        <v>43117</v>
      </c>
      <c r="C240" s="62" t="s">
        <v>3</v>
      </c>
      <c r="D240" s="63">
        <f t="shared" si="18"/>
        <v>0</v>
      </c>
      <c r="E240" s="63" t="str">
        <f t="shared" si="19"/>
        <v>BORIS</v>
      </c>
      <c r="F240" s="57"/>
      <c r="G240" s="57">
        <v>50</v>
      </c>
      <c r="H240" s="64">
        <f t="shared" si="16"/>
        <v>2.5</v>
      </c>
      <c r="J240" s="65">
        <f t="shared" si="17"/>
        <v>1</v>
      </c>
    </row>
    <row r="241" spans="1:10">
      <c r="A241" s="60">
        <v>236</v>
      </c>
      <c r="B241" s="61">
        <v>43117</v>
      </c>
      <c r="C241" s="62" t="s">
        <v>15</v>
      </c>
      <c r="D241" s="63" t="str">
        <f t="shared" si="18"/>
        <v>NGODI BAKOKO</v>
      </c>
      <c r="E241" s="63" t="str">
        <f t="shared" si="19"/>
        <v>BORIS</v>
      </c>
      <c r="F241" s="57"/>
      <c r="G241" s="57">
        <v>110</v>
      </c>
      <c r="H241" s="64">
        <f t="shared" si="16"/>
        <v>5.5</v>
      </c>
      <c r="J241" s="65">
        <f t="shared" si="17"/>
        <v>1</v>
      </c>
    </row>
    <row r="242" spans="1:10">
      <c r="A242" s="60">
        <v>237</v>
      </c>
      <c r="B242" s="61">
        <v>43117</v>
      </c>
      <c r="C242" s="62" t="s">
        <v>38</v>
      </c>
      <c r="D242" s="63">
        <f t="shared" si="18"/>
        <v>0</v>
      </c>
      <c r="E242" s="63" t="str">
        <f t="shared" si="19"/>
        <v>PIERRE</v>
      </c>
      <c r="F242" s="57"/>
      <c r="G242" s="57">
        <v>150</v>
      </c>
      <c r="H242" s="64">
        <f t="shared" si="16"/>
        <v>7.5</v>
      </c>
      <c r="J242" s="65">
        <f t="shared" si="17"/>
        <v>1</v>
      </c>
    </row>
    <row r="243" spans="1:10">
      <c r="A243" s="60">
        <v>238</v>
      </c>
      <c r="B243" s="61">
        <v>43117</v>
      </c>
      <c r="C243" s="62" t="s">
        <v>153</v>
      </c>
      <c r="D243" s="63">
        <f t="shared" si="18"/>
        <v>0</v>
      </c>
      <c r="E243" s="63" t="str">
        <f t="shared" si="19"/>
        <v>PIERRE</v>
      </c>
      <c r="F243" s="57"/>
      <c r="G243" s="57">
        <v>250</v>
      </c>
      <c r="H243" s="64">
        <f t="shared" si="16"/>
        <v>12.5</v>
      </c>
      <c r="J243" s="65">
        <f t="shared" si="17"/>
        <v>1</v>
      </c>
    </row>
    <row r="244" spans="1:10">
      <c r="A244" s="60">
        <v>239</v>
      </c>
      <c r="B244" s="61">
        <v>43117</v>
      </c>
      <c r="C244" s="62" t="s">
        <v>137</v>
      </c>
      <c r="D244" s="63">
        <f t="shared" si="18"/>
        <v>0</v>
      </c>
      <c r="E244" s="63" t="str">
        <f t="shared" si="19"/>
        <v>PIERRE</v>
      </c>
      <c r="F244" s="57"/>
      <c r="G244" s="57">
        <v>200</v>
      </c>
      <c r="H244" s="64">
        <f t="shared" si="16"/>
        <v>10</v>
      </c>
      <c r="J244" s="65">
        <f t="shared" si="17"/>
        <v>1</v>
      </c>
    </row>
    <row r="245" spans="1:10">
      <c r="A245" s="60">
        <v>240</v>
      </c>
      <c r="B245" s="61">
        <v>43117</v>
      </c>
      <c r="C245" s="62" t="s">
        <v>23</v>
      </c>
      <c r="D245" s="63">
        <f t="shared" si="18"/>
        <v>0</v>
      </c>
      <c r="E245" s="63" t="str">
        <f t="shared" si="19"/>
        <v>PIERRE</v>
      </c>
      <c r="F245" s="57"/>
      <c r="G245" s="57">
        <v>100</v>
      </c>
      <c r="H245" s="64">
        <f t="shared" si="16"/>
        <v>5</v>
      </c>
      <c r="J245" s="65">
        <f t="shared" si="17"/>
        <v>1</v>
      </c>
    </row>
    <row r="246" spans="1:10">
      <c r="A246" s="60">
        <v>241</v>
      </c>
      <c r="B246" s="61">
        <v>43117</v>
      </c>
      <c r="C246" s="62" t="s">
        <v>145</v>
      </c>
      <c r="D246" s="63" t="str">
        <f t="shared" si="18"/>
        <v>NGODI BAKOKO</v>
      </c>
      <c r="E246" s="63" t="str">
        <f t="shared" si="19"/>
        <v>PIERRE</v>
      </c>
      <c r="F246" s="57"/>
      <c r="G246" s="57">
        <v>58</v>
      </c>
      <c r="H246" s="64">
        <f t="shared" si="16"/>
        <v>2.9</v>
      </c>
      <c r="J246" s="65">
        <f t="shared" si="17"/>
        <v>1</v>
      </c>
    </row>
    <row r="247" spans="1:10">
      <c r="A247" s="60">
        <v>242</v>
      </c>
      <c r="B247" s="61">
        <v>43117</v>
      </c>
      <c r="C247" s="62" t="s">
        <v>96</v>
      </c>
      <c r="D247" s="63">
        <f t="shared" si="18"/>
        <v>0</v>
      </c>
      <c r="E247" s="63" t="str">
        <f t="shared" si="19"/>
        <v>PIERRE</v>
      </c>
      <c r="F247" s="57"/>
      <c r="G247" s="57">
        <v>55</v>
      </c>
      <c r="H247" s="64">
        <f t="shared" si="16"/>
        <v>2.75</v>
      </c>
      <c r="J247" s="65">
        <f t="shared" si="17"/>
        <v>1</v>
      </c>
    </row>
    <row r="248" spans="1:10">
      <c r="A248" s="60">
        <v>243</v>
      </c>
      <c r="B248" s="61">
        <v>43117</v>
      </c>
      <c r="C248" s="62" t="s">
        <v>48</v>
      </c>
      <c r="D248" s="63">
        <f t="shared" si="18"/>
        <v>0</v>
      </c>
      <c r="E248" s="63" t="str">
        <f t="shared" si="19"/>
        <v>PIERRE</v>
      </c>
      <c r="F248" s="57"/>
      <c r="G248" s="57">
        <v>6</v>
      </c>
      <c r="H248" s="64">
        <f t="shared" si="16"/>
        <v>0.3</v>
      </c>
      <c r="J248" s="65">
        <f t="shared" si="17"/>
        <v>1</v>
      </c>
    </row>
    <row r="249" spans="1:10">
      <c r="A249" s="60">
        <v>244</v>
      </c>
      <c r="B249" s="61">
        <v>43117</v>
      </c>
      <c r="C249" s="62" t="s">
        <v>155</v>
      </c>
      <c r="D249" s="63" t="str">
        <f t="shared" si="18"/>
        <v>JAPOMA</v>
      </c>
      <c r="E249" s="63" t="str">
        <f t="shared" si="19"/>
        <v>PIERRE</v>
      </c>
      <c r="F249" s="57"/>
      <c r="G249" s="57">
        <v>168</v>
      </c>
      <c r="H249" s="64">
        <f t="shared" si="16"/>
        <v>8.4</v>
      </c>
      <c r="J249" s="65">
        <f t="shared" si="17"/>
        <v>1</v>
      </c>
    </row>
    <row r="250" spans="1:10">
      <c r="A250" s="60">
        <v>245</v>
      </c>
      <c r="B250" s="61">
        <v>43117</v>
      </c>
      <c r="C250" s="62" t="s">
        <v>47</v>
      </c>
      <c r="D250" s="63">
        <f t="shared" si="18"/>
        <v>0</v>
      </c>
      <c r="E250" s="63" t="str">
        <f t="shared" si="19"/>
        <v>PIERRE</v>
      </c>
      <c r="F250" s="57"/>
      <c r="G250" s="57">
        <v>120</v>
      </c>
      <c r="H250" s="64">
        <f t="shared" si="16"/>
        <v>6</v>
      </c>
      <c r="J250" s="65">
        <f t="shared" si="17"/>
        <v>1</v>
      </c>
    </row>
    <row r="251" spans="1:10">
      <c r="A251" s="60">
        <v>246</v>
      </c>
      <c r="B251" s="61">
        <v>43117</v>
      </c>
      <c r="C251" s="62" t="s">
        <v>51</v>
      </c>
      <c r="D251" s="63">
        <f t="shared" si="18"/>
        <v>0</v>
      </c>
      <c r="E251" s="63" t="str">
        <f t="shared" si="19"/>
        <v>PIERRE</v>
      </c>
      <c r="F251" s="57"/>
      <c r="G251" s="57">
        <v>30</v>
      </c>
      <c r="H251" s="64">
        <f t="shared" si="16"/>
        <v>1.5</v>
      </c>
      <c r="J251" s="65">
        <f t="shared" si="17"/>
        <v>1</v>
      </c>
    </row>
    <row r="252" spans="1:10">
      <c r="A252" s="60">
        <v>247</v>
      </c>
      <c r="B252" s="61">
        <v>43117</v>
      </c>
      <c r="C252" s="62" t="s">
        <v>140</v>
      </c>
      <c r="D252" s="63">
        <f t="shared" si="18"/>
        <v>0</v>
      </c>
      <c r="E252" s="63">
        <f t="shared" si="19"/>
        <v>0</v>
      </c>
      <c r="F252" s="57"/>
      <c r="G252" s="57">
        <v>500</v>
      </c>
      <c r="H252" s="64">
        <f t="shared" si="16"/>
        <v>25</v>
      </c>
      <c r="J252" s="65">
        <f t="shared" si="17"/>
        <v>1</v>
      </c>
    </row>
    <row r="253" spans="1:10">
      <c r="A253" s="60">
        <v>248</v>
      </c>
      <c r="B253" s="61">
        <v>43118</v>
      </c>
      <c r="C253" s="62" t="s">
        <v>105</v>
      </c>
      <c r="D253" s="63">
        <f t="shared" si="18"/>
        <v>0</v>
      </c>
      <c r="E253" s="63" t="str">
        <f t="shared" si="19"/>
        <v>BORIS</v>
      </c>
      <c r="F253" s="57"/>
      <c r="G253" s="57">
        <v>100</v>
      </c>
      <c r="H253" s="64">
        <f t="shared" si="16"/>
        <v>5</v>
      </c>
      <c r="J253" s="65">
        <f t="shared" si="17"/>
        <v>1</v>
      </c>
    </row>
    <row r="254" spans="1:10">
      <c r="A254" s="60">
        <v>249</v>
      </c>
      <c r="B254" s="61">
        <v>43118</v>
      </c>
      <c r="C254" s="62" t="s">
        <v>140</v>
      </c>
      <c r="D254" s="63">
        <f t="shared" si="18"/>
        <v>0</v>
      </c>
      <c r="E254" s="63">
        <f t="shared" si="19"/>
        <v>0</v>
      </c>
      <c r="F254" s="57"/>
      <c r="G254" s="57">
        <v>700</v>
      </c>
      <c r="H254" s="64">
        <f t="shared" si="16"/>
        <v>35</v>
      </c>
      <c r="J254" s="65">
        <f t="shared" si="17"/>
        <v>1</v>
      </c>
    </row>
    <row r="255" spans="1:10">
      <c r="A255" s="60">
        <v>250</v>
      </c>
      <c r="B255" s="61">
        <v>43118</v>
      </c>
      <c r="C255" s="62" t="s">
        <v>168</v>
      </c>
      <c r="D255" s="63" t="str">
        <f t="shared" si="18"/>
        <v>BOIS DES SINGES</v>
      </c>
      <c r="E255" s="63" t="str">
        <f t="shared" si="19"/>
        <v>BORIS</v>
      </c>
      <c r="F255" s="57"/>
      <c r="G255" s="57">
        <v>80</v>
      </c>
      <c r="H255" s="64">
        <f t="shared" si="16"/>
        <v>4</v>
      </c>
      <c r="J255" s="65">
        <f t="shared" si="17"/>
        <v>1</v>
      </c>
    </row>
    <row r="256" spans="1:10">
      <c r="A256" s="60">
        <v>251</v>
      </c>
      <c r="B256" s="61">
        <v>43118</v>
      </c>
      <c r="C256" s="62" t="s">
        <v>12</v>
      </c>
      <c r="D256" s="63">
        <f t="shared" si="18"/>
        <v>0</v>
      </c>
      <c r="E256" s="63" t="str">
        <f t="shared" si="19"/>
        <v>BORIS</v>
      </c>
      <c r="F256" s="57"/>
      <c r="G256" s="57">
        <v>620</v>
      </c>
      <c r="H256" s="64">
        <f t="shared" si="16"/>
        <v>31</v>
      </c>
      <c r="J256" s="65">
        <f t="shared" si="17"/>
        <v>1</v>
      </c>
    </row>
    <row r="257" spans="1:10">
      <c r="A257" s="60">
        <v>252</v>
      </c>
      <c r="B257" s="61">
        <v>43118</v>
      </c>
      <c r="C257" s="62" t="s">
        <v>166</v>
      </c>
      <c r="D257" s="63">
        <f t="shared" si="18"/>
        <v>0</v>
      </c>
      <c r="E257" s="63" t="str">
        <f t="shared" si="19"/>
        <v>PIERRE</v>
      </c>
      <c r="F257" s="57"/>
      <c r="G257" s="57">
        <v>70</v>
      </c>
      <c r="H257" s="64">
        <f t="shared" si="16"/>
        <v>3.5</v>
      </c>
      <c r="J257" s="65">
        <f t="shared" si="17"/>
        <v>1</v>
      </c>
    </row>
    <row r="258" spans="1:10">
      <c r="A258" s="60">
        <v>253</v>
      </c>
      <c r="B258" s="61">
        <v>43118</v>
      </c>
      <c r="C258" s="62" t="s">
        <v>128</v>
      </c>
      <c r="D258" s="63">
        <f t="shared" si="18"/>
        <v>0</v>
      </c>
      <c r="E258" s="63">
        <f t="shared" si="19"/>
        <v>0</v>
      </c>
      <c r="F258" s="57"/>
      <c r="G258" s="57">
        <v>190</v>
      </c>
      <c r="H258" s="64">
        <f t="shared" si="16"/>
        <v>9.5</v>
      </c>
      <c r="J258" s="65">
        <f t="shared" si="17"/>
        <v>1</v>
      </c>
    </row>
    <row r="259" spans="1:10">
      <c r="A259" s="60">
        <v>254</v>
      </c>
      <c r="B259" s="61">
        <v>43118</v>
      </c>
      <c r="C259" s="62" t="s">
        <v>13</v>
      </c>
      <c r="D259" s="63" t="str">
        <f t="shared" si="18"/>
        <v>BRAZZAVILLE</v>
      </c>
      <c r="E259" s="63" t="str">
        <f t="shared" si="19"/>
        <v>PIERRE</v>
      </c>
      <c r="F259" s="57"/>
      <c r="G259" s="57">
        <v>100</v>
      </c>
      <c r="H259" s="64">
        <f t="shared" si="16"/>
        <v>5</v>
      </c>
      <c r="J259" s="65">
        <f t="shared" si="17"/>
        <v>1</v>
      </c>
    </row>
    <row r="260" spans="1:10">
      <c r="A260" s="60">
        <v>255</v>
      </c>
      <c r="B260" s="61">
        <v>43118</v>
      </c>
      <c r="C260" s="62" t="s">
        <v>133</v>
      </c>
      <c r="D260" s="63">
        <f t="shared" si="18"/>
        <v>0</v>
      </c>
      <c r="E260" s="63" t="str">
        <f t="shared" si="19"/>
        <v>BORIS</v>
      </c>
      <c r="F260" s="57"/>
      <c r="G260" s="57">
        <v>200</v>
      </c>
      <c r="H260" s="64">
        <f t="shared" si="16"/>
        <v>10</v>
      </c>
      <c r="J260" s="65">
        <f t="shared" si="17"/>
        <v>1</v>
      </c>
    </row>
    <row r="261" spans="1:10">
      <c r="A261" s="60">
        <v>256</v>
      </c>
      <c r="B261" s="61">
        <v>43118</v>
      </c>
      <c r="C261" s="62" t="s">
        <v>134</v>
      </c>
      <c r="D261" s="63">
        <f t="shared" si="18"/>
        <v>0</v>
      </c>
      <c r="E261" s="63" t="str">
        <f t="shared" si="19"/>
        <v>BORIS</v>
      </c>
      <c r="F261" s="57"/>
      <c r="G261" s="57">
        <v>100</v>
      </c>
      <c r="H261" s="64">
        <f t="shared" si="16"/>
        <v>5</v>
      </c>
      <c r="J261" s="65">
        <f t="shared" si="17"/>
        <v>1</v>
      </c>
    </row>
    <row r="262" spans="1:10">
      <c r="A262" s="60">
        <v>257</v>
      </c>
      <c r="B262" s="61">
        <v>43118</v>
      </c>
      <c r="C262" s="62" t="s">
        <v>28</v>
      </c>
      <c r="D262" s="63">
        <f t="shared" si="18"/>
        <v>0</v>
      </c>
      <c r="E262" s="63" t="str">
        <f t="shared" si="19"/>
        <v>PIERRE</v>
      </c>
      <c r="F262" s="57"/>
      <c r="G262" s="57">
        <v>400</v>
      </c>
      <c r="H262" s="64">
        <f t="shared" si="16"/>
        <v>20</v>
      </c>
      <c r="J262" s="65">
        <f t="shared" si="17"/>
        <v>1</v>
      </c>
    </row>
    <row r="263" spans="1:10">
      <c r="A263" s="60">
        <v>258</v>
      </c>
      <c r="B263" s="61">
        <v>43119</v>
      </c>
      <c r="C263" s="62" t="s">
        <v>149</v>
      </c>
      <c r="D263" s="63">
        <f t="shared" si="18"/>
        <v>0</v>
      </c>
      <c r="E263" s="63" t="str">
        <f t="shared" si="19"/>
        <v>PIERRE</v>
      </c>
      <c r="F263" s="57"/>
      <c r="G263" s="57">
        <v>700</v>
      </c>
      <c r="H263" s="64">
        <f t="shared" ref="H263:H326" si="20">(F263+G263)/20</f>
        <v>35</v>
      </c>
      <c r="J263" s="65">
        <f t="shared" ref="J263:J326" si="21">IF(AND(B263&gt;=$K$4,B263&lt;=$K$5),MONTH(B263),0)</f>
        <v>1</v>
      </c>
    </row>
    <row r="264" spans="1:10">
      <c r="A264" s="60">
        <v>259</v>
      </c>
      <c r="B264" s="61">
        <v>43119</v>
      </c>
      <c r="C264" s="62" t="s">
        <v>17</v>
      </c>
      <c r="D264" s="63">
        <f t="shared" si="18"/>
        <v>0</v>
      </c>
      <c r="E264" s="63" t="str">
        <f t="shared" si="19"/>
        <v>PIERRE</v>
      </c>
      <c r="F264" s="57"/>
      <c r="G264" s="57">
        <v>50</v>
      </c>
      <c r="H264" s="64">
        <f t="shared" si="20"/>
        <v>2.5</v>
      </c>
      <c r="J264" s="65">
        <f t="shared" si="21"/>
        <v>1</v>
      </c>
    </row>
    <row r="265" spans="1:10">
      <c r="A265" s="60">
        <v>260</v>
      </c>
      <c r="B265" s="61">
        <v>43119</v>
      </c>
      <c r="C265" s="62" t="s">
        <v>36</v>
      </c>
      <c r="D265" s="63" t="str">
        <f t="shared" si="18"/>
        <v>NGODI BAKOKO</v>
      </c>
      <c r="E265" s="63" t="str">
        <f t="shared" si="19"/>
        <v>PIERRE</v>
      </c>
      <c r="F265" s="57"/>
      <c r="G265" s="57">
        <v>60</v>
      </c>
      <c r="H265" s="64">
        <f t="shared" si="20"/>
        <v>3</v>
      </c>
      <c r="J265" s="65">
        <f t="shared" si="21"/>
        <v>1</v>
      </c>
    </row>
    <row r="266" spans="1:10">
      <c r="A266" s="60">
        <v>261</v>
      </c>
      <c r="B266" s="61">
        <v>43119</v>
      </c>
      <c r="C266" s="62" t="s">
        <v>29</v>
      </c>
      <c r="D266" s="63">
        <f t="shared" si="18"/>
        <v>0</v>
      </c>
      <c r="E266" s="63" t="str">
        <f t="shared" si="19"/>
        <v>PIERRE</v>
      </c>
      <c r="F266" s="57"/>
      <c r="G266" s="57">
        <v>100</v>
      </c>
      <c r="H266" s="64">
        <f t="shared" si="20"/>
        <v>5</v>
      </c>
      <c r="J266" s="65">
        <f t="shared" si="21"/>
        <v>1</v>
      </c>
    </row>
    <row r="267" spans="1:10">
      <c r="A267" s="60">
        <v>262</v>
      </c>
      <c r="B267" s="61">
        <v>43119</v>
      </c>
      <c r="C267" s="62" t="s">
        <v>5</v>
      </c>
      <c r="D267" s="63">
        <f t="shared" si="18"/>
        <v>0</v>
      </c>
      <c r="E267" s="63" t="str">
        <f t="shared" si="19"/>
        <v>PIERRE</v>
      </c>
      <c r="F267" s="57"/>
      <c r="G267" s="57">
        <v>100</v>
      </c>
      <c r="H267" s="64">
        <f t="shared" si="20"/>
        <v>5</v>
      </c>
      <c r="J267" s="65">
        <f t="shared" si="21"/>
        <v>1</v>
      </c>
    </row>
    <row r="268" spans="1:10">
      <c r="A268" s="60">
        <v>263</v>
      </c>
      <c r="B268" s="61">
        <v>43119</v>
      </c>
      <c r="C268" s="62" t="s">
        <v>24</v>
      </c>
      <c r="D268" s="63" t="str">
        <f t="shared" si="18"/>
        <v>YATICA</v>
      </c>
      <c r="E268" s="63" t="str">
        <f t="shared" si="19"/>
        <v>PIERRE</v>
      </c>
      <c r="F268" s="57"/>
      <c r="G268" s="57">
        <v>120</v>
      </c>
      <c r="H268" s="64">
        <f t="shared" si="20"/>
        <v>6</v>
      </c>
      <c r="J268" s="65">
        <f t="shared" si="21"/>
        <v>1</v>
      </c>
    </row>
    <row r="269" spans="1:10">
      <c r="A269" s="60">
        <v>264</v>
      </c>
      <c r="B269" s="61">
        <v>43119</v>
      </c>
      <c r="C269" s="62" t="s">
        <v>177</v>
      </c>
      <c r="D269" s="63" t="str">
        <f t="shared" si="18"/>
        <v>BWANG</v>
      </c>
      <c r="E269" s="63" t="str">
        <f t="shared" si="19"/>
        <v>BORIS</v>
      </c>
      <c r="F269" s="57"/>
      <c r="G269" s="57">
        <v>200</v>
      </c>
      <c r="H269" s="64">
        <f t="shared" si="20"/>
        <v>10</v>
      </c>
      <c r="J269" s="65">
        <f t="shared" si="21"/>
        <v>1</v>
      </c>
    </row>
    <row r="270" spans="1:10">
      <c r="A270" s="60">
        <v>265</v>
      </c>
      <c r="B270" s="61">
        <v>43119</v>
      </c>
      <c r="C270" s="62" t="s">
        <v>72</v>
      </c>
      <c r="D270" s="63">
        <f t="shared" si="18"/>
        <v>0</v>
      </c>
      <c r="E270" s="63" t="str">
        <f t="shared" si="19"/>
        <v>PIERRE</v>
      </c>
      <c r="F270" s="57"/>
      <c r="G270" s="57">
        <v>70</v>
      </c>
      <c r="H270" s="64">
        <f t="shared" si="20"/>
        <v>3.5</v>
      </c>
      <c r="J270" s="65">
        <f t="shared" si="21"/>
        <v>1</v>
      </c>
    </row>
    <row r="271" spans="1:10">
      <c r="A271" s="60">
        <v>266</v>
      </c>
      <c r="B271" s="61">
        <v>43119</v>
      </c>
      <c r="C271" s="62" t="s">
        <v>232</v>
      </c>
      <c r="D271" s="63">
        <f t="shared" si="18"/>
        <v>0</v>
      </c>
      <c r="E271" s="63">
        <f t="shared" si="19"/>
        <v>0</v>
      </c>
      <c r="F271" s="57"/>
      <c r="G271" s="57">
        <v>150</v>
      </c>
      <c r="H271" s="64">
        <f t="shared" si="20"/>
        <v>7.5</v>
      </c>
      <c r="J271" s="65">
        <f t="shared" si="21"/>
        <v>1</v>
      </c>
    </row>
    <row r="272" spans="1:10">
      <c r="A272" s="60">
        <v>267</v>
      </c>
      <c r="B272" s="61">
        <v>43119</v>
      </c>
      <c r="C272" s="62" t="s">
        <v>162</v>
      </c>
      <c r="D272" s="63">
        <f t="shared" si="18"/>
        <v>0</v>
      </c>
      <c r="E272" s="63" t="str">
        <f t="shared" si="19"/>
        <v>PIERRE</v>
      </c>
      <c r="F272" s="57"/>
      <c r="G272" s="57">
        <v>60</v>
      </c>
      <c r="H272" s="64">
        <f t="shared" si="20"/>
        <v>3</v>
      </c>
      <c r="J272" s="65">
        <f t="shared" si="21"/>
        <v>1</v>
      </c>
    </row>
    <row r="273" spans="1:10">
      <c r="A273" s="60">
        <v>268</v>
      </c>
      <c r="B273" s="61">
        <v>43119</v>
      </c>
      <c r="C273" s="62" t="s">
        <v>23</v>
      </c>
      <c r="D273" s="63">
        <f t="shared" si="18"/>
        <v>0</v>
      </c>
      <c r="E273" s="63" t="str">
        <f t="shared" si="19"/>
        <v>PIERRE</v>
      </c>
      <c r="F273" s="57"/>
      <c r="G273" s="57">
        <v>130</v>
      </c>
      <c r="H273" s="64">
        <f t="shared" si="20"/>
        <v>6.5</v>
      </c>
      <c r="J273" s="65">
        <f t="shared" si="21"/>
        <v>1</v>
      </c>
    </row>
    <row r="274" spans="1:10">
      <c r="A274" s="60">
        <v>269</v>
      </c>
      <c r="B274" s="61">
        <v>43119</v>
      </c>
      <c r="C274" s="62" t="s">
        <v>64</v>
      </c>
      <c r="D274" s="63" t="str">
        <f t="shared" si="18"/>
        <v>MAETURE</v>
      </c>
      <c r="E274" s="63" t="str">
        <f t="shared" si="19"/>
        <v>PIERRE</v>
      </c>
      <c r="F274" s="57"/>
      <c r="G274" s="57">
        <v>150</v>
      </c>
      <c r="H274" s="64">
        <f t="shared" si="20"/>
        <v>7.5</v>
      </c>
      <c r="J274" s="65">
        <f t="shared" si="21"/>
        <v>1</v>
      </c>
    </row>
    <row r="275" spans="1:10">
      <c r="A275" s="60">
        <v>270</v>
      </c>
      <c r="B275" s="61">
        <v>43119</v>
      </c>
      <c r="C275" s="62" t="s">
        <v>27</v>
      </c>
      <c r="D275" s="63" t="str">
        <f t="shared" si="18"/>
        <v>BOKO</v>
      </c>
      <c r="E275" s="63" t="str">
        <f t="shared" si="19"/>
        <v>BORIS</v>
      </c>
      <c r="F275" s="57"/>
      <c r="G275" s="57">
        <v>70</v>
      </c>
      <c r="H275" s="64">
        <f t="shared" si="20"/>
        <v>3.5</v>
      </c>
      <c r="J275" s="65">
        <f t="shared" si="21"/>
        <v>1</v>
      </c>
    </row>
    <row r="276" spans="1:10">
      <c r="A276" s="60">
        <v>271</v>
      </c>
      <c r="B276" s="61">
        <v>43119</v>
      </c>
      <c r="C276" s="62" t="s">
        <v>184</v>
      </c>
      <c r="D276" s="63">
        <f t="shared" si="18"/>
        <v>0</v>
      </c>
      <c r="E276" s="63" t="str">
        <f t="shared" si="19"/>
        <v>PIERRE</v>
      </c>
      <c r="F276" s="57"/>
      <c r="G276" s="57">
        <v>80</v>
      </c>
      <c r="H276" s="64">
        <f t="shared" si="20"/>
        <v>4</v>
      </c>
      <c r="J276" s="65">
        <f t="shared" si="21"/>
        <v>1</v>
      </c>
    </row>
    <row r="277" spans="1:10">
      <c r="A277" s="60">
        <v>272</v>
      </c>
      <c r="B277" s="61">
        <v>43119</v>
      </c>
      <c r="C277" s="62" t="s">
        <v>82</v>
      </c>
      <c r="D277" s="63">
        <f t="shared" si="18"/>
        <v>0</v>
      </c>
      <c r="E277" s="63" t="str">
        <f t="shared" si="19"/>
        <v>BORIS</v>
      </c>
      <c r="F277" s="57"/>
      <c r="G277" s="57">
        <v>50</v>
      </c>
      <c r="H277" s="64">
        <f t="shared" si="20"/>
        <v>2.5</v>
      </c>
      <c r="J277" s="65">
        <f t="shared" si="21"/>
        <v>1</v>
      </c>
    </row>
    <row r="278" spans="1:10">
      <c r="A278" s="60">
        <v>273</v>
      </c>
      <c r="B278" s="61">
        <v>43119</v>
      </c>
      <c r="C278" s="62" t="s">
        <v>70</v>
      </c>
      <c r="D278" s="63" t="str">
        <f t="shared" si="18"/>
        <v>JAPOMA</v>
      </c>
      <c r="E278" s="63" t="str">
        <f t="shared" si="19"/>
        <v>BORIS</v>
      </c>
      <c r="F278" s="57"/>
      <c r="G278" s="57">
        <v>100</v>
      </c>
      <c r="H278" s="64">
        <f t="shared" si="20"/>
        <v>5</v>
      </c>
      <c r="J278" s="65">
        <f t="shared" si="21"/>
        <v>1</v>
      </c>
    </row>
    <row r="279" spans="1:10">
      <c r="A279" s="60">
        <v>274</v>
      </c>
      <c r="B279" s="61">
        <v>43119</v>
      </c>
      <c r="C279" s="62" t="s">
        <v>74</v>
      </c>
      <c r="D279" s="63" t="str">
        <f t="shared" si="18"/>
        <v>BANGA MPOGO</v>
      </c>
      <c r="E279" s="63" t="str">
        <f t="shared" si="19"/>
        <v>PIERRE</v>
      </c>
      <c r="F279" s="57"/>
      <c r="G279" s="57">
        <v>100</v>
      </c>
      <c r="H279" s="64">
        <f t="shared" si="20"/>
        <v>5</v>
      </c>
      <c r="J279" s="65">
        <f t="shared" si="21"/>
        <v>1</v>
      </c>
    </row>
    <row r="280" spans="1:10">
      <c r="A280" s="60">
        <v>275</v>
      </c>
      <c r="B280" s="61">
        <v>43119</v>
      </c>
      <c r="C280" s="62" t="s">
        <v>85</v>
      </c>
      <c r="D280" s="63">
        <f t="shared" si="18"/>
        <v>0</v>
      </c>
      <c r="E280" s="63" t="str">
        <f t="shared" si="19"/>
        <v>BORIS</v>
      </c>
      <c r="F280" s="57"/>
      <c r="G280" s="57">
        <v>100</v>
      </c>
      <c r="H280" s="64">
        <f t="shared" si="20"/>
        <v>5</v>
      </c>
      <c r="J280" s="65">
        <f t="shared" si="21"/>
        <v>1</v>
      </c>
    </row>
    <row r="281" spans="1:10">
      <c r="A281" s="60">
        <v>276</v>
      </c>
      <c r="B281" s="61">
        <v>43120</v>
      </c>
      <c r="C281" s="62" t="s">
        <v>205</v>
      </c>
      <c r="D281" s="63" t="str">
        <f t="shared" si="18"/>
        <v>DEIDO</v>
      </c>
      <c r="E281" s="63" t="str">
        <f t="shared" si="19"/>
        <v>BORIS</v>
      </c>
      <c r="F281" s="57"/>
      <c r="G281" s="57">
        <v>100</v>
      </c>
      <c r="H281" s="64">
        <f t="shared" si="20"/>
        <v>5</v>
      </c>
      <c r="J281" s="65">
        <f t="shared" si="21"/>
        <v>1</v>
      </c>
    </row>
    <row r="282" spans="1:10">
      <c r="A282" s="60">
        <v>277</v>
      </c>
      <c r="B282" s="61">
        <v>43120</v>
      </c>
      <c r="C282" s="62" t="s">
        <v>168</v>
      </c>
      <c r="D282" s="63" t="str">
        <f t="shared" si="18"/>
        <v>BOIS DES SINGES</v>
      </c>
      <c r="E282" s="63" t="str">
        <f t="shared" si="19"/>
        <v>BORIS</v>
      </c>
      <c r="F282" s="57"/>
      <c r="G282" s="57">
        <v>200</v>
      </c>
      <c r="H282" s="64">
        <f t="shared" si="20"/>
        <v>10</v>
      </c>
      <c r="J282" s="65">
        <f t="shared" si="21"/>
        <v>1</v>
      </c>
    </row>
    <row r="283" spans="1:10">
      <c r="A283" s="60">
        <v>278</v>
      </c>
      <c r="B283" s="61">
        <v>43120</v>
      </c>
      <c r="C283" s="62" t="s">
        <v>89</v>
      </c>
      <c r="D283" s="63" t="str">
        <f t="shared" si="18"/>
        <v>AXE 3 BORDELLE</v>
      </c>
      <c r="E283" s="63" t="str">
        <f t="shared" si="19"/>
        <v>BORIS</v>
      </c>
      <c r="F283" s="57"/>
      <c r="G283" s="57">
        <v>100</v>
      </c>
      <c r="H283" s="64">
        <f t="shared" si="20"/>
        <v>5</v>
      </c>
      <c r="J283" s="65">
        <f t="shared" si="21"/>
        <v>1</v>
      </c>
    </row>
    <row r="284" spans="1:10">
      <c r="A284" s="60">
        <v>279</v>
      </c>
      <c r="B284" s="61">
        <v>43120</v>
      </c>
      <c r="C284" s="62" t="s">
        <v>8</v>
      </c>
      <c r="D284" s="63" t="str">
        <f t="shared" si="18"/>
        <v>NGODI BAKOKO</v>
      </c>
      <c r="E284" s="63" t="str">
        <f t="shared" si="19"/>
        <v>BORIS</v>
      </c>
      <c r="F284" s="57"/>
      <c r="G284" s="57">
        <v>700</v>
      </c>
      <c r="H284" s="64">
        <f t="shared" si="20"/>
        <v>35</v>
      </c>
      <c r="J284" s="65">
        <f t="shared" si="21"/>
        <v>1</v>
      </c>
    </row>
    <row r="285" spans="1:10">
      <c r="A285" s="60">
        <v>280</v>
      </c>
      <c r="B285" s="61">
        <v>43120</v>
      </c>
      <c r="C285" s="62" t="s">
        <v>232</v>
      </c>
      <c r="D285" s="63">
        <f t="shared" si="18"/>
        <v>0</v>
      </c>
      <c r="E285" s="63">
        <f t="shared" si="19"/>
        <v>0</v>
      </c>
      <c r="F285" s="57"/>
      <c r="G285" s="57">
        <v>230</v>
      </c>
      <c r="H285" s="64">
        <f t="shared" si="20"/>
        <v>11.5</v>
      </c>
      <c r="J285" s="65">
        <f t="shared" si="21"/>
        <v>1</v>
      </c>
    </row>
    <row r="286" spans="1:10">
      <c r="A286" s="60">
        <v>281</v>
      </c>
      <c r="B286" s="61">
        <v>43120</v>
      </c>
      <c r="C286" s="62" t="s">
        <v>47</v>
      </c>
      <c r="D286" s="63">
        <f t="shared" si="18"/>
        <v>0</v>
      </c>
      <c r="E286" s="63" t="str">
        <f t="shared" si="19"/>
        <v>PIERRE</v>
      </c>
      <c r="F286" s="57"/>
      <c r="G286" s="57">
        <v>100</v>
      </c>
      <c r="H286" s="64">
        <f t="shared" si="20"/>
        <v>5</v>
      </c>
      <c r="J286" s="65">
        <f t="shared" si="21"/>
        <v>1</v>
      </c>
    </row>
    <row r="287" spans="1:10">
      <c r="A287" s="60">
        <v>282</v>
      </c>
      <c r="B287" s="61">
        <v>43120</v>
      </c>
      <c r="C287" s="62" t="s">
        <v>73</v>
      </c>
      <c r="D287" s="63">
        <f t="shared" si="18"/>
        <v>0</v>
      </c>
      <c r="E287" s="63" t="str">
        <f t="shared" si="19"/>
        <v>PIERRE</v>
      </c>
      <c r="F287" s="57"/>
      <c r="G287" s="57">
        <v>100</v>
      </c>
      <c r="H287" s="64">
        <f t="shared" si="20"/>
        <v>5</v>
      </c>
      <c r="J287" s="65">
        <f t="shared" si="21"/>
        <v>1</v>
      </c>
    </row>
    <row r="288" spans="1:10">
      <c r="A288" s="60">
        <v>283</v>
      </c>
      <c r="B288" s="61">
        <v>43120</v>
      </c>
      <c r="C288" s="62" t="s">
        <v>18</v>
      </c>
      <c r="D288" s="63" t="str">
        <f t="shared" si="18"/>
        <v>YATIKA</v>
      </c>
      <c r="E288" s="63" t="str">
        <f t="shared" si="19"/>
        <v>PIERRE</v>
      </c>
      <c r="F288" s="57"/>
      <c r="G288" s="57">
        <v>700</v>
      </c>
      <c r="H288" s="64">
        <f t="shared" si="20"/>
        <v>35</v>
      </c>
      <c r="J288" s="65">
        <f t="shared" si="21"/>
        <v>1</v>
      </c>
    </row>
    <row r="289" spans="1:10">
      <c r="A289" s="60">
        <v>284</v>
      </c>
      <c r="B289" s="61">
        <v>43120</v>
      </c>
      <c r="C289" s="62" t="s">
        <v>86</v>
      </c>
      <c r="D289" s="63">
        <f t="shared" si="18"/>
        <v>0</v>
      </c>
      <c r="E289" s="63" t="str">
        <f t="shared" si="19"/>
        <v>PIERRE</v>
      </c>
      <c r="F289" s="57"/>
      <c r="G289" s="57">
        <v>12</v>
      </c>
      <c r="H289" s="64">
        <f t="shared" si="20"/>
        <v>0.6</v>
      </c>
      <c r="J289" s="65">
        <f t="shared" si="21"/>
        <v>1</v>
      </c>
    </row>
    <row r="290" spans="1:10">
      <c r="A290" s="60">
        <v>285</v>
      </c>
      <c r="B290" s="61">
        <v>43122</v>
      </c>
      <c r="C290" s="62" t="s">
        <v>182</v>
      </c>
      <c r="D290" s="63" t="str">
        <f t="shared" si="18"/>
        <v>ZONE DE RECASEMENT</v>
      </c>
      <c r="E290" s="63" t="str">
        <f t="shared" si="19"/>
        <v>BORIS</v>
      </c>
      <c r="F290" s="57"/>
      <c r="G290" s="57">
        <v>200</v>
      </c>
      <c r="H290" s="64">
        <f t="shared" si="20"/>
        <v>10</v>
      </c>
      <c r="J290" s="65">
        <f t="shared" si="21"/>
        <v>1</v>
      </c>
    </row>
    <row r="291" spans="1:10">
      <c r="A291" s="60">
        <v>286</v>
      </c>
      <c r="B291" s="61">
        <v>43122</v>
      </c>
      <c r="C291" s="62" t="s">
        <v>6</v>
      </c>
      <c r="D291" s="63">
        <f t="shared" si="18"/>
        <v>0</v>
      </c>
      <c r="E291" s="63" t="str">
        <f t="shared" si="19"/>
        <v>BORIS</v>
      </c>
      <c r="F291" s="57"/>
      <c r="G291" s="57">
        <v>100</v>
      </c>
      <c r="H291" s="64">
        <f t="shared" si="20"/>
        <v>5</v>
      </c>
      <c r="J291" s="65">
        <f t="shared" si="21"/>
        <v>1</v>
      </c>
    </row>
    <row r="292" spans="1:10">
      <c r="A292" s="60">
        <v>287</v>
      </c>
      <c r="B292" s="61">
        <v>43122</v>
      </c>
      <c r="C292" s="62" t="s">
        <v>50</v>
      </c>
      <c r="D292" s="63">
        <f t="shared" si="18"/>
        <v>0</v>
      </c>
      <c r="E292" s="63" t="str">
        <f t="shared" si="19"/>
        <v>PIERRE</v>
      </c>
      <c r="F292" s="57"/>
      <c r="G292" s="57">
        <v>130</v>
      </c>
      <c r="H292" s="64">
        <f t="shared" si="20"/>
        <v>6.5</v>
      </c>
      <c r="J292" s="65">
        <f t="shared" si="21"/>
        <v>1</v>
      </c>
    </row>
    <row r="293" spans="1:10">
      <c r="A293" s="60">
        <v>288</v>
      </c>
      <c r="B293" s="61">
        <v>43122</v>
      </c>
      <c r="C293" s="62" t="s">
        <v>75</v>
      </c>
      <c r="D293" s="63" t="str">
        <f t="shared" si="18"/>
        <v>JAPOMA</v>
      </c>
      <c r="E293" s="63" t="str">
        <f t="shared" si="19"/>
        <v>PIERRE</v>
      </c>
      <c r="F293" s="57"/>
      <c r="G293" s="57">
        <v>120</v>
      </c>
      <c r="H293" s="64">
        <f t="shared" si="20"/>
        <v>6</v>
      </c>
      <c r="J293" s="65">
        <f t="shared" si="21"/>
        <v>1</v>
      </c>
    </row>
    <row r="294" spans="1:10">
      <c r="A294" s="60">
        <v>289</v>
      </c>
      <c r="B294" s="61">
        <v>43122</v>
      </c>
      <c r="C294" s="62" t="s">
        <v>177</v>
      </c>
      <c r="D294" s="63" t="str">
        <f t="shared" si="18"/>
        <v>BWANG</v>
      </c>
      <c r="E294" s="63" t="str">
        <f t="shared" si="19"/>
        <v>BORIS</v>
      </c>
      <c r="F294" s="57"/>
      <c r="G294" s="57">
        <v>250</v>
      </c>
      <c r="H294" s="64">
        <f t="shared" si="20"/>
        <v>12.5</v>
      </c>
      <c r="J294" s="65">
        <f t="shared" si="21"/>
        <v>1</v>
      </c>
    </row>
    <row r="295" spans="1:10">
      <c r="A295" s="60">
        <v>290</v>
      </c>
      <c r="B295" s="61">
        <v>43122</v>
      </c>
      <c r="C295" s="62" t="s">
        <v>115</v>
      </c>
      <c r="D295" s="63" t="str">
        <f t="shared" si="18"/>
        <v>BRAZZAVILLE</v>
      </c>
      <c r="E295" s="63" t="str">
        <f t="shared" si="19"/>
        <v>BORIS</v>
      </c>
      <c r="F295" s="57"/>
      <c r="G295" s="57">
        <v>120</v>
      </c>
      <c r="H295" s="64">
        <f t="shared" si="20"/>
        <v>6</v>
      </c>
      <c r="J295" s="65">
        <f t="shared" si="21"/>
        <v>1</v>
      </c>
    </row>
    <row r="296" spans="1:10">
      <c r="A296" s="60">
        <v>291</v>
      </c>
      <c r="B296" s="61">
        <v>43122</v>
      </c>
      <c r="C296" s="62" t="s">
        <v>105</v>
      </c>
      <c r="D296" s="63">
        <f t="shared" si="18"/>
        <v>0</v>
      </c>
      <c r="E296" s="63" t="str">
        <f t="shared" si="19"/>
        <v>BORIS</v>
      </c>
      <c r="F296" s="57"/>
      <c r="G296" s="57">
        <v>120</v>
      </c>
      <c r="H296" s="64">
        <f t="shared" si="20"/>
        <v>6</v>
      </c>
      <c r="J296" s="65">
        <f t="shared" si="21"/>
        <v>1</v>
      </c>
    </row>
    <row r="297" spans="1:10">
      <c r="A297" s="60">
        <v>292</v>
      </c>
      <c r="B297" s="61">
        <v>43122</v>
      </c>
      <c r="C297" s="62" t="s">
        <v>232</v>
      </c>
      <c r="D297" s="63">
        <f t="shared" si="18"/>
        <v>0</v>
      </c>
      <c r="E297" s="63">
        <f t="shared" si="19"/>
        <v>0</v>
      </c>
      <c r="F297" s="57"/>
      <c r="G297" s="57">
        <v>40</v>
      </c>
      <c r="H297" s="64">
        <f t="shared" si="20"/>
        <v>2</v>
      </c>
      <c r="J297" s="65">
        <f t="shared" si="21"/>
        <v>1</v>
      </c>
    </row>
    <row r="298" spans="1:10">
      <c r="A298" s="60">
        <v>293</v>
      </c>
      <c r="B298" s="61">
        <v>43122</v>
      </c>
      <c r="C298" s="62" t="s">
        <v>232</v>
      </c>
      <c r="D298" s="63">
        <f t="shared" ref="D298:D361" si="22">IF(C298&lt;&gt;"",VLOOKUP(C298,baseDonnees,2,FALSE),"")</f>
        <v>0</v>
      </c>
      <c r="E298" s="63">
        <f t="shared" ref="E298:E361" si="23">IF(C298&lt;&gt;"",VLOOKUP(C298,baseDonnees,3,FALSE),"")</f>
        <v>0</v>
      </c>
      <c r="F298" s="57"/>
      <c r="G298" s="57">
        <v>50</v>
      </c>
      <c r="H298" s="64">
        <f t="shared" si="20"/>
        <v>2.5</v>
      </c>
      <c r="J298" s="65">
        <f t="shared" si="21"/>
        <v>1</v>
      </c>
    </row>
    <row r="299" spans="1:10">
      <c r="A299" s="60">
        <v>294</v>
      </c>
      <c r="B299" s="61">
        <v>43122</v>
      </c>
      <c r="C299" s="62" t="s">
        <v>79</v>
      </c>
      <c r="D299" s="63">
        <f t="shared" si="22"/>
        <v>0</v>
      </c>
      <c r="E299" s="63" t="str">
        <f t="shared" si="23"/>
        <v>PIERRE</v>
      </c>
      <c r="F299" s="57"/>
      <c r="G299" s="57">
        <v>700</v>
      </c>
      <c r="H299" s="64">
        <f t="shared" si="20"/>
        <v>35</v>
      </c>
      <c r="J299" s="65">
        <f t="shared" si="21"/>
        <v>1</v>
      </c>
    </row>
    <row r="300" spans="1:10">
      <c r="A300" s="60">
        <v>295</v>
      </c>
      <c r="B300" s="61">
        <v>43122</v>
      </c>
      <c r="C300" s="62" t="s">
        <v>10</v>
      </c>
      <c r="D300" s="63" t="str">
        <f t="shared" si="22"/>
        <v>YASSA</v>
      </c>
      <c r="E300" s="63" t="str">
        <f t="shared" si="23"/>
        <v>BORIS</v>
      </c>
      <c r="F300" s="57"/>
      <c r="G300" s="57">
        <v>100</v>
      </c>
      <c r="H300" s="64">
        <f t="shared" si="20"/>
        <v>5</v>
      </c>
      <c r="J300" s="65">
        <f t="shared" si="21"/>
        <v>1</v>
      </c>
    </row>
    <row r="301" spans="1:10">
      <c r="A301" s="60">
        <v>296</v>
      </c>
      <c r="B301" s="61">
        <v>43122</v>
      </c>
      <c r="C301" s="62" t="s">
        <v>59</v>
      </c>
      <c r="D301" s="63" t="str">
        <f t="shared" si="22"/>
        <v>YASSA</v>
      </c>
      <c r="E301" s="63" t="str">
        <f t="shared" si="23"/>
        <v>BORIS</v>
      </c>
      <c r="F301" s="57"/>
      <c r="G301" s="57">
        <v>200</v>
      </c>
      <c r="H301" s="64">
        <f t="shared" si="20"/>
        <v>10</v>
      </c>
      <c r="J301" s="65">
        <f t="shared" si="21"/>
        <v>1</v>
      </c>
    </row>
    <row r="302" spans="1:10">
      <c r="A302" s="60">
        <v>297</v>
      </c>
      <c r="B302" s="61">
        <v>43122</v>
      </c>
      <c r="C302" s="62" t="s">
        <v>173</v>
      </c>
      <c r="D302" s="63" t="str">
        <f t="shared" si="22"/>
        <v>ARI-DEPOT GUINESS</v>
      </c>
      <c r="E302" s="63" t="str">
        <f t="shared" si="23"/>
        <v>PIERRE</v>
      </c>
      <c r="F302" s="57"/>
      <c r="G302" s="57">
        <v>150</v>
      </c>
      <c r="H302" s="64">
        <f t="shared" si="20"/>
        <v>7.5</v>
      </c>
      <c r="J302" s="65">
        <f t="shared" si="21"/>
        <v>1</v>
      </c>
    </row>
    <row r="303" spans="1:10">
      <c r="A303" s="60">
        <v>298</v>
      </c>
      <c r="B303" s="61">
        <v>43122</v>
      </c>
      <c r="C303" s="62" t="s">
        <v>60</v>
      </c>
      <c r="D303" s="63" t="str">
        <f t="shared" si="22"/>
        <v>NGODI BAKOKO</v>
      </c>
      <c r="E303" s="63" t="str">
        <f t="shared" si="23"/>
        <v>BORIS</v>
      </c>
      <c r="F303" s="57"/>
      <c r="G303" s="57">
        <v>150</v>
      </c>
      <c r="H303" s="64">
        <f t="shared" si="20"/>
        <v>7.5</v>
      </c>
      <c r="J303" s="65">
        <f t="shared" si="21"/>
        <v>1</v>
      </c>
    </row>
    <row r="304" spans="1:10">
      <c r="A304" s="60">
        <v>299</v>
      </c>
      <c r="B304" s="61">
        <v>43122</v>
      </c>
      <c r="C304" s="62" t="s">
        <v>75</v>
      </c>
      <c r="D304" s="63" t="str">
        <f t="shared" si="22"/>
        <v>JAPOMA</v>
      </c>
      <c r="E304" s="63" t="str">
        <f t="shared" si="23"/>
        <v>PIERRE</v>
      </c>
      <c r="F304" s="57"/>
      <c r="G304" s="57">
        <v>100</v>
      </c>
      <c r="H304" s="64">
        <f t="shared" si="20"/>
        <v>5</v>
      </c>
      <c r="J304" s="65">
        <f t="shared" si="21"/>
        <v>1</v>
      </c>
    </row>
    <row r="305" spans="1:10">
      <c r="A305" s="60">
        <v>300</v>
      </c>
      <c r="B305" s="61">
        <v>43122</v>
      </c>
      <c r="C305" s="62" t="s">
        <v>165</v>
      </c>
      <c r="D305" s="63" t="str">
        <f t="shared" si="22"/>
        <v>YATIKA</v>
      </c>
      <c r="E305" s="63" t="str">
        <f t="shared" si="23"/>
        <v>BORIS</v>
      </c>
      <c r="F305" s="57"/>
      <c r="G305" s="57">
        <v>210</v>
      </c>
      <c r="H305" s="64">
        <f t="shared" si="20"/>
        <v>10.5</v>
      </c>
      <c r="J305" s="65">
        <f t="shared" si="21"/>
        <v>1</v>
      </c>
    </row>
    <row r="306" spans="1:10">
      <c r="A306" s="60">
        <v>301</v>
      </c>
      <c r="B306" s="61">
        <v>43122</v>
      </c>
      <c r="C306" s="62" t="s">
        <v>156</v>
      </c>
      <c r="D306" s="63" t="str">
        <f t="shared" si="22"/>
        <v>ARI-CING DOIGT</v>
      </c>
      <c r="E306" s="63" t="str">
        <f t="shared" si="23"/>
        <v>BORIS</v>
      </c>
      <c r="F306" s="57"/>
      <c r="G306" s="57">
        <v>50</v>
      </c>
      <c r="H306" s="64">
        <f t="shared" si="20"/>
        <v>2.5</v>
      </c>
      <c r="J306" s="65">
        <f t="shared" si="21"/>
        <v>1</v>
      </c>
    </row>
    <row r="307" spans="1:10">
      <c r="A307" s="60">
        <v>302</v>
      </c>
      <c r="B307" s="61">
        <v>43122</v>
      </c>
      <c r="C307" s="62" t="s">
        <v>145</v>
      </c>
      <c r="D307" s="63" t="str">
        <f t="shared" si="22"/>
        <v>NGODI BAKOKO</v>
      </c>
      <c r="E307" s="63" t="str">
        <f t="shared" si="23"/>
        <v>PIERRE</v>
      </c>
      <c r="F307" s="57"/>
      <c r="G307" s="57">
        <v>100</v>
      </c>
      <c r="H307" s="64">
        <f t="shared" si="20"/>
        <v>5</v>
      </c>
      <c r="J307" s="65">
        <f t="shared" si="21"/>
        <v>1</v>
      </c>
    </row>
    <row r="308" spans="1:10">
      <c r="A308" s="60">
        <v>303</v>
      </c>
      <c r="B308" s="61">
        <v>43123</v>
      </c>
      <c r="C308" s="62" t="s">
        <v>96</v>
      </c>
      <c r="D308" s="63">
        <f t="shared" si="22"/>
        <v>0</v>
      </c>
      <c r="E308" s="63" t="str">
        <f t="shared" si="23"/>
        <v>PIERRE</v>
      </c>
      <c r="F308" s="57"/>
      <c r="G308" s="57">
        <v>500</v>
      </c>
      <c r="H308" s="64">
        <f t="shared" si="20"/>
        <v>25</v>
      </c>
      <c r="J308" s="65">
        <f t="shared" si="21"/>
        <v>1</v>
      </c>
    </row>
    <row r="309" spans="1:10">
      <c r="A309" s="60">
        <v>304</v>
      </c>
      <c r="B309" s="61">
        <v>43123</v>
      </c>
      <c r="C309" s="62" t="s">
        <v>156</v>
      </c>
      <c r="D309" s="63" t="str">
        <f t="shared" si="22"/>
        <v>ARI-CING DOIGT</v>
      </c>
      <c r="E309" s="63" t="str">
        <f t="shared" si="23"/>
        <v>BORIS</v>
      </c>
      <c r="F309" s="57"/>
      <c r="G309" s="57">
        <v>200</v>
      </c>
      <c r="H309" s="64">
        <f t="shared" si="20"/>
        <v>10</v>
      </c>
      <c r="J309" s="65">
        <f t="shared" si="21"/>
        <v>1</v>
      </c>
    </row>
    <row r="310" spans="1:10">
      <c r="A310" s="60">
        <v>305</v>
      </c>
      <c r="B310" s="61">
        <v>43123</v>
      </c>
      <c r="C310" s="62" t="s">
        <v>128</v>
      </c>
      <c r="D310" s="63">
        <f t="shared" si="22"/>
        <v>0</v>
      </c>
      <c r="E310" s="63">
        <f t="shared" si="23"/>
        <v>0</v>
      </c>
      <c r="F310" s="57"/>
      <c r="G310" s="57">
        <v>200</v>
      </c>
      <c r="H310" s="64">
        <f t="shared" si="20"/>
        <v>10</v>
      </c>
      <c r="J310" s="65">
        <f t="shared" si="21"/>
        <v>1</v>
      </c>
    </row>
    <row r="311" spans="1:10">
      <c r="A311" s="60">
        <v>306</v>
      </c>
      <c r="B311" s="61">
        <v>43123</v>
      </c>
      <c r="C311" s="62" t="s">
        <v>51</v>
      </c>
      <c r="D311" s="63">
        <f t="shared" si="22"/>
        <v>0</v>
      </c>
      <c r="E311" s="63" t="str">
        <f t="shared" si="23"/>
        <v>PIERRE</v>
      </c>
      <c r="F311" s="57"/>
      <c r="G311" s="57">
        <v>160</v>
      </c>
      <c r="H311" s="64">
        <f t="shared" si="20"/>
        <v>8</v>
      </c>
      <c r="J311" s="65">
        <f t="shared" si="21"/>
        <v>1</v>
      </c>
    </row>
    <row r="312" spans="1:10">
      <c r="A312" s="60">
        <v>307</v>
      </c>
      <c r="B312" s="61">
        <v>43123</v>
      </c>
      <c r="C312" s="62" t="s">
        <v>232</v>
      </c>
      <c r="D312" s="63">
        <f t="shared" si="22"/>
        <v>0</v>
      </c>
      <c r="E312" s="63">
        <f t="shared" si="23"/>
        <v>0</v>
      </c>
      <c r="F312" s="57"/>
      <c r="G312" s="57">
        <v>160</v>
      </c>
      <c r="H312" s="64">
        <f t="shared" si="20"/>
        <v>8</v>
      </c>
      <c r="J312" s="65">
        <f t="shared" si="21"/>
        <v>1</v>
      </c>
    </row>
    <row r="313" spans="1:10">
      <c r="A313" s="60">
        <v>308</v>
      </c>
      <c r="B313" s="61">
        <v>43123</v>
      </c>
      <c r="C313" s="62" t="s">
        <v>48</v>
      </c>
      <c r="D313" s="63">
        <f t="shared" si="22"/>
        <v>0</v>
      </c>
      <c r="E313" s="63" t="str">
        <f t="shared" si="23"/>
        <v>PIERRE</v>
      </c>
      <c r="F313" s="57"/>
      <c r="G313" s="57">
        <v>150</v>
      </c>
      <c r="H313" s="64">
        <f t="shared" si="20"/>
        <v>7.5</v>
      </c>
      <c r="J313" s="65">
        <f t="shared" si="21"/>
        <v>1</v>
      </c>
    </row>
    <row r="314" spans="1:10">
      <c r="A314" s="60">
        <v>309</v>
      </c>
      <c r="B314" s="61">
        <v>43123</v>
      </c>
      <c r="C314" s="62" t="s">
        <v>137</v>
      </c>
      <c r="D314" s="63">
        <f t="shared" si="22"/>
        <v>0</v>
      </c>
      <c r="E314" s="63" t="str">
        <f t="shared" si="23"/>
        <v>PIERRE</v>
      </c>
      <c r="F314" s="57"/>
      <c r="G314" s="57">
        <v>100</v>
      </c>
      <c r="H314" s="64">
        <f t="shared" si="20"/>
        <v>5</v>
      </c>
      <c r="J314" s="65">
        <f t="shared" si="21"/>
        <v>1</v>
      </c>
    </row>
    <row r="315" spans="1:10">
      <c r="A315" s="60">
        <v>310</v>
      </c>
      <c r="B315" s="61">
        <v>43123</v>
      </c>
      <c r="C315" s="62" t="s">
        <v>232</v>
      </c>
      <c r="D315" s="63">
        <f t="shared" si="22"/>
        <v>0</v>
      </c>
      <c r="E315" s="63">
        <f t="shared" si="23"/>
        <v>0</v>
      </c>
      <c r="F315" s="57"/>
      <c r="G315" s="57">
        <v>90</v>
      </c>
      <c r="H315" s="64">
        <f t="shared" si="20"/>
        <v>4.5</v>
      </c>
      <c r="J315" s="65">
        <f t="shared" si="21"/>
        <v>1</v>
      </c>
    </row>
    <row r="316" spans="1:10">
      <c r="A316" s="60">
        <v>311</v>
      </c>
      <c r="B316" s="61">
        <v>43123</v>
      </c>
      <c r="C316" s="62" t="s">
        <v>81</v>
      </c>
      <c r="D316" s="63">
        <f t="shared" si="22"/>
        <v>0</v>
      </c>
      <c r="E316" s="63" t="str">
        <f t="shared" si="23"/>
        <v>PIERRE</v>
      </c>
      <c r="F316" s="57"/>
      <c r="G316" s="57">
        <v>200</v>
      </c>
      <c r="H316" s="64">
        <f t="shared" si="20"/>
        <v>10</v>
      </c>
      <c r="J316" s="65">
        <f t="shared" si="21"/>
        <v>1</v>
      </c>
    </row>
    <row r="317" spans="1:10">
      <c r="A317" s="60">
        <v>312</v>
      </c>
      <c r="B317" s="61">
        <v>43123</v>
      </c>
      <c r="C317" s="62" t="s">
        <v>254</v>
      </c>
      <c r="D317" s="63" t="str">
        <f t="shared" si="22"/>
        <v>LOGBABA</v>
      </c>
      <c r="E317" s="63" t="str">
        <f t="shared" si="23"/>
        <v>PIERRE</v>
      </c>
      <c r="F317" s="57"/>
      <c r="G317" s="57">
        <v>100</v>
      </c>
      <c r="H317" s="64">
        <f t="shared" si="20"/>
        <v>5</v>
      </c>
      <c r="J317" s="65">
        <f t="shared" si="21"/>
        <v>1</v>
      </c>
    </row>
    <row r="318" spans="1:10">
      <c r="A318" s="60">
        <v>313</v>
      </c>
      <c r="B318" s="61">
        <v>43123</v>
      </c>
      <c r="C318" s="62" t="s">
        <v>232</v>
      </c>
      <c r="D318" s="63">
        <f t="shared" si="22"/>
        <v>0</v>
      </c>
      <c r="E318" s="63">
        <f t="shared" si="23"/>
        <v>0</v>
      </c>
      <c r="F318" s="57"/>
      <c r="G318" s="57">
        <v>150</v>
      </c>
      <c r="H318" s="64">
        <f t="shared" si="20"/>
        <v>7.5</v>
      </c>
      <c r="J318" s="65">
        <f t="shared" si="21"/>
        <v>1</v>
      </c>
    </row>
    <row r="319" spans="1:10">
      <c r="A319" s="60">
        <v>314</v>
      </c>
      <c r="B319" s="61">
        <v>43123</v>
      </c>
      <c r="C319" s="62" t="s">
        <v>63</v>
      </c>
      <c r="D319" s="63" t="str">
        <f t="shared" si="22"/>
        <v>PARIZO</v>
      </c>
      <c r="E319" s="63" t="str">
        <f t="shared" si="23"/>
        <v>PIERRE</v>
      </c>
      <c r="F319" s="57"/>
      <c r="G319" s="57">
        <v>700</v>
      </c>
      <c r="H319" s="64">
        <f t="shared" si="20"/>
        <v>35</v>
      </c>
      <c r="J319" s="65">
        <f t="shared" si="21"/>
        <v>1</v>
      </c>
    </row>
    <row r="320" spans="1:10">
      <c r="A320" s="60">
        <v>315</v>
      </c>
      <c r="B320" s="61">
        <v>43123</v>
      </c>
      <c r="C320" s="62" t="s">
        <v>140</v>
      </c>
      <c r="D320" s="63">
        <f t="shared" si="22"/>
        <v>0</v>
      </c>
      <c r="E320" s="63">
        <f t="shared" si="23"/>
        <v>0</v>
      </c>
      <c r="F320" s="57"/>
      <c r="G320" s="57">
        <v>700</v>
      </c>
      <c r="H320" s="64">
        <f t="shared" si="20"/>
        <v>35</v>
      </c>
      <c r="J320" s="65">
        <f t="shared" si="21"/>
        <v>1</v>
      </c>
    </row>
    <row r="321" spans="1:10">
      <c r="A321" s="60">
        <v>316</v>
      </c>
      <c r="B321" s="61">
        <v>43123</v>
      </c>
      <c r="C321" s="62" t="s">
        <v>3</v>
      </c>
      <c r="D321" s="63">
        <f t="shared" si="22"/>
        <v>0</v>
      </c>
      <c r="E321" s="63" t="str">
        <f t="shared" si="23"/>
        <v>BORIS</v>
      </c>
      <c r="F321" s="57"/>
      <c r="G321" s="57">
        <v>200</v>
      </c>
      <c r="H321" s="64">
        <f t="shared" si="20"/>
        <v>10</v>
      </c>
      <c r="J321" s="65">
        <f t="shared" si="21"/>
        <v>1</v>
      </c>
    </row>
    <row r="322" spans="1:10">
      <c r="A322" s="60">
        <v>317</v>
      </c>
      <c r="B322" s="61">
        <v>43123</v>
      </c>
      <c r="C322" s="62" t="s">
        <v>184</v>
      </c>
      <c r="D322" s="63">
        <f t="shared" si="22"/>
        <v>0</v>
      </c>
      <c r="E322" s="63" t="str">
        <f t="shared" si="23"/>
        <v>PIERRE</v>
      </c>
      <c r="F322" s="57"/>
      <c r="G322" s="57">
        <v>80</v>
      </c>
      <c r="H322" s="64">
        <f t="shared" si="20"/>
        <v>4</v>
      </c>
      <c r="J322" s="65">
        <f t="shared" si="21"/>
        <v>1</v>
      </c>
    </row>
    <row r="323" spans="1:10">
      <c r="A323" s="60">
        <v>318</v>
      </c>
      <c r="B323" s="61">
        <v>43123</v>
      </c>
      <c r="C323" s="62" t="s">
        <v>41</v>
      </c>
      <c r="D323" s="63">
        <f t="shared" si="22"/>
        <v>0</v>
      </c>
      <c r="E323" s="63" t="str">
        <f t="shared" si="23"/>
        <v>BORIS</v>
      </c>
      <c r="F323" s="57"/>
      <c r="G323" s="57">
        <v>50</v>
      </c>
      <c r="H323" s="64">
        <f t="shared" si="20"/>
        <v>2.5</v>
      </c>
      <c r="J323" s="65">
        <f t="shared" si="21"/>
        <v>1</v>
      </c>
    </row>
    <row r="324" spans="1:10">
      <c r="A324" s="60">
        <v>319</v>
      </c>
      <c r="B324" s="61">
        <v>43123</v>
      </c>
      <c r="C324" s="62" t="s">
        <v>55</v>
      </c>
      <c r="D324" s="63">
        <f t="shared" si="22"/>
        <v>0</v>
      </c>
      <c r="E324" s="63" t="str">
        <f t="shared" si="23"/>
        <v>BORIS</v>
      </c>
      <c r="F324" s="57"/>
      <c r="G324" s="57">
        <v>170</v>
      </c>
      <c r="H324" s="64">
        <f t="shared" si="20"/>
        <v>8.5</v>
      </c>
      <c r="J324" s="65">
        <f t="shared" si="21"/>
        <v>1</v>
      </c>
    </row>
    <row r="325" spans="1:10">
      <c r="A325" s="60">
        <v>320</v>
      </c>
      <c r="B325" s="61">
        <v>43124</v>
      </c>
      <c r="C325" s="62" t="s">
        <v>176</v>
      </c>
      <c r="D325" s="63" t="str">
        <f t="shared" si="22"/>
        <v>PK12</v>
      </c>
      <c r="E325" s="63" t="str">
        <f t="shared" si="23"/>
        <v>PIERRE</v>
      </c>
      <c r="F325" s="57"/>
      <c r="G325" s="57">
        <v>400</v>
      </c>
      <c r="H325" s="64">
        <f t="shared" si="20"/>
        <v>20</v>
      </c>
      <c r="J325" s="65">
        <f t="shared" si="21"/>
        <v>1</v>
      </c>
    </row>
    <row r="326" spans="1:10">
      <c r="A326" s="60">
        <v>321</v>
      </c>
      <c r="B326" s="61">
        <v>43124</v>
      </c>
      <c r="C326" s="62" t="s">
        <v>53</v>
      </c>
      <c r="D326" s="63">
        <f t="shared" si="22"/>
        <v>0</v>
      </c>
      <c r="E326" s="63" t="str">
        <f t="shared" si="23"/>
        <v>PIERRE</v>
      </c>
      <c r="F326" s="57"/>
      <c r="G326" s="57">
        <v>100</v>
      </c>
      <c r="H326" s="64">
        <f t="shared" si="20"/>
        <v>5</v>
      </c>
      <c r="J326" s="65">
        <f t="shared" si="21"/>
        <v>1</v>
      </c>
    </row>
    <row r="327" spans="1:10">
      <c r="A327" s="60">
        <v>322</v>
      </c>
      <c r="B327" s="61">
        <v>43124</v>
      </c>
      <c r="C327" s="62" t="s">
        <v>152</v>
      </c>
      <c r="D327" s="63">
        <f t="shared" si="22"/>
        <v>0</v>
      </c>
      <c r="E327" s="63" t="str">
        <f t="shared" si="23"/>
        <v>PIERRE</v>
      </c>
      <c r="F327" s="57"/>
      <c r="G327" s="57">
        <v>700</v>
      </c>
      <c r="H327" s="64">
        <f t="shared" ref="H327:H390" si="24">(F327+G327)/20</f>
        <v>35</v>
      </c>
      <c r="J327" s="65">
        <f t="shared" ref="J327:J390" si="25">IF(AND(B327&gt;=$K$4,B327&lt;=$K$5),MONTH(B327),0)</f>
        <v>1</v>
      </c>
    </row>
    <row r="328" spans="1:10">
      <c r="A328" s="60">
        <v>323</v>
      </c>
      <c r="B328" s="61">
        <v>43124</v>
      </c>
      <c r="C328" s="62" t="s">
        <v>56</v>
      </c>
      <c r="D328" s="63" t="str">
        <f t="shared" si="22"/>
        <v>CARREFOUR ARI</v>
      </c>
      <c r="E328" s="63" t="str">
        <f t="shared" si="23"/>
        <v>BORIS</v>
      </c>
      <c r="F328" s="57"/>
      <c r="G328" s="57">
        <v>400</v>
      </c>
      <c r="H328" s="64">
        <f t="shared" si="24"/>
        <v>20</v>
      </c>
      <c r="J328" s="65">
        <f t="shared" si="25"/>
        <v>1</v>
      </c>
    </row>
    <row r="329" spans="1:10">
      <c r="A329" s="60">
        <v>324</v>
      </c>
      <c r="B329" s="61">
        <v>43124</v>
      </c>
      <c r="C329" s="62" t="s">
        <v>144</v>
      </c>
      <c r="D329" s="63">
        <f t="shared" si="22"/>
        <v>0</v>
      </c>
      <c r="E329" s="63" t="str">
        <f t="shared" si="23"/>
        <v>PIERRE</v>
      </c>
      <c r="F329" s="57"/>
      <c r="G329" s="57">
        <v>300</v>
      </c>
      <c r="H329" s="64">
        <f t="shared" si="24"/>
        <v>15</v>
      </c>
      <c r="J329" s="65">
        <f t="shared" si="25"/>
        <v>1</v>
      </c>
    </row>
    <row r="330" spans="1:10">
      <c r="A330" s="60">
        <v>325</v>
      </c>
      <c r="B330" s="61">
        <v>43124</v>
      </c>
      <c r="C330" s="62" t="s">
        <v>130</v>
      </c>
      <c r="D330" s="63" t="str">
        <f t="shared" si="22"/>
        <v>YASSA</v>
      </c>
      <c r="E330" s="63" t="str">
        <f t="shared" si="23"/>
        <v>BORIS</v>
      </c>
      <c r="F330" s="57"/>
      <c r="G330" s="57">
        <v>100</v>
      </c>
      <c r="H330" s="64">
        <f t="shared" si="24"/>
        <v>5</v>
      </c>
      <c r="J330" s="65">
        <f t="shared" si="25"/>
        <v>1</v>
      </c>
    </row>
    <row r="331" spans="1:10">
      <c r="A331" s="60">
        <v>326</v>
      </c>
      <c r="B331" s="61">
        <v>43124</v>
      </c>
      <c r="C331" s="62" t="s">
        <v>232</v>
      </c>
      <c r="D331" s="63">
        <f t="shared" si="22"/>
        <v>0</v>
      </c>
      <c r="E331" s="63">
        <f t="shared" si="23"/>
        <v>0</v>
      </c>
      <c r="F331" s="57"/>
      <c r="G331" s="57">
        <v>50</v>
      </c>
      <c r="H331" s="64">
        <f t="shared" si="24"/>
        <v>2.5</v>
      </c>
      <c r="J331" s="65">
        <f t="shared" si="25"/>
        <v>1</v>
      </c>
    </row>
    <row r="332" spans="1:10">
      <c r="A332" s="60">
        <v>327</v>
      </c>
      <c r="B332" s="61">
        <v>43124</v>
      </c>
      <c r="C332" s="62" t="s">
        <v>108</v>
      </c>
      <c r="D332" s="63">
        <f t="shared" si="22"/>
        <v>0</v>
      </c>
      <c r="E332" s="63" t="str">
        <f t="shared" si="23"/>
        <v>BORIS</v>
      </c>
      <c r="F332" s="57"/>
      <c r="G332" s="57">
        <v>100</v>
      </c>
      <c r="H332" s="64">
        <f t="shared" si="24"/>
        <v>5</v>
      </c>
      <c r="J332" s="65">
        <f t="shared" si="25"/>
        <v>1</v>
      </c>
    </row>
    <row r="333" spans="1:10">
      <c r="A333" s="60">
        <v>328</v>
      </c>
      <c r="B333" s="61">
        <v>43124</v>
      </c>
      <c r="C333" s="62" t="s">
        <v>90</v>
      </c>
      <c r="D333" s="63" t="str">
        <f t="shared" si="22"/>
        <v>JAPOMA</v>
      </c>
      <c r="E333" s="63" t="str">
        <f t="shared" si="23"/>
        <v>PIERRE</v>
      </c>
      <c r="F333" s="57"/>
      <c r="G333" s="57">
        <v>500</v>
      </c>
      <c r="H333" s="64">
        <f t="shared" si="24"/>
        <v>25</v>
      </c>
      <c r="J333" s="65">
        <f t="shared" si="25"/>
        <v>1</v>
      </c>
    </row>
    <row r="334" spans="1:10">
      <c r="A334" s="60">
        <v>329</v>
      </c>
      <c r="B334" s="61">
        <v>43124</v>
      </c>
      <c r="C334" s="62" t="s">
        <v>70</v>
      </c>
      <c r="D334" s="63" t="str">
        <f t="shared" si="22"/>
        <v>JAPOMA</v>
      </c>
      <c r="E334" s="63" t="str">
        <f t="shared" si="23"/>
        <v>BORIS</v>
      </c>
      <c r="F334" s="57"/>
      <c r="G334" s="57">
        <v>100</v>
      </c>
      <c r="H334" s="64">
        <f t="shared" si="24"/>
        <v>5</v>
      </c>
      <c r="J334" s="65">
        <f t="shared" si="25"/>
        <v>1</v>
      </c>
    </row>
    <row r="335" spans="1:10">
      <c r="A335" s="60">
        <v>330</v>
      </c>
      <c r="B335" s="61">
        <v>43124</v>
      </c>
      <c r="C335" s="62" t="s">
        <v>127</v>
      </c>
      <c r="D335" s="63" t="str">
        <f t="shared" si="22"/>
        <v>ROND POINT CCC</v>
      </c>
      <c r="E335" s="63" t="str">
        <f t="shared" si="23"/>
        <v>PIERRE</v>
      </c>
      <c r="F335" s="57"/>
      <c r="G335" s="57">
        <v>100</v>
      </c>
      <c r="H335" s="64">
        <f t="shared" si="24"/>
        <v>5</v>
      </c>
      <c r="J335" s="65">
        <f t="shared" si="25"/>
        <v>1</v>
      </c>
    </row>
    <row r="336" spans="1:10">
      <c r="A336" s="60">
        <v>331</v>
      </c>
      <c r="B336" s="61">
        <v>43124</v>
      </c>
      <c r="C336" s="62" t="s">
        <v>175</v>
      </c>
      <c r="D336" s="63">
        <f t="shared" si="22"/>
        <v>0</v>
      </c>
      <c r="E336" s="63" t="str">
        <f t="shared" si="23"/>
        <v>PIERRE</v>
      </c>
      <c r="F336" s="57"/>
      <c r="G336" s="57">
        <v>50</v>
      </c>
      <c r="H336" s="64">
        <f t="shared" si="24"/>
        <v>2.5</v>
      </c>
      <c r="J336" s="65">
        <f t="shared" si="25"/>
        <v>1</v>
      </c>
    </row>
    <row r="337" spans="1:10">
      <c r="A337" s="60">
        <v>332</v>
      </c>
      <c r="B337" s="61">
        <v>43124</v>
      </c>
      <c r="C337" s="62" t="s">
        <v>33</v>
      </c>
      <c r="D337" s="63" t="str">
        <f t="shared" si="22"/>
        <v>SAINT NICALS</v>
      </c>
      <c r="E337" s="63" t="str">
        <f t="shared" si="23"/>
        <v>PIERRE</v>
      </c>
      <c r="F337" s="57"/>
      <c r="G337" s="57">
        <v>150</v>
      </c>
      <c r="H337" s="64">
        <f t="shared" si="24"/>
        <v>7.5</v>
      </c>
      <c r="J337" s="65">
        <f t="shared" si="25"/>
        <v>1</v>
      </c>
    </row>
    <row r="338" spans="1:10">
      <c r="A338" s="60">
        <v>333</v>
      </c>
      <c r="B338" s="61">
        <v>43124</v>
      </c>
      <c r="C338" s="62" t="s">
        <v>135</v>
      </c>
      <c r="D338" s="63">
        <f t="shared" si="22"/>
        <v>0</v>
      </c>
      <c r="E338" s="63" t="str">
        <f t="shared" si="23"/>
        <v>PIERRE</v>
      </c>
      <c r="F338" s="57"/>
      <c r="G338" s="57">
        <v>400</v>
      </c>
      <c r="H338" s="64">
        <f t="shared" si="24"/>
        <v>20</v>
      </c>
      <c r="J338" s="65">
        <f t="shared" si="25"/>
        <v>1</v>
      </c>
    </row>
    <row r="339" spans="1:10">
      <c r="A339" s="60">
        <v>334</v>
      </c>
      <c r="B339" s="61">
        <v>43124</v>
      </c>
      <c r="C339" s="62" t="s">
        <v>155</v>
      </c>
      <c r="D339" s="63" t="str">
        <f t="shared" si="22"/>
        <v>JAPOMA</v>
      </c>
      <c r="E339" s="63" t="str">
        <f t="shared" si="23"/>
        <v>PIERRE</v>
      </c>
      <c r="F339" s="57"/>
      <c r="G339" s="57">
        <v>260</v>
      </c>
      <c r="H339" s="64">
        <f t="shared" si="24"/>
        <v>13</v>
      </c>
      <c r="J339" s="65">
        <f t="shared" si="25"/>
        <v>1</v>
      </c>
    </row>
    <row r="340" spans="1:10">
      <c r="A340" s="60">
        <v>335</v>
      </c>
      <c r="B340" s="61">
        <v>43124</v>
      </c>
      <c r="C340" s="62" t="s">
        <v>33</v>
      </c>
      <c r="D340" s="63" t="str">
        <f t="shared" si="22"/>
        <v>SAINT NICALS</v>
      </c>
      <c r="E340" s="63" t="str">
        <f t="shared" si="23"/>
        <v>PIERRE</v>
      </c>
      <c r="F340" s="57"/>
      <c r="G340" s="57">
        <v>100</v>
      </c>
      <c r="H340" s="64">
        <f t="shared" si="24"/>
        <v>5</v>
      </c>
      <c r="J340" s="65">
        <f t="shared" si="25"/>
        <v>1</v>
      </c>
    </row>
    <row r="341" spans="1:10">
      <c r="A341" s="60">
        <v>336</v>
      </c>
      <c r="B341" s="61">
        <v>43125</v>
      </c>
      <c r="C341" s="62" t="s">
        <v>232</v>
      </c>
      <c r="D341" s="63">
        <f t="shared" si="22"/>
        <v>0</v>
      </c>
      <c r="E341" s="63">
        <f t="shared" si="23"/>
        <v>0</v>
      </c>
      <c r="F341" s="57"/>
      <c r="G341" s="57">
        <v>640</v>
      </c>
      <c r="H341" s="64">
        <f t="shared" si="24"/>
        <v>32</v>
      </c>
      <c r="J341" s="65">
        <f t="shared" si="25"/>
        <v>1</v>
      </c>
    </row>
    <row r="342" spans="1:10">
      <c r="A342" s="60">
        <v>337</v>
      </c>
      <c r="B342" s="61">
        <v>43125</v>
      </c>
      <c r="C342" s="62" t="s">
        <v>232</v>
      </c>
      <c r="D342" s="63">
        <f t="shared" si="22"/>
        <v>0</v>
      </c>
      <c r="E342" s="63">
        <f t="shared" si="23"/>
        <v>0</v>
      </c>
      <c r="F342" s="57"/>
      <c r="G342" s="57">
        <v>50</v>
      </c>
      <c r="H342" s="64">
        <f t="shared" si="24"/>
        <v>2.5</v>
      </c>
      <c r="J342" s="65">
        <f t="shared" si="25"/>
        <v>1</v>
      </c>
    </row>
    <row r="343" spans="1:10">
      <c r="A343" s="60">
        <v>338</v>
      </c>
      <c r="B343" s="61">
        <v>43125</v>
      </c>
      <c r="C343" s="62" t="s">
        <v>57</v>
      </c>
      <c r="D343" s="63">
        <f t="shared" si="22"/>
        <v>0</v>
      </c>
      <c r="E343" s="63" t="str">
        <f t="shared" si="23"/>
        <v>PIERRE</v>
      </c>
      <c r="F343" s="57"/>
      <c r="G343" s="57">
        <v>700</v>
      </c>
      <c r="H343" s="64">
        <f t="shared" si="24"/>
        <v>35</v>
      </c>
      <c r="J343" s="65">
        <f t="shared" si="25"/>
        <v>1</v>
      </c>
    </row>
    <row r="344" spans="1:10">
      <c r="A344" s="60">
        <v>339</v>
      </c>
      <c r="B344" s="61">
        <v>43125</v>
      </c>
      <c r="C344" s="62" t="s">
        <v>177</v>
      </c>
      <c r="D344" s="63" t="str">
        <f t="shared" si="22"/>
        <v>BWANG</v>
      </c>
      <c r="E344" s="63" t="str">
        <f t="shared" si="23"/>
        <v>BORIS</v>
      </c>
      <c r="F344" s="57"/>
      <c r="G344" s="57">
        <v>250</v>
      </c>
      <c r="H344" s="64">
        <f t="shared" si="24"/>
        <v>12.5</v>
      </c>
      <c r="J344" s="65">
        <f t="shared" si="25"/>
        <v>1</v>
      </c>
    </row>
    <row r="345" spans="1:10">
      <c r="A345" s="60">
        <v>340</v>
      </c>
      <c r="B345" s="61">
        <v>43125</v>
      </c>
      <c r="C345" s="62" t="s">
        <v>232</v>
      </c>
      <c r="D345" s="63">
        <f t="shared" si="22"/>
        <v>0</v>
      </c>
      <c r="E345" s="63">
        <f t="shared" si="23"/>
        <v>0</v>
      </c>
      <c r="F345" s="57"/>
      <c r="G345" s="57">
        <v>100</v>
      </c>
      <c r="H345" s="64">
        <f t="shared" si="24"/>
        <v>5</v>
      </c>
      <c r="J345" s="65">
        <f t="shared" si="25"/>
        <v>1</v>
      </c>
    </row>
    <row r="346" spans="1:10">
      <c r="A346" s="60">
        <v>341</v>
      </c>
      <c r="B346" s="61">
        <v>43125</v>
      </c>
      <c r="C346" s="62" t="s">
        <v>60</v>
      </c>
      <c r="D346" s="63" t="str">
        <f t="shared" si="22"/>
        <v>NGODI BAKOKO</v>
      </c>
      <c r="E346" s="63" t="str">
        <f t="shared" si="23"/>
        <v>BORIS</v>
      </c>
      <c r="F346" s="57"/>
      <c r="G346" s="57">
        <v>200</v>
      </c>
      <c r="H346" s="64">
        <f t="shared" si="24"/>
        <v>10</v>
      </c>
      <c r="J346" s="65">
        <f t="shared" si="25"/>
        <v>1</v>
      </c>
    </row>
    <row r="347" spans="1:10">
      <c r="A347" s="60">
        <v>342</v>
      </c>
      <c r="B347" s="61">
        <v>43125</v>
      </c>
      <c r="C347" s="62" t="s">
        <v>89</v>
      </c>
      <c r="D347" s="63" t="str">
        <f t="shared" si="22"/>
        <v>AXE 3 BORDELLE</v>
      </c>
      <c r="E347" s="63" t="str">
        <f t="shared" si="23"/>
        <v>BORIS</v>
      </c>
      <c r="F347" s="57"/>
      <c r="G347" s="57">
        <v>100</v>
      </c>
      <c r="H347" s="64">
        <f t="shared" si="24"/>
        <v>5</v>
      </c>
      <c r="J347" s="65">
        <f t="shared" si="25"/>
        <v>1</v>
      </c>
    </row>
    <row r="348" spans="1:10">
      <c r="A348" s="60">
        <v>343</v>
      </c>
      <c r="B348" s="61">
        <v>43125</v>
      </c>
      <c r="C348" s="62" t="s">
        <v>77</v>
      </c>
      <c r="D348" s="63">
        <f t="shared" si="22"/>
        <v>0</v>
      </c>
      <c r="E348" s="63" t="str">
        <f t="shared" si="23"/>
        <v>BORIS</v>
      </c>
      <c r="F348" s="57"/>
      <c r="G348" s="57">
        <v>50</v>
      </c>
      <c r="H348" s="64">
        <f t="shared" si="24"/>
        <v>2.5</v>
      </c>
      <c r="J348" s="65">
        <f t="shared" si="25"/>
        <v>1</v>
      </c>
    </row>
    <row r="349" spans="1:10">
      <c r="A349" s="60">
        <v>344</v>
      </c>
      <c r="B349" s="61">
        <v>43125</v>
      </c>
      <c r="C349" s="62" t="s">
        <v>150</v>
      </c>
      <c r="D349" s="63" t="str">
        <f t="shared" si="22"/>
        <v>YATIKA</v>
      </c>
      <c r="E349" s="63" t="str">
        <f t="shared" si="23"/>
        <v>PIERRE</v>
      </c>
      <c r="F349" s="57"/>
      <c r="G349" s="57">
        <v>50</v>
      </c>
      <c r="H349" s="64">
        <f t="shared" si="24"/>
        <v>2.5</v>
      </c>
      <c r="J349" s="65">
        <f t="shared" si="25"/>
        <v>1</v>
      </c>
    </row>
    <row r="350" spans="1:10">
      <c r="A350" s="60">
        <v>345</v>
      </c>
      <c r="B350" s="61">
        <v>43125</v>
      </c>
      <c r="C350" s="62" t="s">
        <v>111</v>
      </c>
      <c r="D350" s="63">
        <f t="shared" si="22"/>
        <v>0</v>
      </c>
      <c r="E350" s="63" t="str">
        <f t="shared" si="23"/>
        <v>PIERRE</v>
      </c>
      <c r="F350" s="57"/>
      <c r="G350" s="57">
        <v>100</v>
      </c>
      <c r="H350" s="64">
        <f t="shared" si="24"/>
        <v>5</v>
      </c>
      <c r="J350" s="65">
        <f t="shared" si="25"/>
        <v>1</v>
      </c>
    </row>
    <row r="351" spans="1:10">
      <c r="A351" s="60">
        <v>346</v>
      </c>
      <c r="B351" s="61">
        <v>43125</v>
      </c>
      <c r="C351" s="62" t="s">
        <v>174</v>
      </c>
      <c r="D351" s="63">
        <f t="shared" si="22"/>
        <v>0</v>
      </c>
      <c r="E351" s="63" t="str">
        <f t="shared" si="23"/>
        <v>PIERRE</v>
      </c>
      <c r="F351" s="57"/>
      <c r="G351" s="57">
        <v>150</v>
      </c>
      <c r="H351" s="64">
        <f t="shared" si="24"/>
        <v>7.5</v>
      </c>
      <c r="J351" s="65">
        <f t="shared" si="25"/>
        <v>1</v>
      </c>
    </row>
    <row r="352" spans="1:10">
      <c r="A352" s="60">
        <v>347</v>
      </c>
      <c r="B352" s="61">
        <v>43125</v>
      </c>
      <c r="C352" s="62" t="s">
        <v>50</v>
      </c>
      <c r="D352" s="63">
        <f t="shared" si="22"/>
        <v>0</v>
      </c>
      <c r="E352" s="63" t="str">
        <f t="shared" si="23"/>
        <v>PIERRE</v>
      </c>
      <c r="F352" s="57"/>
      <c r="G352" s="57">
        <v>100</v>
      </c>
      <c r="H352" s="64">
        <f t="shared" si="24"/>
        <v>5</v>
      </c>
      <c r="J352" s="65">
        <f t="shared" si="25"/>
        <v>1</v>
      </c>
    </row>
    <row r="353" spans="1:10">
      <c r="A353" s="60">
        <v>348</v>
      </c>
      <c r="B353" s="61">
        <v>43125</v>
      </c>
      <c r="C353" s="62" t="s">
        <v>140</v>
      </c>
      <c r="D353" s="63">
        <f t="shared" si="22"/>
        <v>0</v>
      </c>
      <c r="E353" s="63">
        <f t="shared" si="23"/>
        <v>0</v>
      </c>
      <c r="F353" s="57"/>
      <c r="G353" s="57">
        <v>700</v>
      </c>
      <c r="H353" s="64">
        <f t="shared" si="24"/>
        <v>35</v>
      </c>
      <c r="J353" s="65">
        <f t="shared" si="25"/>
        <v>1</v>
      </c>
    </row>
    <row r="354" spans="1:10">
      <c r="A354" s="60">
        <v>349</v>
      </c>
      <c r="B354" s="61">
        <v>43125</v>
      </c>
      <c r="C354" s="62" t="s">
        <v>119</v>
      </c>
      <c r="D354" s="63" t="str">
        <f t="shared" si="22"/>
        <v>NKOLBON</v>
      </c>
      <c r="E354" s="63" t="str">
        <f t="shared" si="23"/>
        <v>BORIS</v>
      </c>
      <c r="F354" s="57"/>
      <c r="G354" s="57">
        <v>200</v>
      </c>
      <c r="H354" s="64">
        <f t="shared" si="24"/>
        <v>10</v>
      </c>
      <c r="J354" s="65">
        <f t="shared" si="25"/>
        <v>1</v>
      </c>
    </row>
    <row r="355" spans="1:10">
      <c r="A355" s="60">
        <v>350</v>
      </c>
      <c r="B355" s="61">
        <v>43125</v>
      </c>
      <c r="C355" s="62" t="s">
        <v>172</v>
      </c>
      <c r="D355" s="63" t="str">
        <f t="shared" si="22"/>
        <v>JAPOMA</v>
      </c>
      <c r="E355" s="63" t="str">
        <f t="shared" si="23"/>
        <v>PIERRE</v>
      </c>
      <c r="F355" s="57"/>
      <c r="G355" s="57">
        <v>500</v>
      </c>
      <c r="H355" s="64">
        <f t="shared" si="24"/>
        <v>25</v>
      </c>
      <c r="J355" s="65">
        <f t="shared" si="25"/>
        <v>1</v>
      </c>
    </row>
    <row r="356" spans="1:10">
      <c r="A356" s="60">
        <v>351</v>
      </c>
      <c r="B356" s="61">
        <v>43125</v>
      </c>
      <c r="C356" s="62" t="s">
        <v>21</v>
      </c>
      <c r="D356" s="63" t="str">
        <f t="shared" si="22"/>
        <v>PARIZO</v>
      </c>
      <c r="E356" s="63" t="str">
        <f t="shared" si="23"/>
        <v>BORIS</v>
      </c>
      <c r="F356" s="57"/>
      <c r="G356" s="57">
        <v>500</v>
      </c>
      <c r="H356" s="64">
        <f t="shared" si="24"/>
        <v>25</v>
      </c>
      <c r="J356" s="65">
        <f t="shared" si="25"/>
        <v>1</v>
      </c>
    </row>
    <row r="357" spans="1:10">
      <c r="A357" s="60">
        <v>352</v>
      </c>
      <c r="B357" s="61">
        <v>43125</v>
      </c>
      <c r="C357" s="62" t="s">
        <v>83</v>
      </c>
      <c r="D357" s="63">
        <f t="shared" si="22"/>
        <v>0</v>
      </c>
      <c r="E357" s="63" t="str">
        <f t="shared" si="23"/>
        <v>BORIS</v>
      </c>
      <c r="F357" s="57"/>
      <c r="G357" s="57">
        <v>700</v>
      </c>
      <c r="H357" s="64">
        <f t="shared" si="24"/>
        <v>35</v>
      </c>
      <c r="J357" s="65">
        <f t="shared" si="25"/>
        <v>1</v>
      </c>
    </row>
    <row r="358" spans="1:10">
      <c r="A358" s="60">
        <v>353</v>
      </c>
      <c r="B358" s="61">
        <v>43126</v>
      </c>
      <c r="C358" s="62" t="s">
        <v>232</v>
      </c>
      <c r="D358" s="63">
        <f t="shared" si="22"/>
        <v>0</v>
      </c>
      <c r="E358" s="63">
        <f t="shared" si="23"/>
        <v>0</v>
      </c>
      <c r="F358" s="57"/>
      <c r="G358" s="57">
        <v>20</v>
      </c>
      <c r="H358" s="64">
        <f t="shared" si="24"/>
        <v>1</v>
      </c>
      <c r="J358" s="65">
        <f t="shared" si="25"/>
        <v>1</v>
      </c>
    </row>
    <row r="359" spans="1:10">
      <c r="A359" s="60">
        <v>354</v>
      </c>
      <c r="B359" s="61">
        <v>43126</v>
      </c>
      <c r="C359" s="62" t="s">
        <v>46</v>
      </c>
      <c r="D359" s="63" t="str">
        <f t="shared" si="22"/>
        <v>PK12</v>
      </c>
      <c r="E359" s="63" t="str">
        <f t="shared" si="23"/>
        <v>PIERRE</v>
      </c>
      <c r="F359" s="57"/>
      <c r="G359" s="57">
        <v>200</v>
      </c>
      <c r="H359" s="64">
        <f t="shared" si="24"/>
        <v>10</v>
      </c>
      <c r="J359" s="65">
        <f t="shared" si="25"/>
        <v>1</v>
      </c>
    </row>
    <row r="360" spans="1:10">
      <c r="A360" s="60">
        <v>355</v>
      </c>
      <c r="B360" s="61">
        <v>43126</v>
      </c>
      <c r="C360" s="62" t="s">
        <v>131</v>
      </c>
      <c r="D360" s="63" t="str">
        <f t="shared" si="22"/>
        <v>JAPOMA</v>
      </c>
      <c r="E360" s="63" t="str">
        <f t="shared" si="23"/>
        <v>PIERRE</v>
      </c>
      <c r="F360" s="57"/>
      <c r="G360" s="57">
        <v>200</v>
      </c>
      <c r="H360" s="64">
        <f t="shared" si="24"/>
        <v>10</v>
      </c>
      <c r="J360" s="65">
        <f t="shared" si="25"/>
        <v>1</v>
      </c>
    </row>
    <row r="361" spans="1:10">
      <c r="A361" s="60">
        <v>356</v>
      </c>
      <c r="B361" s="61">
        <v>43126</v>
      </c>
      <c r="C361" s="62" t="s">
        <v>180</v>
      </c>
      <c r="D361" s="63" t="str">
        <f t="shared" si="22"/>
        <v>YATIKA</v>
      </c>
      <c r="E361" s="63" t="str">
        <f t="shared" si="23"/>
        <v>PIERRE</v>
      </c>
      <c r="F361" s="57"/>
      <c r="G361" s="57">
        <v>50</v>
      </c>
      <c r="H361" s="64">
        <f t="shared" si="24"/>
        <v>2.5</v>
      </c>
      <c r="J361" s="65">
        <f t="shared" si="25"/>
        <v>1</v>
      </c>
    </row>
    <row r="362" spans="1:10">
      <c r="A362" s="60">
        <v>357</v>
      </c>
      <c r="B362" s="61">
        <v>43126</v>
      </c>
      <c r="C362" s="62" t="s">
        <v>145</v>
      </c>
      <c r="D362" s="63" t="str">
        <f t="shared" ref="D362:D425" si="26">IF(C362&lt;&gt;"",VLOOKUP(C362,baseDonnees,2,FALSE),"")</f>
        <v>NGODI BAKOKO</v>
      </c>
      <c r="E362" s="63" t="str">
        <f t="shared" ref="E362:E425" si="27">IF(C362&lt;&gt;"",VLOOKUP(C362,baseDonnees,3,FALSE),"")</f>
        <v>PIERRE</v>
      </c>
      <c r="F362" s="57"/>
      <c r="G362" s="57">
        <v>100</v>
      </c>
      <c r="H362" s="64">
        <f t="shared" si="24"/>
        <v>5</v>
      </c>
      <c r="J362" s="65">
        <f t="shared" si="25"/>
        <v>1</v>
      </c>
    </row>
    <row r="363" spans="1:10">
      <c r="A363" s="60">
        <v>358</v>
      </c>
      <c r="B363" s="61">
        <v>43126</v>
      </c>
      <c r="C363" s="62" t="s">
        <v>232</v>
      </c>
      <c r="D363" s="63">
        <f t="shared" si="26"/>
        <v>0</v>
      </c>
      <c r="E363" s="63">
        <f t="shared" si="27"/>
        <v>0</v>
      </c>
      <c r="F363" s="57"/>
      <c r="G363" s="57">
        <v>50</v>
      </c>
      <c r="H363" s="64">
        <f t="shared" si="24"/>
        <v>2.5</v>
      </c>
      <c r="J363" s="65">
        <f t="shared" si="25"/>
        <v>1</v>
      </c>
    </row>
    <row r="364" spans="1:10">
      <c r="A364" s="60">
        <v>359</v>
      </c>
      <c r="B364" s="61">
        <v>43126</v>
      </c>
      <c r="C364" s="62" t="s">
        <v>37</v>
      </c>
      <c r="D364" s="63">
        <f t="shared" si="26"/>
        <v>0</v>
      </c>
      <c r="E364" s="63" t="str">
        <f t="shared" si="27"/>
        <v>BORIS</v>
      </c>
      <c r="F364" s="57"/>
      <c r="G364" s="57">
        <v>700</v>
      </c>
      <c r="H364" s="64">
        <f t="shared" si="24"/>
        <v>35</v>
      </c>
      <c r="J364" s="65">
        <f t="shared" si="25"/>
        <v>1</v>
      </c>
    </row>
    <row r="365" spans="1:10">
      <c r="A365" s="60">
        <v>360</v>
      </c>
      <c r="B365" s="61">
        <v>43126</v>
      </c>
      <c r="C365" s="62" t="s">
        <v>173</v>
      </c>
      <c r="D365" s="63" t="str">
        <f t="shared" si="26"/>
        <v>ARI-DEPOT GUINESS</v>
      </c>
      <c r="E365" s="63" t="str">
        <f t="shared" si="27"/>
        <v>PIERRE</v>
      </c>
      <c r="F365" s="57"/>
      <c r="G365" s="57">
        <v>200</v>
      </c>
      <c r="H365" s="64">
        <f t="shared" si="24"/>
        <v>10</v>
      </c>
      <c r="J365" s="65">
        <f t="shared" si="25"/>
        <v>1</v>
      </c>
    </row>
    <row r="366" spans="1:10">
      <c r="A366" s="60">
        <v>361</v>
      </c>
      <c r="B366" s="61">
        <v>43126</v>
      </c>
      <c r="C366" s="62" t="s">
        <v>166</v>
      </c>
      <c r="D366" s="63">
        <f t="shared" si="26"/>
        <v>0</v>
      </c>
      <c r="E366" s="63" t="str">
        <f t="shared" si="27"/>
        <v>PIERRE</v>
      </c>
      <c r="F366" s="57"/>
      <c r="G366" s="57">
        <v>100</v>
      </c>
      <c r="H366" s="64">
        <f t="shared" si="24"/>
        <v>5</v>
      </c>
      <c r="J366" s="65">
        <f t="shared" si="25"/>
        <v>1</v>
      </c>
    </row>
    <row r="367" spans="1:10">
      <c r="A367" s="60">
        <v>362</v>
      </c>
      <c r="B367" s="61">
        <v>43126</v>
      </c>
      <c r="C367" s="62" t="s">
        <v>143</v>
      </c>
      <c r="D367" s="63">
        <f t="shared" si="26"/>
        <v>0</v>
      </c>
      <c r="E367" s="63" t="str">
        <f t="shared" si="27"/>
        <v>PIERRE</v>
      </c>
      <c r="F367" s="57"/>
      <c r="G367" s="57">
        <v>100</v>
      </c>
      <c r="H367" s="64">
        <f t="shared" si="24"/>
        <v>5</v>
      </c>
      <c r="J367" s="65">
        <f t="shared" si="25"/>
        <v>1</v>
      </c>
    </row>
    <row r="368" spans="1:10">
      <c r="A368" s="60">
        <v>363</v>
      </c>
      <c r="B368" s="61">
        <v>43126</v>
      </c>
      <c r="C368" s="62" t="s">
        <v>56</v>
      </c>
      <c r="D368" s="63" t="str">
        <f t="shared" si="26"/>
        <v>CARREFOUR ARI</v>
      </c>
      <c r="E368" s="63" t="str">
        <f t="shared" si="27"/>
        <v>BORIS</v>
      </c>
      <c r="F368" s="57"/>
      <c r="G368" s="57">
        <v>700</v>
      </c>
      <c r="H368" s="64">
        <f t="shared" si="24"/>
        <v>35</v>
      </c>
      <c r="J368" s="65">
        <f t="shared" si="25"/>
        <v>1</v>
      </c>
    </row>
    <row r="369" spans="1:10">
      <c r="A369" s="60">
        <v>364</v>
      </c>
      <c r="B369" s="61">
        <v>43126</v>
      </c>
      <c r="C369" s="62" t="s">
        <v>17</v>
      </c>
      <c r="D369" s="63">
        <f t="shared" si="26"/>
        <v>0</v>
      </c>
      <c r="E369" s="63" t="str">
        <f t="shared" si="27"/>
        <v>PIERRE</v>
      </c>
      <c r="F369" s="57"/>
      <c r="G369" s="57">
        <v>60</v>
      </c>
      <c r="H369" s="64">
        <f t="shared" si="24"/>
        <v>3</v>
      </c>
      <c r="J369" s="65">
        <f t="shared" si="25"/>
        <v>1</v>
      </c>
    </row>
    <row r="370" spans="1:10">
      <c r="A370" s="60">
        <v>365</v>
      </c>
      <c r="B370" s="61">
        <v>43126</v>
      </c>
      <c r="C370" s="62" t="s">
        <v>47</v>
      </c>
      <c r="D370" s="63">
        <f t="shared" si="26"/>
        <v>0</v>
      </c>
      <c r="E370" s="63" t="str">
        <f t="shared" si="27"/>
        <v>PIERRE</v>
      </c>
      <c r="F370" s="57"/>
      <c r="G370" s="57">
        <v>90</v>
      </c>
      <c r="H370" s="64">
        <f t="shared" si="24"/>
        <v>4.5</v>
      </c>
      <c r="J370" s="65">
        <f t="shared" si="25"/>
        <v>1</v>
      </c>
    </row>
    <row r="371" spans="1:10">
      <c r="A371" s="60">
        <v>366</v>
      </c>
      <c r="B371" s="61">
        <v>43126</v>
      </c>
      <c r="C371" s="62" t="s">
        <v>124</v>
      </c>
      <c r="D371" s="63" t="str">
        <f t="shared" si="26"/>
        <v>ENTRÉE LYCEE</v>
      </c>
      <c r="E371" s="63" t="str">
        <f t="shared" si="27"/>
        <v>PIERRE</v>
      </c>
      <c r="F371" s="57"/>
      <c r="G371" s="57">
        <v>150</v>
      </c>
      <c r="H371" s="64">
        <f t="shared" si="24"/>
        <v>7.5</v>
      </c>
      <c r="J371" s="65">
        <f t="shared" si="25"/>
        <v>1</v>
      </c>
    </row>
    <row r="372" spans="1:10">
      <c r="A372" s="60">
        <v>367</v>
      </c>
      <c r="B372" s="61">
        <v>43126</v>
      </c>
      <c r="C372" s="62" t="s">
        <v>29</v>
      </c>
      <c r="D372" s="63">
        <f t="shared" si="26"/>
        <v>0</v>
      </c>
      <c r="E372" s="63" t="str">
        <f t="shared" si="27"/>
        <v>PIERRE</v>
      </c>
      <c r="F372" s="57"/>
      <c r="G372" s="57">
        <v>100</v>
      </c>
      <c r="H372" s="64">
        <f t="shared" si="24"/>
        <v>5</v>
      </c>
      <c r="J372" s="65">
        <f t="shared" si="25"/>
        <v>1</v>
      </c>
    </row>
    <row r="373" spans="1:10">
      <c r="A373" s="60">
        <v>368</v>
      </c>
      <c r="B373" s="61">
        <v>43126</v>
      </c>
      <c r="C373" s="62" t="s">
        <v>15</v>
      </c>
      <c r="D373" s="63" t="str">
        <f t="shared" si="26"/>
        <v>NGODI BAKOKO</v>
      </c>
      <c r="E373" s="63" t="str">
        <f t="shared" si="27"/>
        <v>BORIS</v>
      </c>
      <c r="F373" s="57"/>
      <c r="G373" s="57">
        <v>100</v>
      </c>
      <c r="H373" s="64">
        <f t="shared" si="24"/>
        <v>5</v>
      </c>
      <c r="J373" s="65">
        <f t="shared" si="25"/>
        <v>1</v>
      </c>
    </row>
    <row r="374" spans="1:10">
      <c r="A374" s="60">
        <v>369</v>
      </c>
      <c r="B374" s="61">
        <v>43126</v>
      </c>
      <c r="C374" s="62" t="s">
        <v>113</v>
      </c>
      <c r="D374" s="63" t="str">
        <f t="shared" si="26"/>
        <v>DAKAR</v>
      </c>
      <c r="E374" s="63" t="str">
        <f t="shared" si="27"/>
        <v>PIERRE</v>
      </c>
      <c r="F374" s="57"/>
      <c r="G374" s="57">
        <v>100</v>
      </c>
      <c r="H374" s="64">
        <f t="shared" si="24"/>
        <v>5</v>
      </c>
      <c r="J374" s="65">
        <f t="shared" si="25"/>
        <v>1</v>
      </c>
    </row>
    <row r="375" spans="1:10">
      <c r="A375" s="60">
        <v>370</v>
      </c>
      <c r="B375" s="61">
        <v>43126</v>
      </c>
      <c r="C375" s="62" t="s">
        <v>115</v>
      </c>
      <c r="D375" s="63" t="str">
        <f t="shared" si="26"/>
        <v>BRAZZAVILLE</v>
      </c>
      <c r="E375" s="63" t="str">
        <f t="shared" si="27"/>
        <v>BORIS</v>
      </c>
      <c r="F375" s="57"/>
      <c r="G375" s="57">
        <v>150</v>
      </c>
      <c r="H375" s="64">
        <f t="shared" si="24"/>
        <v>7.5</v>
      </c>
      <c r="J375" s="65">
        <f t="shared" si="25"/>
        <v>1</v>
      </c>
    </row>
    <row r="376" spans="1:10">
      <c r="A376" s="60">
        <v>371</v>
      </c>
      <c r="B376" s="61">
        <v>43126</v>
      </c>
      <c r="C376" s="62" t="s">
        <v>137</v>
      </c>
      <c r="D376" s="63">
        <f t="shared" si="26"/>
        <v>0</v>
      </c>
      <c r="E376" s="63" t="str">
        <f t="shared" si="27"/>
        <v>PIERRE</v>
      </c>
      <c r="F376" s="57"/>
      <c r="G376" s="57">
        <v>150</v>
      </c>
      <c r="H376" s="64">
        <f t="shared" si="24"/>
        <v>7.5</v>
      </c>
      <c r="J376" s="65">
        <f t="shared" si="25"/>
        <v>1</v>
      </c>
    </row>
    <row r="377" spans="1:10">
      <c r="A377" s="60">
        <v>372</v>
      </c>
      <c r="B377" s="61">
        <v>43126</v>
      </c>
      <c r="C377" s="62" t="s">
        <v>4</v>
      </c>
      <c r="D377" s="63">
        <f t="shared" si="26"/>
        <v>0</v>
      </c>
      <c r="E377" s="63" t="str">
        <f t="shared" si="27"/>
        <v>PIERRE</v>
      </c>
      <c r="F377" s="57"/>
      <c r="G377" s="57">
        <v>150</v>
      </c>
      <c r="H377" s="64">
        <f t="shared" si="24"/>
        <v>7.5</v>
      </c>
      <c r="J377" s="65">
        <f t="shared" si="25"/>
        <v>1</v>
      </c>
    </row>
    <row r="378" spans="1:10">
      <c r="A378" s="60">
        <v>373</v>
      </c>
      <c r="B378" s="61">
        <v>43126</v>
      </c>
      <c r="C378" s="62" t="s">
        <v>23</v>
      </c>
      <c r="D378" s="63">
        <f t="shared" si="26"/>
        <v>0</v>
      </c>
      <c r="E378" s="63" t="str">
        <f t="shared" si="27"/>
        <v>PIERRE</v>
      </c>
      <c r="F378" s="57"/>
      <c r="G378" s="57">
        <v>100</v>
      </c>
      <c r="H378" s="64">
        <f t="shared" si="24"/>
        <v>5</v>
      </c>
      <c r="J378" s="65">
        <f t="shared" si="25"/>
        <v>1</v>
      </c>
    </row>
    <row r="379" spans="1:10">
      <c r="A379" s="60">
        <v>374</v>
      </c>
      <c r="B379" s="61">
        <v>43126</v>
      </c>
      <c r="C379" s="62" t="s">
        <v>50</v>
      </c>
      <c r="D379" s="63">
        <f t="shared" si="26"/>
        <v>0</v>
      </c>
      <c r="E379" s="63" t="str">
        <f t="shared" si="27"/>
        <v>PIERRE</v>
      </c>
      <c r="F379" s="57"/>
      <c r="G379" s="57">
        <v>150</v>
      </c>
      <c r="H379" s="64">
        <f t="shared" si="24"/>
        <v>7.5</v>
      </c>
      <c r="J379" s="65">
        <f t="shared" si="25"/>
        <v>1</v>
      </c>
    </row>
    <row r="380" spans="1:10">
      <c r="A380" s="60">
        <v>375</v>
      </c>
      <c r="B380" s="61">
        <v>43127</v>
      </c>
      <c r="C380" s="62" t="s">
        <v>47</v>
      </c>
      <c r="D380" s="63">
        <f t="shared" si="26"/>
        <v>0</v>
      </c>
      <c r="E380" s="63" t="str">
        <f t="shared" si="27"/>
        <v>PIERRE</v>
      </c>
      <c r="F380" s="57">
        <v>100</v>
      </c>
      <c r="G380" s="57"/>
      <c r="H380" s="64">
        <f t="shared" si="24"/>
        <v>5</v>
      </c>
      <c r="J380" s="65">
        <f t="shared" si="25"/>
        <v>1</v>
      </c>
    </row>
    <row r="381" spans="1:10">
      <c r="A381" s="60">
        <v>376</v>
      </c>
      <c r="B381" s="61">
        <v>43127</v>
      </c>
      <c r="C381" s="62" t="s">
        <v>232</v>
      </c>
      <c r="D381" s="63">
        <f t="shared" si="26"/>
        <v>0</v>
      </c>
      <c r="E381" s="63">
        <f t="shared" si="27"/>
        <v>0</v>
      </c>
      <c r="F381" s="57">
        <v>200</v>
      </c>
      <c r="G381" s="57"/>
      <c r="H381" s="64">
        <f t="shared" si="24"/>
        <v>10</v>
      </c>
      <c r="J381" s="65">
        <f t="shared" si="25"/>
        <v>1</v>
      </c>
    </row>
    <row r="382" spans="1:10">
      <c r="A382" s="60">
        <v>377</v>
      </c>
      <c r="B382" s="61">
        <v>43127</v>
      </c>
      <c r="C382" s="62" t="s">
        <v>23</v>
      </c>
      <c r="D382" s="63">
        <f t="shared" si="26"/>
        <v>0</v>
      </c>
      <c r="E382" s="63" t="str">
        <f t="shared" si="27"/>
        <v>PIERRE</v>
      </c>
      <c r="F382" s="57">
        <v>50</v>
      </c>
      <c r="G382" s="57"/>
      <c r="H382" s="64">
        <f t="shared" si="24"/>
        <v>2.5</v>
      </c>
      <c r="J382" s="65">
        <f t="shared" si="25"/>
        <v>1</v>
      </c>
    </row>
    <row r="383" spans="1:10">
      <c r="A383" s="60">
        <v>378</v>
      </c>
      <c r="B383" s="61">
        <v>43127</v>
      </c>
      <c r="C383" s="62" t="s">
        <v>143</v>
      </c>
      <c r="D383" s="63">
        <f t="shared" si="26"/>
        <v>0</v>
      </c>
      <c r="E383" s="63" t="str">
        <f t="shared" si="27"/>
        <v>PIERRE</v>
      </c>
      <c r="F383" s="57">
        <v>100</v>
      </c>
      <c r="G383" s="57"/>
      <c r="H383" s="64">
        <f t="shared" si="24"/>
        <v>5</v>
      </c>
      <c r="J383" s="65">
        <f t="shared" si="25"/>
        <v>1</v>
      </c>
    </row>
    <row r="384" spans="1:10">
      <c r="A384" s="60">
        <v>379</v>
      </c>
      <c r="B384" s="61">
        <v>43127</v>
      </c>
      <c r="C384" s="62" t="s">
        <v>17</v>
      </c>
      <c r="D384" s="63">
        <f t="shared" si="26"/>
        <v>0</v>
      </c>
      <c r="E384" s="63" t="str">
        <f t="shared" si="27"/>
        <v>PIERRE</v>
      </c>
      <c r="F384" s="57"/>
      <c r="G384" s="57">
        <v>100</v>
      </c>
      <c r="H384" s="64">
        <f t="shared" si="24"/>
        <v>5</v>
      </c>
      <c r="J384" s="65">
        <f t="shared" si="25"/>
        <v>1</v>
      </c>
    </row>
    <row r="385" spans="1:10">
      <c r="A385" s="60">
        <v>380</v>
      </c>
      <c r="B385" s="61">
        <v>43127</v>
      </c>
      <c r="C385" s="62" t="s">
        <v>91</v>
      </c>
      <c r="D385" s="63">
        <f t="shared" si="26"/>
        <v>0</v>
      </c>
      <c r="E385" s="63" t="str">
        <f t="shared" si="27"/>
        <v>PIERRE</v>
      </c>
      <c r="F385" s="57"/>
      <c r="G385" s="57">
        <v>200</v>
      </c>
      <c r="H385" s="64">
        <f t="shared" si="24"/>
        <v>10</v>
      </c>
      <c r="J385" s="65">
        <f t="shared" si="25"/>
        <v>1</v>
      </c>
    </row>
    <row r="386" spans="1:10">
      <c r="A386" s="60">
        <v>381</v>
      </c>
      <c r="B386" s="61">
        <v>43127</v>
      </c>
      <c r="C386" s="62" t="s">
        <v>177</v>
      </c>
      <c r="D386" s="63" t="str">
        <f t="shared" si="26"/>
        <v>BWANG</v>
      </c>
      <c r="E386" s="63" t="str">
        <f t="shared" si="27"/>
        <v>BORIS</v>
      </c>
      <c r="F386" s="57"/>
      <c r="G386" s="57">
        <v>250</v>
      </c>
      <c r="H386" s="64">
        <f t="shared" si="24"/>
        <v>12.5</v>
      </c>
      <c r="J386" s="65">
        <f t="shared" si="25"/>
        <v>1</v>
      </c>
    </row>
    <row r="387" spans="1:10">
      <c r="A387" s="60">
        <v>382</v>
      </c>
      <c r="B387" s="61">
        <v>43127</v>
      </c>
      <c r="C387" s="62" t="s">
        <v>60</v>
      </c>
      <c r="D387" s="63" t="str">
        <f t="shared" si="26"/>
        <v>NGODI BAKOKO</v>
      </c>
      <c r="E387" s="63" t="str">
        <f t="shared" si="27"/>
        <v>BORIS</v>
      </c>
      <c r="F387" s="57"/>
      <c r="G387" s="57">
        <v>100</v>
      </c>
      <c r="H387" s="64">
        <f t="shared" si="24"/>
        <v>5</v>
      </c>
      <c r="J387" s="65">
        <f t="shared" si="25"/>
        <v>1</v>
      </c>
    </row>
    <row r="388" spans="1:10">
      <c r="A388" s="60">
        <v>383</v>
      </c>
      <c r="B388" s="61">
        <v>43127</v>
      </c>
      <c r="C388" s="62" t="s">
        <v>232</v>
      </c>
      <c r="D388" s="63">
        <f t="shared" si="26"/>
        <v>0</v>
      </c>
      <c r="E388" s="63">
        <f t="shared" si="27"/>
        <v>0</v>
      </c>
      <c r="F388" s="57"/>
      <c r="G388" s="57">
        <v>50</v>
      </c>
      <c r="H388" s="64">
        <f t="shared" si="24"/>
        <v>2.5</v>
      </c>
      <c r="J388" s="65">
        <f t="shared" si="25"/>
        <v>1</v>
      </c>
    </row>
    <row r="389" spans="1:10">
      <c r="A389" s="60">
        <v>384</v>
      </c>
      <c r="B389" s="61">
        <v>43127</v>
      </c>
      <c r="C389" s="62" t="s">
        <v>232</v>
      </c>
      <c r="D389" s="63">
        <f t="shared" si="26"/>
        <v>0</v>
      </c>
      <c r="E389" s="63">
        <f t="shared" si="27"/>
        <v>0</v>
      </c>
      <c r="F389" s="57"/>
      <c r="G389" s="57">
        <v>100</v>
      </c>
      <c r="H389" s="64">
        <f t="shared" si="24"/>
        <v>5</v>
      </c>
      <c r="J389" s="65">
        <f t="shared" si="25"/>
        <v>1</v>
      </c>
    </row>
    <row r="390" spans="1:10">
      <c r="A390" s="60">
        <v>385</v>
      </c>
      <c r="B390" s="61">
        <v>43127</v>
      </c>
      <c r="C390" s="62" t="s">
        <v>130</v>
      </c>
      <c r="D390" s="63" t="str">
        <f t="shared" si="26"/>
        <v>YASSA</v>
      </c>
      <c r="E390" s="63" t="str">
        <f t="shared" si="27"/>
        <v>BORIS</v>
      </c>
      <c r="F390" s="57"/>
      <c r="G390" s="57">
        <v>50</v>
      </c>
      <c r="H390" s="64">
        <f t="shared" si="24"/>
        <v>2.5</v>
      </c>
      <c r="J390" s="65">
        <f t="shared" si="25"/>
        <v>1</v>
      </c>
    </row>
    <row r="391" spans="1:10">
      <c r="A391" s="60">
        <v>386</v>
      </c>
      <c r="B391" s="61">
        <v>43127</v>
      </c>
      <c r="C391" s="62" t="s">
        <v>69</v>
      </c>
      <c r="D391" s="63">
        <f t="shared" si="26"/>
        <v>0</v>
      </c>
      <c r="E391" s="63">
        <f t="shared" si="27"/>
        <v>0</v>
      </c>
      <c r="F391" s="57"/>
      <c r="G391" s="57">
        <v>80</v>
      </c>
      <c r="H391" s="64">
        <f t="shared" ref="H391:H454" si="28">(F391+G391)/20</f>
        <v>4</v>
      </c>
      <c r="J391" s="65">
        <f t="shared" ref="J391:J454" si="29">IF(AND(B391&gt;=$K$4,B391&lt;=$K$5),MONTH(B391),0)</f>
        <v>1</v>
      </c>
    </row>
    <row r="392" spans="1:10">
      <c r="A392" s="60">
        <v>387</v>
      </c>
      <c r="B392" s="61">
        <v>43127</v>
      </c>
      <c r="C392" s="62" t="s">
        <v>85</v>
      </c>
      <c r="D392" s="63">
        <f t="shared" si="26"/>
        <v>0</v>
      </c>
      <c r="E392" s="63" t="str">
        <f t="shared" si="27"/>
        <v>BORIS</v>
      </c>
      <c r="F392" s="57"/>
      <c r="G392" s="57">
        <v>150</v>
      </c>
      <c r="H392" s="64">
        <f t="shared" si="28"/>
        <v>7.5</v>
      </c>
      <c r="J392" s="65">
        <f t="shared" si="29"/>
        <v>1</v>
      </c>
    </row>
    <row r="393" spans="1:10">
      <c r="A393" s="60">
        <v>388</v>
      </c>
      <c r="B393" s="61">
        <v>43127</v>
      </c>
      <c r="C393" s="62" t="s">
        <v>41</v>
      </c>
      <c r="D393" s="63">
        <f t="shared" si="26"/>
        <v>0</v>
      </c>
      <c r="E393" s="63" t="str">
        <f t="shared" si="27"/>
        <v>BORIS</v>
      </c>
      <c r="F393" s="57"/>
      <c r="G393" s="57">
        <v>40</v>
      </c>
      <c r="H393" s="64">
        <f t="shared" si="28"/>
        <v>2</v>
      </c>
      <c r="J393" s="65">
        <f t="shared" si="29"/>
        <v>1</v>
      </c>
    </row>
    <row r="394" spans="1:10">
      <c r="A394" s="60">
        <v>389</v>
      </c>
      <c r="B394" s="61">
        <v>43129</v>
      </c>
      <c r="C394" s="62" t="s">
        <v>115</v>
      </c>
      <c r="D394" s="63" t="str">
        <f t="shared" si="26"/>
        <v>BRAZZAVILLE</v>
      </c>
      <c r="E394" s="63" t="str">
        <f t="shared" si="27"/>
        <v>BORIS</v>
      </c>
      <c r="F394" s="57"/>
      <c r="G394" s="57">
        <v>100</v>
      </c>
      <c r="H394" s="64">
        <f t="shared" si="28"/>
        <v>5</v>
      </c>
      <c r="J394" s="65">
        <f t="shared" si="29"/>
        <v>1</v>
      </c>
    </row>
    <row r="395" spans="1:10">
      <c r="A395" s="60">
        <v>390</v>
      </c>
      <c r="B395" s="61">
        <v>43129</v>
      </c>
      <c r="C395" s="62" t="s">
        <v>146</v>
      </c>
      <c r="D395" s="63" t="str">
        <f t="shared" si="26"/>
        <v>PARIZO</v>
      </c>
      <c r="E395" s="63" t="str">
        <f t="shared" si="27"/>
        <v>BORIS</v>
      </c>
      <c r="F395" s="57"/>
      <c r="G395" s="57">
        <v>50</v>
      </c>
      <c r="H395" s="64">
        <f t="shared" si="28"/>
        <v>2.5</v>
      </c>
      <c r="J395" s="65">
        <f t="shared" si="29"/>
        <v>1</v>
      </c>
    </row>
    <row r="396" spans="1:10">
      <c r="A396" s="60">
        <v>391</v>
      </c>
      <c r="B396" s="61">
        <v>43129</v>
      </c>
      <c r="C396" s="62" t="s">
        <v>105</v>
      </c>
      <c r="D396" s="63">
        <f t="shared" si="26"/>
        <v>0</v>
      </c>
      <c r="E396" s="63" t="str">
        <f t="shared" si="27"/>
        <v>BORIS</v>
      </c>
      <c r="F396" s="57"/>
      <c r="G396" s="57">
        <v>50</v>
      </c>
      <c r="H396" s="64">
        <f t="shared" si="28"/>
        <v>2.5</v>
      </c>
      <c r="J396" s="65">
        <f t="shared" si="29"/>
        <v>1</v>
      </c>
    </row>
    <row r="397" spans="1:10">
      <c r="A397" s="60">
        <v>392</v>
      </c>
      <c r="B397" s="61">
        <v>43129</v>
      </c>
      <c r="C397" s="62" t="s">
        <v>178</v>
      </c>
      <c r="D397" s="63">
        <f t="shared" si="26"/>
        <v>0</v>
      </c>
      <c r="E397" s="63" t="str">
        <f t="shared" si="27"/>
        <v>PIERRE</v>
      </c>
      <c r="F397" s="57"/>
      <c r="G397" s="57">
        <v>50</v>
      </c>
      <c r="H397" s="64">
        <f t="shared" si="28"/>
        <v>2.5</v>
      </c>
      <c r="J397" s="65">
        <f t="shared" si="29"/>
        <v>1</v>
      </c>
    </row>
    <row r="398" spans="1:10">
      <c r="A398" s="60">
        <v>393</v>
      </c>
      <c r="B398" s="61">
        <v>43129</v>
      </c>
      <c r="C398" s="62" t="s">
        <v>62</v>
      </c>
      <c r="D398" s="63" t="str">
        <f t="shared" si="26"/>
        <v>YASSA</v>
      </c>
      <c r="E398" s="63" t="str">
        <f t="shared" si="27"/>
        <v>PIERRE</v>
      </c>
      <c r="F398" s="57"/>
      <c r="G398" s="57">
        <v>100</v>
      </c>
      <c r="H398" s="64">
        <f t="shared" si="28"/>
        <v>5</v>
      </c>
      <c r="J398" s="65">
        <f t="shared" si="29"/>
        <v>1</v>
      </c>
    </row>
    <row r="399" spans="1:10">
      <c r="A399" s="60">
        <v>394</v>
      </c>
      <c r="B399" s="61">
        <v>43129</v>
      </c>
      <c r="C399" s="62" t="s">
        <v>117</v>
      </c>
      <c r="D399" s="63">
        <f t="shared" si="26"/>
        <v>0</v>
      </c>
      <c r="E399" s="63" t="str">
        <f t="shared" si="27"/>
        <v>PIERRE</v>
      </c>
      <c r="F399" s="57"/>
      <c r="G399" s="57">
        <v>700</v>
      </c>
      <c r="H399" s="64">
        <f t="shared" si="28"/>
        <v>35</v>
      </c>
      <c r="J399" s="65">
        <f t="shared" si="29"/>
        <v>1</v>
      </c>
    </row>
    <row r="400" spans="1:10">
      <c r="A400" s="60">
        <v>395</v>
      </c>
      <c r="B400" s="61">
        <v>43129</v>
      </c>
      <c r="C400" s="62" t="s">
        <v>140</v>
      </c>
      <c r="D400" s="63">
        <f t="shared" si="26"/>
        <v>0</v>
      </c>
      <c r="E400" s="63">
        <f t="shared" si="27"/>
        <v>0</v>
      </c>
      <c r="F400" s="57"/>
      <c r="G400" s="57">
        <v>35</v>
      </c>
      <c r="H400" s="64">
        <f t="shared" si="28"/>
        <v>1.75</v>
      </c>
      <c r="J400" s="65">
        <f t="shared" si="29"/>
        <v>1</v>
      </c>
    </row>
    <row r="401" spans="1:10">
      <c r="A401" s="60">
        <v>396</v>
      </c>
      <c r="B401" s="61">
        <v>43129</v>
      </c>
      <c r="C401" s="62" t="s">
        <v>16</v>
      </c>
      <c r="D401" s="63">
        <f t="shared" si="26"/>
        <v>0</v>
      </c>
      <c r="E401" s="63" t="str">
        <f t="shared" si="27"/>
        <v>PIERRE</v>
      </c>
      <c r="F401" s="57"/>
      <c r="G401" s="57">
        <v>100</v>
      </c>
      <c r="H401" s="64">
        <f t="shared" si="28"/>
        <v>5</v>
      </c>
      <c r="J401" s="65">
        <f t="shared" si="29"/>
        <v>1</v>
      </c>
    </row>
    <row r="402" spans="1:10">
      <c r="A402" s="60">
        <v>397</v>
      </c>
      <c r="B402" s="61">
        <v>43129</v>
      </c>
      <c r="C402" s="62" t="s">
        <v>64</v>
      </c>
      <c r="D402" s="63" t="str">
        <f t="shared" si="26"/>
        <v>MAETURE</v>
      </c>
      <c r="E402" s="63" t="str">
        <f t="shared" si="27"/>
        <v>PIERRE</v>
      </c>
      <c r="F402" s="57"/>
      <c r="G402" s="57">
        <v>200</v>
      </c>
      <c r="H402" s="64">
        <f t="shared" si="28"/>
        <v>10</v>
      </c>
      <c r="J402" s="65">
        <f t="shared" si="29"/>
        <v>1</v>
      </c>
    </row>
    <row r="403" spans="1:10">
      <c r="A403" s="60">
        <v>398</v>
      </c>
      <c r="B403" s="61">
        <v>43129</v>
      </c>
      <c r="C403" s="62" t="s">
        <v>101</v>
      </c>
      <c r="D403" s="63">
        <f t="shared" si="26"/>
        <v>0</v>
      </c>
      <c r="E403" s="63" t="str">
        <f t="shared" si="27"/>
        <v>BORIS</v>
      </c>
      <c r="F403" s="57"/>
      <c r="G403" s="57">
        <v>150</v>
      </c>
      <c r="H403" s="64">
        <f t="shared" si="28"/>
        <v>7.5</v>
      </c>
      <c r="J403" s="65">
        <f t="shared" si="29"/>
        <v>1</v>
      </c>
    </row>
    <row r="404" spans="1:10">
      <c r="A404" s="60">
        <v>399</v>
      </c>
      <c r="B404" s="61">
        <v>43129</v>
      </c>
      <c r="C404" s="62" t="s">
        <v>167</v>
      </c>
      <c r="D404" s="63">
        <f t="shared" si="26"/>
        <v>0</v>
      </c>
      <c r="E404" s="63" t="str">
        <f t="shared" si="27"/>
        <v>PIERRE</v>
      </c>
      <c r="F404" s="57"/>
      <c r="G404" s="57">
        <v>100</v>
      </c>
      <c r="H404" s="64">
        <f t="shared" si="28"/>
        <v>5</v>
      </c>
      <c r="J404" s="65">
        <f t="shared" si="29"/>
        <v>1</v>
      </c>
    </row>
    <row r="405" spans="1:10">
      <c r="A405" s="60">
        <v>400</v>
      </c>
      <c r="B405" s="61">
        <v>43129</v>
      </c>
      <c r="C405" s="62" t="s">
        <v>23</v>
      </c>
      <c r="D405" s="63">
        <f t="shared" si="26"/>
        <v>0</v>
      </c>
      <c r="E405" s="63" t="str">
        <f t="shared" si="27"/>
        <v>PIERRE</v>
      </c>
      <c r="F405" s="57"/>
      <c r="G405" s="57">
        <v>100</v>
      </c>
      <c r="H405" s="64">
        <f t="shared" si="28"/>
        <v>5</v>
      </c>
      <c r="J405" s="65">
        <f t="shared" si="29"/>
        <v>1</v>
      </c>
    </row>
    <row r="406" spans="1:10">
      <c r="A406" s="60">
        <v>401</v>
      </c>
      <c r="B406" s="61">
        <v>43129</v>
      </c>
      <c r="C406" s="62" t="s">
        <v>232</v>
      </c>
      <c r="D406" s="63">
        <f t="shared" si="26"/>
        <v>0</v>
      </c>
      <c r="E406" s="63">
        <f t="shared" si="27"/>
        <v>0</v>
      </c>
      <c r="F406" s="57"/>
      <c r="G406" s="57">
        <v>50</v>
      </c>
      <c r="H406" s="64">
        <f t="shared" si="28"/>
        <v>2.5</v>
      </c>
      <c r="J406" s="65">
        <f t="shared" si="29"/>
        <v>1</v>
      </c>
    </row>
    <row r="407" spans="1:10">
      <c r="A407" s="60">
        <v>402</v>
      </c>
      <c r="B407" s="61">
        <v>43129</v>
      </c>
      <c r="C407" s="62" t="s">
        <v>153</v>
      </c>
      <c r="D407" s="63">
        <f t="shared" si="26"/>
        <v>0</v>
      </c>
      <c r="E407" s="63" t="str">
        <f t="shared" si="27"/>
        <v>PIERRE</v>
      </c>
      <c r="F407" s="57"/>
      <c r="G407" s="57">
        <v>250</v>
      </c>
      <c r="H407" s="64">
        <f t="shared" si="28"/>
        <v>12.5</v>
      </c>
      <c r="J407" s="65">
        <f t="shared" si="29"/>
        <v>1</v>
      </c>
    </row>
    <row r="408" spans="1:10">
      <c r="A408" s="60">
        <v>403</v>
      </c>
      <c r="B408" s="61">
        <v>43129</v>
      </c>
      <c r="C408" s="62" t="s">
        <v>165</v>
      </c>
      <c r="D408" s="63" t="str">
        <f t="shared" si="26"/>
        <v>YATIKA</v>
      </c>
      <c r="E408" s="63" t="str">
        <f t="shared" si="27"/>
        <v>BORIS</v>
      </c>
      <c r="F408" s="57"/>
      <c r="G408" s="57">
        <v>300</v>
      </c>
      <c r="H408" s="64">
        <f t="shared" si="28"/>
        <v>15</v>
      </c>
      <c r="J408" s="65">
        <f t="shared" si="29"/>
        <v>1</v>
      </c>
    </row>
    <row r="409" spans="1:10">
      <c r="A409" s="60">
        <v>404</v>
      </c>
      <c r="B409" s="61">
        <v>43129</v>
      </c>
      <c r="C409" s="62" t="s">
        <v>109</v>
      </c>
      <c r="D409" s="63">
        <f t="shared" si="26"/>
        <v>0</v>
      </c>
      <c r="E409" s="63" t="str">
        <f t="shared" si="27"/>
        <v>PIERRE</v>
      </c>
      <c r="F409" s="57"/>
      <c r="G409" s="57">
        <v>200</v>
      </c>
      <c r="H409" s="64">
        <f t="shared" si="28"/>
        <v>10</v>
      </c>
      <c r="J409" s="65">
        <f t="shared" si="29"/>
        <v>1</v>
      </c>
    </row>
    <row r="410" spans="1:10">
      <c r="A410" s="60">
        <v>405</v>
      </c>
      <c r="B410" s="61">
        <v>43129</v>
      </c>
      <c r="C410" s="62" t="s">
        <v>170</v>
      </c>
      <c r="D410" s="63">
        <f t="shared" si="26"/>
        <v>0</v>
      </c>
      <c r="E410" s="63" t="str">
        <f t="shared" si="27"/>
        <v>PIERRE</v>
      </c>
      <c r="F410" s="57"/>
      <c r="G410" s="57">
        <v>100</v>
      </c>
      <c r="H410" s="64">
        <f t="shared" si="28"/>
        <v>5</v>
      </c>
      <c r="J410" s="65">
        <f t="shared" si="29"/>
        <v>1</v>
      </c>
    </row>
    <row r="411" spans="1:10">
      <c r="A411" s="60">
        <v>406</v>
      </c>
      <c r="B411" s="61">
        <v>43129</v>
      </c>
      <c r="C411" s="62" t="s">
        <v>33</v>
      </c>
      <c r="D411" s="63" t="str">
        <f t="shared" si="26"/>
        <v>SAINT NICALS</v>
      </c>
      <c r="E411" s="63" t="str">
        <f t="shared" si="27"/>
        <v>PIERRE</v>
      </c>
      <c r="F411" s="57"/>
      <c r="G411" s="57">
        <v>60</v>
      </c>
      <c r="H411" s="64">
        <f t="shared" si="28"/>
        <v>3</v>
      </c>
      <c r="J411" s="65">
        <f t="shared" si="29"/>
        <v>1</v>
      </c>
    </row>
    <row r="412" spans="1:10">
      <c r="A412" s="60">
        <v>407</v>
      </c>
      <c r="B412" s="61">
        <v>43129</v>
      </c>
      <c r="C412" s="62" t="s">
        <v>125</v>
      </c>
      <c r="D412" s="63" t="str">
        <f t="shared" si="26"/>
        <v>YATIKA</v>
      </c>
      <c r="E412" s="63" t="str">
        <f t="shared" si="27"/>
        <v>PIERRE</v>
      </c>
      <c r="F412" s="57"/>
      <c r="G412" s="57">
        <v>400</v>
      </c>
      <c r="H412" s="64">
        <f t="shared" si="28"/>
        <v>20</v>
      </c>
      <c r="J412" s="65">
        <f t="shared" si="29"/>
        <v>1</v>
      </c>
    </row>
    <row r="413" spans="1:10">
      <c r="A413" s="60">
        <v>408</v>
      </c>
      <c r="B413" s="61">
        <v>43129</v>
      </c>
      <c r="C413" s="62" t="s">
        <v>78</v>
      </c>
      <c r="D413" s="63">
        <f t="shared" si="26"/>
        <v>0</v>
      </c>
      <c r="E413" s="63" t="str">
        <f t="shared" si="27"/>
        <v>PIERRE</v>
      </c>
      <c r="F413" s="57"/>
      <c r="G413" s="57">
        <v>300</v>
      </c>
      <c r="H413" s="64">
        <f t="shared" si="28"/>
        <v>15</v>
      </c>
      <c r="J413" s="65">
        <f t="shared" si="29"/>
        <v>1</v>
      </c>
    </row>
    <row r="414" spans="1:10">
      <c r="A414" s="60">
        <v>409</v>
      </c>
      <c r="B414" s="61">
        <v>43130</v>
      </c>
      <c r="C414" s="62" t="s">
        <v>27</v>
      </c>
      <c r="D414" s="63" t="str">
        <f t="shared" si="26"/>
        <v>BOKO</v>
      </c>
      <c r="E414" s="63" t="str">
        <f t="shared" si="27"/>
        <v>BORIS</v>
      </c>
      <c r="F414" s="57"/>
      <c r="G414" s="57">
        <v>60</v>
      </c>
      <c r="H414" s="64">
        <f t="shared" si="28"/>
        <v>3</v>
      </c>
      <c r="J414" s="65">
        <f t="shared" si="29"/>
        <v>1</v>
      </c>
    </row>
    <row r="415" spans="1:10">
      <c r="A415" s="60">
        <v>410</v>
      </c>
      <c r="B415" s="61">
        <v>43130</v>
      </c>
      <c r="C415" s="62" t="s">
        <v>77</v>
      </c>
      <c r="D415" s="63">
        <f t="shared" si="26"/>
        <v>0</v>
      </c>
      <c r="E415" s="63" t="str">
        <f t="shared" si="27"/>
        <v>BORIS</v>
      </c>
      <c r="F415" s="57"/>
      <c r="G415" s="57">
        <v>70</v>
      </c>
      <c r="H415" s="64">
        <f t="shared" si="28"/>
        <v>3.5</v>
      </c>
      <c r="J415" s="65">
        <f t="shared" si="29"/>
        <v>1</v>
      </c>
    </row>
    <row r="416" spans="1:10">
      <c r="A416" s="60">
        <v>411</v>
      </c>
      <c r="B416" s="61">
        <v>43130</v>
      </c>
      <c r="C416" s="62" t="s">
        <v>184</v>
      </c>
      <c r="D416" s="63">
        <f t="shared" si="26"/>
        <v>0</v>
      </c>
      <c r="E416" s="63" t="str">
        <f t="shared" si="27"/>
        <v>PIERRE</v>
      </c>
      <c r="F416" s="57"/>
      <c r="G416" s="57">
        <v>50</v>
      </c>
      <c r="H416" s="64">
        <f t="shared" si="28"/>
        <v>2.5</v>
      </c>
      <c r="J416" s="65">
        <f t="shared" si="29"/>
        <v>1</v>
      </c>
    </row>
    <row r="417" spans="1:10">
      <c r="A417" s="60">
        <v>412</v>
      </c>
      <c r="B417" s="61">
        <v>43130</v>
      </c>
      <c r="C417" s="62" t="s">
        <v>89</v>
      </c>
      <c r="D417" s="63" t="str">
        <f t="shared" si="26"/>
        <v>AXE 3 BORDELLE</v>
      </c>
      <c r="E417" s="63" t="str">
        <f t="shared" si="27"/>
        <v>BORIS</v>
      </c>
      <c r="F417" s="57"/>
      <c r="G417" s="57">
        <v>180</v>
      </c>
      <c r="H417" s="64">
        <f t="shared" si="28"/>
        <v>9</v>
      </c>
      <c r="J417" s="65">
        <f t="shared" si="29"/>
        <v>1</v>
      </c>
    </row>
    <row r="418" spans="1:10">
      <c r="A418" s="60">
        <v>413</v>
      </c>
      <c r="B418" s="61">
        <v>43130</v>
      </c>
      <c r="C418" s="62" t="s">
        <v>81</v>
      </c>
      <c r="D418" s="63">
        <f t="shared" si="26"/>
        <v>0</v>
      </c>
      <c r="E418" s="63" t="str">
        <f t="shared" si="27"/>
        <v>PIERRE</v>
      </c>
      <c r="F418" s="57"/>
      <c r="G418" s="57">
        <v>200</v>
      </c>
      <c r="H418" s="64">
        <f t="shared" si="28"/>
        <v>10</v>
      </c>
      <c r="J418" s="65">
        <f t="shared" si="29"/>
        <v>1</v>
      </c>
    </row>
    <row r="419" spans="1:10">
      <c r="A419" s="60">
        <v>414</v>
      </c>
      <c r="B419" s="61">
        <v>43130</v>
      </c>
      <c r="C419" s="62" t="s">
        <v>61</v>
      </c>
      <c r="D419" s="63">
        <f t="shared" si="26"/>
        <v>0</v>
      </c>
      <c r="E419" s="63" t="str">
        <f t="shared" si="27"/>
        <v>PIERRE</v>
      </c>
      <c r="F419" s="57"/>
      <c r="G419" s="57">
        <v>170</v>
      </c>
      <c r="H419" s="64">
        <f t="shared" si="28"/>
        <v>8.5</v>
      </c>
      <c r="J419" s="65">
        <f t="shared" si="29"/>
        <v>1</v>
      </c>
    </row>
    <row r="420" spans="1:10">
      <c r="A420" s="60">
        <v>415</v>
      </c>
      <c r="B420" s="61">
        <v>43130</v>
      </c>
      <c r="C420" s="62" t="s">
        <v>51</v>
      </c>
      <c r="D420" s="63">
        <f t="shared" si="26"/>
        <v>0</v>
      </c>
      <c r="E420" s="63" t="str">
        <f t="shared" si="27"/>
        <v>PIERRE</v>
      </c>
      <c r="F420" s="57"/>
      <c r="G420" s="57">
        <v>150</v>
      </c>
      <c r="H420" s="64">
        <f t="shared" si="28"/>
        <v>7.5</v>
      </c>
      <c r="J420" s="65">
        <f t="shared" si="29"/>
        <v>1</v>
      </c>
    </row>
    <row r="421" spans="1:10">
      <c r="A421" s="60">
        <v>416</v>
      </c>
      <c r="B421" s="61">
        <v>43130</v>
      </c>
      <c r="C421" s="62" t="s">
        <v>12</v>
      </c>
      <c r="D421" s="63">
        <f t="shared" si="26"/>
        <v>0</v>
      </c>
      <c r="E421" s="63" t="str">
        <f t="shared" si="27"/>
        <v>BORIS</v>
      </c>
      <c r="F421" s="57"/>
      <c r="G421" s="57">
        <v>120</v>
      </c>
      <c r="H421" s="64">
        <f t="shared" si="28"/>
        <v>6</v>
      </c>
      <c r="J421" s="65">
        <f t="shared" si="29"/>
        <v>1</v>
      </c>
    </row>
    <row r="422" spans="1:10">
      <c r="A422" s="60">
        <v>417</v>
      </c>
      <c r="B422" s="61">
        <v>43130</v>
      </c>
      <c r="C422" s="62" t="s">
        <v>17</v>
      </c>
      <c r="D422" s="63">
        <f t="shared" si="26"/>
        <v>0</v>
      </c>
      <c r="E422" s="63" t="str">
        <f t="shared" si="27"/>
        <v>PIERRE</v>
      </c>
      <c r="F422" s="57"/>
      <c r="G422" s="57">
        <v>60</v>
      </c>
      <c r="H422" s="64">
        <f t="shared" si="28"/>
        <v>3</v>
      </c>
      <c r="J422" s="65">
        <f t="shared" si="29"/>
        <v>1</v>
      </c>
    </row>
    <row r="423" spans="1:10">
      <c r="A423" s="60">
        <v>418</v>
      </c>
      <c r="B423" s="61">
        <v>43130</v>
      </c>
      <c r="C423" s="62" t="s">
        <v>156</v>
      </c>
      <c r="D423" s="63" t="str">
        <f t="shared" si="26"/>
        <v>ARI-CING DOIGT</v>
      </c>
      <c r="E423" s="63" t="str">
        <f t="shared" si="27"/>
        <v>BORIS</v>
      </c>
      <c r="F423" s="57"/>
      <c r="G423" s="57">
        <v>267</v>
      </c>
      <c r="H423" s="64">
        <f t="shared" si="28"/>
        <v>13.35</v>
      </c>
      <c r="J423" s="65">
        <f t="shared" si="29"/>
        <v>1</v>
      </c>
    </row>
    <row r="424" spans="1:10">
      <c r="A424" s="60">
        <v>419</v>
      </c>
      <c r="B424" s="61">
        <v>43130</v>
      </c>
      <c r="C424" s="62" t="s">
        <v>110</v>
      </c>
      <c r="D424" s="63" t="str">
        <f t="shared" si="26"/>
        <v>NGODI BAKOKO</v>
      </c>
      <c r="E424" s="63" t="str">
        <f t="shared" si="27"/>
        <v>BORIS</v>
      </c>
      <c r="F424" s="57"/>
      <c r="G424" s="57">
        <v>300</v>
      </c>
      <c r="H424" s="64">
        <f t="shared" si="28"/>
        <v>15</v>
      </c>
      <c r="J424" s="65">
        <f t="shared" si="29"/>
        <v>1</v>
      </c>
    </row>
    <row r="425" spans="1:10">
      <c r="A425" s="60">
        <v>420</v>
      </c>
      <c r="B425" s="61">
        <v>43130</v>
      </c>
      <c r="C425" s="62" t="s">
        <v>108</v>
      </c>
      <c r="D425" s="63">
        <f t="shared" si="26"/>
        <v>0</v>
      </c>
      <c r="E425" s="63" t="str">
        <f t="shared" si="27"/>
        <v>BORIS</v>
      </c>
      <c r="F425" s="57"/>
      <c r="G425" s="57">
        <v>400</v>
      </c>
      <c r="H425" s="64">
        <f t="shared" si="28"/>
        <v>20</v>
      </c>
      <c r="J425" s="65">
        <f t="shared" si="29"/>
        <v>1</v>
      </c>
    </row>
    <row r="426" spans="1:10">
      <c r="A426" s="60">
        <v>421</v>
      </c>
      <c r="B426" s="61">
        <v>43130</v>
      </c>
      <c r="C426" s="62" t="s">
        <v>24</v>
      </c>
      <c r="D426" s="63" t="str">
        <f t="shared" ref="D426:D489" si="30">IF(C426&lt;&gt;"",VLOOKUP(C426,baseDonnees,2,FALSE),"")</f>
        <v>YATICA</v>
      </c>
      <c r="E426" s="63" t="str">
        <f t="shared" ref="E426:E489" si="31">IF(C426&lt;&gt;"",VLOOKUP(C426,baseDonnees,3,FALSE),"")</f>
        <v>PIERRE</v>
      </c>
      <c r="F426" s="57"/>
      <c r="G426" s="57">
        <v>100</v>
      </c>
      <c r="H426" s="64">
        <f t="shared" si="28"/>
        <v>5</v>
      </c>
      <c r="J426" s="65">
        <f t="shared" si="29"/>
        <v>1</v>
      </c>
    </row>
    <row r="427" spans="1:10">
      <c r="A427" s="60">
        <v>422</v>
      </c>
      <c r="B427" s="61">
        <v>43130</v>
      </c>
      <c r="C427" s="62" t="s">
        <v>113</v>
      </c>
      <c r="D427" s="63" t="str">
        <f t="shared" si="30"/>
        <v>DAKAR</v>
      </c>
      <c r="E427" s="63" t="str">
        <f t="shared" si="31"/>
        <v>PIERRE</v>
      </c>
      <c r="F427" s="57"/>
      <c r="G427" s="57">
        <v>50</v>
      </c>
      <c r="H427" s="64">
        <f t="shared" si="28"/>
        <v>2.5</v>
      </c>
      <c r="J427" s="65">
        <f t="shared" si="29"/>
        <v>1</v>
      </c>
    </row>
    <row r="428" spans="1:10">
      <c r="A428" s="60">
        <v>423</v>
      </c>
      <c r="B428" s="61">
        <v>43130</v>
      </c>
      <c r="C428" s="62" t="s">
        <v>13</v>
      </c>
      <c r="D428" s="63" t="str">
        <f t="shared" si="30"/>
        <v>BRAZZAVILLE</v>
      </c>
      <c r="E428" s="63" t="str">
        <f t="shared" si="31"/>
        <v>PIERRE</v>
      </c>
      <c r="F428" s="57"/>
      <c r="G428" s="57">
        <v>150</v>
      </c>
      <c r="H428" s="64">
        <f t="shared" si="28"/>
        <v>7.5</v>
      </c>
      <c r="J428" s="65">
        <f t="shared" si="29"/>
        <v>1</v>
      </c>
    </row>
    <row r="429" spans="1:10">
      <c r="A429" s="60">
        <v>424</v>
      </c>
      <c r="B429" s="61">
        <v>43130</v>
      </c>
      <c r="C429" s="62" t="s">
        <v>73</v>
      </c>
      <c r="D429" s="63">
        <f t="shared" si="30"/>
        <v>0</v>
      </c>
      <c r="E429" s="63" t="str">
        <f t="shared" si="31"/>
        <v>PIERRE</v>
      </c>
      <c r="F429" s="57"/>
      <c r="G429" s="57">
        <v>100</v>
      </c>
      <c r="H429" s="64">
        <f t="shared" si="28"/>
        <v>5</v>
      </c>
      <c r="J429" s="65">
        <f t="shared" si="29"/>
        <v>1</v>
      </c>
    </row>
    <row r="430" spans="1:10">
      <c r="A430" s="60">
        <v>425</v>
      </c>
      <c r="B430" s="61">
        <v>43130</v>
      </c>
      <c r="C430" s="62" t="s">
        <v>29</v>
      </c>
      <c r="D430" s="63">
        <f t="shared" si="30"/>
        <v>0</v>
      </c>
      <c r="E430" s="63" t="str">
        <f t="shared" si="31"/>
        <v>PIERRE</v>
      </c>
      <c r="F430" s="57"/>
      <c r="G430" s="57">
        <v>100</v>
      </c>
      <c r="H430" s="64">
        <f t="shared" si="28"/>
        <v>5</v>
      </c>
      <c r="J430" s="65">
        <f t="shared" si="29"/>
        <v>1</v>
      </c>
    </row>
    <row r="431" spans="1:10">
      <c r="A431" s="60">
        <v>426</v>
      </c>
      <c r="B431" s="61">
        <v>43130</v>
      </c>
      <c r="C431" s="62" t="s">
        <v>46</v>
      </c>
      <c r="D431" s="63" t="str">
        <f t="shared" si="30"/>
        <v>PK12</v>
      </c>
      <c r="E431" s="63" t="str">
        <f t="shared" si="31"/>
        <v>PIERRE</v>
      </c>
      <c r="F431" s="57"/>
      <c r="G431" s="57">
        <v>200</v>
      </c>
      <c r="H431" s="64">
        <f t="shared" si="28"/>
        <v>10</v>
      </c>
      <c r="J431" s="65">
        <f t="shared" si="29"/>
        <v>1</v>
      </c>
    </row>
    <row r="432" spans="1:10">
      <c r="A432" s="60">
        <v>427</v>
      </c>
      <c r="B432" s="61">
        <v>43130</v>
      </c>
      <c r="C432" s="62" t="s">
        <v>174</v>
      </c>
      <c r="D432" s="63">
        <f t="shared" si="30"/>
        <v>0</v>
      </c>
      <c r="E432" s="63" t="str">
        <f t="shared" si="31"/>
        <v>PIERRE</v>
      </c>
      <c r="F432" s="57"/>
      <c r="G432" s="57">
        <v>150</v>
      </c>
      <c r="H432" s="64">
        <f t="shared" si="28"/>
        <v>7.5</v>
      </c>
      <c r="J432" s="65">
        <f t="shared" si="29"/>
        <v>1</v>
      </c>
    </row>
    <row r="433" spans="1:10">
      <c r="A433" s="60">
        <v>428</v>
      </c>
      <c r="B433" s="61">
        <v>43130</v>
      </c>
      <c r="C433" s="62" t="s">
        <v>50</v>
      </c>
      <c r="D433" s="63">
        <f t="shared" si="30"/>
        <v>0</v>
      </c>
      <c r="E433" s="63" t="str">
        <f t="shared" si="31"/>
        <v>PIERRE</v>
      </c>
      <c r="F433" s="57"/>
      <c r="G433" s="57">
        <v>100</v>
      </c>
      <c r="H433" s="64">
        <f t="shared" si="28"/>
        <v>5</v>
      </c>
      <c r="J433" s="65">
        <f t="shared" si="29"/>
        <v>1</v>
      </c>
    </row>
    <row r="434" spans="1:10">
      <c r="A434" s="60">
        <v>429</v>
      </c>
      <c r="B434" s="61">
        <v>43130</v>
      </c>
      <c r="C434" s="62" t="s">
        <v>75</v>
      </c>
      <c r="D434" s="63" t="str">
        <f t="shared" si="30"/>
        <v>JAPOMA</v>
      </c>
      <c r="E434" s="63" t="str">
        <f t="shared" si="31"/>
        <v>PIERRE</v>
      </c>
      <c r="F434" s="57"/>
      <c r="G434" s="57">
        <v>100</v>
      </c>
      <c r="H434" s="64">
        <f t="shared" si="28"/>
        <v>5</v>
      </c>
      <c r="J434" s="65">
        <f t="shared" si="29"/>
        <v>1</v>
      </c>
    </row>
    <row r="435" spans="1:10">
      <c r="A435" s="60">
        <v>430</v>
      </c>
      <c r="B435" s="61">
        <v>43130</v>
      </c>
      <c r="C435" s="62" t="s">
        <v>38</v>
      </c>
      <c r="D435" s="63">
        <f t="shared" si="30"/>
        <v>0</v>
      </c>
      <c r="E435" s="63" t="str">
        <f t="shared" si="31"/>
        <v>PIERRE</v>
      </c>
      <c r="F435" s="57"/>
      <c r="G435" s="57">
        <v>150</v>
      </c>
      <c r="H435" s="64">
        <f t="shared" si="28"/>
        <v>7.5</v>
      </c>
      <c r="J435" s="65">
        <f t="shared" si="29"/>
        <v>1</v>
      </c>
    </row>
    <row r="436" spans="1:10">
      <c r="A436" s="60">
        <v>431</v>
      </c>
      <c r="B436" s="61">
        <v>43130</v>
      </c>
      <c r="C436" s="62" t="s">
        <v>28</v>
      </c>
      <c r="D436" s="63">
        <f t="shared" si="30"/>
        <v>0</v>
      </c>
      <c r="E436" s="63" t="str">
        <f t="shared" si="31"/>
        <v>PIERRE</v>
      </c>
      <c r="F436" s="57"/>
      <c r="G436" s="57">
        <v>20</v>
      </c>
      <c r="H436" s="64">
        <f t="shared" si="28"/>
        <v>1</v>
      </c>
      <c r="J436" s="65">
        <f t="shared" si="29"/>
        <v>1</v>
      </c>
    </row>
    <row r="437" spans="1:10">
      <c r="A437" s="60">
        <v>432</v>
      </c>
      <c r="B437" s="61">
        <v>43130</v>
      </c>
      <c r="C437" s="62" t="s">
        <v>177</v>
      </c>
      <c r="D437" s="63" t="str">
        <f t="shared" si="30"/>
        <v>BWANG</v>
      </c>
      <c r="E437" s="63" t="str">
        <f t="shared" si="31"/>
        <v>BORIS</v>
      </c>
      <c r="F437" s="57"/>
      <c r="G437" s="57">
        <v>200</v>
      </c>
      <c r="H437" s="64">
        <f t="shared" si="28"/>
        <v>10</v>
      </c>
      <c r="J437" s="65">
        <f t="shared" si="29"/>
        <v>1</v>
      </c>
    </row>
    <row r="438" spans="1:10">
      <c r="A438" s="60">
        <v>433</v>
      </c>
      <c r="B438" s="61">
        <v>43130</v>
      </c>
      <c r="C438" s="62" t="s">
        <v>168</v>
      </c>
      <c r="D438" s="63" t="str">
        <f t="shared" si="30"/>
        <v>BOIS DES SINGES</v>
      </c>
      <c r="E438" s="63" t="str">
        <f t="shared" si="31"/>
        <v>BORIS</v>
      </c>
      <c r="F438" s="57"/>
      <c r="G438" s="57">
        <v>300</v>
      </c>
      <c r="H438" s="64">
        <f t="shared" si="28"/>
        <v>15</v>
      </c>
      <c r="J438" s="65">
        <f t="shared" si="29"/>
        <v>1</v>
      </c>
    </row>
    <row r="439" spans="1:10">
      <c r="A439" s="60">
        <v>434</v>
      </c>
      <c r="B439" s="61">
        <v>43131</v>
      </c>
      <c r="C439" s="62" t="s">
        <v>105</v>
      </c>
      <c r="D439" s="63">
        <f t="shared" si="30"/>
        <v>0</v>
      </c>
      <c r="E439" s="63" t="str">
        <f t="shared" si="31"/>
        <v>BORIS</v>
      </c>
      <c r="F439" s="57"/>
      <c r="G439" s="57">
        <v>100</v>
      </c>
      <c r="H439" s="64">
        <f t="shared" si="28"/>
        <v>5</v>
      </c>
      <c r="J439" s="65">
        <f t="shared" si="29"/>
        <v>1</v>
      </c>
    </row>
    <row r="440" spans="1:10">
      <c r="A440" s="60">
        <v>435</v>
      </c>
      <c r="B440" s="61">
        <v>43131</v>
      </c>
      <c r="C440" s="62" t="s">
        <v>60</v>
      </c>
      <c r="D440" s="63" t="str">
        <f t="shared" si="30"/>
        <v>NGODI BAKOKO</v>
      </c>
      <c r="E440" s="63" t="str">
        <f t="shared" si="31"/>
        <v>BORIS</v>
      </c>
      <c r="F440" s="57"/>
      <c r="G440" s="57">
        <v>200</v>
      </c>
      <c r="H440" s="64">
        <f t="shared" si="28"/>
        <v>10</v>
      </c>
      <c r="J440" s="65">
        <f t="shared" si="29"/>
        <v>1</v>
      </c>
    </row>
    <row r="441" spans="1:10">
      <c r="A441" s="60">
        <v>436</v>
      </c>
      <c r="B441" s="61">
        <v>43131</v>
      </c>
      <c r="C441" s="62" t="s">
        <v>62</v>
      </c>
      <c r="D441" s="63" t="str">
        <f t="shared" si="30"/>
        <v>YASSA</v>
      </c>
      <c r="E441" s="63" t="str">
        <f t="shared" si="31"/>
        <v>PIERRE</v>
      </c>
      <c r="F441" s="57"/>
      <c r="G441" s="57">
        <v>100</v>
      </c>
      <c r="H441" s="64">
        <f t="shared" si="28"/>
        <v>5</v>
      </c>
      <c r="J441" s="65">
        <f t="shared" si="29"/>
        <v>1</v>
      </c>
    </row>
    <row r="442" spans="1:10">
      <c r="A442" s="60">
        <v>437</v>
      </c>
      <c r="B442" s="61">
        <v>43131</v>
      </c>
      <c r="C442" s="62" t="s">
        <v>41</v>
      </c>
      <c r="D442" s="63">
        <f t="shared" si="30"/>
        <v>0</v>
      </c>
      <c r="E442" s="63" t="str">
        <f t="shared" si="31"/>
        <v>BORIS</v>
      </c>
      <c r="F442" s="57"/>
      <c r="G442" s="57">
        <v>100</v>
      </c>
      <c r="H442" s="64">
        <f t="shared" si="28"/>
        <v>5</v>
      </c>
      <c r="J442" s="65">
        <f t="shared" si="29"/>
        <v>1</v>
      </c>
    </row>
    <row r="443" spans="1:10">
      <c r="A443" s="60">
        <v>438</v>
      </c>
      <c r="B443" s="61">
        <v>43131</v>
      </c>
      <c r="C443" s="62" t="s">
        <v>147</v>
      </c>
      <c r="D443" s="63" t="str">
        <f t="shared" si="30"/>
        <v>YATIKA</v>
      </c>
      <c r="E443" s="63" t="str">
        <f t="shared" si="31"/>
        <v>BORIS</v>
      </c>
      <c r="F443" s="57"/>
      <c r="G443" s="57">
        <v>150</v>
      </c>
      <c r="H443" s="64">
        <f t="shared" si="28"/>
        <v>7.5</v>
      </c>
      <c r="J443" s="65">
        <f t="shared" si="29"/>
        <v>1</v>
      </c>
    </row>
    <row r="444" spans="1:10">
      <c r="A444" s="60">
        <v>439</v>
      </c>
      <c r="B444" s="61">
        <v>43131</v>
      </c>
      <c r="C444" s="62" t="s">
        <v>59</v>
      </c>
      <c r="D444" s="63" t="str">
        <f t="shared" si="30"/>
        <v>YASSA</v>
      </c>
      <c r="E444" s="63" t="str">
        <f t="shared" si="31"/>
        <v>BORIS</v>
      </c>
      <c r="F444" s="57"/>
      <c r="G444" s="57">
        <v>100</v>
      </c>
      <c r="H444" s="64">
        <f t="shared" si="28"/>
        <v>5</v>
      </c>
      <c r="J444" s="65">
        <f t="shared" si="29"/>
        <v>1</v>
      </c>
    </row>
    <row r="445" spans="1:10">
      <c r="A445" s="60">
        <v>440</v>
      </c>
      <c r="B445" s="61">
        <v>43131</v>
      </c>
      <c r="C445" s="62" t="s">
        <v>233</v>
      </c>
      <c r="D445" s="63" t="str">
        <f t="shared" si="30"/>
        <v>CARREFOUR NKONGMONDO</v>
      </c>
      <c r="E445" s="63" t="str">
        <f t="shared" si="31"/>
        <v>PIERRE</v>
      </c>
      <c r="F445" s="57"/>
      <c r="G445" s="57">
        <v>150</v>
      </c>
      <c r="H445" s="64">
        <f t="shared" si="28"/>
        <v>7.5</v>
      </c>
      <c r="J445" s="65">
        <f t="shared" si="29"/>
        <v>1</v>
      </c>
    </row>
    <row r="446" spans="1:10">
      <c r="A446" s="60">
        <v>441</v>
      </c>
      <c r="B446" s="61">
        <v>43131</v>
      </c>
      <c r="C446" s="62" t="s">
        <v>102</v>
      </c>
      <c r="D446" s="63" t="str">
        <f t="shared" si="30"/>
        <v xml:space="preserve">  CARREFOUR ARI</v>
      </c>
      <c r="E446" s="63" t="str">
        <f t="shared" si="31"/>
        <v>BORIS</v>
      </c>
      <c r="F446" s="57"/>
      <c r="G446" s="57">
        <v>200</v>
      </c>
      <c r="H446" s="64">
        <f t="shared" si="28"/>
        <v>10</v>
      </c>
      <c r="J446" s="65">
        <f t="shared" si="29"/>
        <v>1</v>
      </c>
    </row>
    <row r="447" spans="1:10">
      <c r="A447" s="60">
        <v>442</v>
      </c>
      <c r="B447" s="61">
        <v>43131</v>
      </c>
      <c r="C447" s="62" t="s">
        <v>48</v>
      </c>
      <c r="D447" s="63">
        <f t="shared" si="30"/>
        <v>0</v>
      </c>
      <c r="E447" s="63" t="str">
        <f t="shared" si="31"/>
        <v>PIERRE</v>
      </c>
      <c r="F447" s="57"/>
      <c r="G447" s="57">
        <v>200</v>
      </c>
      <c r="H447" s="64">
        <f t="shared" si="28"/>
        <v>10</v>
      </c>
      <c r="J447" s="65">
        <f t="shared" si="29"/>
        <v>1</v>
      </c>
    </row>
    <row r="448" spans="1:10">
      <c r="A448" s="60">
        <v>443</v>
      </c>
      <c r="B448" s="61">
        <v>43131</v>
      </c>
      <c r="C448" s="62" t="s">
        <v>111</v>
      </c>
      <c r="D448" s="63">
        <f t="shared" si="30"/>
        <v>0</v>
      </c>
      <c r="E448" s="63" t="str">
        <f t="shared" si="31"/>
        <v>PIERRE</v>
      </c>
      <c r="F448" s="57"/>
      <c r="G448" s="57">
        <v>100</v>
      </c>
      <c r="H448" s="64">
        <f t="shared" si="28"/>
        <v>5</v>
      </c>
      <c r="J448" s="65">
        <f t="shared" si="29"/>
        <v>1</v>
      </c>
    </row>
    <row r="449" spans="1:10">
      <c r="A449" s="60">
        <v>444</v>
      </c>
      <c r="B449" s="61">
        <v>43131</v>
      </c>
      <c r="C449" s="62" t="s">
        <v>166</v>
      </c>
      <c r="D449" s="63">
        <f t="shared" si="30"/>
        <v>0</v>
      </c>
      <c r="E449" s="63" t="str">
        <f t="shared" si="31"/>
        <v>PIERRE</v>
      </c>
      <c r="F449" s="57"/>
      <c r="G449" s="57">
        <v>100</v>
      </c>
      <c r="H449" s="64">
        <f t="shared" si="28"/>
        <v>5</v>
      </c>
      <c r="J449" s="65">
        <f t="shared" si="29"/>
        <v>1</v>
      </c>
    </row>
    <row r="450" spans="1:10">
      <c r="A450" s="60">
        <v>445</v>
      </c>
      <c r="B450" s="61">
        <v>43131</v>
      </c>
      <c r="C450" s="62" t="s">
        <v>86</v>
      </c>
      <c r="D450" s="63">
        <f t="shared" si="30"/>
        <v>0</v>
      </c>
      <c r="E450" s="63" t="str">
        <f t="shared" si="31"/>
        <v>PIERRE</v>
      </c>
      <c r="F450" s="57"/>
      <c r="G450" s="57">
        <v>200</v>
      </c>
      <c r="H450" s="64">
        <f t="shared" si="28"/>
        <v>10</v>
      </c>
      <c r="J450" s="65">
        <f t="shared" si="29"/>
        <v>1</v>
      </c>
    </row>
    <row r="451" spans="1:10">
      <c r="A451" s="60">
        <v>446</v>
      </c>
      <c r="B451" s="61">
        <v>43131</v>
      </c>
      <c r="C451" s="62" t="s">
        <v>119</v>
      </c>
      <c r="D451" s="63" t="str">
        <f t="shared" si="30"/>
        <v>NKOLBON</v>
      </c>
      <c r="E451" s="63" t="str">
        <f t="shared" si="31"/>
        <v>BORIS</v>
      </c>
      <c r="F451" s="57"/>
      <c r="G451" s="57">
        <v>200</v>
      </c>
      <c r="H451" s="64">
        <f t="shared" si="28"/>
        <v>10</v>
      </c>
      <c r="J451" s="65">
        <f t="shared" si="29"/>
        <v>1</v>
      </c>
    </row>
    <row r="452" spans="1:10">
      <c r="A452" s="60">
        <v>447</v>
      </c>
      <c r="B452" s="61">
        <v>43132</v>
      </c>
      <c r="C452" s="62" t="s">
        <v>12</v>
      </c>
      <c r="D452" s="63">
        <f t="shared" si="30"/>
        <v>0</v>
      </c>
      <c r="E452" s="63" t="str">
        <f t="shared" si="31"/>
        <v>BORIS</v>
      </c>
      <c r="F452" s="57"/>
      <c r="G452" s="57">
        <v>500</v>
      </c>
      <c r="H452" s="64">
        <f t="shared" si="28"/>
        <v>25</v>
      </c>
      <c r="J452" s="65">
        <f t="shared" si="29"/>
        <v>2</v>
      </c>
    </row>
    <row r="453" spans="1:10">
      <c r="A453" s="60">
        <v>448</v>
      </c>
      <c r="B453" s="61">
        <v>43132</v>
      </c>
      <c r="C453" s="62" t="s">
        <v>182</v>
      </c>
      <c r="D453" s="63" t="str">
        <f t="shared" si="30"/>
        <v>ZONE DE RECASEMENT</v>
      </c>
      <c r="E453" s="63" t="str">
        <f t="shared" si="31"/>
        <v>BORIS</v>
      </c>
      <c r="F453" s="57"/>
      <c r="G453" s="57">
        <v>200</v>
      </c>
      <c r="H453" s="64">
        <f t="shared" si="28"/>
        <v>10</v>
      </c>
      <c r="J453" s="65">
        <f t="shared" si="29"/>
        <v>2</v>
      </c>
    </row>
    <row r="454" spans="1:10">
      <c r="A454" s="60">
        <v>449</v>
      </c>
      <c r="B454" s="61">
        <v>43132</v>
      </c>
      <c r="C454" s="62" t="s">
        <v>177</v>
      </c>
      <c r="D454" s="63" t="str">
        <f t="shared" si="30"/>
        <v>BWANG</v>
      </c>
      <c r="E454" s="63" t="str">
        <f t="shared" si="31"/>
        <v>BORIS</v>
      </c>
      <c r="F454" s="57"/>
      <c r="G454" s="57">
        <v>200</v>
      </c>
      <c r="H454" s="64">
        <f t="shared" si="28"/>
        <v>10</v>
      </c>
      <c r="J454" s="65">
        <f t="shared" si="29"/>
        <v>2</v>
      </c>
    </row>
    <row r="455" spans="1:10">
      <c r="A455" s="60">
        <v>450</v>
      </c>
      <c r="B455" s="61">
        <v>43132</v>
      </c>
      <c r="C455" s="62" t="s">
        <v>56</v>
      </c>
      <c r="D455" s="63" t="str">
        <f t="shared" si="30"/>
        <v>CARREFOUR ARI</v>
      </c>
      <c r="E455" s="63" t="str">
        <f t="shared" si="31"/>
        <v>BORIS</v>
      </c>
      <c r="F455" s="57"/>
      <c r="G455" s="57">
        <v>700</v>
      </c>
      <c r="H455" s="64">
        <f t="shared" ref="H455:H518" si="32">(F455+G455)/20</f>
        <v>35</v>
      </c>
      <c r="J455" s="65">
        <f t="shared" ref="J455:J518" si="33">IF(AND(B455&gt;=$K$4,B455&lt;=$K$5),MONTH(B455),0)</f>
        <v>2</v>
      </c>
    </row>
    <row r="456" spans="1:10">
      <c r="A456" s="60">
        <v>451</v>
      </c>
      <c r="B456" s="61">
        <v>43132</v>
      </c>
      <c r="C456" s="62" t="s">
        <v>127</v>
      </c>
      <c r="D456" s="63" t="str">
        <f t="shared" si="30"/>
        <v>ROND POINT CCC</v>
      </c>
      <c r="E456" s="63" t="str">
        <f t="shared" si="31"/>
        <v>PIERRE</v>
      </c>
      <c r="F456" s="57"/>
      <c r="G456" s="57">
        <v>100</v>
      </c>
      <c r="H456" s="64">
        <f t="shared" si="32"/>
        <v>5</v>
      </c>
      <c r="J456" s="65">
        <f t="shared" si="33"/>
        <v>2</v>
      </c>
    </row>
    <row r="457" spans="1:10">
      <c r="A457" s="60">
        <v>452</v>
      </c>
      <c r="B457" s="61">
        <v>43132</v>
      </c>
      <c r="C457" s="62" t="s">
        <v>61</v>
      </c>
      <c r="D457" s="63">
        <f t="shared" si="30"/>
        <v>0</v>
      </c>
      <c r="E457" s="63" t="str">
        <f t="shared" si="31"/>
        <v>PIERRE</v>
      </c>
      <c r="F457" s="57"/>
      <c r="G457" s="57">
        <v>40</v>
      </c>
      <c r="H457" s="64">
        <f t="shared" si="32"/>
        <v>2</v>
      </c>
      <c r="J457" s="65">
        <f t="shared" si="33"/>
        <v>2</v>
      </c>
    </row>
    <row r="458" spans="1:10">
      <c r="A458" s="60">
        <v>453</v>
      </c>
      <c r="B458" s="61">
        <v>43132</v>
      </c>
      <c r="C458" s="62" t="s">
        <v>170</v>
      </c>
      <c r="D458" s="63">
        <f t="shared" si="30"/>
        <v>0</v>
      </c>
      <c r="E458" s="63" t="str">
        <f t="shared" si="31"/>
        <v>PIERRE</v>
      </c>
      <c r="F458" s="57"/>
      <c r="G458" s="57">
        <v>120</v>
      </c>
      <c r="H458" s="64">
        <f t="shared" si="32"/>
        <v>6</v>
      </c>
      <c r="J458" s="65">
        <f t="shared" si="33"/>
        <v>2</v>
      </c>
    </row>
    <row r="459" spans="1:10">
      <c r="A459" s="60">
        <v>454</v>
      </c>
      <c r="B459" s="61">
        <v>43132</v>
      </c>
      <c r="C459" s="62" t="s">
        <v>138</v>
      </c>
      <c r="D459" s="63">
        <f t="shared" si="30"/>
        <v>0</v>
      </c>
      <c r="E459" s="63" t="str">
        <f t="shared" si="31"/>
        <v>PIERRE</v>
      </c>
      <c r="F459" s="57"/>
      <c r="G459" s="57">
        <v>100</v>
      </c>
      <c r="H459" s="64">
        <f t="shared" si="32"/>
        <v>5</v>
      </c>
      <c r="J459" s="65">
        <f t="shared" si="33"/>
        <v>2</v>
      </c>
    </row>
    <row r="460" spans="1:10">
      <c r="A460" s="60">
        <v>455</v>
      </c>
      <c r="B460" s="61">
        <v>43132</v>
      </c>
      <c r="C460" s="62" t="s">
        <v>140</v>
      </c>
      <c r="D460" s="63">
        <f t="shared" si="30"/>
        <v>0</v>
      </c>
      <c r="E460" s="63">
        <f t="shared" si="31"/>
        <v>0</v>
      </c>
      <c r="F460" s="57"/>
      <c r="G460" s="57">
        <v>500</v>
      </c>
      <c r="H460" s="64">
        <f t="shared" si="32"/>
        <v>25</v>
      </c>
      <c r="J460" s="65">
        <f t="shared" si="33"/>
        <v>2</v>
      </c>
    </row>
    <row r="461" spans="1:10">
      <c r="A461" s="60">
        <v>456</v>
      </c>
      <c r="B461" s="61">
        <v>43132</v>
      </c>
      <c r="C461" s="62" t="s">
        <v>133</v>
      </c>
      <c r="D461" s="63">
        <f t="shared" si="30"/>
        <v>0</v>
      </c>
      <c r="E461" s="63" t="str">
        <f t="shared" si="31"/>
        <v>BORIS</v>
      </c>
      <c r="F461" s="57"/>
      <c r="G461" s="57">
        <v>250</v>
      </c>
      <c r="H461" s="64">
        <f t="shared" si="32"/>
        <v>12.5</v>
      </c>
      <c r="J461" s="65">
        <f t="shared" si="33"/>
        <v>2</v>
      </c>
    </row>
    <row r="462" spans="1:10">
      <c r="A462" s="60">
        <v>457</v>
      </c>
      <c r="B462" s="61">
        <v>43132</v>
      </c>
      <c r="C462" s="62" t="s">
        <v>6</v>
      </c>
      <c r="D462" s="63">
        <f t="shared" si="30"/>
        <v>0</v>
      </c>
      <c r="E462" s="63" t="str">
        <f t="shared" si="31"/>
        <v>BORIS</v>
      </c>
      <c r="F462" s="57"/>
      <c r="G462" s="57">
        <v>240</v>
      </c>
      <c r="H462" s="64">
        <f t="shared" si="32"/>
        <v>12</v>
      </c>
      <c r="J462" s="65">
        <f t="shared" si="33"/>
        <v>2</v>
      </c>
    </row>
    <row r="463" spans="1:10">
      <c r="A463" s="60">
        <v>458</v>
      </c>
      <c r="B463" s="61">
        <v>43133</v>
      </c>
      <c r="C463" s="62" t="s">
        <v>140</v>
      </c>
      <c r="D463" s="63">
        <f t="shared" si="30"/>
        <v>0</v>
      </c>
      <c r="E463" s="63">
        <f t="shared" si="31"/>
        <v>0</v>
      </c>
      <c r="F463" s="57"/>
      <c r="G463" s="57">
        <v>700</v>
      </c>
      <c r="H463" s="64">
        <f t="shared" si="32"/>
        <v>35</v>
      </c>
      <c r="J463" s="65">
        <f t="shared" si="33"/>
        <v>2</v>
      </c>
    </row>
    <row r="464" spans="1:10">
      <c r="A464" s="60">
        <v>459</v>
      </c>
      <c r="B464" s="61">
        <v>43133</v>
      </c>
      <c r="C464" s="62" t="s">
        <v>155</v>
      </c>
      <c r="D464" s="63" t="str">
        <f t="shared" si="30"/>
        <v>JAPOMA</v>
      </c>
      <c r="E464" s="63" t="str">
        <f t="shared" si="31"/>
        <v>PIERRE</v>
      </c>
      <c r="F464" s="57"/>
      <c r="G464" s="57">
        <v>200</v>
      </c>
      <c r="H464" s="64">
        <f t="shared" si="32"/>
        <v>10</v>
      </c>
      <c r="J464" s="65">
        <f t="shared" si="33"/>
        <v>2</v>
      </c>
    </row>
    <row r="465" spans="1:10">
      <c r="A465" s="60">
        <v>460</v>
      </c>
      <c r="B465" s="61">
        <v>43133</v>
      </c>
      <c r="C465" s="62" t="s">
        <v>8</v>
      </c>
      <c r="D465" s="63" t="str">
        <f t="shared" si="30"/>
        <v>NGODI BAKOKO</v>
      </c>
      <c r="E465" s="63" t="str">
        <f t="shared" si="31"/>
        <v>BORIS</v>
      </c>
      <c r="F465" s="57"/>
      <c r="G465" s="57">
        <v>700</v>
      </c>
      <c r="H465" s="64">
        <f t="shared" si="32"/>
        <v>35</v>
      </c>
      <c r="J465" s="65">
        <f t="shared" si="33"/>
        <v>2</v>
      </c>
    </row>
    <row r="466" spans="1:10">
      <c r="A466" s="60">
        <v>461</v>
      </c>
      <c r="B466" s="61">
        <v>43133</v>
      </c>
      <c r="C466" s="62" t="s">
        <v>155</v>
      </c>
      <c r="D466" s="63" t="str">
        <f t="shared" si="30"/>
        <v>JAPOMA</v>
      </c>
      <c r="E466" s="63" t="str">
        <f t="shared" si="31"/>
        <v>PIERRE</v>
      </c>
      <c r="F466" s="57"/>
      <c r="G466" s="57">
        <v>100</v>
      </c>
      <c r="H466" s="64">
        <f t="shared" si="32"/>
        <v>5</v>
      </c>
      <c r="J466" s="65">
        <f t="shared" si="33"/>
        <v>2</v>
      </c>
    </row>
    <row r="467" spans="1:10">
      <c r="A467" s="60">
        <v>462</v>
      </c>
      <c r="B467" s="61">
        <v>43133</v>
      </c>
      <c r="C467" s="62" t="s">
        <v>88</v>
      </c>
      <c r="D467" s="63">
        <f t="shared" si="30"/>
        <v>0</v>
      </c>
      <c r="E467" s="63" t="str">
        <f t="shared" si="31"/>
        <v>PIERRE</v>
      </c>
      <c r="F467" s="57"/>
      <c r="G467" s="57">
        <v>200</v>
      </c>
      <c r="H467" s="64">
        <f t="shared" si="32"/>
        <v>10</v>
      </c>
      <c r="J467" s="65">
        <f t="shared" si="33"/>
        <v>2</v>
      </c>
    </row>
    <row r="468" spans="1:10">
      <c r="A468" s="60">
        <v>463</v>
      </c>
      <c r="B468" s="61">
        <v>43133</v>
      </c>
      <c r="C468" s="62" t="s">
        <v>7</v>
      </c>
      <c r="D468" s="63" t="str">
        <f t="shared" si="30"/>
        <v>NGODI BAKOKO</v>
      </c>
      <c r="E468" s="63" t="str">
        <f t="shared" si="31"/>
        <v>BORIS</v>
      </c>
      <c r="F468" s="57"/>
      <c r="G468" s="57">
        <v>100</v>
      </c>
      <c r="H468" s="64">
        <f t="shared" si="32"/>
        <v>5</v>
      </c>
      <c r="J468" s="65">
        <f t="shared" si="33"/>
        <v>2</v>
      </c>
    </row>
    <row r="469" spans="1:10">
      <c r="A469" s="60">
        <v>464</v>
      </c>
      <c r="B469" s="61">
        <v>43133</v>
      </c>
      <c r="C469" s="62" t="s">
        <v>142</v>
      </c>
      <c r="D469" s="63">
        <f t="shared" si="30"/>
        <v>0</v>
      </c>
      <c r="E469" s="63" t="str">
        <f t="shared" si="31"/>
        <v>PIERRE</v>
      </c>
      <c r="F469" s="57"/>
      <c r="G469" s="57">
        <v>60</v>
      </c>
      <c r="H469" s="64">
        <f t="shared" si="32"/>
        <v>3</v>
      </c>
      <c r="J469" s="65">
        <f t="shared" si="33"/>
        <v>2</v>
      </c>
    </row>
    <row r="470" spans="1:10">
      <c r="A470" s="60">
        <v>465</v>
      </c>
      <c r="B470" s="61">
        <v>43133</v>
      </c>
      <c r="C470" s="62" t="s">
        <v>19</v>
      </c>
      <c r="D470" s="63">
        <f t="shared" si="30"/>
        <v>0</v>
      </c>
      <c r="E470" s="63" t="str">
        <f t="shared" si="31"/>
        <v>PIERRE</v>
      </c>
      <c r="F470" s="57"/>
      <c r="G470" s="57">
        <v>60</v>
      </c>
      <c r="H470" s="64">
        <f t="shared" si="32"/>
        <v>3</v>
      </c>
      <c r="J470" s="65">
        <f t="shared" si="33"/>
        <v>2</v>
      </c>
    </row>
    <row r="471" spans="1:10">
      <c r="A471" s="60">
        <v>466</v>
      </c>
      <c r="B471" s="61">
        <v>43133</v>
      </c>
      <c r="C471" s="62" t="s">
        <v>254</v>
      </c>
      <c r="D471" s="63" t="str">
        <f t="shared" si="30"/>
        <v>LOGBABA</v>
      </c>
      <c r="E471" s="63" t="str">
        <f t="shared" si="31"/>
        <v>PIERRE</v>
      </c>
      <c r="F471" s="57"/>
      <c r="G471" s="57">
        <v>100</v>
      </c>
      <c r="H471" s="64">
        <f t="shared" si="32"/>
        <v>5</v>
      </c>
      <c r="J471" s="65">
        <f t="shared" si="33"/>
        <v>2</v>
      </c>
    </row>
    <row r="472" spans="1:10">
      <c r="A472" s="60">
        <v>467</v>
      </c>
      <c r="B472" s="61">
        <v>43133</v>
      </c>
      <c r="C472" s="62" t="s">
        <v>174</v>
      </c>
      <c r="D472" s="63">
        <f t="shared" si="30"/>
        <v>0</v>
      </c>
      <c r="E472" s="63" t="str">
        <f t="shared" si="31"/>
        <v>PIERRE</v>
      </c>
      <c r="F472" s="57"/>
      <c r="G472" s="57">
        <v>180</v>
      </c>
      <c r="H472" s="64">
        <f t="shared" si="32"/>
        <v>9</v>
      </c>
      <c r="J472" s="65">
        <f t="shared" si="33"/>
        <v>2</v>
      </c>
    </row>
    <row r="473" spans="1:10">
      <c r="A473" s="60">
        <v>468</v>
      </c>
      <c r="B473" s="61">
        <v>43133</v>
      </c>
      <c r="C473" s="62" t="s">
        <v>65</v>
      </c>
      <c r="D473" s="63" t="str">
        <f t="shared" si="30"/>
        <v>CARREFOUR ST TROPEZ</v>
      </c>
      <c r="E473" s="63" t="str">
        <f t="shared" si="31"/>
        <v>PIERRE</v>
      </c>
      <c r="F473" s="57"/>
      <c r="G473" s="57">
        <v>100</v>
      </c>
      <c r="H473" s="64">
        <f t="shared" si="32"/>
        <v>5</v>
      </c>
      <c r="J473" s="65">
        <f t="shared" si="33"/>
        <v>2</v>
      </c>
    </row>
    <row r="474" spans="1:10">
      <c r="A474" s="60">
        <v>469</v>
      </c>
      <c r="B474" s="61">
        <v>43134</v>
      </c>
      <c r="C474" s="62" t="s">
        <v>15</v>
      </c>
      <c r="D474" s="63" t="str">
        <f t="shared" si="30"/>
        <v>NGODI BAKOKO</v>
      </c>
      <c r="E474" s="63" t="str">
        <f t="shared" si="31"/>
        <v>BORIS</v>
      </c>
      <c r="F474" s="57"/>
      <c r="G474" s="57">
        <v>100</v>
      </c>
      <c r="H474" s="64">
        <f t="shared" si="32"/>
        <v>5</v>
      </c>
      <c r="J474" s="65">
        <f t="shared" si="33"/>
        <v>2</v>
      </c>
    </row>
    <row r="475" spans="1:10">
      <c r="A475" s="60">
        <v>470</v>
      </c>
      <c r="B475" s="61">
        <v>43134</v>
      </c>
      <c r="C475" s="62" t="s">
        <v>2</v>
      </c>
      <c r="D475" s="63">
        <f t="shared" si="30"/>
        <v>0</v>
      </c>
      <c r="E475" s="63" t="str">
        <f t="shared" si="31"/>
        <v>BORIS</v>
      </c>
      <c r="F475" s="57"/>
      <c r="G475" s="57">
        <v>50</v>
      </c>
      <c r="H475" s="64">
        <f t="shared" si="32"/>
        <v>2.5</v>
      </c>
      <c r="J475" s="65">
        <f t="shared" si="33"/>
        <v>2</v>
      </c>
    </row>
    <row r="476" spans="1:10">
      <c r="A476" s="60">
        <v>471</v>
      </c>
      <c r="B476" s="61">
        <v>43134</v>
      </c>
      <c r="C476" s="62" t="s">
        <v>205</v>
      </c>
      <c r="D476" s="63" t="str">
        <f t="shared" si="30"/>
        <v>DEIDO</v>
      </c>
      <c r="E476" s="63" t="str">
        <f t="shared" si="31"/>
        <v>BORIS</v>
      </c>
      <c r="F476" s="57"/>
      <c r="G476" s="57">
        <v>150</v>
      </c>
      <c r="H476" s="64">
        <f t="shared" si="32"/>
        <v>7.5</v>
      </c>
      <c r="J476" s="65">
        <f t="shared" si="33"/>
        <v>2</v>
      </c>
    </row>
    <row r="477" spans="1:10">
      <c r="A477" s="60">
        <v>472</v>
      </c>
      <c r="B477" s="61">
        <v>43134</v>
      </c>
      <c r="C477" s="62" t="s">
        <v>3</v>
      </c>
      <c r="D477" s="63">
        <f t="shared" si="30"/>
        <v>0</v>
      </c>
      <c r="E477" s="63" t="str">
        <f t="shared" si="31"/>
        <v>BORIS</v>
      </c>
      <c r="F477" s="57"/>
      <c r="G477" s="57">
        <v>200</v>
      </c>
      <c r="H477" s="64">
        <f t="shared" si="32"/>
        <v>10</v>
      </c>
      <c r="J477" s="65">
        <f t="shared" si="33"/>
        <v>2</v>
      </c>
    </row>
    <row r="478" spans="1:10">
      <c r="A478" s="60">
        <v>473</v>
      </c>
      <c r="B478" s="61">
        <v>43134</v>
      </c>
      <c r="C478" s="62" t="s">
        <v>241</v>
      </c>
      <c r="D478" s="63" t="str">
        <f t="shared" si="30"/>
        <v>NEW BELL</v>
      </c>
      <c r="E478" s="63" t="str">
        <f t="shared" si="31"/>
        <v>PIERRE</v>
      </c>
      <c r="F478" s="57"/>
      <c r="G478" s="57">
        <v>60</v>
      </c>
      <c r="H478" s="64">
        <f t="shared" si="32"/>
        <v>3</v>
      </c>
      <c r="J478" s="65">
        <f t="shared" si="33"/>
        <v>2</v>
      </c>
    </row>
    <row r="479" spans="1:10">
      <c r="A479" s="60">
        <v>474</v>
      </c>
      <c r="B479" s="61">
        <v>43134</v>
      </c>
      <c r="C479" s="62" t="s">
        <v>254</v>
      </c>
      <c r="D479" s="63" t="str">
        <f t="shared" si="30"/>
        <v>LOGBABA</v>
      </c>
      <c r="E479" s="63" t="str">
        <f t="shared" si="31"/>
        <v>PIERRE</v>
      </c>
      <c r="F479" s="57"/>
      <c r="G479" s="57">
        <v>100</v>
      </c>
      <c r="H479" s="64">
        <f t="shared" si="32"/>
        <v>5</v>
      </c>
      <c r="J479" s="65">
        <f t="shared" si="33"/>
        <v>2</v>
      </c>
    </row>
    <row r="480" spans="1:10">
      <c r="A480" s="60">
        <v>475</v>
      </c>
      <c r="B480" s="61">
        <v>43134</v>
      </c>
      <c r="C480" s="62" t="s">
        <v>152</v>
      </c>
      <c r="D480" s="63">
        <f t="shared" si="30"/>
        <v>0</v>
      </c>
      <c r="E480" s="63" t="str">
        <f t="shared" si="31"/>
        <v>PIERRE</v>
      </c>
      <c r="F480" s="57"/>
      <c r="G480" s="57">
        <v>700</v>
      </c>
      <c r="H480" s="64">
        <f t="shared" si="32"/>
        <v>35</v>
      </c>
      <c r="J480" s="65">
        <f t="shared" si="33"/>
        <v>2</v>
      </c>
    </row>
    <row r="481" spans="1:10">
      <c r="A481" s="60">
        <v>476</v>
      </c>
      <c r="B481" s="61">
        <v>43134</v>
      </c>
      <c r="C481" s="62" t="s">
        <v>172</v>
      </c>
      <c r="D481" s="63" t="str">
        <f t="shared" si="30"/>
        <v>JAPOMA</v>
      </c>
      <c r="E481" s="63" t="str">
        <f t="shared" si="31"/>
        <v>PIERRE</v>
      </c>
      <c r="F481" s="57"/>
      <c r="G481" s="57">
        <v>600</v>
      </c>
      <c r="H481" s="64">
        <f t="shared" si="32"/>
        <v>30</v>
      </c>
      <c r="J481" s="65">
        <f t="shared" si="33"/>
        <v>2</v>
      </c>
    </row>
    <row r="482" spans="1:10">
      <c r="A482" s="60">
        <v>477</v>
      </c>
      <c r="B482" s="61">
        <v>43134</v>
      </c>
      <c r="C482" s="62" t="s">
        <v>50</v>
      </c>
      <c r="D482" s="63">
        <f t="shared" si="30"/>
        <v>0</v>
      </c>
      <c r="E482" s="63" t="str">
        <f t="shared" si="31"/>
        <v>PIERRE</v>
      </c>
      <c r="F482" s="57"/>
      <c r="G482" s="57">
        <v>100</v>
      </c>
      <c r="H482" s="64">
        <f t="shared" si="32"/>
        <v>5</v>
      </c>
      <c r="J482" s="65">
        <f t="shared" si="33"/>
        <v>2</v>
      </c>
    </row>
    <row r="483" spans="1:10">
      <c r="A483" s="60">
        <v>478</v>
      </c>
      <c r="B483" s="61">
        <v>43134</v>
      </c>
      <c r="C483" s="62" t="s">
        <v>123</v>
      </c>
      <c r="D483" s="63" t="str">
        <f t="shared" si="30"/>
        <v>ARI-FACE NEPTUNE</v>
      </c>
      <c r="E483" s="63" t="str">
        <f t="shared" si="31"/>
        <v>PIERRE</v>
      </c>
      <c r="F483" s="57"/>
      <c r="G483" s="57">
        <v>700</v>
      </c>
      <c r="H483" s="64">
        <f t="shared" si="32"/>
        <v>35</v>
      </c>
      <c r="J483" s="65">
        <f t="shared" si="33"/>
        <v>2</v>
      </c>
    </row>
    <row r="484" spans="1:10">
      <c r="A484" s="60">
        <v>479</v>
      </c>
      <c r="B484" s="61">
        <v>43134</v>
      </c>
      <c r="C484" s="62" t="s">
        <v>69</v>
      </c>
      <c r="D484" s="63">
        <f t="shared" si="30"/>
        <v>0</v>
      </c>
      <c r="E484" s="63">
        <f t="shared" si="31"/>
        <v>0</v>
      </c>
      <c r="F484" s="57"/>
      <c r="G484" s="57">
        <v>80</v>
      </c>
      <c r="H484" s="64">
        <f t="shared" si="32"/>
        <v>4</v>
      </c>
      <c r="J484" s="65">
        <f t="shared" si="33"/>
        <v>2</v>
      </c>
    </row>
    <row r="485" spans="1:10">
      <c r="A485" s="60">
        <v>480</v>
      </c>
      <c r="B485" s="61">
        <v>43134</v>
      </c>
      <c r="C485" s="62" t="s">
        <v>26</v>
      </c>
      <c r="D485" s="63" t="str">
        <f t="shared" si="30"/>
        <v>NKOLBON</v>
      </c>
      <c r="E485" s="63" t="str">
        <f t="shared" si="31"/>
        <v>PIERRE</v>
      </c>
      <c r="F485" s="57"/>
      <c r="G485" s="57">
        <v>50</v>
      </c>
      <c r="H485" s="64">
        <f t="shared" si="32"/>
        <v>2.5</v>
      </c>
      <c r="J485" s="65">
        <f t="shared" si="33"/>
        <v>2</v>
      </c>
    </row>
    <row r="486" spans="1:10">
      <c r="A486" s="60">
        <v>481</v>
      </c>
      <c r="B486" s="61">
        <v>43134</v>
      </c>
      <c r="C486" s="62" t="s">
        <v>90</v>
      </c>
      <c r="D486" s="63" t="str">
        <f t="shared" si="30"/>
        <v>JAPOMA</v>
      </c>
      <c r="E486" s="63" t="str">
        <f t="shared" si="31"/>
        <v>PIERRE</v>
      </c>
      <c r="F486" s="57"/>
      <c r="G486" s="57">
        <v>490</v>
      </c>
      <c r="H486" s="64">
        <f t="shared" si="32"/>
        <v>24.5</v>
      </c>
      <c r="J486" s="65">
        <f t="shared" si="33"/>
        <v>2</v>
      </c>
    </row>
    <row r="487" spans="1:10">
      <c r="A487" s="60">
        <v>482</v>
      </c>
      <c r="B487" s="61">
        <v>43134</v>
      </c>
      <c r="C487" s="62" t="s">
        <v>118</v>
      </c>
      <c r="D487" s="63">
        <f t="shared" si="30"/>
        <v>0</v>
      </c>
      <c r="E487" s="63" t="str">
        <f t="shared" si="31"/>
        <v>PIERRE</v>
      </c>
      <c r="F487" s="57"/>
      <c r="G487" s="57">
        <v>80</v>
      </c>
      <c r="H487" s="64">
        <f t="shared" si="32"/>
        <v>4</v>
      </c>
      <c r="J487" s="65">
        <f t="shared" si="33"/>
        <v>2</v>
      </c>
    </row>
    <row r="488" spans="1:10">
      <c r="A488" s="60">
        <v>483</v>
      </c>
      <c r="B488" s="61">
        <v>43136</v>
      </c>
      <c r="C488" s="62" t="s">
        <v>43</v>
      </c>
      <c r="D488" s="63">
        <f t="shared" si="30"/>
        <v>0</v>
      </c>
      <c r="E488" s="63" t="str">
        <f t="shared" si="31"/>
        <v>PIERRE</v>
      </c>
      <c r="F488" s="57"/>
      <c r="G488" s="57">
        <v>200</v>
      </c>
      <c r="H488" s="64">
        <f t="shared" si="32"/>
        <v>10</v>
      </c>
      <c r="J488" s="65">
        <f t="shared" si="33"/>
        <v>2</v>
      </c>
    </row>
    <row r="489" spans="1:10">
      <c r="A489" s="60">
        <v>484</v>
      </c>
      <c r="B489" s="61">
        <v>43136</v>
      </c>
      <c r="C489" s="62" t="s">
        <v>111</v>
      </c>
      <c r="D489" s="63">
        <f t="shared" si="30"/>
        <v>0</v>
      </c>
      <c r="E489" s="63" t="str">
        <f t="shared" si="31"/>
        <v>PIERRE</v>
      </c>
      <c r="F489" s="57"/>
      <c r="G489" s="57">
        <v>100</v>
      </c>
      <c r="H489" s="64">
        <f t="shared" si="32"/>
        <v>5</v>
      </c>
      <c r="J489" s="65">
        <f t="shared" si="33"/>
        <v>2</v>
      </c>
    </row>
    <row r="490" spans="1:10">
      <c r="A490" s="60">
        <v>485</v>
      </c>
      <c r="B490" s="61">
        <v>43136</v>
      </c>
      <c r="C490" s="62" t="s">
        <v>118</v>
      </c>
      <c r="D490" s="63">
        <f t="shared" ref="D490:D553" si="34">IF(C490&lt;&gt;"",VLOOKUP(C490,baseDonnees,2,FALSE),"")</f>
        <v>0</v>
      </c>
      <c r="E490" s="63" t="str">
        <f t="shared" ref="E490:E553" si="35">IF(C490&lt;&gt;"",VLOOKUP(C490,baseDonnees,3,FALSE),"")</f>
        <v>PIERRE</v>
      </c>
      <c r="F490" s="57"/>
      <c r="G490" s="57">
        <v>80</v>
      </c>
      <c r="H490" s="64">
        <f t="shared" si="32"/>
        <v>4</v>
      </c>
      <c r="J490" s="65">
        <f t="shared" si="33"/>
        <v>2</v>
      </c>
    </row>
    <row r="491" spans="1:10">
      <c r="A491" s="60">
        <v>486</v>
      </c>
      <c r="B491" s="61">
        <v>43136</v>
      </c>
      <c r="C491" s="62" t="s">
        <v>137</v>
      </c>
      <c r="D491" s="63">
        <f t="shared" si="34"/>
        <v>0</v>
      </c>
      <c r="E491" s="63" t="str">
        <f t="shared" si="35"/>
        <v>PIERRE</v>
      </c>
      <c r="F491" s="57"/>
      <c r="G491" s="57">
        <v>200</v>
      </c>
      <c r="H491" s="64">
        <f t="shared" si="32"/>
        <v>10</v>
      </c>
      <c r="J491" s="65">
        <f t="shared" si="33"/>
        <v>2</v>
      </c>
    </row>
    <row r="492" spans="1:10">
      <c r="A492" s="60">
        <v>487</v>
      </c>
      <c r="B492" s="61">
        <v>43136</v>
      </c>
      <c r="C492" s="62" t="s">
        <v>60</v>
      </c>
      <c r="D492" s="63" t="str">
        <f t="shared" si="34"/>
        <v>NGODI BAKOKO</v>
      </c>
      <c r="E492" s="63" t="str">
        <f t="shared" si="35"/>
        <v>BORIS</v>
      </c>
      <c r="F492" s="57"/>
      <c r="G492" s="57">
        <v>200</v>
      </c>
      <c r="H492" s="64">
        <f t="shared" si="32"/>
        <v>10</v>
      </c>
      <c r="J492" s="65">
        <f t="shared" si="33"/>
        <v>2</v>
      </c>
    </row>
    <row r="493" spans="1:10">
      <c r="A493" s="60">
        <v>488</v>
      </c>
      <c r="B493" s="61">
        <v>43136</v>
      </c>
      <c r="C493" s="62" t="s">
        <v>52</v>
      </c>
      <c r="D493" s="63" t="str">
        <f t="shared" si="34"/>
        <v>JAPOMA</v>
      </c>
      <c r="E493" s="63" t="str">
        <f t="shared" si="35"/>
        <v>PIERRE</v>
      </c>
      <c r="F493" s="57"/>
      <c r="G493" s="57">
        <v>500</v>
      </c>
      <c r="H493" s="64">
        <f t="shared" si="32"/>
        <v>25</v>
      </c>
      <c r="J493" s="65">
        <f t="shared" si="33"/>
        <v>2</v>
      </c>
    </row>
    <row r="494" spans="1:10">
      <c r="A494" s="60">
        <v>489</v>
      </c>
      <c r="B494" s="61">
        <v>43136</v>
      </c>
      <c r="C494" s="62" t="s">
        <v>79</v>
      </c>
      <c r="D494" s="63">
        <f t="shared" si="34"/>
        <v>0</v>
      </c>
      <c r="E494" s="63" t="str">
        <f t="shared" si="35"/>
        <v>PIERRE</v>
      </c>
      <c r="F494" s="57"/>
      <c r="G494" s="57">
        <v>700</v>
      </c>
      <c r="H494" s="64">
        <f t="shared" si="32"/>
        <v>35</v>
      </c>
      <c r="J494" s="65">
        <f t="shared" si="33"/>
        <v>2</v>
      </c>
    </row>
    <row r="495" spans="1:10">
      <c r="A495" s="60">
        <v>490</v>
      </c>
      <c r="B495" s="61">
        <v>43136</v>
      </c>
      <c r="C495" s="62" t="s">
        <v>158</v>
      </c>
      <c r="D495" s="63" t="str">
        <f t="shared" si="34"/>
        <v>ENTRÉE LYCEE</v>
      </c>
      <c r="E495" s="63" t="str">
        <f t="shared" si="35"/>
        <v>PIERRE</v>
      </c>
      <c r="F495" s="57"/>
      <c r="G495" s="57">
        <v>100</v>
      </c>
      <c r="H495" s="64">
        <f t="shared" si="32"/>
        <v>5</v>
      </c>
      <c r="J495" s="65">
        <f t="shared" si="33"/>
        <v>2</v>
      </c>
    </row>
    <row r="496" spans="1:10">
      <c r="A496" s="60">
        <v>491</v>
      </c>
      <c r="B496" s="61">
        <v>43136</v>
      </c>
      <c r="C496" s="62" t="s">
        <v>173</v>
      </c>
      <c r="D496" s="63" t="str">
        <f t="shared" si="34"/>
        <v>ARI-DEPOT GUINESS</v>
      </c>
      <c r="E496" s="63" t="str">
        <f t="shared" si="35"/>
        <v>PIERRE</v>
      </c>
      <c r="F496" s="57"/>
      <c r="G496" s="57">
        <v>50</v>
      </c>
      <c r="H496" s="64">
        <f t="shared" si="32"/>
        <v>2.5</v>
      </c>
      <c r="J496" s="65">
        <f t="shared" si="33"/>
        <v>2</v>
      </c>
    </row>
    <row r="497" spans="1:10">
      <c r="A497" s="60">
        <v>492</v>
      </c>
      <c r="B497" s="61">
        <v>43136</v>
      </c>
      <c r="C497" s="62" t="s">
        <v>108</v>
      </c>
      <c r="D497" s="63">
        <f t="shared" si="34"/>
        <v>0</v>
      </c>
      <c r="E497" s="63" t="str">
        <f t="shared" si="35"/>
        <v>BORIS</v>
      </c>
      <c r="F497" s="57"/>
      <c r="G497" s="57">
        <v>120</v>
      </c>
      <c r="H497" s="64">
        <f t="shared" si="32"/>
        <v>6</v>
      </c>
      <c r="J497" s="65">
        <f t="shared" si="33"/>
        <v>2</v>
      </c>
    </row>
    <row r="498" spans="1:10">
      <c r="A498" s="60">
        <v>493</v>
      </c>
      <c r="B498" s="61">
        <v>43136</v>
      </c>
      <c r="C498" s="62" t="s">
        <v>179</v>
      </c>
      <c r="D498" s="63">
        <f t="shared" si="34"/>
        <v>0</v>
      </c>
      <c r="E498" s="63" t="str">
        <f t="shared" si="35"/>
        <v>BORIS</v>
      </c>
      <c r="F498" s="57"/>
      <c r="G498" s="57">
        <v>25</v>
      </c>
      <c r="H498" s="64">
        <f t="shared" si="32"/>
        <v>1.25</v>
      </c>
      <c r="J498" s="65">
        <f t="shared" si="33"/>
        <v>2</v>
      </c>
    </row>
    <row r="499" spans="1:10">
      <c r="A499" s="60">
        <v>494</v>
      </c>
      <c r="B499" s="61">
        <v>43137</v>
      </c>
      <c r="C499" s="62" t="s">
        <v>105</v>
      </c>
      <c r="D499" s="63">
        <f t="shared" si="34"/>
        <v>0</v>
      </c>
      <c r="E499" s="63" t="str">
        <f t="shared" si="35"/>
        <v>BORIS</v>
      </c>
      <c r="F499" s="57"/>
      <c r="G499" s="57">
        <v>50</v>
      </c>
      <c r="H499" s="64">
        <f t="shared" si="32"/>
        <v>2.5</v>
      </c>
      <c r="J499" s="65">
        <f t="shared" si="33"/>
        <v>2</v>
      </c>
    </row>
    <row r="500" spans="1:10">
      <c r="A500" s="60">
        <v>495</v>
      </c>
      <c r="B500" s="61">
        <v>43137</v>
      </c>
      <c r="C500" s="62" t="s">
        <v>159</v>
      </c>
      <c r="D500" s="63" t="str">
        <f t="shared" si="34"/>
        <v>B</v>
      </c>
      <c r="E500" s="63" t="str">
        <f t="shared" si="35"/>
        <v>BORIS</v>
      </c>
      <c r="F500" s="57"/>
      <c r="G500" s="57">
        <v>50</v>
      </c>
      <c r="H500" s="64">
        <f t="shared" si="32"/>
        <v>2.5</v>
      </c>
      <c r="J500" s="65">
        <f t="shared" si="33"/>
        <v>2</v>
      </c>
    </row>
    <row r="501" spans="1:10">
      <c r="A501" s="60">
        <v>496</v>
      </c>
      <c r="B501" s="61">
        <v>43137</v>
      </c>
      <c r="C501" s="62" t="s">
        <v>173</v>
      </c>
      <c r="D501" s="63" t="str">
        <f t="shared" si="34"/>
        <v>ARI-DEPOT GUINESS</v>
      </c>
      <c r="E501" s="63" t="str">
        <f t="shared" si="35"/>
        <v>PIERRE</v>
      </c>
      <c r="F501" s="57"/>
      <c r="G501" s="57">
        <v>150</v>
      </c>
      <c r="H501" s="64">
        <f t="shared" si="32"/>
        <v>7.5</v>
      </c>
      <c r="J501" s="65">
        <f t="shared" si="33"/>
        <v>2</v>
      </c>
    </row>
    <row r="502" spans="1:10">
      <c r="A502" s="60">
        <v>497</v>
      </c>
      <c r="B502" s="61">
        <v>43137</v>
      </c>
      <c r="C502" s="62" t="s">
        <v>10</v>
      </c>
      <c r="D502" s="63" t="str">
        <f t="shared" si="34"/>
        <v>YASSA</v>
      </c>
      <c r="E502" s="63" t="str">
        <f t="shared" si="35"/>
        <v>BORIS</v>
      </c>
      <c r="F502" s="57"/>
      <c r="G502" s="57">
        <v>100</v>
      </c>
      <c r="H502" s="64">
        <f t="shared" si="32"/>
        <v>5</v>
      </c>
      <c r="J502" s="65">
        <f t="shared" si="33"/>
        <v>2</v>
      </c>
    </row>
    <row r="503" spans="1:10">
      <c r="A503" s="60">
        <v>498</v>
      </c>
      <c r="B503" s="61">
        <v>43137</v>
      </c>
      <c r="C503" s="62" t="s">
        <v>163</v>
      </c>
      <c r="D503" s="63" t="str">
        <f t="shared" si="34"/>
        <v>NGODI BAKOKO</v>
      </c>
      <c r="E503" s="63" t="str">
        <f t="shared" si="35"/>
        <v>PIERRE</v>
      </c>
      <c r="F503" s="57"/>
      <c r="G503" s="57">
        <v>100</v>
      </c>
      <c r="H503" s="64">
        <f t="shared" si="32"/>
        <v>5</v>
      </c>
      <c r="J503" s="65">
        <f t="shared" si="33"/>
        <v>2</v>
      </c>
    </row>
    <row r="504" spans="1:10">
      <c r="A504" s="60">
        <v>499</v>
      </c>
      <c r="B504" s="61">
        <v>43137</v>
      </c>
      <c r="C504" s="62" t="s">
        <v>46</v>
      </c>
      <c r="D504" s="63" t="str">
        <f t="shared" si="34"/>
        <v>PK12</v>
      </c>
      <c r="E504" s="63" t="str">
        <f t="shared" si="35"/>
        <v>PIERRE</v>
      </c>
      <c r="F504" s="57"/>
      <c r="G504" s="57">
        <v>200</v>
      </c>
      <c r="H504" s="64">
        <f t="shared" si="32"/>
        <v>10</v>
      </c>
      <c r="J504" s="65">
        <f t="shared" si="33"/>
        <v>2</v>
      </c>
    </row>
    <row r="505" spans="1:10">
      <c r="A505" s="60">
        <v>500</v>
      </c>
      <c r="B505" s="61">
        <v>43137</v>
      </c>
      <c r="C505" s="62" t="s">
        <v>50</v>
      </c>
      <c r="D505" s="63">
        <f t="shared" si="34"/>
        <v>0</v>
      </c>
      <c r="E505" s="63" t="str">
        <f t="shared" si="35"/>
        <v>PIERRE</v>
      </c>
      <c r="F505" s="57"/>
      <c r="G505" s="57">
        <v>100</v>
      </c>
      <c r="H505" s="64">
        <f t="shared" si="32"/>
        <v>5</v>
      </c>
      <c r="J505" s="65">
        <f t="shared" si="33"/>
        <v>2</v>
      </c>
    </row>
    <row r="506" spans="1:10">
      <c r="A506" s="60">
        <v>501</v>
      </c>
      <c r="B506" s="61">
        <v>43137</v>
      </c>
      <c r="C506" s="62" t="s">
        <v>116</v>
      </c>
      <c r="D506" s="63">
        <f t="shared" si="34"/>
        <v>0</v>
      </c>
      <c r="E506" s="63" t="str">
        <f t="shared" si="35"/>
        <v>PIERRE</v>
      </c>
      <c r="F506" s="57"/>
      <c r="G506" s="57">
        <v>200</v>
      </c>
      <c r="H506" s="64">
        <f t="shared" si="32"/>
        <v>10</v>
      </c>
      <c r="J506" s="65">
        <f t="shared" si="33"/>
        <v>2</v>
      </c>
    </row>
    <row r="507" spans="1:10">
      <c r="A507" s="60">
        <v>502</v>
      </c>
      <c r="B507" s="61">
        <v>43137</v>
      </c>
      <c r="C507" s="62" t="s">
        <v>180</v>
      </c>
      <c r="D507" s="63" t="str">
        <f t="shared" si="34"/>
        <v>YATIKA</v>
      </c>
      <c r="E507" s="63" t="str">
        <f t="shared" si="35"/>
        <v>PIERRE</v>
      </c>
      <c r="F507" s="57"/>
      <c r="G507" s="57">
        <v>100</v>
      </c>
      <c r="H507" s="64">
        <f t="shared" si="32"/>
        <v>5</v>
      </c>
      <c r="J507" s="65">
        <f t="shared" si="33"/>
        <v>2</v>
      </c>
    </row>
    <row r="508" spans="1:10">
      <c r="A508" s="60">
        <v>503</v>
      </c>
      <c r="B508" s="61">
        <v>43137</v>
      </c>
      <c r="C508" s="62" t="s">
        <v>36</v>
      </c>
      <c r="D508" s="63" t="str">
        <f t="shared" si="34"/>
        <v>NGODI BAKOKO</v>
      </c>
      <c r="E508" s="63" t="str">
        <f t="shared" si="35"/>
        <v>PIERRE</v>
      </c>
      <c r="F508" s="57"/>
      <c r="G508" s="57">
        <v>100</v>
      </c>
      <c r="H508" s="64">
        <f t="shared" si="32"/>
        <v>5</v>
      </c>
      <c r="J508" s="65">
        <f t="shared" si="33"/>
        <v>2</v>
      </c>
    </row>
    <row r="509" spans="1:10">
      <c r="A509" s="60">
        <v>504</v>
      </c>
      <c r="B509" s="61">
        <v>43137</v>
      </c>
      <c r="C509" s="62" t="s">
        <v>113</v>
      </c>
      <c r="D509" s="63" t="str">
        <f t="shared" si="34"/>
        <v>DAKAR</v>
      </c>
      <c r="E509" s="63" t="str">
        <f t="shared" si="35"/>
        <v>PIERRE</v>
      </c>
      <c r="F509" s="57"/>
      <c r="G509" s="57">
        <v>150</v>
      </c>
      <c r="H509" s="64">
        <f t="shared" si="32"/>
        <v>7.5</v>
      </c>
      <c r="J509" s="65">
        <f t="shared" si="33"/>
        <v>2</v>
      </c>
    </row>
    <row r="510" spans="1:10">
      <c r="A510" s="60">
        <v>505</v>
      </c>
      <c r="B510" s="61">
        <v>43137</v>
      </c>
      <c r="C510" s="62" t="s">
        <v>47</v>
      </c>
      <c r="D510" s="63">
        <f t="shared" si="34"/>
        <v>0</v>
      </c>
      <c r="E510" s="63" t="str">
        <f t="shared" si="35"/>
        <v>PIERRE</v>
      </c>
      <c r="F510" s="57"/>
      <c r="G510" s="57">
        <v>150</v>
      </c>
      <c r="H510" s="64">
        <f t="shared" si="32"/>
        <v>7.5</v>
      </c>
      <c r="J510" s="65">
        <f t="shared" si="33"/>
        <v>2</v>
      </c>
    </row>
    <row r="511" spans="1:10">
      <c r="A511" s="60">
        <v>506</v>
      </c>
      <c r="B511" s="61">
        <v>43137</v>
      </c>
      <c r="C511" s="62" t="s">
        <v>77</v>
      </c>
      <c r="D511" s="63">
        <f t="shared" si="34"/>
        <v>0</v>
      </c>
      <c r="E511" s="63" t="str">
        <f t="shared" si="35"/>
        <v>BORIS</v>
      </c>
      <c r="F511" s="57"/>
      <c r="G511" s="57">
        <v>100</v>
      </c>
      <c r="H511" s="64">
        <f t="shared" si="32"/>
        <v>5</v>
      </c>
      <c r="J511" s="65">
        <f t="shared" si="33"/>
        <v>2</v>
      </c>
    </row>
    <row r="512" spans="1:10">
      <c r="A512" s="60">
        <v>507</v>
      </c>
      <c r="B512" s="61">
        <v>43137</v>
      </c>
      <c r="C512" s="62" t="s">
        <v>177</v>
      </c>
      <c r="D512" s="63" t="str">
        <f t="shared" si="34"/>
        <v>BWANG</v>
      </c>
      <c r="E512" s="63" t="str">
        <f t="shared" si="35"/>
        <v>BORIS</v>
      </c>
      <c r="F512" s="57"/>
      <c r="G512" s="57">
        <v>250</v>
      </c>
      <c r="H512" s="64">
        <f t="shared" si="32"/>
        <v>12.5</v>
      </c>
      <c r="J512" s="65">
        <f t="shared" si="33"/>
        <v>2</v>
      </c>
    </row>
    <row r="513" spans="1:10">
      <c r="A513" s="60">
        <v>508</v>
      </c>
      <c r="B513" s="61">
        <v>43137</v>
      </c>
      <c r="C513" s="62" t="s">
        <v>146</v>
      </c>
      <c r="D513" s="63" t="str">
        <f t="shared" si="34"/>
        <v>PARIZO</v>
      </c>
      <c r="E513" s="63" t="str">
        <f t="shared" si="35"/>
        <v>BORIS</v>
      </c>
      <c r="F513" s="57"/>
      <c r="G513" s="57">
        <v>200</v>
      </c>
      <c r="H513" s="64">
        <f t="shared" si="32"/>
        <v>10</v>
      </c>
      <c r="J513" s="65">
        <f t="shared" si="33"/>
        <v>2</v>
      </c>
    </row>
    <row r="514" spans="1:10">
      <c r="A514" s="60">
        <v>509</v>
      </c>
      <c r="B514" s="61">
        <v>43137</v>
      </c>
      <c r="C514" s="62" t="s">
        <v>89</v>
      </c>
      <c r="D514" s="63" t="str">
        <f t="shared" si="34"/>
        <v>AXE 3 BORDELLE</v>
      </c>
      <c r="E514" s="63" t="str">
        <f t="shared" si="35"/>
        <v>BORIS</v>
      </c>
      <c r="F514" s="57"/>
      <c r="G514" s="57">
        <v>150</v>
      </c>
      <c r="H514" s="64">
        <f t="shared" si="32"/>
        <v>7.5</v>
      </c>
      <c r="J514" s="65">
        <f t="shared" si="33"/>
        <v>2</v>
      </c>
    </row>
    <row r="515" spans="1:10">
      <c r="A515" s="60">
        <v>510</v>
      </c>
      <c r="B515" s="61">
        <v>43137</v>
      </c>
      <c r="C515" s="62" t="s">
        <v>4</v>
      </c>
      <c r="D515" s="63">
        <f t="shared" si="34"/>
        <v>0</v>
      </c>
      <c r="E515" s="63" t="str">
        <f t="shared" si="35"/>
        <v>PIERRE</v>
      </c>
      <c r="F515" s="57"/>
      <c r="G515" s="57">
        <v>140</v>
      </c>
      <c r="H515" s="64">
        <f t="shared" si="32"/>
        <v>7</v>
      </c>
      <c r="J515" s="65">
        <f t="shared" si="33"/>
        <v>2</v>
      </c>
    </row>
    <row r="516" spans="1:10">
      <c r="A516" s="60">
        <v>511</v>
      </c>
      <c r="B516" s="61">
        <v>43137</v>
      </c>
      <c r="C516" s="62" t="s">
        <v>144</v>
      </c>
      <c r="D516" s="63">
        <f t="shared" si="34"/>
        <v>0</v>
      </c>
      <c r="E516" s="63" t="str">
        <f t="shared" si="35"/>
        <v>PIERRE</v>
      </c>
      <c r="F516" s="57"/>
      <c r="G516" s="57">
        <v>300</v>
      </c>
      <c r="H516" s="64">
        <f t="shared" si="32"/>
        <v>15</v>
      </c>
      <c r="J516" s="65">
        <f t="shared" si="33"/>
        <v>2</v>
      </c>
    </row>
    <row r="517" spans="1:10">
      <c r="A517" s="60">
        <v>512</v>
      </c>
      <c r="B517" s="61">
        <v>43137</v>
      </c>
      <c r="C517" s="62" t="s">
        <v>88</v>
      </c>
      <c r="D517" s="63">
        <f t="shared" si="34"/>
        <v>0</v>
      </c>
      <c r="E517" s="63" t="str">
        <f t="shared" si="35"/>
        <v>PIERRE</v>
      </c>
      <c r="F517" s="57"/>
      <c r="G517" s="57">
        <v>200</v>
      </c>
      <c r="H517" s="64">
        <f t="shared" si="32"/>
        <v>10</v>
      </c>
      <c r="J517" s="65">
        <f t="shared" si="33"/>
        <v>2</v>
      </c>
    </row>
    <row r="518" spans="1:10">
      <c r="A518" s="60">
        <v>513</v>
      </c>
      <c r="B518" s="61">
        <v>43137</v>
      </c>
      <c r="C518" s="62" t="s">
        <v>81</v>
      </c>
      <c r="D518" s="63">
        <f t="shared" si="34"/>
        <v>0</v>
      </c>
      <c r="E518" s="63" t="str">
        <f t="shared" si="35"/>
        <v>PIERRE</v>
      </c>
      <c r="F518" s="57"/>
      <c r="G518" s="57">
        <v>200</v>
      </c>
      <c r="H518" s="64">
        <f t="shared" si="32"/>
        <v>10</v>
      </c>
      <c r="J518" s="65">
        <f t="shared" si="33"/>
        <v>2</v>
      </c>
    </row>
    <row r="519" spans="1:10">
      <c r="A519" s="60">
        <v>514</v>
      </c>
      <c r="B519" s="61">
        <v>43137</v>
      </c>
      <c r="C519" s="62" t="s">
        <v>153</v>
      </c>
      <c r="D519" s="63">
        <f t="shared" si="34"/>
        <v>0</v>
      </c>
      <c r="E519" s="63" t="str">
        <f t="shared" si="35"/>
        <v>PIERRE</v>
      </c>
      <c r="F519" s="57"/>
      <c r="G519" s="57">
        <v>300</v>
      </c>
      <c r="H519" s="64">
        <f t="shared" ref="H519:H582" si="36">(F519+G519)/20</f>
        <v>15</v>
      </c>
      <c r="J519" s="65">
        <f t="shared" ref="J519:J582" si="37">IF(AND(B519&gt;=$K$4,B519&lt;=$K$5),MONTH(B519),0)</f>
        <v>2</v>
      </c>
    </row>
    <row r="520" spans="1:10">
      <c r="A520" s="60">
        <v>515</v>
      </c>
      <c r="B520" s="61">
        <v>43137</v>
      </c>
      <c r="C520" s="62" t="s">
        <v>23</v>
      </c>
      <c r="D520" s="63">
        <f t="shared" si="34"/>
        <v>0</v>
      </c>
      <c r="E520" s="63" t="str">
        <f t="shared" si="35"/>
        <v>PIERRE</v>
      </c>
      <c r="F520" s="57"/>
      <c r="G520" s="57">
        <v>100</v>
      </c>
      <c r="H520" s="64">
        <f t="shared" si="36"/>
        <v>5</v>
      </c>
      <c r="J520" s="65">
        <f t="shared" si="37"/>
        <v>2</v>
      </c>
    </row>
    <row r="521" spans="1:10">
      <c r="A521" s="60">
        <v>516</v>
      </c>
      <c r="B521" s="61">
        <v>43137</v>
      </c>
      <c r="C521" s="62" t="s">
        <v>5</v>
      </c>
      <c r="D521" s="63">
        <f t="shared" si="34"/>
        <v>0</v>
      </c>
      <c r="E521" s="63" t="str">
        <f t="shared" si="35"/>
        <v>PIERRE</v>
      </c>
      <c r="F521" s="57"/>
      <c r="G521" s="57">
        <v>100</v>
      </c>
      <c r="H521" s="64">
        <f t="shared" si="36"/>
        <v>5</v>
      </c>
      <c r="J521" s="65">
        <f t="shared" si="37"/>
        <v>2</v>
      </c>
    </row>
    <row r="522" spans="1:10">
      <c r="A522" s="60">
        <v>517</v>
      </c>
      <c r="B522" s="61">
        <v>43137</v>
      </c>
      <c r="C522" s="62" t="s">
        <v>28</v>
      </c>
      <c r="D522" s="63">
        <f t="shared" si="34"/>
        <v>0</v>
      </c>
      <c r="E522" s="63" t="str">
        <f t="shared" si="35"/>
        <v>PIERRE</v>
      </c>
      <c r="F522" s="57"/>
      <c r="G522" s="57">
        <v>200</v>
      </c>
      <c r="H522" s="64">
        <f t="shared" si="36"/>
        <v>10</v>
      </c>
      <c r="J522" s="65">
        <f t="shared" si="37"/>
        <v>2</v>
      </c>
    </row>
    <row r="523" spans="1:10">
      <c r="A523" s="60">
        <v>518</v>
      </c>
      <c r="B523" s="61">
        <v>43137</v>
      </c>
      <c r="C523" s="62" t="s">
        <v>38</v>
      </c>
      <c r="D523" s="63">
        <f t="shared" si="34"/>
        <v>0</v>
      </c>
      <c r="E523" s="63" t="str">
        <f t="shared" si="35"/>
        <v>PIERRE</v>
      </c>
      <c r="F523" s="57"/>
      <c r="G523" s="57">
        <v>200</v>
      </c>
      <c r="H523" s="64">
        <f t="shared" si="36"/>
        <v>10</v>
      </c>
      <c r="J523" s="65">
        <f t="shared" si="37"/>
        <v>2</v>
      </c>
    </row>
    <row r="524" spans="1:10">
      <c r="A524" s="60">
        <v>519</v>
      </c>
      <c r="B524" s="61">
        <v>43137</v>
      </c>
      <c r="C524" s="62" t="s">
        <v>29</v>
      </c>
      <c r="D524" s="63">
        <f t="shared" si="34"/>
        <v>0</v>
      </c>
      <c r="E524" s="63" t="str">
        <f t="shared" si="35"/>
        <v>PIERRE</v>
      </c>
      <c r="F524" s="57"/>
      <c r="G524" s="57">
        <v>100</v>
      </c>
      <c r="H524" s="64">
        <f t="shared" si="36"/>
        <v>5</v>
      </c>
      <c r="J524" s="65">
        <f t="shared" si="37"/>
        <v>2</v>
      </c>
    </row>
    <row r="525" spans="1:10">
      <c r="A525" s="60">
        <v>520</v>
      </c>
      <c r="B525" s="61">
        <v>43138</v>
      </c>
      <c r="C525" s="62" t="s">
        <v>16</v>
      </c>
      <c r="D525" s="63">
        <f t="shared" si="34"/>
        <v>0</v>
      </c>
      <c r="E525" s="63" t="str">
        <f t="shared" si="35"/>
        <v>PIERRE</v>
      </c>
      <c r="F525" s="57"/>
      <c r="G525" s="57">
        <v>100</v>
      </c>
      <c r="H525" s="64">
        <f t="shared" si="36"/>
        <v>5</v>
      </c>
      <c r="J525" s="65">
        <f t="shared" si="37"/>
        <v>2</v>
      </c>
    </row>
    <row r="526" spans="1:10">
      <c r="A526" s="60">
        <v>521</v>
      </c>
      <c r="B526" s="61">
        <v>43138</v>
      </c>
      <c r="C526" s="62" t="s">
        <v>39</v>
      </c>
      <c r="D526" s="63">
        <f t="shared" si="34"/>
        <v>0</v>
      </c>
      <c r="E526" s="63" t="str">
        <f t="shared" si="35"/>
        <v>BORIS</v>
      </c>
      <c r="F526" s="57"/>
      <c r="G526" s="57">
        <v>100</v>
      </c>
      <c r="H526" s="64">
        <f t="shared" si="36"/>
        <v>5</v>
      </c>
      <c r="J526" s="65">
        <f t="shared" si="37"/>
        <v>2</v>
      </c>
    </row>
    <row r="527" spans="1:10">
      <c r="A527" s="60">
        <v>522</v>
      </c>
      <c r="B527" s="61">
        <v>43138</v>
      </c>
      <c r="C527" s="62" t="s">
        <v>66</v>
      </c>
      <c r="D527" s="63">
        <f t="shared" si="34"/>
        <v>0</v>
      </c>
      <c r="E527" s="63" t="str">
        <f t="shared" si="35"/>
        <v>BORIS</v>
      </c>
      <c r="F527" s="57"/>
      <c r="G527" s="57">
        <v>100</v>
      </c>
      <c r="H527" s="64">
        <f t="shared" si="36"/>
        <v>5</v>
      </c>
      <c r="J527" s="65">
        <f t="shared" si="37"/>
        <v>2</v>
      </c>
    </row>
    <row r="528" spans="1:10">
      <c r="A528" s="60">
        <v>523</v>
      </c>
      <c r="B528" s="61">
        <v>43138</v>
      </c>
      <c r="C528" s="62" t="s">
        <v>65</v>
      </c>
      <c r="D528" s="63" t="str">
        <f t="shared" si="34"/>
        <v>CARREFOUR ST TROPEZ</v>
      </c>
      <c r="E528" s="63" t="str">
        <f t="shared" si="35"/>
        <v>PIERRE</v>
      </c>
      <c r="F528" s="57"/>
      <c r="G528" s="57">
        <v>100</v>
      </c>
      <c r="H528" s="64">
        <f t="shared" si="36"/>
        <v>5</v>
      </c>
      <c r="J528" s="65">
        <f t="shared" si="37"/>
        <v>2</v>
      </c>
    </row>
    <row r="529" spans="1:10">
      <c r="A529" s="60">
        <v>524</v>
      </c>
      <c r="B529" s="61">
        <v>43138</v>
      </c>
      <c r="C529" s="62" t="s">
        <v>19</v>
      </c>
      <c r="D529" s="63">
        <f t="shared" si="34"/>
        <v>0</v>
      </c>
      <c r="E529" s="63" t="str">
        <f t="shared" si="35"/>
        <v>PIERRE</v>
      </c>
      <c r="F529" s="57"/>
      <c r="G529" s="57">
        <v>100</v>
      </c>
      <c r="H529" s="64">
        <f t="shared" si="36"/>
        <v>5</v>
      </c>
      <c r="J529" s="65">
        <f t="shared" si="37"/>
        <v>2</v>
      </c>
    </row>
    <row r="530" spans="1:10">
      <c r="A530" s="60">
        <v>525</v>
      </c>
      <c r="B530" s="61">
        <v>43138</v>
      </c>
      <c r="C530" s="62" t="s">
        <v>145</v>
      </c>
      <c r="D530" s="63" t="str">
        <f t="shared" si="34"/>
        <v>NGODI BAKOKO</v>
      </c>
      <c r="E530" s="63" t="str">
        <f t="shared" si="35"/>
        <v>PIERRE</v>
      </c>
      <c r="F530" s="57"/>
      <c r="G530" s="57">
        <v>200</v>
      </c>
      <c r="H530" s="64">
        <f t="shared" si="36"/>
        <v>10</v>
      </c>
      <c r="J530" s="65">
        <f t="shared" si="37"/>
        <v>2</v>
      </c>
    </row>
    <row r="531" spans="1:10">
      <c r="A531" s="60">
        <v>526</v>
      </c>
      <c r="B531" s="61">
        <v>43139</v>
      </c>
      <c r="C531" s="62" t="s">
        <v>27</v>
      </c>
      <c r="D531" s="63" t="str">
        <f t="shared" si="34"/>
        <v>BOKO</v>
      </c>
      <c r="E531" s="63" t="str">
        <f t="shared" si="35"/>
        <v>BORIS</v>
      </c>
      <c r="F531" s="57"/>
      <c r="G531" s="57">
        <v>70</v>
      </c>
      <c r="H531" s="64">
        <f t="shared" si="36"/>
        <v>3.5</v>
      </c>
      <c r="J531" s="65">
        <f t="shared" si="37"/>
        <v>2</v>
      </c>
    </row>
    <row r="532" spans="1:10">
      <c r="A532" s="60">
        <v>527</v>
      </c>
      <c r="B532" s="61">
        <v>43139</v>
      </c>
      <c r="C532" s="62" t="s">
        <v>64</v>
      </c>
      <c r="D532" s="63" t="str">
        <f t="shared" si="34"/>
        <v>MAETURE</v>
      </c>
      <c r="E532" s="63" t="str">
        <f t="shared" si="35"/>
        <v>PIERRE</v>
      </c>
      <c r="F532" s="57"/>
      <c r="G532" s="57">
        <v>130</v>
      </c>
      <c r="H532" s="64">
        <f t="shared" si="36"/>
        <v>6.5</v>
      </c>
      <c r="J532" s="65">
        <f t="shared" si="37"/>
        <v>2</v>
      </c>
    </row>
    <row r="533" spans="1:10">
      <c r="A533" s="60">
        <v>528</v>
      </c>
      <c r="B533" s="61">
        <v>43139</v>
      </c>
      <c r="C533" s="62" t="s">
        <v>184</v>
      </c>
      <c r="D533" s="63">
        <f t="shared" si="34"/>
        <v>0</v>
      </c>
      <c r="E533" s="63" t="str">
        <f t="shared" si="35"/>
        <v>PIERRE</v>
      </c>
      <c r="F533" s="57"/>
      <c r="G533" s="57">
        <v>100</v>
      </c>
      <c r="H533" s="64">
        <f t="shared" si="36"/>
        <v>5</v>
      </c>
      <c r="J533" s="65">
        <f t="shared" si="37"/>
        <v>2</v>
      </c>
    </row>
    <row r="534" spans="1:10">
      <c r="A534" s="60">
        <v>529</v>
      </c>
      <c r="B534" s="61">
        <v>43139</v>
      </c>
      <c r="C534" s="62" t="s">
        <v>105</v>
      </c>
      <c r="D534" s="63">
        <f t="shared" si="34"/>
        <v>0</v>
      </c>
      <c r="E534" s="63" t="str">
        <f t="shared" si="35"/>
        <v>BORIS</v>
      </c>
      <c r="F534" s="57"/>
      <c r="G534" s="57">
        <v>200</v>
      </c>
      <c r="H534" s="64">
        <f t="shared" si="36"/>
        <v>10</v>
      </c>
      <c r="J534" s="65">
        <f t="shared" si="37"/>
        <v>2</v>
      </c>
    </row>
    <row r="535" spans="1:10">
      <c r="A535" s="60">
        <v>530</v>
      </c>
      <c r="B535" s="61">
        <v>43139</v>
      </c>
      <c r="C535" s="62" t="s">
        <v>154</v>
      </c>
      <c r="D535" s="63" t="str">
        <f t="shared" si="34"/>
        <v>YASSA</v>
      </c>
      <c r="E535" s="63" t="str">
        <f t="shared" si="35"/>
        <v>BORIS</v>
      </c>
      <c r="F535" s="57"/>
      <c r="G535" s="57">
        <v>100</v>
      </c>
      <c r="H535" s="64">
        <f t="shared" si="36"/>
        <v>5</v>
      </c>
      <c r="J535" s="65">
        <f t="shared" si="37"/>
        <v>2</v>
      </c>
    </row>
    <row r="536" spans="1:10">
      <c r="A536" s="60">
        <v>531</v>
      </c>
      <c r="B536" s="61">
        <v>43139</v>
      </c>
      <c r="C536" s="62" t="s">
        <v>41</v>
      </c>
      <c r="D536" s="63">
        <f t="shared" si="34"/>
        <v>0</v>
      </c>
      <c r="E536" s="63" t="str">
        <f t="shared" si="35"/>
        <v>BORIS</v>
      </c>
      <c r="F536" s="57"/>
      <c r="G536" s="57">
        <v>100</v>
      </c>
      <c r="H536" s="64">
        <f t="shared" si="36"/>
        <v>5</v>
      </c>
      <c r="J536" s="65">
        <f t="shared" si="37"/>
        <v>2</v>
      </c>
    </row>
    <row r="537" spans="1:10">
      <c r="A537" s="60">
        <v>532</v>
      </c>
      <c r="B537" s="61">
        <v>43139</v>
      </c>
      <c r="C537" s="62" t="s">
        <v>63</v>
      </c>
      <c r="D537" s="63" t="str">
        <f t="shared" si="34"/>
        <v>PARIZO</v>
      </c>
      <c r="E537" s="63" t="str">
        <f t="shared" si="35"/>
        <v>PIERRE</v>
      </c>
      <c r="F537" s="57"/>
      <c r="G537" s="57">
        <v>700</v>
      </c>
      <c r="H537" s="64">
        <f t="shared" si="36"/>
        <v>35</v>
      </c>
      <c r="J537" s="65">
        <f t="shared" si="37"/>
        <v>2</v>
      </c>
    </row>
    <row r="538" spans="1:10">
      <c r="A538" s="60">
        <v>533</v>
      </c>
      <c r="B538" s="61">
        <v>43139</v>
      </c>
      <c r="C538" s="62" t="s">
        <v>23</v>
      </c>
      <c r="D538" s="63">
        <f t="shared" si="34"/>
        <v>0</v>
      </c>
      <c r="E538" s="63" t="str">
        <f t="shared" si="35"/>
        <v>PIERRE</v>
      </c>
      <c r="F538" s="57"/>
      <c r="G538" s="57">
        <v>100</v>
      </c>
      <c r="H538" s="64">
        <f t="shared" si="36"/>
        <v>5</v>
      </c>
      <c r="J538" s="65">
        <f t="shared" si="37"/>
        <v>2</v>
      </c>
    </row>
    <row r="539" spans="1:10">
      <c r="A539" s="60">
        <v>534</v>
      </c>
      <c r="B539" s="61">
        <v>43139</v>
      </c>
      <c r="C539" s="62" t="s">
        <v>75</v>
      </c>
      <c r="D539" s="63" t="str">
        <f t="shared" si="34"/>
        <v>JAPOMA</v>
      </c>
      <c r="E539" s="63" t="str">
        <f t="shared" si="35"/>
        <v>PIERRE</v>
      </c>
      <c r="F539" s="57"/>
      <c r="G539" s="57">
        <v>120</v>
      </c>
      <c r="H539" s="64">
        <f t="shared" si="36"/>
        <v>6</v>
      </c>
      <c r="J539" s="65">
        <f t="shared" si="37"/>
        <v>2</v>
      </c>
    </row>
    <row r="540" spans="1:10">
      <c r="A540" s="60">
        <v>535</v>
      </c>
      <c r="B540" s="61">
        <v>43139</v>
      </c>
      <c r="C540" s="62" t="s">
        <v>49</v>
      </c>
      <c r="D540" s="63" t="str">
        <f t="shared" si="34"/>
        <v>JAPOMA</v>
      </c>
      <c r="E540" s="63" t="str">
        <f t="shared" si="35"/>
        <v>PIERRE</v>
      </c>
      <c r="F540" s="57"/>
      <c r="G540" s="57">
        <v>230</v>
      </c>
      <c r="H540" s="64">
        <f t="shared" si="36"/>
        <v>11.5</v>
      </c>
      <c r="J540" s="65">
        <f t="shared" si="37"/>
        <v>2</v>
      </c>
    </row>
    <row r="541" spans="1:10">
      <c r="A541" s="60">
        <v>536</v>
      </c>
      <c r="B541" s="61">
        <v>43139</v>
      </c>
      <c r="C541" s="62" t="s">
        <v>156</v>
      </c>
      <c r="D541" s="63" t="str">
        <f t="shared" si="34"/>
        <v>ARI-CING DOIGT</v>
      </c>
      <c r="E541" s="63" t="str">
        <f t="shared" si="35"/>
        <v>BORIS</v>
      </c>
      <c r="F541" s="57"/>
      <c r="G541" s="57">
        <v>250</v>
      </c>
      <c r="H541" s="64">
        <f t="shared" si="36"/>
        <v>12.5</v>
      </c>
      <c r="J541" s="65">
        <f t="shared" si="37"/>
        <v>2</v>
      </c>
    </row>
    <row r="542" spans="1:10">
      <c r="A542" s="60">
        <v>537</v>
      </c>
      <c r="B542" s="61">
        <v>43139</v>
      </c>
      <c r="C542" s="62" t="s">
        <v>140</v>
      </c>
      <c r="D542" s="63">
        <f t="shared" si="34"/>
        <v>0</v>
      </c>
      <c r="E542" s="63">
        <f t="shared" si="35"/>
        <v>0</v>
      </c>
      <c r="F542" s="57"/>
      <c r="G542" s="57">
        <v>500</v>
      </c>
      <c r="H542" s="64">
        <f t="shared" si="36"/>
        <v>25</v>
      </c>
      <c r="J542" s="65">
        <f t="shared" si="37"/>
        <v>2</v>
      </c>
    </row>
    <row r="543" spans="1:10">
      <c r="A543" s="60">
        <v>538</v>
      </c>
      <c r="B543" s="61">
        <v>43139</v>
      </c>
      <c r="C543" s="62" t="s">
        <v>135</v>
      </c>
      <c r="D543" s="63">
        <f t="shared" si="34"/>
        <v>0</v>
      </c>
      <c r="E543" s="63" t="str">
        <f t="shared" si="35"/>
        <v>PIERRE</v>
      </c>
      <c r="F543" s="57"/>
      <c r="G543" s="57">
        <v>400</v>
      </c>
      <c r="H543" s="64">
        <f t="shared" si="36"/>
        <v>20</v>
      </c>
      <c r="J543" s="65">
        <f t="shared" si="37"/>
        <v>2</v>
      </c>
    </row>
    <row r="544" spans="1:10">
      <c r="A544" s="60">
        <v>539</v>
      </c>
      <c r="B544" s="61">
        <v>43139</v>
      </c>
      <c r="C544" s="62" t="s">
        <v>59</v>
      </c>
      <c r="D544" s="63" t="str">
        <f t="shared" si="34"/>
        <v>YASSA</v>
      </c>
      <c r="E544" s="63" t="str">
        <f t="shared" si="35"/>
        <v>BORIS</v>
      </c>
      <c r="F544" s="57"/>
      <c r="G544" s="57">
        <v>200</v>
      </c>
      <c r="H544" s="64">
        <f t="shared" si="36"/>
        <v>10</v>
      </c>
      <c r="J544" s="65">
        <f t="shared" si="37"/>
        <v>2</v>
      </c>
    </row>
    <row r="545" spans="1:10">
      <c r="A545" s="60">
        <v>540</v>
      </c>
      <c r="B545" s="61">
        <v>43139</v>
      </c>
      <c r="C545" s="62" t="s">
        <v>64</v>
      </c>
      <c r="D545" s="63" t="str">
        <f t="shared" si="34"/>
        <v>MAETURE</v>
      </c>
      <c r="E545" s="63" t="str">
        <f t="shared" si="35"/>
        <v>PIERRE</v>
      </c>
      <c r="F545" s="57"/>
      <c r="G545" s="57">
        <v>100</v>
      </c>
      <c r="H545" s="64">
        <f t="shared" si="36"/>
        <v>5</v>
      </c>
      <c r="J545" s="65">
        <f t="shared" si="37"/>
        <v>2</v>
      </c>
    </row>
    <row r="546" spans="1:10">
      <c r="A546" s="60">
        <v>541</v>
      </c>
      <c r="B546" s="61">
        <v>43139</v>
      </c>
      <c r="C546" s="62" t="s">
        <v>155</v>
      </c>
      <c r="D546" s="63" t="str">
        <f t="shared" si="34"/>
        <v>JAPOMA</v>
      </c>
      <c r="E546" s="63" t="str">
        <f t="shared" si="35"/>
        <v>PIERRE</v>
      </c>
      <c r="F546" s="57"/>
      <c r="G546" s="57">
        <v>80</v>
      </c>
      <c r="H546" s="64">
        <f t="shared" si="36"/>
        <v>4</v>
      </c>
      <c r="J546" s="65">
        <f t="shared" si="37"/>
        <v>2</v>
      </c>
    </row>
    <row r="547" spans="1:10">
      <c r="A547" s="60">
        <v>542</v>
      </c>
      <c r="B547" s="61">
        <v>43139</v>
      </c>
      <c r="C547" s="62" t="s">
        <v>124</v>
      </c>
      <c r="D547" s="63" t="str">
        <f t="shared" si="34"/>
        <v>ENTRÉE LYCEE</v>
      </c>
      <c r="E547" s="63" t="str">
        <f t="shared" si="35"/>
        <v>PIERRE</v>
      </c>
      <c r="F547" s="57"/>
      <c r="G547" s="57">
        <v>150</v>
      </c>
      <c r="H547" s="64">
        <f t="shared" si="36"/>
        <v>7.5</v>
      </c>
      <c r="J547" s="65">
        <f t="shared" si="37"/>
        <v>2</v>
      </c>
    </row>
    <row r="548" spans="1:10">
      <c r="A548" s="60">
        <v>543</v>
      </c>
      <c r="B548" s="61">
        <v>43139</v>
      </c>
      <c r="C548" s="62" t="s">
        <v>48</v>
      </c>
      <c r="D548" s="63">
        <f t="shared" si="34"/>
        <v>0</v>
      </c>
      <c r="E548" s="63" t="str">
        <f t="shared" si="35"/>
        <v>PIERRE</v>
      </c>
      <c r="F548" s="57"/>
      <c r="G548" s="57">
        <v>170</v>
      </c>
      <c r="H548" s="64">
        <f t="shared" si="36"/>
        <v>8.5</v>
      </c>
      <c r="J548" s="65">
        <f t="shared" si="37"/>
        <v>2</v>
      </c>
    </row>
    <row r="549" spans="1:10">
      <c r="A549" s="60">
        <v>544</v>
      </c>
      <c r="B549" s="61">
        <v>43139</v>
      </c>
      <c r="C549" s="62" t="s">
        <v>165</v>
      </c>
      <c r="D549" s="63" t="str">
        <f t="shared" si="34"/>
        <v>YATIKA</v>
      </c>
      <c r="E549" s="63" t="str">
        <f t="shared" si="35"/>
        <v>BORIS</v>
      </c>
      <c r="F549" s="57"/>
      <c r="G549" s="57">
        <v>300</v>
      </c>
      <c r="H549" s="64">
        <f t="shared" si="36"/>
        <v>15</v>
      </c>
      <c r="J549" s="65">
        <f t="shared" si="37"/>
        <v>2</v>
      </c>
    </row>
    <row r="550" spans="1:10">
      <c r="A550" s="60">
        <v>545</v>
      </c>
      <c r="B550" s="61">
        <v>43140</v>
      </c>
      <c r="C550" s="62" t="s">
        <v>46</v>
      </c>
      <c r="D550" s="63" t="str">
        <f t="shared" si="34"/>
        <v>PK12</v>
      </c>
      <c r="E550" s="63" t="str">
        <f t="shared" si="35"/>
        <v>PIERRE</v>
      </c>
      <c r="F550" s="57"/>
      <c r="G550" s="57">
        <v>100</v>
      </c>
      <c r="H550" s="64">
        <f t="shared" si="36"/>
        <v>5</v>
      </c>
      <c r="J550" s="65">
        <f t="shared" si="37"/>
        <v>2</v>
      </c>
    </row>
    <row r="551" spans="1:10">
      <c r="A551" s="60">
        <v>546</v>
      </c>
      <c r="B551" s="61">
        <v>43140</v>
      </c>
      <c r="C551" s="62" t="s">
        <v>48</v>
      </c>
      <c r="D551" s="63">
        <f t="shared" si="34"/>
        <v>0</v>
      </c>
      <c r="E551" s="63" t="str">
        <f t="shared" si="35"/>
        <v>PIERRE</v>
      </c>
      <c r="F551" s="57"/>
      <c r="G551" s="57">
        <v>100</v>
      </c>
      <c r="H551" s="64">
        <f t="shared" si="36"/>
        <v>5</v>
      </c>
      <c r="J551" s="65">
        <f t="shared" si="37"/>
        <v>2</v>
      </c>
    </row>
    <row r="552" spans="1:10">
      <c r="A552" s="60">
        <v>547</v>
      </c>
      <c r="B552" s="61">
        <v>43140</v>
      </c>
      <c r="C552" s="62" t="s">
        <v>96</v>
      </c>
      <c r="D552" s="63">
        <f t="shared" si="34"/>
        <v>0</v>
      </c>
      <c r="E552" s="63" t="str">
        <f t="shared" si="35"/>
        <v>PIERRE</v>
      </c>
      <c r="F552" s="57"/>
      <c r="G552" s="57">
        <v>350</v>
      </c>
      <c r="H552" s="64">
        <f t="shared" si="36"/>
        <v>17.5</v>
      </c>
      <c r="J552" s="65">
        <f t="shared" si="37"/>
        <v>2</v>
      </c>
    </row>
    <row r="553" spans="1:10">
      <c r="A553" s="60">
        <v>548</v>
      </c>
      <c r="B553" s="61">
        <v>43140</v>
      </c>
      <c r="C553" s="62" t="s">
        <v>50</v>
      </c>
      <c r="D553" s="63">
        <f t="shared" si="34"/>
        <v>0</v>
      </c>
      <c r="E553" s="63" t="str">
        <f t="shared" si="35"/>
        <v>PIERRE</v>
      </c>
      <c r="F553" s="57"/>
      <c r="G553" s="57">
        <v>150</v>
      </c>
      <c r="H553" s="64">
        <f t="shared" si="36"/>
        <v>7.5</v>
      </c>
      <c r="J553" s="65">
        <f t="shared" si="37"/>
        <v>2</v>
      </c>
    </row>
    <row r="554" spans="1:10">
      <c r="A554" s="60">
        <v>549</v>
      </c>
      <c r="B554" s="61">
        <v>43140</v>
      </c>
      <c r="C554" s="62" t="s">
        <v>56</v>
      </c>
      <c r="D554" s="63" t="str">
        <f t="shared" ref="D554:D617" si="38">IF(C554&lt;&gt;"",VLOOKUP(C554,baseDonnees,2,FALSE),"")</f>
        <v>CARREFOUR ARI</v>
      </c>
      <c r="E554" s="63" t="str">
        <f t="shared" ref="E554:E617" si="39">IF(C554&lt;&gt;"",VLOOKUP(C554,baseDonnees,3,FALSE),"")</f>
        <v>BORIS</v>
      </c>
      <c r="F554" s="57"/>
      <c r="G554" s="57">
        <v>700</v>
      </c>
      <c r="H554" s="64">
        <f t="shared" si="36"/>
        <v>35</v>
      </c>
      <c r="J554" s="65">
        <f t="shared" si="37"/>
        <v>2</v>
      </c>
    </row>
    <row r="555" spans="1:10">
      <c r="A555" s="60">
        <v>550</v>
      </c>
      <c r="B555" s="61">
        <v>43140</v>
      </c>
      <c r="C555" s="62" t="s">
        <v>140</v>
      </c>
      <c r="D555" s="63">
        <f t="shared" si="38"/>
        <v>0</v>
      </c>
      <c r="E555" s="63">
        <f t="shared" si="39"/>
        <v>0</v>
      </c>
      <c r="F555" s="57"/>
      <c r="G555" s="57">
        <v>700</v>
      </c>
      <c r="H555" s="64">
        <f t="shared" si="36"/>
        <v>35</v>
      </c>
      <c r="J555" s="65">
        <f t="shared" si="37"/>
        <v>2</v>
      </c>
    </row>
    <row r="556" spans="1:10">
      <c r="A556" s="60">
        <v>551</v>
      </c>
      <c r="B556" s="61">
        <v>43140</v>
      </c>
      <c r="C556" s="62" t="s">
        <v>90</v>
      </c>
      <c r="D556" s="63" t="str">
        <f t="shared" si="38"/>
        <v>JAPOMA</v>
      </c>
      <c r="E556" s="63" t="str">
        <f t="shared" si="39"/>
        <v>PIERRE</v>
      </c>
      <c r="F556" s="57"/>
      <c r="G556" s="57">
        <v>600</v>
      </c>
      <c r="H556" s="64">
        <f t="shared" si="36"/>
        <v>30</v>
      </c>
      <c r="J556" s="65">
        <f t="shared" si="37"/>
        <v>2</v>
      </c>
    </row>
    <row r="557" spans="1:10">
      <c r="A557" s="60">
        <v>552</v>
      </c>
      <c r="B557" s="61">
        <v>43140</v>
      </c>
      <c r="C557" s="62" t="s">
        <v>60</v>
      </c>
      <c r="D557" s="63" t="str">
        <f t="shared" si="38"/>
        <v>NGODI BAKOKO</v>
      </c>
      <c r="E557" s="63" t="str">
        <f t="shared" si="39"/>
        <v>BORIS</v>
      </c>
      <c r="F557" s="57"/>
      <c r="G557" s="57">
        <v>100</v>
      </c>
      <c r="H557" s="64">
        <f t="shared" si="36"/>
        <v>5</v>
      </c>
      <c r="J557" s="65">
        <f t="shared" si="37"/>
        <v>2</v>
      </c>
    </row>
    <row r="558" spans="1:10">
      <c r="A558" s="60">
        <v>553</v>
      </c>
      <c r="B558" s="61">
        <v>43140</v>
      </c>
      <c r="C558" s="62" t="s">
        <v>144</v>
      </c>
      <c r="D558" s="63">
        <f t="shared" si="38"/>
        <v>0</v>
      </c>
      <c r="E558" s="63" t="str">
        <f t="shared" si="39"/>
        <v>PIERRE</v>
      </c>
      <c r="F558" s="57"/>
      <c r="G558" s="57">
        <v>150</v>
      </c>
      <c r="H558" s="64">
        <f t="shared" si="36"/>
        <v>7.5</v>
      </c>
      <c r="J558" s="65">
        <f t="shared" si="37"/>
        <v>2</v>
      </c>
    </row>
    <row r="559" spans="1:10">
      <c r="A559" s="60">
        <v>554</v>
      </c>
      <c r="B559" s="61">
        <v>43140</v>
      </c>
      <c r="C559" s="62" t="s">
        <v>21</v>
      </c>
      <c r="D559" s="63" t="str">
        <f t="shared" si="38"/>
        <v>PARIZO</v>
      </c>
      <c r="E559" s="63" t="str">
        <f t="shared" si="39"/>
        <v>BORIS</v>
      </c>
      <c r="F559" s="57"/>
      <c r="G559" s="57">
        <v>500</v>
      </c>
      <c r="H559" s="64">
        <f t="shared" si="36"/>
        <v>25</v>
      </c>
      <c r="J559" s="65">
        <f t="shared" si="37"/>
        <v>2</v>
      </c>
    </row>
    <row r="560" spans="1:10">
      <c r="A560" s="60">
        <v>555</v>
      </c>
      <c r="B560" s="61">
        <v>43141</v>
      </c>
      <c r="C560" s="62" t="s">
        <v>85</v>
      </c>
      <c r="D560" s="63">
        <f t="shared" si="38"/>
        <v>0</v>
      </c>
      <c r="E560" s="63" t="str">
        <f t="shared" si="39"/>
        <v>BORIS</v>
      </c>
      <c r="F560" s="57"/>
      <c r="G560" s="57">
        <v>200</v>
      </c>
      <c r="H560" s="64">
        <f t="shared" si="36"/>
        <v>10</v>
      </c>
      <c r="J560" s="65">
        <f t="shared" si="37"/>
        <v>2</v>
      </c>
    </row>
    <row r="561" spans="1:10">
      <c r="A561" s="60">
        <v>556</v>
      </c>
      <c r="B561" s="61">
        <v>43141</v>
      </c>
      <c r="C561" s="62" t="s">
        <v>158</v>
      </c>
      <c r="D561" s="63" t="str">
        <f t="shared" si="38"/>
        <v>ENTRÉE LYCEE</v>
      </c>
      <c r="E561" s="63" t="str">
        <f t="shared" si="39"/>
        <v>PIERRE</v>
      </c>
      <c r="F561" s="57"/>
      <c r="G561" s="57">
        <v>100</v>
      </c>
      <c r="H561" s="64">
        <f t="shared" si="36"/>
        <v>5</v>
      </c>
      <c r="J561" s="65">
        <f t="shared" si="37"/>
        <v>2</v>
      </c>
    </row>
    <row r="562" spans="1:10">
      <c r="A562" s="60">
        <v>557</v>
      </c>
      <c r="B562" s="61">
        <v>43141</v>
      </c>
      <c r="C562" s="62" t="s">
        <v>71</v>
      </c>
      <c r="D562" s="63">
        <f t="shared" si="38"/>
        <v>0</v>
      </c>
      <c r="E562" s="63" t="str">
        <f t="shared" si="39"/>
        <v>PIERRE</v>
      </c>
      <c r="F562" s="57"/>
      <c r="G562" s="57">
        <v>100</v>
      </c>
      <c r="H562" s="64">
        <f t="shared" si="36"/>
        <v>5</v>
      </c>
      <c r="J562" s="65">
        <f t="shared" si="37"/>
        <v>2</v>
      </c>
    </row>
    <row r="563" spans="1:10">
      <c r="A563" s="60">
        <v>558</v>
      </c>
      <c r="B563" s="61">
        <v>43141</v>
      </c>
      <c r="C563" s="62" t="s">
        <v>166</v>
      </c>
      <c r="D563" s="63">
        <f t="shared" si="38"/>
        <v>0</v>
      </c>
      <c r="E563" s="63" t="str">
        <f t="shared" si="39"/>
        <v>PIERRE</v>
      </c>
      <c r="F563" s="57"/>
      <c r="G563" s="57">
        <v>100</v>
      </c>
      <c r="H563" s="64">
        <f t="shared" si="36"/>
        <v>5</v>
      </c>
      <c r="J563" s="65">
        <f t="shared" si="37"/>
        <v>2</v>
      </c>
    </row>
    <row r="564" spans="1:10">
      <c r="A564" s="60">
        <v>559</v>
      </c>
      <c r="B564" s="61">
        <v>43141</v>
      </c>
      <c r="C564" s="62" t="s">
        <v>102</v>
      </c>
      <c r="D564" s="63" t="str">
        <f t="shared" si="38"/>
        <v xml:space="preserve">  CARREFOUR ARI</v>
      </c>
      <c r="E564" s="63" t="str">
        <f t="shared" si="39"/>
        <v>BORIS</v>
      </c>
      <c r="F564" s="57"/>
      <c r="G564" s="57">
        <v>500</v>
      </c>
      <c r="H564" s="64">
        <f t="shared" si="36"/>
        <v>25</v>
      </c>
      <c r="J564" s="65">
        <f t="shared" si="37"/>
        <v>2</v>
      </c>
    </row>
    <row r="565" spans="1:10">
      <c r="A565" s="60">
        <v>560</v>
      </c>
      <c r="B565" s="61">
        <v>43141</v>
      </c>
      <c r="C565" s="62" t="s">
        <v>53</v>
      </c>
      <c r="D565" s="63">
        <f t="shared" si="38"/>
        <v>0</v>
      </c>
      <c r="E565" s="63" t="str">
        <f t="shared" si="39"/>
        <v>PIERRE</v>
      </c>
      <c r="F565" s="57"/>
      <c r="G565" s="57">
        <v>97</v>
      </c>
      <c r="H565" s="64">
        <f t="shared" si="36"/>
        <v>4.8499999999999996</v>
      </c>
      <c r="J565" s="65">
        <f t="shared" si="37"/>
        <v>2</v>
      </c>
    </row>
    <row r="566" spans="1:10">
      <c r="A566" s="60">
        <v>561</v>
      </c>
      <c r="B566" s="61">
        <v>43141</v>
      </c>
      <c r="C566" s="62" t="s">
        <v>177</v>
      </c>
      <c r="D566" s="63" t="str">
        <f t="shared" si="38"/>
        <v>BWANG</v>
      </c>
      <c r="E566" s="63" t="str">
        <f t="shared" si="39"/>
        <v>BORIS</v>
      </c>
      <c r="F566" s="57"/>
      <c r="G566" s="57">
        <v>250</v>
      </c>
      <c r="H566" s="64">
        <f t="shared" si="36"/>
        <v>12.5</v>
      </c>
      <c r="J566" s="65">
        <f t="shared" si="37"/>
        <v>2</v>
      </c>
    </row>
    <row r="567" spans="1:10">
      <c r="A567" s="60">
        <v>562</v>
      </c>
      <c r="B567" s="61">
        <v>43141</v>
      </c>
      <c r="C567" s="62" t="s">
        <v>28</v>
      </c>
      <c r="D567" s="63">
        <f t="shared" si="38"/>
        <v>0</v>
      </c>
      <c r="E567" s="63" t="str">
        <f t="shared" si="39"/>
        <v>PIERRE</v>
      </c>
      <c r="F567" s="57"/>
      <c r="G567" s="57">
        <v>100</v>
      </c>
      <c r="H567" s="64">
        <f t="shared" si="36"/>
        <v>5</v>
      </c>
      <c r="J567" s="65">
        <f t="shared" si="37"/>
        <v>2</v>
      </c>
    </row>
    <row r="568" spans="1:10">
      <c r="A568" s="60">
        <v>563</v>
      </c>
      <c r="B568" s="61">
        <v>43141</v>
      </c>
      <c r="C568" s="62" t="s">
        <v>174</v>
      </c>
      <c r="D568" s="63">
        <f t="shared" si="38"/>
        <v>0</v>
      </c>
      <c r="E568" s="63" t="str">
        <f t="shared" si="39"/>
        <v>PIERRE</v>
      </c>
      <c r="F568" s="57"/>
      <c r="G568" s="57">
        <v>200</v>
      </c>
      <c r="H568" s="64">
        <f t="shared" si="36"/>
        <v>10</v>
      </c>
      <c r="J568" s="65">
        <f t="shared" si="37"/>
        <v>2</v>
      </c>
    </row>
    <row r="569" spans="1:10">
      <c r="A569" s="60">
        <v>564</v>
      </c>
      <c r="B569" s="61">
        <v>43143</v>
      </c>
      <c r="C569" s="62" t="s">
        <v>33</v>
      </c>
      <c r="D569" s="63" t="str">
        <f t="shared" si="38"/>
        <v>SAINT NICALS</v>
      </c>
      <c r="E569" s="63" t="str">
        <f t="shared" si="39"/>
        <v>PIERRE</v>
      </c>
      <c r="F569" s="57"/>
      <c r="G569" s="57">
        <v>240</v>
      </c>
      <c r="H569" s="64">
        <f t="shared" si="36"/>
        <v>12</v>
      </c>
      <c r="J569" s="65">
        <f t="shared" si="37"/>
        <v>2</v>
      </c>
    </row>
    <row r="570" spans="1:10">
      <c r="A570" s="60">
        <v>565</v>
      </c>
      <c r="B570" s="61">
        <v>43143</v>
      </c>
      <c r="C570" s="62" t="s">
        <v>57</v>
      </c>
      <c r="D570" s="63">
        <f t="shared" si="38"/>
        <v>0</v>
      </c>
      <c r="E570" s="63" t="str">
        <f t="shared" si="39"/>
        <v>PIERRE</v>
      </c>
      <c r="F570" s="57"/>
      <c r="G570" s="57">
        <v>460</v>
      </c>
      <c r="H570" s="64">
        <f t="shared" si="36"/>
        <v>23</v>
      </c>
      <c r="J570" s="65">
        <f t="shared" si="37"/>
        <v>2</v>
      </c>
    </row>
    <row r="571" spans="1:10">
      <c r="A571" s="60">
        <v>566</v>
      </c>
      <c r="B571" s="61">
        <v>43143</v>
      </c>
      <c r="C571" s="62" t="s">
        <v>63</v>
      </c>
      <c r="D571" s="63" t="str">
        <f t="shared" si="38"/>
        <v>PARIZO</v>
      </c>
      <c r="E571" s="63" t="str">
        <f t="shared" si="39"/>
        <v>PIERRE</v>
      </c>
      <c r="F571" s="57"/>
      <c r="G571" s="57">
        <v>700</v>
      </c>
      <c r="H571" s="64">
        <f t="shared" si="36"/>
        <v>35</v>
      </c>
      <c r="J571" s="65">
        <f t="shared" si="37"/>
        <v>2</v>
      </c>
    </row>
    <row r="572" spans="1:10">
      <c r="A572" s="60">
        <v>567</v>
      </c>
      <c r="B572" s="61">
        <v>43143</v>
      </c>
      <c r="C572" s="62" t="s">
        <v>75</v>
      </c>
      <c r="D572" s="63" t="str">
        <f t="shared" si="38"/>
        <v>JAPOMA</v>
      </c>
      <c r="E572" s="63" t="str">
        <f t="shared" si="39"/>
        <v>PIERRE</v>
      </c>
      <c r="F572" s="57"/>
      <c r="G572" s="57">
        <v>100</v>
      </c>
      <c r="H572" s="64">
        <f t="shared" si="36"/>
        <v>5</v>
      </c>
      <c r="J572" s="65">
        <f t="shared" si="37"/>
        <v>2</v>
      </c>
    </row>
    <row r="573" spans="1:10">
      <c r="A573" s="60">
        <v>568</v>
      </c>
      <c r="B573" s="61">
        <v>43143</v>
      </c>
      <c r="C573" s="62" t="s">
        <v>160</v>
      </c>
      <c r="D573" s="63" t="str">
        <f t="shared" si="38"/>
        <v>LOGBABA JARDIN</v>
      </c>
      <c r="E573" s="63" t="str">
        <f t="shared" si="39"/>
        <v>PIERRE</v>
      </c>
      <c r="F573" s="57"/>
      <c r="G573" s="57">
        <v>40</v>
      </c>
      <c r="H573" s="64">
        <f t="shared" si="36"/>
        <v>2</v>
      </c>
      <c r="J573" s="65">
        <f t="shared" si="37"/>
        <v>2</v>
      </c>
    </row>
    <row r="574" spans="1:10">
      <c r="A574" s="60">
        <v>569</v>
      </c>
      <c r="B574" s="61">
        <v>43143</v>
      </c>
      <c r="C574" s="62" t="s">
        <v>72</v>
      </c>
      <c r="D574" s="63">
        <f t="shared" si="38"/>
        <v>0</v>
      </c>
      <c r="E574" s="63" t="str">
        <f t="shared" si="39"/>
        <v>PIERRE</v>
      </c>
      <c r="F574" s="57"/>
      <c r="G574" s="57">
        <v>150</v>
      </c>
      <c r="H574" s="64">
        <f t="shared" si="36"/>
        <v>7.5</v>
      </c>
      <c r="J574" s="65">
        <f t="shared" si="37"/>
        <v>2</v>
      </c>
    </row>
    <row r="575" spans="1:10">
      <c r="A575" s="60">
        <v>570</v>
      </c>
      <c r="B575" s="61">
        <v>43143</v>
      </c>
      <c r="C575" s="62" t="s">
        <v>254</v>
      </c>
      <c r="D575" s="63" t="str">
        <f t="shared" si="38"/>
        <v>LOGBABA</v>
      </c>
      <c r="E575" s="63" t="str">
        <f t="shared" si="39"/>
        <v>PIERRE</v>
      </c>
      <c r="F575" s="57"/>
      <c r="G575" s="57">
        <v>100</v>
      </c>
      <c r="H575" s="64">
        <f t="shared" si="36"/>
        <v>5</v>
      </c>
      <c r="J575" s="65">
        <f t="shared" si="37"/>
        <v>2</v>
      </c>
    </row>
    <row r="576" spans="1:10">
      <c r="A576" s="60">
        <v>571</v>
      </c>
      <c r="B576" s="61">
        <v>43143</v>
      </c>
      <c r="C576" s="62" t="s">
        <v>63</v>
      </c>
      <c r="D576" s="63" t="str">
        <f t="shared" si="38"/>
        <v>PARIZO</v>
      </c>
      <c r="E576" s="63" t="str">
        <f t="shared" si="39"/>
        <v>PIERRE</v>
      </c>
      <c r="F576" s="57"/>
      <c r="G576" s="57">
        <v>150</v>
      </c>
      <c r="H576" s="64">
        <f t="shared" si="36"/>
        <v>7.5</v>
      </c>
      <c r="J576" s="65">
        <f t="shared" si="37"/>
        <v>2</v>
      </c>
    </row>
    <row r="577" spans="1:10">
      <c r="A577" s="60">
        <v>572</v>
      </c>
      <c r="B577" s="61">
        <v>43143</v>
      </c>
      <c r="C577" s="62" t="s">
        <v>150</v>
      </c>
      <c r="D577" s="63" t="str">
        <f t="shared" si="38"/>
        <v>YATIKA</v>
      </c>
      <c r="E577" s="63" t="str">
        <f t="shared" si="39"/>
        <v>PIERRE</v>
      </c>
      <c r="F577" s="57"/>
      <c r="G577" s="57">
        <v>200</v>
      </c>
      <c r="H577" s="64">
        <f t="shared" si="36"/>
        <v>10</v>
      </c>
      <c r="J577" s="65">
        <f t="shared" si="37"/>
        <v>2</v>
      </c>
    </row>
    <row r="578" spans="1:10">
      <c r="A578" s="60">
        <v>573</v>
      </c>
      <c r="B578" s="61">
        <v>43143</v>
      </c>
      <c r="C578" s="62" t="s">
        <v>55</v>
      </c>
      <c r="D578" s="63">
        <f t="shared" si="38"/>
        <v>0</v>
      </c>
      <c r="E578" s="63" t="str">
        <f t="shared" si="39"/>
        <v>BORIS</v>
      </c>
      <c r="F578" s="57"/>
      <c r="G578" s="57">
        <v>160</v>
      </c>
      <c r="H578" s="64">
        <f t="shared" si="36"/>
        <v>8</v>
      </c>
      <c r="J578" s="65">
        <f t="shared" si="37"/>
        <v>2</v>
      </c>
    </row>
    <row r="579" spans="1:10">
      <c r="A579" s="60">
        <v>574</v>
      </c>
      <c r="B579" s="61">
        <v>43143</v>
      </c>
      <c r="C579" s="62" t="s">
        <v>65</v>
      </c>
      <c r="D579" s="63" t="str">
        <f t="shared" si="38"/>
        <v>CARREFOUR ST TROPEZ</v>
      </c>
      <c r="E579" s="63" t="str">
        <f t="shared" si="39"/>
        <v>PIERRE</v>
      </c>
      <c r="F579" s="57"/>
      <c r="G579" s="57">
        <v>20</v>
      </c>
      <c r="H579" s="64">
        <f t="shared" si="36"/>
        <v>1</v>
      </c>
      <c r="J579" s="65">
        <f t="shared" si="37"/>
        <v>2</v>
      </c>
    </row>
    <row r="580" spans="1:10">
      <c r="A580" s="60">
        <v>575</v>
      </c>
      <c r="B580" s="61">
        <v>43143</v>
      </c>
      <c r="C580" s="62" t="s">
        <v>89</v>
      </c>
      <c r="D580" s="63" t="str">
        <f t="shared" si="38"/>
        <v>AXE 3 BORDELLE</v>
      </c>
      <c r="E580" s="63" t="str">
        <f t="shared" si="39"/>
        <v>BORIS</v>
      </c>
      <c r="F580" s="57"/>
      <c r="G580" s="57">
        <v>150</v>
      </c>
      <c r="H580" s="64">
        <f t="shared" si="36"/>
        <v>7.5</v>
      </c>
      <c r="J580" s="65">
        <f t="shared" si="37"/>
        <v>2</v>
      </c>
    </row>
    <row r="581" spans="1:10">
      <c r="A581" s="60">
        <v>576</v>
      </c>
      <c r="B581" s="61">
        <v>43143</v>
      </c>
      <c r="C581" s="62" t="s">
        <v>30</v>
      </c>
      <c r="D581" s="63" t="str">
        <f t="shared" si="38"/>
        <v>NDOG PASSI-</v>
      </c>
      <c r="E581" s="63" t="str">
        <f t="shared" si="39"/>
        <v>PIERRE</v>
      </c>
      <c r="F581" s="57"/>
      <c r="G581" s="57">
        <v>50</v>
      </c>
      <c r="H581" s="64">
        <f t="shared" si="36"/>
        <v>2.5</v>
      </c>
      <c r="J581" s="65">
        <f t="shared" si="37"/>
        <v>2</v>
      </c>
    </row>
    <row r="582" spans="1:10">
      <c r="A582" s="60">
        <v>577</v>
      </c>
      <c r="B582" s="61">
        <v>43144</v>
      </c>
      <c r="C582" s="62" t="s">
        <v>105</v>
      </c>
      <c r="D582" s="63">
        <f t="shared" si="38"/>
        <v>0</v>
      </c>
      <c r="E582" s="63" t="str">
        <f t="shared" si="39"/>
        <v>BORIS</v>
      </c>
      <c r="F582" s="57"/>
      <c r="G582" s="57">
        <v>100</v>
      </c>
      <c r="H582" s="64">
        <f t="shared" si="36"/>
        <v>5</v>
      </c>
      <c r="J582" s="65">
        <f t="shared" si="37"/>
        <v>2</v>
      </c>
    </row>
    <row r="583" spans="1:10">
      <c r="A583" s="60">
        <v>578</v>
      </c>
      <c r="B583" s="61">
        <v>43144</v>
      </c>
      <c r="C583" s="62" t="s">
        <v>75</v>
      </c>
      <c r="D583" s="63" t="str">
        <f t="shared" si="38"/>
        <v>JAPOMA</v>
      </c>
      <c r="E583" s="63" t="str">
        <f t="shared" si="39"/>
        <v>PIERRE</v>
      </c>
      <c r="F583" s="57"/>
      <c r="G583" s="57">
        <v>100</v>
      </c>
      <c r="H583" s="64">
        <f t="shared" ref="H583:H646" si="40">(F583+G583)/20</f>
        <v>5</v>
      </c>
      <c r="J583" s="65">
        <f t="shared" ref="J583:J646" si="41">IF(AND(B583&gt;=$K$4,B583&lt;=$K$5),MONTH(B583),0)</f>
        <v>2</v>
      </c>
    </row>
    <row r="584" spans="1:10">
      <c r="A584" s="60">
        <v>579</v>
      </c>
      <c r="B584" s="61">
        <v>43144</v>
      </c>
      <c r="C584" s="62" t="s">
        <v>60</v>
      </c>
      <c r="D584" s="63" t="str">
        <f t="shared" si="38"/>
        <v>NGODI BAKOKO</v>
      </c>
      <c r="E584" s="63" t="str">
        <f t="shared" si="39"/>
        <v>BORIS</v>
      </c>
      <c r="F584" s="57"/>
      <c r="G584" s="57">
        <v>150</v>
      </c>
      <c r="H584" s="64">
        <f t="shared" si="40"/>
        <v>7.5</v>
      </c>
      <c r="J584" s="65">
        <f t="shared" si="41"/>
        <v>2</v>
      </c>
    </row>
    <row r="585" spans="1:10">
      <c r="A585" s="60">
        <v>580</v>
      </c>
      <c r="B585" s="61">
        <v>43144</v>
      </c>
      <c r="C585" s="62" t="s">
        <v>118</v>
      </c>
      <c r="D585" s="63">
        <f t="shared" si="38"/>
        <v>0</v>
      </c>
      <c r="E585" s="63" t="str">
        <f t="shared" si="39"/>
        <v>PIERRE</v>
      </c>
      <c r="F585" s="57"/>
      <c r="G585" s="57">
        <v>100</v>
      </c>
      <c r="H585" s="64">
        <f t="shared" si="40"/>
        <v>5</v>
      </c>
      <c r="J585" s="65">
        <f t="shared" si="41"/>
        <v>2</v>
      </c>
    </row>
    <row r="586" spans="1:10">
      <c r="A586" s="60">
        <v>581</v>
      </c>
      <c r="B586" s="61">
        <v>43144</v>
      </c>
      <c r="C586" s="62" t="s">
        <v>111</v>
      </c>
      <c r="D586" s="63">
        <f t="shared" si="38"/>
        <v>0</v>
      </c>
      <c r="E586" s="63" t="str">
        <f t="shared" si="39"/>
        <v>PIERRE</v>
      </c>
      <c r="F586" s="57"/>
      <c r="G586" s="57">
        <v>100</v>
      </c>
      <c r="H586" s="64">
        <f t="shared" si="40"/>
        <v>5</v>
      </c>
      <c r="J586" s="65">
        <f t="shared" si="41"/>
        <v>2</v>
      </c>
    </row>
    <row r="587" spans="1:10">
      <c r="A587" s="60">
        <v>582</v>
      </c>
      <c r="B587" s="61">
        <v>43144</v>
      </c>
      <c r="C587" s="62" t="s">
        <v>83</v>
      </c>
      <c r="D587" s="63">
        <f t="shared" si="38"/>
        <v>0</v>
      </c>
      <c r="E587" s="63" t="str">
        <f t="shared" si="39"/>
        <v>BORIS</v>
      </c>
      <c r="F587" s="57"/>
      <c r="G587" s="57">
        <v>150</v>
      </c>
      <c r="H587" s="64">
        <f t="shared" si="40"/>
        <v>7.5</v>
      </c>
      <c r="J587" s="65">
        <f t="shared" si="41"/>
        <v>2</v>
      </c>
    </row>
    <row r="588" spans="1:10">
      <c r="A588" s="60">
        <v>583</v>
      </c>
      <c r="B588" s="61">
        <v>43144</v>
      </c>
      <c r="C588" s="62" t="s">
        <v>29</v>
      </c>
      <c r="D588" s="63">
        <f t="shared" si="38"/>
        <v>0</v>
      </c>
      <c r="E588" s="63" t="str">
        <f t="shared" si="39"/>
        <v>PIERRE</v>
      </c>
      <c r="F588" s="57"/>
      <c r="G588" s="57">
        <v>100</v>
      </c>
      <c r="H588" s="64">
        <f t="shared" si="40"/>
        <v>5</v>
      </c>
      <c r="J588" s="65">
        <f t="shared" si="41"/>
        <v>2</v>
      </c>
    </row>
    <row r="589" spans="1:10">
      <c r="A589" s="60">
        <v>584</v>
      </c>
      <c r="B589" s="61">
        <v>43144</v>
      </c>
      <c r="C589" s="62" t="s">
        <v>150</v>
      </c>
      <c r="D589" s="63" t="str">
        <f t="shared" si="38"/>
        <v>YATIKA</v>
      </c>
      <c r="E589" s="63" t="str">
        <f t="shared" si="39"/>
        <v>PIERRE</v>
      </c>
      <c r="F589" s="57"/>
      <c r="G589" s="57">
        <v>50</v>
      </c>
      <c r="H589" s="64">
        <f t="shared" si="40"/>
        <v>2.5</v>
      </c>
      <c r="J589" s="65">
        <f t="shared" si="41"/>
        <v>2</v>
      </c>
    </row>
    <row r="590" spans="1:10">
      <c r="A590" s="60">
        <v>585</v>
      </c>
      <c r="B590" s="61">
        <v>43144</v>
      </c>
      <c r="C590" s="62" t="s">
        <v>20</v>
      </c>
      <c r="D590" s="63">
        <f t="shared" si="38"/>
        <v>0</v>
      </c>
      <c r="E590" s="63" t="str">
        <f t="shared" si="39"/>
        <v>PIERRE</v>
      </c>
      <c r="F590" s="57"/>
      <c r="G590" s="57">
        <v>300</v>
      </c>
      <c r="H590" s="64">
        <f t="shared" si="40"/>
        <v>15</v>
      </c>
      <c r="J590" s="65">
        <f t="shared" si="41"/>
        <v>2</v>
      </c>
    </row>
    <row r="591" spans="1:10">
      <c r="A591" s="60">
        <v>586</v>
      </c>
      <c r="B591" s="61">
        <v>43144</v>
      </c>
      <c r="C591" s="62" t="s">
        <v>168</v>
      </c>
      <c r="D591" s="63" t="str">
        <f t="shared" si="38"/>
        <v>BOIS DES SINGES</v>
      </c>
      <c r="E591" s="63" t="str">
        <f t="shared" si="39"/>
        <v>BORIS</v>
      </c>
      <c r="F591" s="57"/>
      <c r="G591" s="57">
        <v>280</v>
      </c>
      <c r="H591" s="64">
        <f t="shared" si="40"/>
        <v>14</v>
      </c>
      <c r="J591" s="65">
        <f t="shared" si="41"/>
        <v>2</v>
      </c>
    </row>
    <row r="592" spans="1:10">
      <c r="A592" s="60">
        <v>587</v>
      </c>
      <c r="B592" s="61">
        <v>43144</v>
      </c>
      <c r="C592" s="62" t="s">
        <v>12</v>
      </c>
      <c r="D592" s="63">
        <f t="shared" si="38"/>
        <v>0</v>
      </c>
      <c r="E592" s="63" t="str">
        <f t="shared" si="39"/>
        <v>BORIS</v>
      </c>
      <c r="F592" s="57"/>
      <c r="G592" s="57">
        <v>300</v>
      </c>
      <c r="H592" s="64">
        <f t="shared" si="40"/>
        <v>15</v>
      </c>
      <c r="J592" s="65">
        <f t="shared" si="41"/>
        <v>2</v>
      </c>
    </row>
    <row r="593" spans="1:10">
      <c r="A593" s="60">
        <v>588</v>
      </c>
      <c r="B593" s="61">
        <v>43144</v>
      </c>
      <c r="C593" s="62" t="s">
        <v>152</v>
      </c>
      <c r="D593" s="63">
        <f t="shared" si="38"/>
        <v>0</v>
      </c>
      <c r="E593" s="63" t="str">
        <f t="shared" si="39"/>
        <v>PIERRE</v>
      </c>
      <c r="F593" s="57"/>
      <c r="G593" s="57">
        <v>700</v>
      </c>
      <c r="H593" s="64">
        <f t="shared" si="40"/>
        <v>35</v>
      </c>
      <c r="J593" s="65">
        <f t="shared" si="41"/>
        <v>2</v>
      </c>
    </row>
    <row r="594" spans="1:10">
      <c r="A594" s="60">
        <v>589</v>
      </c>
      <c r="B594" s="61">
        <v>43144</v>
      </c>
      <c r="C594" s="62" t="s">
        <v>140</v>
      </c>
      <c r="D594" s="63">
        <f t="shared" si="38"/>
        <v>0</v>
      </c>
      <c r="E594" s="63">
        <f t="shared" si="39"/>
        <v>0</v>
      </c>
      <c r="F594" s="57"/>
      <c r="G594" s="57">
        <v>700</v>
      </c>
      <c r="H594" s="64">
        <f t="shared" si="40"/>
        <v>35</v>
      </c>
      <c r="J594" s="65">
        <f t="shared" si="41"/>
        <v>2</v>
      </c>
    </row>
    <row r="595" spans="1:10">
      <c r="A595" s="60">
        <v>590</v>
      </c>
      <c r="B595" s="61">
        <v>43145</v>
      </c>
      <c r="C595" s="62" t="s">
        <v>3</v>
      </c>
      <c r="D595" s="63">
        <f t="shared" si="38"/>
        <v>0</v>
      </c>
      <c r="E595" s="63" t="str">
        <f t="shared" si="39"/>
        <v>BORIS</v>
      </c>
      <c r="F595" s="57"/>
      <c r="G595" s="57">
        <v>200</v>
      </c>
      <c r="H595" s="64">
        <f t="shared" si="40"/>
        <v>10</v>
      </c>
      <c r="J595" s="65">
        <f t="shared" si="41"/>
        <v>2</v>
      </c>
    </row>
    <row r="596" spans="1:10">
      <c r="A596" s="60">
        <v>591</v>
      </c>
      <c r="B596" s="61">
        <v>43145</v>
      </c>
      <c r="C596" s="62" t="s">
        <v>123</v>
      </c>
      <c r="D596" s="63" t="str">
        <f t="shared" si="38"/>
        <v>ARI-FACE NEPTUNE</v>
      </c>
      <c r="E596" s="63" t="str">
        <f t="shared" si="39"/>
        <v>PIERRE</v>
      </c>
      <c r="F596" s="57"/>
      <c r="G596" s="57">
        <v>700</v>
      </c>
      <c r="H596" s="64">
        <f t="shared" si="40"/>
        <v>35</v>
      </c>
      <c r="J596" s="65">
        <f t="shared" si="41"/>
        <v>2</v>
      </c>
    </row>
    <row r="597" spans="1:10">
      <c r="A597" s="60">
        <v>592</v>
      </c>
      <c r="B597" s="61">
        <v>43145</v>
      </c>
      <c r="C597" s="62" t="s">
        <v>140</v>
      </c>
      <c r="D597" s="63">
        <f t="shared" si="38"/>
        <v>0</v>
      </c>
      <c r="E597" s="63">
        <f t="shared" si="39"/>
        <v>0</v>
      </c>
      <c r="F597" s="57"/>
      <c r="G597" s="57">
        <v>700</v>
      </c>
      <c r="H597" s="64">
        <f t="shared" si="40"/>
        <v>35</v>
      </c>
      <c r="J597" s="65">
        <f t="shared" si="41"/>
        <v>2</v>
      </c>
    </row>
    <row r="598" spans="1:10">
      <c r="A598" s="60">
        <v>593</v>
      </c>
      <c r="B598" s="61">
        <v>43145</v>
      </c>
      <c r="C598" s="62" t="s">
        <v>13</v>
      </c>
      <c r="D598" s="63" t="str">
        <f t="shared" si="38"/>
        <v>BRAZZAVILLE</v>
      </c>
      <c r="E598" s="63" t="str">
        <f t="shared" si="39"/>
        <v>PIERRE</v>
      </c>
      <c r="F598" s="57"/>
      <c r="G598" s="57">
        <v>100</v>
      </c>
      <c r="H598" s="64">
        <f t="shared" si="40"/>
        <v>5</v>
      </c>
      <c r="J598" s="65">
        <f t="shared" si="41"/>
        <v>2</v>
      </c>
    </row>
    <row r="599" spans="1:10">
      <c r="A599" s="60">
        <v>594</v>
      </c>
      <c r="B599" s="61">
        <v>43145</v>
      </c>
      <c r="C599" s="62" t="s">
        <v>173</v>
      </c>
      <c r="D599" s="63" t="str">
        <f t="shared" si="38"/>
        <v>ARI-DEPOT GUINESS</v>
      </c>
      <c r="E599" s="63" t="str">
        <f t="shared" si="39"/>
        <v>PIERRE</v>
      </c>
      <c r="F599" s="57"/>
      <c r="G599" s="57">
        <v>70</v>
      </c>
      <c r="H599" s="64">
        <f t="shared" si="40"/>
        <v>3.5</v>
      </c>
      <c r="J599" s="65">
        <f t="shared" si="41"/>
        <v>2</v>
      </c>
    </row>
    <row r="600" spans="1:10">
      <c r="A600" s="60">
        <v>595</v>
      </c>
      <c r="B600" s="61">
        <v>43145</v>
      </c>
      <c r="C600" s="62" t="s">
        <v>70</v>
      </c>
      <c r="D600" s="63" t="str">
        <f t="shared" si="38"/>
        <v>JAPOMA</v>
      </c>
      <c r="E600" s="63" t="str">
        <f t="shared" si="39"/>
        <v>BORIS</v>
      </c>
      <c r="F600" s="57"/>
      <c r="G600" s="57">
        <v>100</v>
      </c>
      <c r="H600" s="64">
        <f t="shared" si="40"/>
        <v>5</v>
      </c>
      <c r="J600" s="65">
        <f t="shared" si="41"/>
        <v>2</v>
      </c>
    </row>
    <row r="601" spans="1:10">
      <c r="A601" s="60">
        <v>596</v>
      </c>
      <c r="B601" s="61">
        <v>43145</v>
      </c>
      <c r="C601" s="62" t="s">
        <v>15</v>
      </c>
      <c r="D601" s="63" t="str">
        <f t="shared" si="38"/>
        <v>NGODI BAKOKO</v>
      </c>
      <c r="E601" s="63" t="str">
        <f t="shared" si="39"/>
        <v>BORIS</v>
      </c>
      <c r="F601" s="57"/>
      <c r="G601" s="57">
        <v>100</v>
      </c>
      <c r="H601" s="64">
        <f t="shared" si="40"/>
        <v>5</v>
      </c>
      <c r="J601" s="65">
        <f t="shared" si="41"/>
        <v>2</v>
      </c>
    </row>
    <row r="602" spans="1:10">
      <c r="A602" s="60">
        <v>597</v>
      </c>
      <c r="B602" s="61">
        <v>43145</v>
      </c>
      <c r="C602" s="62" t="s">
        <v>19</v>
      </c>
      <c r="D602" s="63">
        <f t="shared" si="38"/>
        <v>0</v>
      </c>
      <c r="E602" s="63" t="str">
        <f t="shared" si="39"/>
        <v>PIERRE</v>
      </c>
      <c r="F602" s="57"/>
      <c r="G602" s="57">
        <v>100</v>
      </c>
      <c r="H602" s="64">
        <f t="shared" si="40"/>
        <v>5</v>
      </c>
      <c r="J602" s="65">
        <f t="shared" si="41"/>
        <v>2</v>
      </c>
    </row>
    <row r="603" spans="1:10">
      <c r="A603" s="60">
        <v>598</v>
      </c>
      <c r="B603" s="61">
        <v>43145</v>
      </c>
      <c r="C603" s="62" t="s">
        <v>156</v>
      </c>
      <c r="D603" s="63" t="str">
        <f t="shared" si="38"/>
        <v>ARI-CING DOIGT</v>
      </c>
      <c r="E603" s="63" t="str">
        <f t="shared" si="39"/>
        <v>BORIS</v>
      </c>
      <c r="F603" s="57"/>
      <c r="G603" s="57">
        <v>250</v>
      </c>
      <c r="H603" s="64">
        <f t="shared" si="40"/>
        <v>12.5</v>
      </c>
      <c r="J603" s="65">
        <f t="shared" si="41"/>
        <v>2</v>
      </c>
    </row>
    <row r="604" spans="1:10">
      <c r="A604" s="60">
        <v>599</v>
      </c>
      <c r="B604" s="61">
        <v>43145</v>
      </c>
      <c r="C604" s="62" t="s">
        <v>145</v>
      </c>
      <c r="D604" s="63" t="str">
        <f t="shared" si="38"/>
        <v>NGODI BAKOKO</v>
      </c>
      <c r="E604" s="63" t="str">
        <f t="shared" si="39"/>
        <v>PIERRE</v>
      </c>
      <c r="F604" s="57"/>
      <c r="G604" s="57">
        <v>200</v>
      </c>
      <c r="H604" s="64">
        <f t="shared" si="40"/>
        <v>10</v>
      </c>
      <c r="J604" s="65">
        <f t="shared" si="41"/>
        <v>2</v>
      </c>
    </row>
    <row r="605" spans="1:10">
      <c r="A605" s="60">
        <v>600</v>
      </c>
      <c r="B605" s="61">
        <v>43145</v>
      </c>
      <c r="C605" s="62" t="s">
        <v>88</v>
      </c>
      <c r="D605" s="63">
        <f t="shared" si="38"/>
        <v>0</v>
      </c>
      <c r="E605" s="63" t="str">
        <f t="shared" si="39"/>
        <v>PIERRE</v>
      </c>
      <c r="F605" s="57"/>
      <c r="G605" s="57">
        <v>190</v>
      </c>
      <c r="H605" s="64">
        <f t="shared" si="40"/>
        <v>9.5</v>
      </c>
      <c r="J605" s="65">
        <f t="shared" si="41"/>
        <v>2</v>
      </c>
    </row>
    <row r="606" spans="1:10">
      <c r="A606" s="60">
        <v>601</v>
      </c>
      <c r="B606" s="61">
        <v>43146</v>
      </c>
      <c r="C606" s="62" t="s">
        <v>47</v>
      </c>
      <c r="D606" s="63">
        <f t="shared" si="38"/>
        <v>0</v>
      </c>
      <c r="E606" s="63" t="str">
        <f t="shared" si="39"/>
        <v>PIERRE</v>
      </c>
      <c r="F606" s="57"/>
      <c r="G606" s="57">
        <v>150</v>
      </c>
      <c r="H606" s="64">
        <f t="shared" si="40"/>
        <v>7.5</v>
      </c>
      <c r="J606" s="65">
        <f t="shared" si="41"/>
        <v>2</v>
      </c>
    </row>
    <row r="607" spans="1:10">
      <c r="A607" s="60">
        <v>602</v>
      </c>
      <c r="B607" s="61">
        <v>43146</v>
      </c>
      <c r="C607" s="62" t="s">
        <v>21</v>
      </c>
      <c r="D607" s="63" t="str">
        <f t="shared" si="38"/>
        <v>PARIZO</v>
      </c>
      <c r="E607" s="63" t="str">
        <f t="shared" si="39"/>
        <v>BORIS</v>
      </c>
      <c r="F607" s="57"/>
      <c r="G607" s="57">
        <v>50</v>
      </c>
      <c r="H607" s="64">
        <f t="shared" si="40"/>
        <v>2.5</v>
      </c>
      <c r="J607" s="65">
        <f t="shared" si="41"/>
        <v>2</v>
      </c>
    </row>
    <row r="608" spans="1:10">
      <c r="A608" s="60">
        <v>603</v>
      </c>
      <c r="B608" s="61">
        <v>43146</v>
      </c>
      <c r="C608" s="62" t="s">
        <v>75</v>
      </c>
      <c r="D608" s="63" t="str">
        <f t="shared" si="38"/>
        <v>JAPOMA</v>
      </c>
      <c r="E608" s="63" t="str">
        <f t="shared" si="39"/>
        <v>PIERRE</v>
      </c>
      <c r="F608" s="57"/>
      <c r="G608" s="57">
        <v>60</v>
      </c>
      <c r="H608" s="64">
        <f t="shared" si="40"/>
        <v>3</v>
      </c>
      <c r="J608" s="65">
        <f t="shared" si="41"/>
        <v>2</v>
      </c>
    </row>
    <row r="609" spans="1:10">
      <c r="A609" s="60">
        <v>604</v>
      </c>
      <c r="B609" s="61">
        <v>43146</v>
      </c>
      <c r="C609" s="62" t="s">
        <v>8</v>
      </c>
      <c r="D609" s="63" t="str">
        <f t="shared" si="38"/>
        <v>NGODI BAKOKO</v>
      </c>
      <c r="E609" s="63" t="str">
        <f t="shared" si="39"/>
        <v>BORIS</v>
      </c>
      <c r="F609" s="57"/>
      <c r="G609" s="57">
        <v>700</v>
      </c>
      <c r="H609" s="64">
        <f t="shared" si="40"/>
        <v>35</v>
      </c>
      <c r="J609" s="65">
        <f t="shared" si="41"/>
        <v>2</v>
      </c>
    </row>
    <row r="610" spans="1:10">
      <c r="A610" s="60">
        <v>605</v>
      </c>
      <c r="B610" s="61">
        <v>43146</v>
      </c>
      <c r="C610" s="62" t="s">
        <v>108</v>
      </c>
      <c r="D610" s="63">
        <f t="shared" si="38"/>
        <v>0</v>
      </c>
      <c r="E610" s="63" t="str">
        <f t="shared" si="39"/>
        <v>BORIS</v>
      </c>
      <c r="F610" s="57"/>
      <c r="G610" s="57">
        <v>100</v>
      </c>
      <c r="H610" s="64">
        <f t="shared" si="40"/>
        <v>5</v>
      </c>
      <c r="J610" s="65">
        <f t="shared" si="41"/>
        <v>2</v>
      </c>
    </row>
    <row r="611" spans="1:10">
      <c r="A611" s="60">
        <v>606</v>
      </c>
      <c r="B611" s="61">
        <v>43146</v>
      </c>
      <c r="C611" s="62" t="s">
        <v>23</v>
      </c>
      <c r="D611" s="63">
        <f t="shared" si="38"/>
        <v>0</v>
      </c>
      <c r="E611" s="63" t="str">
        <f t="shared" si="39"/>
        <v>PIERRE</v>
      </c>
      <c r="F611" s="57"/>
      <c r="G611" s="57">
        <v>150</v>
      </c>
      <c r="H611" s="64">
        <f t="shared" si="40"/>
        <v>7.5</v>
      </c>
      <c r="J611" s="65">
        <f t="shared" si="41"/>
        <v>2</v>
      </c>
    </row>
    <row r="612" spans="1:10">
      <c r="A612" s="60">
        <v>607</v>
      </c>
      <c r="B612" s="61">
        <v>43146</v>
      </c>
      <c r="C612" s="62" t="s">
        <v>64</v>
      </c>
      <c r="D612" s="63" t="str">
        <f t="shared" si="38"/>
        <v>MAETURE</v>
      </c>
      <c r="E612" s="63" t="str">
        <f t="shared" si="39"/>
        <v>PIERRE</v>
      </c>
      <c r="F612" s="57"/>
      <c r="G612" s="57">
        <v>50</v>
      </c>
      <c r="H612" s="64">
        <f t="shared" si="40"/>
        <v>2.5</v>
      </c>
      <c r="J612" s="65">
        <f t="shared" si="41"/>
        <v>2</v>
      </c>
    </row>
    <row r="613" spans="1:10">
      <c r="A613" s="60">
        <v>608</v>
      </c>
      <c r="B613" s="61">
        <v>43146</v>
      </c>
      <c r="C613" s="62" t="s">
        <v>61</v>
      </c>
      <c r="D613" s="63">
        <f t="shared" si="38"/>
        <v>0</v>
      </c>
      <c r="E613" s="63" t="str">
        <f t="shared" si="39"/>
        <v>PIERRE</v>
      </c>
      <c r="F613" s="57"/>
      <c r="G613" s="57">
        <v>100</v>
      </c>
      <c r="H613" s="64">
        <f t="shared" si="40"/>
        <v>5</v>
      </c>
      <c r="J613" s="65">
        <f t="shared" si="41"/>
        <v>2</v>
      </c>
    </row>
    <row r="614" spans="1:10">
      <c r="A614" s="60">
        <v>609</v>
      </c>
      <c r="B614" s="61">
        <v>43146</v>
      </c>
      <c r="C614" s="62" t="s">
        <v>165</v>
      </c>
      <c r="D614" s="63" t="str">
        <f t="shared" si="38"/>
        <v>YATIKA</v>
      </c>
      <c r="E614" s="63" t="str">
        <f t="shared" si="39"/>
        <v>BORIS</v>
      </c>
      <c r="F614" s="57"/>
      <c r="G614" s="57">
        <v>300</v>
      </c>
      <c r="H614" s="64">
        <f t="shared" si="40"/>
        <v>15</v>
      </c>
      <c r="J614" s="65">
        <f t="shared" si="41"/>
        <v>2</v>
      </c>
    </row>
    <row r="615" spans="1:10">
      <c r="A615" s="60">
        <v>610</v>
      </c>
      <c r="B615" s="61">
        <v>43146</v>
      </c>
      <c r="C615" s="62" t="s">
        <v>73</v>
      </c>
      <c r="D615" s="63">
        <f t="shared" si="38"/>
        <v>0</v>
      </c>
      <c r="E615" s="63" t="str">
        <f t="shared" si="39"/>
        <v>PIERRE</v>
      </c>
      <c r="F615" s="57"/>
      <c r="G615" s="57">
        <v>100</v>
      </c>
      <c r="H615" s="64">
        <f t="shared" si="40"/>
        <v>5</v>
      </c>
      <c r="J615" s="65">
        <f t="shared" si="41"/>
        <v>2</v>
      </c>
    </row>
    <row r="616" spans="1:10">
      <c r="A616" s="60">
        <v>611</v>
      </c>
      <c r="B616" s="61">
        <v>43146</v>
      </c>
      <c r="C616" s="62" t="s">
        <v>144</v>
      </c>
      <c r="D616" s="63">
        <f t="shared" si="38"/>
        <v>0</v>
      </c>
      <c r="E616" s="63" t="str">
        <f t="shared" si="39"/>
        <v>PIERRE</v>
      </c>
      <c r="F616" s="57"/>
      <c r="G616" s="57">
        <v>300</v>
      </c>
      <c r="H616" s="64">
        <f t="shared" si="40"/>
        <v>15</v>
      </c>
      <c r="J616" s="65">
        <f t="shared" si="41"/>
        <v>2</v>
      </c>
    </row>
    <row r="617" spans="1:10">
      <c r="A617" s="60">
        <v>612</v>
      </c>
      <c r="B617" s="61">
        <v>43146</v>
      </c>
      <c r="C617" s="62" t="s">
        <v>83</v>
      </c>
      <c r="D617" s="63">
        <f t="shared" si="38"/>
        <v>0</v>
      </c>
      <c r="E617" s="63" t="str">
        <f t="shared" si="39"/>
        <v>BORIS</v>
      </c>
      <c r="F617" s="57"/>
      <c r="G617" s="57">
        <v>700</v>
      </c>
      <c r="H617" s="64">
        <f t="shared" si="40"/>
        <v>35</v>
      </c>
      <c r="J617" s="65">
        <f t="shared" si="41"/>
        <v>2</v>
      </c>
    </row>
    <row r="618" spans="1:10">
      <c r="A618" s="60">
        <v>613</v>
      </c>
      <c r="B618" s="61">
        <v>43147</v>
      </c>
      <c r="C618" s="62" t="s">
        <v>113</v>
      </c>
      <c r="D618" s="63" t="str">
        <f t="shared" ref="D618:D681" si="42">IF(C618&lt;&gt;"",VLOOKUP(C618,baseDonnees,2,FALSE),"")</f>
        <v>DAKAR</v>
      </c>
      <c r="E618" s="63" t="str">
        <f t="shared" ref="E618:E681" si="43">IF(C618&lt;&gt;"",VLOOKUP(C618,baseDonnees,3,FALSE),"")</f>
        <v>PIERRE</v>
      </c>
      <c r="F618" s="57"/>
      <c r="G618" s="57">
        <v>200</v>
      </c>
      <c r="H618" s="64">
        <f t="shared" si="40"/>
        <v>10</v>
      </c>
      <c r="J618" s="65">
        <f t="shared" si="41"/>
        <v>2</v>
      </c>
    </row>
    <row r="619" spans="1:10">
      <c r="A619" s="60">
        <v>614</v>
      </c>
      <c r="B619" s="61">
        <v>43147</v>
      </c>
      <c r="C619" s="62" t="s">
        <v>60</v>
      </c>
      <c r="D619" s="63" t="str">
        <f t="shared" si="42"/>
        <v>NGODI BAKOKO</v>
      </c>
      <c r="E619" s="63" t="str">
        <f t="shared" si="43"/>
        <v>BORIS</v>
      </c>
      <c r="F619" s="57"/>
      <c r="G619" s="57">
        <v>200</v>
      </c>
      <c r="H619" s="64">
        <f t="shared" si="40"/>
        <v>10</v>
      </c>
      <c r="J619" s="65">
        <f t="shared" si="41"/>
        <v>2</v>
      </c>
    </row>
    <row r="620" spans="1:10">
      <c r="A620" s="60">
        <v>615</v>
      </c>
      <c r="B620" s="61">
        <v>43147</v>
      </c>
      <c r="C620" s="62" t="s">
        <v>155</v>
      </c>
      <c r="D620" s="63" t="str">
        <f t="shared" si="42"/>
        <v>JAPOMA</v>
      </c>
      <c r="E620" s="63" t="str">
        <f t="shared" si="43"/>
        <v>PIERRE</v>
      </c>
      <c r="F620" s="57"/>
      <c r="G620" s="57">
        <v>250</v>
      </c>
      <c r="H620" s="64">
        <f t="shared" si="40"/>
        <v>12.5</v>
      </c>
      <c r="J620" s="65">
        <f t="shared" si="41"/>
        <v>2</v>
      </c>
    </row>
    <row r="621" spans="1:10">
      <c r="A621" s="60">
        <v>616</v>
      </c>
      <c r="B621" s="61">
        <v>43147</v>
      </c>
      <c r="C621" s="62" t="s">
        <v>153</v>
      </c>
      <c r="D621" s="63">
        <f t="shared" si="42"/>
        <v>0</v>
      </c>
      <c r="E621" s="63" t="str">
        <f t="shared" si="43"/>
        <v>PIERRE</v>
      </c>
      <c r="F621" s="57"/>
      <c r="G621" s="57">
        <v>250</v>
      </c>
      <c r="H621" s="64">
        <f t="shared" si="40"/>
        <v>12.5</v>
      </c>
      <c r="J621" s="65">
        <f t="shared" si="41"/>
        <v>2</v>
      </c>
    </row>
    <row r="622" spans="1:10">
      <c r="A622" s="60">
        <v>617</v>
      </c>
      <c r="B622" s="61">
        <v>43147</v>
      </c>
      <c r="C622" s="62" t="s">
        <v>38</v>
      </c>
      <c r="D622" s="63">
        <f t="shared" si="42"/>
        <v>0</v>
      </c>
      <c r="E622" s="63" t="str">
        <f t="shared" si="43"/>
        <v>PIERRE</v>
      </c>
      <c r="F622" s="57"/>
      <c r="G622" s="57">
        <v>100</v>
      </c>
      <c r="H622" s="64">
        <f t="shared" si="40"/>
        <v>5</v>
      </c>
      <c r="J622" s="65">
        <f t="shared" si="41"/>
        <v>2</v>
      </c>
    </row>
    <row r="623" spans="1:10">
      <c r="A623" s="60">
        <v>618</v>
      </c>
      <c r="B623" s="61">
        <v>43147</v>
      </c>
      <c r="C623" s="62" t="s">
        <v>28</v>
      </c>
      <c r="D623" s="63">
        <f t="shared" si="42"/>
        <v>0</v>
      </c>
      <c r="E623" s="63" t="str">
        <f t="shared" si="43"/>
        <v>PIERRE</v>
      </c>
      <c r="F623" s="57"/>
      <c r="G623" s="57">
        <v>200</v>
      </c>
      <c r="H623" s="64">
        <f t="shared" si="40"/>
        <v>10</v>
      </c>
      <c r="J623" s="65">
        <f t="shared" si="41"/>
        <v>2</v>
      </c>
    </row>
    <row r="624" spans="1:10">
      <c r="A624" s="60">
        <v>619</v>
      </c>
      <c r="B624" s="61">
        <v>43147</v>
      </c>
      <c r="C624" s="62" t="s">
        <v>81</v>
      </c>
      <c r="D624" s="63">
        <f t="shared" si="42"/>
        <v>0</v>
      </c>
      <c r="E624" s="63" t="str">
        <f t="shared" si="43"/>
        <v>PIERRE</v>
      </c>
      <c r="F624" s="57"/>
      <c r="G624" s="57">
        <v>200</v>
      </c>
      <c r="H624" s="64">
        <f t="shared" si="40"/>
        <v>10</v>
      </c>
      <c r="J624" s="65">
        <f t="shared" si="41"/>
        <v>2</v>
      </c>
    </row>
    <row r="625" spans="1:10">
      <c r="A625" s="60">
        <v>620</v>
      </c>
      <c r="B625" s="61">
        <v>43147</v>
      </c>
      <c r="C625" s="62" t="s">
        <v>119</v>
      </c>
      <c r="D625" s="63" t="str">
        <f t="shared" si="42"/>
        <v>NKOLBON</v>
      </c>
      <c r="E625" s="63" t="str">
        <f t="shared" si="43"/>
        <v>BORIS</v>
      </c>
      <c r="F625" s="57"/>
      <c r="G625" s="57">
        <v>200</v>
      </c>
      <c r="H625" s="64">
        <f t="shared" si="40"/>
        <v>10</v>
      </c>
      <c r="J625" s="65">
        <f t="shared" si="41"/>
        <v>2</v>
      </c>
    </row>
    <row r="626" spans="1:10">
      <c r="A626" s="60">
        <v>621</v>
      </c>
      <c r="B626" s="61">
        <v>43147</v>
      </c>
      <c r="C626" s="62" t="s">
        <v>177</v>
      </c>
      <c r="D626" s="63" t="str">
        <f t="shared" si="42"/>
        <v>BWANG</v>
      </c>
      <c r="E626" s="63" t="str">
        <f t="shared" si="43"/>
        <v>BORIS</v>
      </c>
      <c r="F626" s="57"/>
      <c r="G626" s="57">
        <v>250</v>
      </c>
      <c r="H626" s="64">
        <f t="shared" si="40"/>
        <v>12.5</v>
      </c>
      <c r="J626" s="65">
        <f t="shared" si="41"/>
        <v>2</v>
      </c>
    </row>
    <row r="627" spans="1:10">
      <c r="A627" s="60">
        <v>622</v>
      </c>
      <c r="B627" s="61">
        <v>43147</v>
      </c>
      <c r="C627" s="62" t="s">
        <v>79</v>
      </c>
      <c r="D627" s="63">
        <f t="shared" si="42"/>
        <v>0</v>
      </c>
      <c r="E627" s="63" t="str">
        <f t="shared" si="43"/>
        <v>PIERRE</v>
      </c>
      <c r="F627" s="57"/>
      <c r="G627" s="57">
        <v>300</v>
      </c>
      <c r="H627" s="64">
        <f t="shared" si="40"/>
        <v>15</v>
      </c>
      <c r="J627" s="65">
        <f t="shared" si="41"/>
        <v>2</v>
      </c>
    </row>
    <row r="628" spans="1:10">
      <c r="A628" s="60">
        <v>623</v>
      </c>
      <c r="B628" s="61">
        <v>43147</v>
      </c>
      <c r="C628" s="62" t="s">
        <v>48</v>
      </c>
      <c r="D628" s="63">
        <f t="shared" si="42"/>
        <v>0</v>
      </c>
      <c r="E628" s="63" t="str">
        <f t="shared" si="43"/>
        <v>PIERRE</v>
      </c>
      <c r="F628" s="57"/>
      <c r="G628" s="57">
        <v>150</v>
      </c>
      <c r="H628" s="64">
        <f t="shared" si="40"/>
        <v>7.5</v>
      </c>
      <c r="J628" s="65">
        <f t="shared" si="41"/>
        <v>2</v>
      </c>
    </row>
    <row r="629" spans="1:10">
      <c r="A629" s="60">
        <v>624</v>
      </c>
      <c r="B629" s="61">
        <v>43147</v>
      </c>
      <c r="C629" s="62" t="s">
        <v>63</v>
      </c>
      <c r="D629" s="63" t="str">
        <f t="shared" si="42"/>
        <v>PARIZO</v>
      </c>
      <c r="E629" s="63" t="str">
        <f t="shared" si="43"/>
        <v>PIERRE</v>
      </c>
      <c r="F629" s="57"/>
      <c r="G629" s="57">
        <v>700</v>
      </c>
      <c r="H629" s="64">
        <f t="shared" si="40"/>
        <v>35</v>
      </c>
      <c r="J629" s="65">
        <f t="shared" si="41"/>
        <v>2</v>
      </c>
    </row>
    <row r="630" spans="1:10">
      <c r="A630" s="60">
        <v>625</v>
      </c>
      <c r="B630" s="61">
        <v>43147</v>
      </c>
      <c r="C630" s="62" t="s">
        <v>205</v>
      </c>
      <c r="D630" s="63" t="str">
        <f t="shared" si="42"/>
        <v>DEIDO</v>
      </c>
      <c r="E630" s="63" t="str">
        <f t="shared" si="43"/>
        <v>BORIS</v>
      </c>
      <c r="F630" s="57"/>
      <c r="G630" s="57">
        <v>150</v>
      </c>
      <c r="H630" s="64">
        <f t="shared" si="40"/>
        <v>7.5</v>
      </c>
      <c r="J630" s="65">
        <f t="shared" si="41"/>
        <v>2</v>
      </c>
    </row>
    <row r="631" spans="1:10">
      <c r="A631" s="60">
        <v>626</v>
      </c>
      <c r="B631" s="61">
        <v>43147</v>
      </c>
      <c r="C631" s="62" t="s">
        <v>115</v>
      </c>
      <c r="D631" s="63" t="str">
        <f t="shared" si="42"/>
        <v>BRAZZAVILLE</v>
      </c>
      <c r="E631" s="63" t="str">
        <f t="shared" si="43"/>
        <v>BORIS</v>
      </c>
      <c r="F631" s="57"/>
      <c r="G631" s="57">
        <v>100</v>
      </c>
      <c r="H631" s="64">
        <f t="shared" si="40"/>
        <v>5</v>
      </c>
      <c r="J631" s="65">
        <f t="shared" si="41"/>
        <v>2</v>
      </c>
    </row>
    <row r="632" spans="1:10">
      <c r="A632" s="60">
        <v>627</v>
      </c>
      <c r="B632" s="61">
        <v>43147</v>
      </c>
      <c r="C632" s="62" t="s">
        <v>2</v>
      </c>
      <c r="D632" s="63">
        <f t="shared" si="42"/>
        <v>0</v>
      </c>
      <c r="E632" s="63" t="str">
        <f t="shared" si="43"/>
        <v>BORIS</v>
      </c>
      <c r="F632" s="57"/>
      <c r="G632" s="57">
        <v>40</v>
      </c>
      <c r="H632" s="64">
        <f t="shared" si="40"/>
        <v>2</v>
      </c>
      <c r="J632" s="65">
        <f t="shared" si="41"/>
        <v>2</v>
      </c>
    </row>
    <row r="633" spans="1:10">
      <c r="A633" s="60">
        <v>628</v>
      </c>
      <c r="B633" s="61">
        <v>43147</v>
      </c>
      <c r="C633" s="62" t="s">
        <v>7</v>
      </c>
      <c r="D633" s="63" t="str">
        <f t="shared" si="42"/>
        <v>NGODI BAKOKO</v>
      </c>
      <c r="E633" s="63" t="str">
        <f t="shared" si="43"/>
        <v>BORIS</v>
      </c>
      <c r="F633" s="57"/>
      <c r="G633" s="57">
        <v>320</v>
      </c>
      <c r="H633" s="64">
        <f t="shared" si="40"/>
        <v>16</v>
      </c>
      <c r="J633" s="65">
        <f t="shared" si="41"/>
        <v>2</v>
      </c>
    </row>
    <row r="634" spans="1:10">
      <c r="A634" s="60">
        <v>629</v>
      </c>
      <c r="B634" s="61">
        <v>43147</v>
      </c>
      <c r="C634" s="62" t="s">
        <v>27</v>
      </c>
      <c r="D634" s="63" t="str">
        <f t="shared" si="42"/>
        <v>BOKO</v>
      </c>
      <c r="E634" s="63" t="str">
        <f t="shared" si="43"/>
        <v>BORIS</v>
      </c>
      <c r="F634" s="57"/>
      <c r="G634" s="57">
        <v>80</v>
      </c>
      <c r="H634" s="64">
        <f t="shared" si="40"/>
        <v>4</v>
      </c>
      <c r="J634" s="65">
        <f t="shared" si="41"/>
        <v>2</v>
      </c>
    </row>
    <row r="635" spans="1:10">
      <c r="A635" s="60">
        <v>630</v>
      </c>
      <c r="B635" s="61">
        <v>43147</v>
      </c>
      <c r="C635" s="62" t="s">
        <v>184</v>
      </c>
      <c r="D635" s="63">
        <f t="shared" si="42"/>
        <v>0</v>
      </c>
      <c r="E635" s="63" t="str">
        <f t="shared" si="43"/>
        <v>PIERRE</v>
      </c>
      <c r="F635" s="57"/>
      <c r="G635" s="57">
        <v>100</v>
      </c>
      <c r="H635" s="64">
        <f t="shared" si="40"/>
        <v>5</v>
      </c>
      <c r="J635" s="65">
        <f t="shared" si="41"/>
        <v>2</v>
      </c>
    </row>
    <row r="636" spans="1:10">
      <c r="A636" s="60">
        <v>631</v>
      </c>
      <c r="B636" s="61">
        <v>43148</v>
      </c>
      <c r="C636" s="62" t="s">
        <v>105</v>
      </c>
      <c r="D636" s="63">
        <f t="shared" si="42"/>
        <v>0</v>
      </c>
      <c r="E636" s="63" t="str">
        <f t="shared" si="43"/>
        <v>BORIS</v>
      </c>
      <c r="F636" s="57"/>
      <c r="G636" s="57">
        <v>50</v>
      </c>
      <c r="H636" s="64">
        <f t="shared" si="40"/>
        <v>2.5</v>
      </c>
      <c r="J636" s="65">
        <f t="shared" si="41"/>
        <v>2</v>
      </c>
    </row>
    <row r="637" spans="1:10">
      <c r="A637" s="60">
        <v>632</v>
      </c>
      <c r="B637" s="61">
        <v>43148</v>
      </c>
      <c r="C637" s="62" t="s">
        <v>138</v>
      </c>
      <c r="D637" s="63">
        <f t="shared" si="42"/>
        <v>0</v>
      </c>
      <c r="E637" s="63" t="str">
        <f t="shared" si="43"/>
        <v>PIERRE</v>
      </c>
      <c r="F637" s="57"/>
      <c r="G637" s="57">
        <v>90</v>
      </c>
      <c r="H637" s="64">
        <f t="shared" si="40"/>
        <v>4.5</v>
      </c>
      <c r="J637" s="65">
        <f t="shared" si="41"/>
        <v>2</v>
      </c>
    </row>
    <row r="638" spans="1:10">
      <c r="A638" s="60">
        <v>633</v>
      </c>
      <c r="B638" s="61">
        <v>43148</v>
      </c>
      <c r="C638" s="62" t="s">
        <v>127</v>
      </c>
      <c r="D638" s="63" t="str">
        <f t="shared" si="42"/>
        <v>ROND POINT CCC</v>
      </c>
      <c r="E638" s="63" t="str">
        <f t="shared" si="43"/>
        <v>PIERRE</v>
      </c>
      <c r="F638" s="57"/>
      <c r="G638" s="57">
        <v>60</v>
      </c>
      <c r="H638" s="64">
        <f t="shared" si="40"/>
        <v>3</v>
      </c>
      <c r="J638" s="65">
        <f t="shared" si="41"/>
        <v>2</v>
      </c>
    </row>
    <row r="639" spans="1:10">
      <c r="A639" s="60">
        <v>634</v>
      </c>
      <c r="B639" s="61">
        <v>43148</v>
      </c>
      <c r="C639" s="62" t="s">
        <v>163</v>
      </c>
      <c r="D639" s="63" t="str">
        <f t="shared" si="42"/>
        <v>NGODI BAKOKO</v>
      </c>
      <c r="E639" s="63" t="str">
        <f t="shared" si="43"/>
        <v>PIERRE</v>
      </c>
      <c r="F639" s="57"/>
      <c r="G639" s="57">
        <v>100</v>
      </c>
      <c r="H639" s="64">
        <f t="shared" si="40"/>
        <v>5</v>
      </c>
      <c r="J639" s="65">
        <f t="shared" si="41"/>
        <v>2</v>
      </c>
    </row>
    <row r="640" spans="1:10">
      <c r="A640" s="60">
        <v>635</v>
      </c>
      <c r="B640" s="61">
        <v>43148</v>
      </c>
      <c r="C640" s="62" t="s">
        <v>71</v>
      </c>
      <c r="D640" s="63">
        <f t="shared" si="42"/>
        <v>0</v>
      </c>
      <c r="E640" s="63" t="str">
        <f t="shared" si="43"/>
        <v>PIERRE</v>
      </c>
      <c r="F640" s="57"/>
      <c r="G640" s="57">
        <v>100</v>
      </c>
      <c r="H640" s="64">
        <f t="shared" si="40"/>
        <v>5</v>
      </c>
      <c r="J640" s="65">
        <f t="shared" si="41"/>
        <v>2</v>
      </c>
    </row>
    <row r="641" spans="1:10">
      <c r="A641" s="60">
        <v>636</v>
      </c>
      <c r="B641" s="61">
        <v>43148</v>
      </c>
      <c r="C641" s="62" t="s">
        <v>50</v>
      </c>
      <c r="D641" s="63">
        <f t="shared" si="42"/>
        <v>0</v>
      </c>
      <c r="E641" s="63" t="str">
        <f t="shared" si="43"/>
        <v>PIERRE</v>
      </c>
      <c r="F641" s="57"/>
      <c r="G641" s="57">
        <v>110</v>
      </c>
      <c r="H641" s="64">
        <f t="shared" si="40"/>
        <v>5.5</v>
      </c>
      <c r="J641" s="65">
        <f t="shared" si="41"/>
        <v>2</v>
      </c>
    </row>
    <row r="642" spans="1:10">
      <c r="A642" s="60">
        <v>637</v>
      </c>
      <c r="B642" s="61">
        <v>43148</v>
      </c>
      <c r="C642" s="62" t="s">
        <v>140</v>
      </c>
      <c r="D642" s="63">
        <f t="shared" si="42"/>
        <v>0</v>
      </c>
      <c r="E642" s="63">
        <f t="shared" si="43"/>
        <v>0</v>
      </c>
      <c r="F642" s="57"/>
      <c r="G642" s="57">
        <v>500</v>
      </c>
      <c r="H642" s="64">
        <f t="shared" si="40"/>
        <v>25</v>
      </c>
      <c r="J642" s="65">
        <f t="shared" si="41"/>
        <v>2</v>
      </c>
    </row>
    <row r="643" spans="1:10">
      <c r="A643" s="60">
        <v>638</v>
      </c>
      <c r="B643" s="61">
        <v>43148</v>
      </c>
      <c r="C643" s="62" t="s">
        <v>56</v>
      </c>
      <c r="D643" s="63" t="str">
        <f t="shared" si="42"/>
        <v>CARREFOUR ARI</v>
      </c>
      <c r="E643" s="63" t="str">
        <f t="shared" si="43"/>
        <v>BORIS</v>
      </c>
      <c r="F643" s="57"/>
      <c r="G643" s="57">
        <v>700</v>
      </c>
      <c r="H643" s="64">
        <f t="shared" si="40"/>
        <v>35</v>
      </c>
      <c r="J643" s="65">
        <f t="shared" si="41"/>
        <v>2</v>
      </c>
    </row>
    <row r="644" spans="1:10">
      <c r="A644" s="60">
        <v>639</v>
      </c>
      <c r="B644" s="61">
        <v>43148</v>
      </c>
      <c r="C644" s="62" t="s">
        <v>18</v>
      </c>
      <c r="D644" s="63" t="str">
        <f t="shared" si="42"/>
        <v>YATIKA</v>
      </c>
      <c r="E644" s="63" t="str">
        <f t="shared" si="43"/>
        <v>PIERRE</v>
      </c>
      <c r="F644" s="57"/>
      <c r="G644" s="57">
        <v>700</v>
      </c>
      <c r="H644" s="64">
        <f t="shared" si="40"/>
        <v>35</v>
      </c>
      <c r="J644" s="65">
        <f t="shared" si="41"/>
        <v>2</v>
      </c>
    </row>
    <row r="645" spans="1:10">
      <c r="A645" s="60">
        <v>640</v>
      </c>
      <c r="B645" s="61">
        <v>43148</v>
      </c>
      <c r="C645" s="62" t="s">
        <v>41</v>
      </c>
      <c r="D645" s="63">
        <f t="shared" si="42"/>
        <v>0</v>
      </c>
      <c r="E645" s="63" t="str">
        <f t="shared" si="43"/>
        <v>BORIS</v>
      </c>
      <c r="F645" s="57"/>
      <c r="G645" s="57">
        <v>40</v>
      </c>
      <c r="H645" s="64">
        <f t="shared" si="40"/>
        <v>2</v>
      </c>
      <c r="J645" s="65">
        <f t="shared" si="41"/>
        <v>2</v>
      </c>
    </row>
    <row r="646" spans="1:10">
      <c r="A646" s="60">
        <v>641</v>
      </c>
      <c r="B646" s="61">
        <v>43148</v>
      </c>
      <c r="C646" s="62" t="s">
        <v>137</v>
      </c>
      <c r="D646" s="63">
        <f t="shared" si="42"/>
        <v>0</v>
      </c>
      <c r="E646" s="63" t="str">
        <f t="shared" si="43"/>
        <v>PIERRE</v>
      </c>
      <c r="F646" s="57"/>
      <c r="G646" s="57">
        <v>100</v>
      </c>
      <c r="H646" s="64">
        <f t="shared" si="40"/>
        <v>5</v>
      </c>
      <c r="J646" s="65">
        <f t="shared" si="41"/>
        <v>2</v>
      </c>
    </row>
    <row r="647" spans="1:10">
      <c r="A647" s="60">
        <v>642</v>
      </c>
      <c r="B647" s="61">
        <v>43148</v>
      </c>
      <c r="C647" s="62" t="s">
        <v>125</v>
      </c>
      <c r="D647" s="63" t="str">
        <f t="shared" si="42"/>
        <v>YATIKA</v>
      </c>
      <c r="E647" s="63" t="str">
        <f t="shared" si="43"/>
        <v>PIERRE</v>
      </c>
      <c r="F647" s="57"/>
      <c r="G647" s="57">
        <v>500</v>
      </c>
      <c r="H647" s="64">
        <f t="shared" ref="H647:H710" si="44">(F647+G647)/20</f>
        <v>25</v>
      </c>
      <c r="J647" s="65">
        <f t="shared" ref="J647:J710" si="45">IF(AND(B647&gt;=$K$4,B647&lt;=$K$5),MONTH(B647),0)</f>
        <v>2</v>
      </c>
    </row>
    <row r="648" spans="1:10">
      <c r="A648" s="60">
        <v>643</v>
      </c>
      <c r="B648" s="61">
        <v>43148</v>
      </c>
      <c r="C648" s="62" t="s">
        <v>150</v>
      </c>
      <c r="D648" s="63" t="str">
        <f t="shared" si="42"/>
        <v>YATIKA</v>
      </c>
      <c r="E648" s="63" t="str">
        <f t="shared" si="43"/>
        <v>PIERRE</v>
      </c>
      <c r="F648" s="57"/>
      <c r="G648" s="57">
        <v>60</v>
      </c>
      <c r="H648" s="64">
        <f t="shared" si="44"/>
        <v>3</v>
      </c>
      <c r="J648" s="65">
        <f t="shared" si="45"/>
        <v>2</v>
      </c>
    </row>
    <row r="649" spans="1:10">
      <c r="A649" s="60">
        <v>644</v>
      </c>
      <c r="B649" s="61">
        <v>43148</v>
      </c>
      <c r="C649" s="62" t="s">
        <v>91</v>
      </c>
      <c r="D649" s="63">
        <f t="shared" si="42"/>
        <v>0</v>
      </c>
      <c r="E649" s="63" t="str">
        <f t="shared" si="43"/>
        <v>PIERRE</v>
      </c>
      <c r="F649" s="57"/>
      <c r="G649" s="57">
        <v>100</v>
      </c>
      <c r="H649" s="64">
        <f t="shared" si="44"/>
        <v>5</v>
      </c>
      <c r="J649" s="65">
        <f t="shared" si="45"/>
        <v>2</v>
      </c>
    </row>
    <row r="650" spans="1:10">
      <c r="A650" s="60">
        <v>645</v>
      </c>
      <c r="B650" s="61">
        <v>43148</v>
      </c>
      <c r="C650" s="62" t="s">
        <v>172</v>
      </c>
      <c r="D650" s="63" t="str">
        <f t="shared" si="42"/>
        <v>JAPOMA</v>
      </c>
      <c r="E650" s="63" t="str">
        <f t="shared" si="43"/>
        <v>PIERRE</v>
      </c>
      <c r="F650" s="57"/>
      <c r="G650" s="57">
        <v>600</v>
      </c>
      <c r="H650" s="64">
        <f t="shared" si="44"/>
        <v>30</v>
      </c>
      <c r="J650" s="65">
        <f t="shared" si="45"/>
        <v>2</v>
      </c>
    </row>
    <row r="651" spans="1:10">
      <c r="A651" s="60">
        <v>646</v>
      </c>
      <c r="B651" s="61">
        <v>43150</v>
      </c>
      <c r="C651" s="62" t="s">
        <v>51</v>
      </c>
      <c r="D651" s="63">
        <f t="shared" si="42"/>
        <v>0</v>
      </c>
      <c r="E651" s="63" t="str">
        <f t="shared" si="43"/>
        <v>PIERRE</v>
      </c>
      <c r="F651" s="57"/>
      <c r="G651" s="57">
        <v>150</v>
      </c>
      <c r="H651" s="64">
        <f t="shared" si="44"/>
        <v>7.5</v>
      </c>
      <c r="J651" s="65">
        <f t="shared" si="45"/>
        <v>2</v>
      </c>
    </row>
    <row r="652" spans="1:10">
      <c r="A652" s="60">
        <v>647</v>
      </c>
      <c r="B652" s="61">
        <v>43150</v>
      </c>
      <c r="C652" s="62" t="s">
        <v>61</v>
      </c>
      <c r="D652" s="63">
        <f t="shared" si="42"/>
        <v>0</v>
      </c>
      <c r="E652" s="63" t="str">
        <f t="shared" si="43"/>
        <v>PIERRE</v>
      </c>
      <c r="F652" s="57"/>
      <c r="G652" s="57">
        <v>210</v>
      </c>
      <c r="H652" s="64">
        <f t="shared" si="44"/>
        <v>10.5</v>
      </c>
      <c r="J652" s="65">
        <f t="shared" si="45"/>
        <v>2</v>
      </c>
    </row>
    <row r="653" spans="1:10">
      <c r="A653" s="60">
        <v>648</v>
      </c>
      <c r="B653" s="61">
        <v>43150</v>
      </c>
      <c r="C653" s="62" t="s">
        <v>118</v>
      </c>
      <c r="D653" s="63">
        <f t="shared" si="42"/>
        <v>0</v>
      </c>
      <c r="E653" s="63" t="str">
        <f t="shared" si="43"/>
        <v>PIERRE</v>
      </c>
      <c r="F653" s="57"/>
      <c r="G653" s="57">
        <v>100</v>
      </c>
      <c r="H653" s="64">
        <f t="shared" si="44"/>
        <v>5</v>
      </c>
      <c r="J653" s="65">
        <f t="shared" si="45"/>
        <v>2</v>
      </c>
    </row>
    <row r="654" spans="1:10">
      <c r="A654" s="60">
        <v>649</v>
      </c>
      <c r="B654" s="61">
        <v>43150</v>
      </c>
      <c r="C654" s="62" t="s">
        <v>28</v>
      </c>
      <c r="D654" s="63">
        <f t="shared" si="42"/>
        <v>0</v>
      </c>
      <c r="E654" s="63" t="str">
        <f t="shared" si="43"/>
        <v>PIERRE</v>
      </c>
      <c r="F654" s="57"/>
      <c r="G654" s="57">
        <v>200</v>
      </c>
      <c r="H654" s="64">
        <f t="shared" si="44"/>
        <v>10</v>
      </c>
      <c r="J654" s="65">
        <f t="shared" si="45"/>
        <v>2</v>
      </c>
    </row>
    <row r="655" spans="1:10">
      <c r="A655" s="60">
        <v>650</v>
      </c>
      <c r="B655" s="61">
        <v>43150</v>
      </c>
      <c r="C655" s="62" t="s">
        <v>23</v>
      </c>
      <c r="D655" s="63">
        <f t="shared" si="42"/>
        <v>0</v>
      </c>
      <c r="E655" s="63" t="str">
        <f t="shared" si="43"/>
        <v>PIERRE</v>
      </c>
      <c r="F655" s="57"/>
      <c r="G655" s="57">
        <v>100</v>
      </c>
      <c r="H655" s="64">
        <f t="shared" si="44"/>
        <v>5</v>
      </c>
      <c r="J655" s="65">
        <f t="shared" si="45"/>
        <v>2</v>
      </c>
    </row>
    <row r="656" spans="1:10">
      <c r="A656" s="60">
        <v>651</v>
      </c>
      <c r="B656" s="61">
        <v>43150</v>
      </c>
      <c r="C656" s="62" t="s">
        <v>38</v>
      </c>
      <c r="D656" s="63">
        <f t="shared" si="42"/>
        <v>0</v>
      </c>
      <c r="E656" s="63" t="str">
        <f t="shared" si="43"/>
        <v>PIERRE</v>
      </c>
      <c r="F656" s="57"/>
      <c r="G656" s="57">
        <v>200</v>
      </c>
      <c r="H656" s="64">
        <f t="shared" si="44"/>
        <v>10</v>
      </c>
      <c r="J656" s="65">
        <f t="shared" si="45"/>
        <v>2</v>
      </c>
    </row>
    <row r="657" spans="1:10">
      <c r="A657" s="60">
        <v>652</v>
      </c>
      <c r="B657" s="61">
        <v>43150</v>
      </c>
      <c r="C657" s="62" t="s">
        <v>16</v>
      </c>
      <c r="D657" s="63">
        <f t="shared" si="42"/>
        <v>0</v>
      </c>
      <c r="E657" s="63" t="str">
        <f t="shared" si="43"/>
        <v>PIERRE</v>
      </c>
      <c r="F657" s="57"/>
      <c r="G657" s="57">
        <v>100</v>
      </c>
      <c r="H657" s="64">
        <f t="shared" si="44"/>
        <v>5</v>
      </c>
      <c r="J657" s="65">
        <f t="shared" si="45"/>
        <v>2</v>
      </c>
    </row>
    <row r="658" spans="1:10">
      <c r="A658" s="60">
        <v>653</v>
      </c>
      <c r="B658" s="61">
        <v>43150</v>
      </c>
      <c r="C658" s="62" t="s">
        <v>18</v>
      </c>
      <c r="D658" s="63" t="str">
        <f t="shared" si="42"/>
        <v>YATIKA</v>
      </c>
      <c r="E658" s="63" t="str">
        <f t="shared" si="43"/>
        <v>PIERRE</v>
      </c>
      <c r="F658" s="57"/>
      <c r="G658" s="57">
        <v>700</v>
      </c>
      <c r="H658" s="64">
        <f t="shared" si="44"/>
        <v>35</v>
      </c>
      <c r="J658" s="65">
        <f t="shared" si="45"/>
        <v>2</v>
      </c>
    </row>
    <row r="659" spans="1:10">
      <c r="A659" s="60">
        <v>654</v>
      </c>
      <c r="B659" s="61">
        <v>43150</v>
      </c>
      <c r="C659" s="62" t="s">
        <v>84</v>
      </c>
      <c r="D659" s="63" t="str">
        <f t="shared" si="42"/>
        <v>JAPOMA</v>
      </c>
      <c r="E659" s="63" t="str">
        <f t="shared" si="43"/>
        <v>BORIS</v>
      </c>
      <c r="F659" s="57"/>
      <c r="G659" s="57">
        <v>150</v>
      </c>
      <c r="H659" s="64">
        <f t="shared" si="44"/>
        <v>7.5</v>
      </c>
      <c r="J659" s="65">
        <f t="shared" si="45"/>
        <v>2</v>
      </c>
    </row>
    <row r="660" spans="1:10">
      <c r="A660" s="60">
        <v>655</v>
      </c>
      <c r="B660" s="61">
        <v>43150</v>
      </c>
      <c r="C660" s="62" t="s">
        <v>13</v>
      </c>
      <c r="D660" s="63" t="str">
        <f t="shared" si="42"/>
        <v>BRAZZAVILLE</v>
      </c>
      <c r="E660" s="63" t="str">
        <f t="shared" si="43"/>
        <v>PIERRE</v>
      </c>
      <c r="F660" s="57"/>
      <c r="G660" s="57">
        <v>150</v>
      </c>
      <c r="H660" s="64">
        <f t="shared" si="44"/>
        <v>7.5</v>
      </c>
      <c r="J660" s="65">
        <f t="shared" si="45"/>
        <v>2</v>
      </c>
    </row>
    <row r="661" spans="1:10">
      <c r="A661" s="60">
        <v>656</v>
      </c>
      <c r="B661" s="61">
        <v>43150</v>
      </c>
      <c r="C661" s="62" t="s">
        <v>254</v>
      </c>
      <c r="D661" s="63" t="str">
        <f t="shared" si="42"/>
        <v>LOGBABA</v>
      </c>
      <c r="E661" s="63" t="str">
        <f t="shared" si="43"/>
        <v>PIERRE</v>
      </c>
      <c r="F661" s="57"/>
      <c r="G661" s="57">
        <v>100</v>
      </c>
      <c r="H661" s="64">
        <f t="shared" si="44"/>
        <v>5</v>
      </c>
      <c r="J661" s="65">
        <f t="shared" si="45"/>
        <v>2</v>
      </c>
    </row>
    <row r="662" spans="1:10">
      <c r="A662" s="60">
        <v>657</v>
      </c>
      <c r="B662" s="61">
        <v>43150</v>
      </c>
      <c r="C662" s="62" t="s">
        <v>111</v>
      </c>
      <c r="D662" s="63">
        <f t="shared" si="42"/>
        <v>0</v>
      </c>
      <c r="E662" s="63" t="str">
        <f t="shared" si="43"/>
        <v>PIERRE</v>
      </c>
      <c r="F662" s="57"/>
      <c r="G662" s="57">
        <v>200</v>
      </c>
      <c r="H662" s="64">
        <f t="shared" si="44"/>
        <v>10</v>
      </c>
      <c r="J662" s="65">
        <f t="shared" si="45"/>
        <v>2</v>
      </c>
    </row>
    <row r="663" spans="1:10">
      <c r="A663" s="60">
        <v>658</v>
      </c>
      <c r="B663" s="61">
        <v>43150</v>
      </c>
      <c r="C663" s="62" t="s">
        <v>64</v>
      </c>
      <c r="D663" s="63" t="str">
        <f t="shared" si="42"/>
        <v>MAETURE</v>
      </c>
      <c r="E663" s="63" t="str">
        <f t="shared" si="43"/>
        <v>PIERRE</v>
      </c>
      <c r="F663" s="57"/>
      <c r="G663" s="57">
        <v>100</v>
      </c>
      <c r="H663" s="64">
        <f t="shared" si="44"/>
        <v>5</v>
      </c>
      <c r="J663" s="65">
        <f t="shared" si="45"/>
        <v>2</v>
      </c>
    </row>
    <row r="664" spans="1:10">
      <c r="A664" s="60">
        <v>659</v>
      </c>
      <c r="B664" s="61">
        <v>43150</v>
      </c>
      <c r="C664" s="62" t="s">
        <v>37</v>
      </c>
      <c r="D664" s="63">
        <f t="shared" si="42"/>
        <v>0</v>
      </c>
      <c r="E664" s="63" t="str">
        <f t="shared" si="43"/>
        <v>BORIS</v>
      </c>
      <c r="F664" s="57"/>
      <c r="G664" s="57">
        <v>700</v>
      </c>
      <c r="H664" s="64">
        <f t="shared" si="44"/>
        <v>35</v>
      </c>
      <c r="J664" s="65">
        <f t="shared" si="45"/>
        <v>2</v>
      </c>
    </row>
    <row r="665" spans="1:10">
      <c r="A665" s="60">
        <v>660</v>
      </c>
      <c r="B665" s="61">
        <v>43150</v>
      </c>
      <c r="C665" s="62" t="s">
        <v>64</v>
      </c>
      <c r="D665" s="63" t="str">
        <f t="shared" si="42"/>
        <v>MAETURE</v>
      </c>
      <c r="E665" s="63" t="str">
        <f t="shared" si="43"/>
        <v>PIERRE</v>
      </c>
      <c r="F665" s="57"/>
      <c r="G665" s="57">
        <v>50</v>
      </c>
      <c r="H665" s="64">
        <f t="shared" si="44"/>
        <v>2.5</v>
      </c>
      <c r="J665" s="65">
        <f t="shared" si="45"/>
        <v>2</v>
      </c>
    </row>
    <row r="666" spans="1:10">
      <c r="A666" s="60">
        <v>661</v>
      </c>
      <c r="B666" s="61">
        <v>43150</v>
      </c>
      <c r="C666" s="62" t="s">
        <v>77</v>
      </c>
      <c r="D666" s="63">
        <f t="shared" si="42"/>
        <v>0</v>
      </c>
      <c r="E666" s="63" t="str">
        <f t="shared" si="43"/>
        <v>BORIS</v>
      </c>
      <c r="F666" s="57"/>
      <c r="G666" s="57">
        <v>60</v>
      </c>
      <c r="H666" s="64">
        <f t="shared" si="44"/>
        <v>3</v>
      </c>
      <c r="J666" s="65">
        <f t="shared" si="45"/>
        <v>2</v>
      </c>
    </row>
    <row r="667" spans="1:10">
      <c r="A667" s="60">
        <v>662</v>
      </c>
      <c r="B667" s="61">
        <v>43150</v>
      </c>
      <c r="C667" s="62" t="s">
        <v>27</v>
      </c>
      <c r="D667" s="63" t="str">
        <f t="shared" si="42"/>
        <v>BOKO</v>
      </c>
      <c r="E667" s="63" t="str">
        <f t="shared" si="43"/>
        <v>BORIS</v>
      </c>
      <c r="F667" s="57"/>
      <c r="G667" s="57">
        <v>80</v>
      </c>
      <c r="H667" s="64">
        <f t="shared" si="44"/>
        <v>4</v>
      </c>
      <c r="J667" s="65">
        <f t="shared" si="45"/>
        <v>2</v>
      </c>
    </row>
    <row r="668" spans="1:10">
      <c r="A668" s="60">
        <v>663</v>
      </c>
      <c r="B668" s="61">
        <v>43150</v>
      </c>
      <c r="C668" s="62" t="s">
        <v>173</v>
      </c>
      <c r="D668" s="63" t="str">
        <f t="shared" si="42"/>
        <v>ARI-DEPOT GUINESS</v>
      </c>
      <c r="E668" s="63" t="str">
        <f t="shared" si="43"/>
        <v>PIERRE</v>
      </c>
      <c r="F668" s="57"/>
      <c r="G668" s="57">
        <v>80</v>
      </c>
      <c r="H668" s="64">
        <f t="shared" si="44"/>
        <v>4</v>
      </c>
      <c r="J668" s="65">
        <f t="shared" si="45"/>
        <v>2</v>
      </c>
    </row>
    <row r="669" spans="1:10">
      <c r="A669" s="60">
        <v>664</v>
      </c>
      <c r="B669" s="61">
        <v>43150</v>
      </c>
      <c r="C669" s="62" t="s">
        <v>89</v>
      </c>
      <c r="D669" s="63" t="str">
        <f t="shared" si="42"/>
        <v>AXE 3 BORDELLE</v>
      </c>
      <c r="E669" s="63" t="str">
        <f t="shared" si="43"/>
        <v>BORIS</v>
      </c>
      <c r="F669" s="57"/>
      <c r="G669" s="57">
        <v>100</v>
      </c>
      <c r="H669" s="64">
        <f t="shared" si="44"/>
        <v>5</v>
      </c>
      <c r="J669" s="65">
        <f t="shared" si="45"/>
        <v>2</v>
      </c>
    </row>
    <row r="670" spans="1:10">
      <c r="A670" s="60">
        <v>665</v>
      </c>
      <c r="B670" s="61">
        <v>43150</v>
      </c>
      <c r="C670" s="62" t="s">
        <v>177</v>
      </c>
      <c r="D670" s="63" t="str">
        <f t="shared" si="42"/>
        <v>BWANG</v>
      </c>
      <c r="E670" s="63" t="str">
        <f t="shared" si="43"/>
        <v>BORIS</v>
      </c>
      <c r="F670" s="57"/>
      <c r="G670" s="57">
        <v>100</v>
      </c>
      <c r="H670" s="64">
        <f t="shared" si="44"/>
        <v>5</v>
      </c>
      <c r="J670" s="65">
        <f t="shared" si="45"/>
        <v>2</v>
      </c>
    </row>
    <row r="671" spans="1:10">
      <c r="A671" s="60">
        <v>666</v>
      </c>
      <c r="B671" s="61">
        <v>43151</v>
      </c>
      <c r="C671" s="62" t="s">
        <v>124</v>
      </c>
      <c r="D671" s="63" t="str">
        <f t="shared" si="42"/>
        <v>ENTRÉE LYCEE</v>
      </c>
      <c r="E671" s="63" t="str">
        <f t="shared" si="43"/>
        <v>PIERRE</v>
      </c>
      <c r="F671" s="57"/>
      <c r="G671" s="57">
        <v>154</v>
      </c>
      <c r="H671" s="64">
        <f t="shared" si="44"/>
        <v>7.7</v>
      </c>
      <c r="J671" s="65">
        <f t="shared" si="45"/>
        <v>2</v>
      </c>
    </row>
    <row r="672" spans="1:10">
      <c r="A672" s="60">
        <v>667</v>
      </c>
      <c r="B672" s="61">
        <v>43151</v>
      </c>
      <c r="C672" s="62" t="s">
        <v>145</v>
      </c>
      <c r="D672" s="63" t="str">
        <f t="shared" si="42"/>
        <v>NGODI BAKOKO</v>
      </c>
      <c r="E672" s="63" t="str">
        <f t="shared" si="43"/>
        <v>PIERRE</v>
      </c>
      <c r="F672" s="57"/>
      <c r="G672" s="57">
        <v>200</v>
      </c>
      <c r="H672" s="64">
        <f t="shared" si="44"/>
        <v>10</v>
      </c>
      <c r="J672" s="65">
        <f t="shared" si="45"/>
        <v>2</v>
      </c>
    </row>
    <row r="673" spans="1:10">
      <c r="A673" s="60">
        <v>668</v>
      </c>
      <c r="B673" s="61">
        <v>43151</v>
      </c>
      <c r="C673" s="62" t="s">
        <v>6</v>
      </c>
      <c r="D673" s="63">
        <f t="shared" si="42"/>
        <v>0</v>
      </c>
      <c r="E673" s="63" t="str">
        <f t="shared" si="43"/>
        <v>BORIS</v>
      </c>
      <c r="F673" s="57"/>
      <c r="G673" s="57">
        <v>100</v>
      </c>
      <c r="H673" s="64">
        <f t="shared" si="44"/>
        <v>5</v>
      </c>
      <c r="J673" s="65">
        <f t="shared" si="45"/>
        <v>2</v>
      </c>
    </row>
    <row r="674" spans="1:10">
      <c r="A674" s="60">
        <v>669</v>
      </c>
      <c r="B674" s="61">
        <v>43151</v>
      </c>
      <c r="C674" s="62" t="s">
        <v>75</v>
      </c>
      <c r="D674" s="63" t="str">
        <f t="shared" si="42"/>
        <v>JAPOMA</v>
      </c>
      <c r="E674" s="63" t="str">
        <f t="shared" si="43"/>
        <v>PIERRE</v>
      </c>
      <c r="F674" s="57"/>
      <c r="G674" s="57">
        <v>130</v>
      </c>
      <c r="H674" s="64">
        <f t="shared" si="44"/>
        <v>6.5</v>
      </c>
      <c r="J674" s="65">
        <f t="shared" si="45"/>
        <v>2</v>
      </c>
    </row>
    <row r="675" spans="1:10">
      <c r="A675" s="60">
        <v>670</v>
      </c>
      <c r="B675" s="61">
        <v>43151</v>
      </c>
      <c r="C675" s="62" t="s">
        <v>137</v>
      </c>
      <c r="D675" s="63">
        <f t="shared" si="42"/>
        <v>0</v>
      </c>
      <c r="E675" s="63" t="str">
        <f t="shared" si="43"/>
        <v>PIERRE</v>
      </c>
      <c r="F675" s="57"/>
      <c r="G675" s="57">
        <v>100</v>
      </c>
      <c r="H675" s="64">
        <f t="shared" si="44"/>
        <v>5</v>
      </c>
      <c r="J675" s="65">
        <f t="shared" si="45"/>
        <v>2</v>
      </c>
    </row>
    <row r="676" spans="1:10">
      <c r="A676" s="60">
        <v>671</v>
      </c>
      <c r="B676" s="61">
        <v>43151</v>
      </c>
      <c r="C676" s="62" t="s">
        <v>46</v>
      </c>
      <c r="D676" s="63" t="str">
        <f t="shared" si="42"/>
        <v>PK12</v>
      </c>
      <c r="E676" s="63" t="str">
        <f t="shared" si="43"/>
        <v>PIERRE</v>
      </c>
      <c r="F676" s="57"/>
      <c r="G676" s="57">
        <v>200</v>
      </c>
      <c r="H676" s="64">
        <f t="shared" si="44"/>
        <v>10</v>
      </c>
      <c r="J676" s="65">
        <f t="shared" si="45"/>
        <v>2</v>
      </c>
    </row>
    <row r="677" spans="1:10">
      <c r="A677" s="60">
        <v>672</v>
      </c>
      <c r="B677" s="61">
        <v>43151</v>
      </c>
      <c r="C677" s="62" t="s">
        <v>241</v>
      </c>
      <c r="D677" s="63" t="str">
        <f t="shared" si="42"/>
        <v>NEW BELL</v>
      </c>
      <c r="E677" s="63" t="str">
        <f t="shared" si="43"/>
        <v>PIERRE</v>
      </c>
      <c r="F677" s="57"/>
      <c r="G677" s="57">
        <v>70</v>
      </c>
      <c r="H677" s="64">
        <f t="shared" si="44"/>
        <v>3.5</v>
      </c>
      <c r="J677" s="65">
        <f t="shared" si="45"/>
        <v>2</v>
      </c>
    </row>
    <row r="678" spans="1:10">
      <c r="A678" s="60">
        <v>673</v>
      </c>
      <c r="B678" s="61">
        <v>43151</v>
      </c>
      <c r="C678" s="62" t="s">
        <v>177</v>
      </c>
      <c r="D678" s="63" t="str">
        <f t="shared" si="42"/>
        <v>BWANG</v>
      </c>
      <c r="E678" s="63" t="str">
        <f t="shared" si="43"/>
        <v>BORIS</v>
      </c>
      <c r="F678" s="57"/>
      <c r="G678" s="57">
        <v>130</v>
      </c>
      <c r="H678" s="64">
        <f t="shared" si="44"/>
        <v>6.5</v>
      </c>
      <c r="J678" s="65">
        <f t="shared" si="45"/>
        <v>2</v>
      </c>
    </row>
    <row r="679" spans="1:10">
      <c r="A679" s="60">
        <v>674</v>
      </c>
      <c r="B679" s="61">
        <v>43151</v>
      </c>
      <c r="C679" s="62" t="s">
        <v>10</v>
      </c>
      <c r="D679" s="63" t="str">
        <f t="shared" si="42"/>
        <v>YASSA</v>
      </c>
      <c r="E679" s="63" t="str">
        <f t="shared" si="43"/>
        <v>BORIS</v>
      </c>
      <c r="F679" s="57"/>
      <c r="G679" s="57">
        <v>100</v>
      </c>
      <c r="H679" s="64">
        <f t="shared" si="44"/>
        <v>5</v>
      </c>
      <c r="J679" s="65">
        <f t="shared" si="45"/>
        <v>2</v>
      </c>
    </row>
    <row r="680" spans="1:10">
      <c r="A680" s="60">
        <v>675</v>
      </c>
      <c r="B680" s="61">
        <v>43151</v>
      </c>
      <c r="C680" s="62" t="s">
        <v>135</v>
      </c>
      <c r="D680" s="63">
        <f t="shared" si="42"/>
        <v>0</v>
      </c>
      <c r="E680" s="63" t="str">
        <f t="shared" si="43"/>
        <v>PIERRE</v>
      </c>
      <c r="F680" s="57"/>
      <c r="G680" s="57">
        <v>400</v>
      </c>
      <c r="H680" s="64">
        <f t="shared" si="44"/>
        <v>20</v>
      </c>
      <c r="J680" s="65">
        <f t="shared" si="45"/>
        <v>2</v>
      </c>
    </row>
    <row r="681" spans="1:10">
      <c r="A681" s="60">
        <v>676</v>
      </c>
      <c r="B681" s="61">
        <v>43151</v>
      </c>
      <c r="C681" s="62" t="s">
        <v>50</v>
      </c>
      <c r="D681" s="63">
        <f t="shared" si="42"/>
        <v>0</v>
      </c>
      <c r="E681" s="63" t="str">
        <f t="shared" si="43"/>
        <v>PIERRE</v>
      </c>
      <c r="F681" s="57"/>
      <c r="G681" s="57">
        <v>100</v>
      </c>
      <c r="H681" s="64">
        <f t="shared" si="44"/>
        <v>5</v>
      </c>
      <c r="J681" s="65">
        <f t="shared" si="45"/>
        <v>2</v>
      </c>
    </row>
    <row r="682" spans="1:10">
      <c r="A682" s="60">
        <v>677</v>
      </c>
      <c r="B682" s="61">
        <v>43151</v>
      </c>
      <c r="C682" s="62" t="s">
        <v>131</v>
      </c>
      <c r="D682" s="63" t="str">
        <f t="shared" ref="D682:D745" si="46">IF(C682&lt;&gt;"",VLOOKUP(C682,baseDonnees,2,FALSE),"")</f>
        <v>JAPOMA</v>
      </c>
      <c r="E682" s="63" t="str">
        <f t="shared" ref="E682:E745" si="47">IF(C682&lt;&gt;"",VLOOKUP(C682,baseDonnees,3,FALSE),"")</f>
        <v>PIERRE</v>
      </c>
      <c r="F682" s="57"/>
      <c r="G682" s="57">
        <v>200</v>
      </c>
      <c r="H682" s="64">
        <f t="shared" si="44"/>
        <v>10</v>
      </c>
      <c r="J682" s="65">
        <f t="shared" si="45"/>
        <v>2</v>
      </c>
    </row>
    <row r="683" spans="1:10">
      <c r="A683" s="60">
        <v>678</v>
      </c>
      <c r="B683" s="61">
        <v>43151</v>
      </c>
      <c r="C683" s="62" t="s">
        <v>174</v>
      </c>
      <c r="D683" s="63">
        <f t="shared" si="46"/>
        <v>0</v>
      </c>
      <c r="E683" s="63" t="str">
        <f t="shared" si="47"/>
        <v>PIERRE</v>
      </c>
      <c r="F683" s="57"/>
      <c r="G683" s="57">
        <v>200</v>
      </c>
      <c r="H683" s="64">
        <f t="shared" si="44"/>
        <v>10</v>
      </c>
      <c r="J683" s="65">
        <f t="shared" si="45"/>
        <v>2</v>
      </c>
    </row>
    <row r="684" spans="1:10">
      <c r="A684" s="60">
        <v>679</v>
      </c>
      <c r="B684" s="61">
        <v>43151</v>
      </c>
      <c r="C684" s="62" t="s">
        <v>60</v>
      </c>
      <c r="D684" s="63" t="str">
        <f t="shared" si="46"/>
        <v>NGODI BAKOKO</v>
      </c>
      <c r="E684" s="63" t="str">
        <f t="shared" si="47"/>
        <v>BORIS</v>
      </c>
      <c r="F684" s="57"/>
      <c r="G684" s="57">
        <v>200</v>
      </c>
      <c r="H684" s="64">
        <f t="shared" si="44"/>
        <v>10</v>
      </c>
      <c r="J684" s="65">
        <f t="shared" si="45"/>
        <v>2</v>
      </c>
    </row>
    <row r="685" spans="1:10">
      <c r="A685" s="60">
        <v>680</v>
      </c>
      <c r="B685" s="61">
        <v>43151</v>
      </c>
      <c r="C685" s="62" t="s">
        <v>4</v>
      </c>
      <c r="D685" s="63">
        <f t="shared" si="46"/>
        <v>0</v>
      </c>
      <c r="E685" s="63" t="str">
        <f t="shared" si="47"/>
        <v>PIERRE</v>
      </c>
      <c r="F685" s="57"/>
      <c r="G685" s="57">
        <v>150</v>
      </c>
      <c r="H685" s="64">
        <f t="shared" si="44"/>
        <v>7.5</v>
      </c>
      <c r="J685" s="65">
        <f t="shared" si="45"/>
        <v>2</v>
      </c>
    </row>
    <row r="686" spans="1:10">
      <c r="A686" s="60">
        <v>681</v>
      </c>
      <c r="B686" s="61">
        <v>43151</v>
      </c>
      <c r="C686" s="62" t="s">
        <v>24</v>
      </c>
      <c r="D686" s="63" t="str">
        <f t="shared" si="46"/>
        <v>YATICA</v>
      </c>
      <c r="E686" s="63" t="str">
        <f t="shared" si="47"/>
        <v>PIERRE</v>
      </c>
      <c r="F686" s="57"/>
      <c r="G686" s="57">
        <v>250</v>
      </c>
      <c r="H686" s="64">
        <f t="shared" si="44"/>
        <v>12.5</v>
      </c>
      <c r="J686" s="65">
        <f t="shared" si="45"/>
        <v>2</v>
      </c>
    </row>
    <row r="687" spans="1:10">
      <c r="A687" s="60">
        <v>682</v>
      </c>
      <c r="B687" s="61">
        <v>43151</v>
      </c>
      <c r="C687" s="62" t="s">
        <v>65</v>
      </c>
      <c r="D687" s="63" t="str">
        <f t="shared" si="46"/>
        <v>CARREFOUR ST TROPEZ</v>
      </c>
      <c r="E687" s="63" t="str">
        <f t="shared" si="47"/>
        <v>PIERRE</v>
      </c>
      <c r="F687" s="57"/>
      <c r="G687" s="57">
        <v>100</v>
      </c>
      <c r="H687" s="64">
        <f t="shared" si="44"/>
        <v>5</v>
      </c>
      <c r="J687" s="65">
        <f t="shared" si="45"/>
        <v>2</v>
      </c>
    </row>
    <row r="688" spans="1:10">
      <c r="A688" s="60">
        <v>683</v>
      </c>
      <c r="B688" s="61">
        <v>43151</v>
      </c>
      <c r="C688" s="62" t="s">
        <v>31</v>
      </c>
      <c r="D688" s="63">
        <f t="shared" si="46"/>
        <v>0</v>
      </c>
      <c r="E688" s="63" t="str">
        <f t="shared" si="47"/>
        <v>PIERRE</v>
      </c>
      <c r="F688" s="57"/>
      <c r="G688" s="57">
        <v>200</v>
      </c>
      <c r="H688" s="64">
        <f t="shared" si="44"/>
        <v>10</v>
      </c>
      <c r="J688" s="65">
        <f t="shared" si="45"/>
        <v>2</v>
      </c>
    </row>
    <row r="689" spans="1:10">
      <c r="A689" s="60">
        <v>684</v>
      </c>
      <c r="B689" s="61">
        <v>43151</v>
      </c>
      <c r="C689" s="62" t="s">
        <v>29</v>
      </c>
      <c r="D689" s="63">
        <f t="shared" si="46"/>
        <v>0</v>
      </c>
      <c r="E689" s="63" t="str">
        <f t="shared" si="47"/>
        <v>PIERRE</v>
      </c>
      <c r="F689" s="57"/>
      <c r="G689" s="57">
        <v>100</v>
      </c>
      <c r="H689" s="64">
        <f t="shared" si="44"/>
        <v>5</v>
      </c>
      <c r="J689" s="65">
        <f t="shared" si="45"/>
        <v>2</v>
      </c>
    </row>
    <row r="690" spans="1:10">
      <c r="A690" s="60">
        <v>685</v>
      </c>
      <c r="B690" s="61">
        <v>43151</v>
      </c>
      <c r="C690" s="62" t="s">
        <v>155</v>
      </c>
      <c r="D690" s="63" t="str">
        <f t="shared" si="46"/>
        <v>JAPOMA</v>
      </c>
      <c r="E690" s="63" t="str">
        <f t="shared" si="47"/>
        <v>PIERRE</v>
      </c>
      <c r="F690" s="57"/>
      <c r="G690" s="57">
        <v>250</v>
      </c>
      <c r="H690" s="64">
        <f t="shared" si="44"/>
        <v>12.5</v>
      </c>
      <c r="J690" s="65">
        <f t="shared" si="45"/>
        <v>2</v>
      </c>
    </row>
    <row r="691" spans="1:10">
      <c r="A691" s="60">
        <v>686</v>
      </c>
      <c r="B691" s="61">
        <v>43151</v>
      </c>
      <c r="C691" s="62" t="s">
        <v>47</v>
      </c>
      <c r="D691" s="63">
        <f t="shared" si="46"/>
        <v>0</v>
      </c>
      <c r="E691" s="63" t="str">
        <f t="shared" si="47"/>
        <v>PIERRE</v>
      </c>
      <c r="F691" s="57"/>
      <c r="G691" s="57">
        <v>110</v>
      </c>
      <c r="H691" s="64">
        <f t="shared" si="44"/>
        <v>5.5</v>
      </c>
      <c r="J691" s="65">
        <f t="shared" si="45"/>
        <v>2</v>
      </c>
    </row>
    <row r="692" spans="1:10">
      <c r="A692" s="60">
        <v>687</v>
      </c>
      <c r="B692" s="61">
        <v>43151</v>
      </c>
      <c r="C692" s="62" t="s">
        <v>79</v>
      </c>
      <c r="D692" s="63">
        <f t="shared" si="46"/>
        <v>0</v>
      </c>
      <c r="E692" s="63" t="str">
        <f t="shared" si="47"/>
        <v>PIERRE</v>
      </c>
      <c r="F692" s="57"/>
      <c r="G692" s="57">
        <v>400</v>
      </c>
      <c r="H692" s="64">
        <f t="shared" si="44"/>
        <v>20</v>
      </c>
      <c r="J692" s="65">
        <f t="shared" si="45"/>
        <v>2</v>
      </c>
    </row>
    <row r="693" spans="1:10">
      <c r="A693" s="60">
        <v>688</v>
      </c>
      <c r="B693" s="61">
        <v>43152</v>
      </c>
      <c r="C693" s="62" t="s">
        <v>177</v>
      </c>
      <c r="D693" s="63" t="str">
        <f t="shared" si="46"/>
        <v>BWANG</v>
      </c>
      <c r="E693" s="63" t="str">
        <f t="shared" si="47"/>
        <v>BORIS</v>
      </c>
      <c r="F693" s="57"/>
      <c r="G693" s="57">
        <v>200</v>
      </c>
      <c r="H693" s="64">
        <f t="shared" si="44"/>
        <v>10</v>
      </c>
      <c r="J693" s="65">
        <f t="shared" si="45"/>
        <v>2</v>
      </c>
    </row>
    <row r="694" spans="1:10">
      <c r="A694" s="60">
        <v>689</v>
      </c>
      <c r="B694" s="61">
        <v>43152</v>
      </c>
      <c r="C694" s="62" t="s">
        <v>41</v>
      </c>
      <c r="D694" s="63">
        <f t="shared" si="46"/>
        <v>0</v>
      </c>
      <c r="E694" s="63" t="str">
        <f t="shared" si="47"/>
        <v>BORIS</v>
      </c>
      <c r="F694" s="57"/>
      <c r="G694" s="57">
        <v>150</v>
      </c>
      <c r="H694" s="64">
        <f t="shared" si="44"/>
        <v>7.5</v>
      </c>
      <c r="J694" s="65">
        <f t="shared" si="45"/>
        <v>2</v>
      </c>
    </row>
    <row r="695" spans="1:10">
      <c r="A695" s="60">
        <v>690</v>
      </c>
      <c r="B695" s="61">
        <v>43152</v>
      </c>
      <c r="C695" s="62" t="s">
        <v>84</v>
      </c>
      <c r="D695" s="63" t="str">
        <f t="shared" si="46"/>
        <v>JAPOMA</v>
      </c>
      <c r="E695" s="63" t="str">
        <f t="shared" si="47"/>
        <v>BORIS</v>
      </c>
      <c r="F695" s="57"/>
      <c r="G695" s="57">
        <v>100</v>
      </c>
      <c r="H695" s="64">
        <f t="shared" si="44"/>
        <v>5</v>
      </c>
      <c r="J695" s="65">
        <f t="shared" si="45"/>
        <v>2</v>
      </c>
    </row>
    <row r="696" spans="1:10">
      <c r="A696" s="60">
        <v>691</v>
      </c>
      <c r="B696" s="61">
        <v>43152</v>
      </c>
      <c r="C696" s="62" t="s">
        <v>62</v>
      </c>
      <c r="D696" s="63" t="str">
        <f t="shared" si="46"/>
        <v>YASSA</v>
      </c>
      <c r="E696" s="63" t="str">
        <f t="shared" si="47"/>
        <v>PIERRE</v>
      </c>
      <c r="F696" s="57"/>
      <c r="G696" s="57">
        <v>50</v>
      </c>
      <c r="H696" s="64">
        <f t="shared" si="44"/>
        <v>2.5</v>
      </c>
      <c r="J696" s="65">
        <f t="shared" si="45"/>
        <v>2</v>
      </c>
    </row>
    <row r="697" spans="1:10">
      <c r="A697" s="60">
        <v>692</v>
      </c>
      <c r="B697" s="61">
        <v>43152</v>
      </c>
      <c r="C697" s="62" t="s">
        <v>64</v>
      </c>
      <c r="D697" s="63" t="str">
        <f t="shared" si="46"/>
        <v>MAETURE</v>
      </c>
      <c r="E697" s="63" t="str">
        <f t="shared" si="47"/>
        <v>PIERRE</v>
      </c>
      <c r="F697" s="57"/>
      <c r="G697" s="57">
        <v>200</v>
      </c>
      <c r="H697" s="64">
        <f t="shared" si="44"/>
        <v>10</v>
      </c>
      <c r="J697" s="65">
        <f t="shared" si="45"/>
        <v>2</v>
      </c>
    </row>
    <row r="698" spans="1:10">
      <c r="A698" s="60">
        <v>693</v>
      </c>
      <c r="B698" s="61">
        <v>43152</v>
      </c>
      <c r="C698" s="62" t="s">
        <v>108</v>
      </c>
      <c r="D698" s="63">
        <f t="shared" si="46"/>
        <v>0</v>
      </c>
      <c r="E698" s="63" t="str">
        <f t="shared" si="47"/>
        <v>BORIS</v>
      </c>
      <c r="F698" s="57"/>
      <c r="G698" s="57">
        <v>100</v>
      </c>
      <c r="H698" s="64">
        <f t="shared" si="44"/>
        <v>5</v>
      </c>
      <c r="J698" s="65">
        <f t="shared" si="45"/>
        <v>2</v>
      </c>
    </row>
    <row r="699" spans="1:10">
      <c r="A699" s="60">
        <v>694</v>
      </c>
      <c r="B699" s="61">
        <v>43152</v>
      </c>
      <c r="C699" s="62" t="s">
        <v>180</v>
      </c>
      <c r="D699" s="63" t="str">
        <f t="shared" si="46"/>
        <v>YATIKA</v>
      </c>
      <c r="E699" s="63" t="str">
        <f t="shared" si="47"/>
        <v>PIERRE</v>
      </c>
      <c r="F699" s="57"/>
      <c r="G699" s="57">
        <v>100</v>
      </c>
      <c r="H699" s="64">
        <f t="shared" si="44"/>
        <v>5</v>
      </c>
      <c r="J699" s="65">
        <f t="shared" si="45"/>
        <v>2</v>
      </c>
    </row>
    <row r="700" spans="1:10">
      <c r="A700" s="60">
        <v>695</v>
      </c>
      <c r="B700" s="61">
        <v>43152</v>
      </c>
      <c r="C700" s="62" t="s">
        <v>96</v>
      </c>
      <c r="D700" s="63">
        <f t="shared" si="46"/>
        <v>0</v>
      </c>
      <c r="E700" s="63" t="str">
        <f t="shared" si="47"/>
        <v>PIERRE</v>
      </c>
      <c r="F700" s="57"/>
      <c r="G700" s="57">
        <v>200</v>
      </c>
      <c r="H700" s="64">
        <f t="shared" si="44"/>
        <v>10</v>
      </c>
      <c r="J700" s="65">
        <f t="shared" si="45"/>
        <v>2</v>
      </c>
    </row>
    <row r="701" spans="1:10">
      <c r="A701" s="60">
        <v>696</v>
      </c>
      <c r="B701" s="61">
        <v>43152</v>
      </c>
      <c r="C701" s="62" t="s">
        <v>93</v>
      </c>
      <c r="D701" s="63" t="str">
        <f t="shared" si="46"/>
        <v>NGODI BAKOKO</v>
      </c>
      <c r="E701" s="63" t="str">
        <f t="shared" si="47"/>
        <v>PIERRE</v>
      </c>
      <c r="F701" s="57"/>
      <c r="G701" s="57">
        <v>40</v>
      </c>
      <c r="H701" s="64">
        <f t="shared" si="44"/>
        <v>2</v>
      </c>
      <c r="J701" s="65">
        <f t="shared" si="45"/>
        <v>2</v>
      </c>
    </row>
    <row r="702" spans="1:10">
      <c r="A702" s="60">
        <v>697</v>
      </c>
      <c r="B702" s="61">
        <v>43152</v>
      </c>
      <c r="C702" s="62" t="s">
        <v>140</v>
      </c>
      <c r="D702" s="63">
        <f t="shared" si="46"/>
        <v>0</v>
      </c>
      <c r="E702" s="63">
        <f t="shared" si="47"/>
        <v>0</v>
      </c>
      <c r="F702" s="57"/>
      <c r="G702" s="57">
        <v>700</v>
      </c>
      <c r="H702" s="64">
        <f t="shared" si="44"/>
        <v>35</v>
      </c>
      <c r="J702" s="65">
        <f t="shared" si="45"/>
        <v>2</v>
      </c>
    </row>
    <row r="703" spans="1:10">
      <c r="A703" s="60">
        <v>698</v>
      </c>
      <c r="B703" s="61">
        <v>43152</v>
      </c>
      <c r="C703" s="62" t="s">
        <v>63</v>
      </c>
      <c r="D703" s="63" t="str">
        <f t="shared" si="46"/>
        <v>PARIZO</v>
      </c>
      <c r="E703" s="63" t="str">
        <f t="shared" si="47"/>
        <v>PIERRE</v>
      </c>
      <c r="F703" s="57"/>
      <c r="G703" s="57">
        <v>700</v>
      </c>
      <c r="H703" s="64">
        <f t="shared" si="44"/>
        <v>35</v>
      </c>
      <c r="J703" s="65">
        <f t="shared" si="45"/>
        <v>2</v>
      </c>
    </row>
    <row r="704" spans="1:10">
      <c r="A704" s="60">
        <v>699</v>
      </c>
      <c r="B704" s="61">
        <v>43152</v>
      </c>
      <c r="C704" s="62" t="s">
        <v>54</v>
      </c>
      <c r="D704" s="63">
        <f t="shared" si="46"/>
        <v>0</v>
      </c>
      <c r="E704" s="63" t="str">
        <f t="shared" si="47"/>
        <v>PIERRE</v>
      </c>
      <c r="F704" s="57"/>
      <c r="G704" s="57">
        <v>100</v>
      </c>
      <c r="H704" s="64">
        <f t="shared" si="44"/>
        <v>5</v>
      </c>
      <c r="J704" s="65">
        <f t="shared" si="45"/>
        <v>2</v>
      </c>
    </row>
    <row r="705" spans="1:10">
      <c r="A705" s="60">
        <v>700</v>
      </c>
      <c r="B705" s="61">
        <v>43152</v>
      </c>
      <c r="C705" s="62" t="s">
        <v>127</v>
      </c>
      <c r="D705" s="63" t="str">
        <f t="shared" si="46"/>
        <v>ROND POINT CCC</v>
      </c>
      <c r="E705" s="63" t="str">
        <f t="shared" si="47"/>
        <v>PIERRE</v>
      </c>
      <c r="F705" s="57"/>
      <c r="G705" s="57">
        <v>80</v>
      </c>
      <c r="H705" s="64">
        <f t="shared" si="44"/>
        <v>4</v>
      </c>
      <c r="J705" s="65">
        <f t="shared" si="45"/>
        <v>2</v>
      </c>
    </row>
    <row r="706" spans="1:10">
      <c r="A706" s="60">
        <v>701</v>
      </c>
      <c r="B706" s="61">
        <v>43152</v>
      </c>
      <c r="C706" s="62" t="s">
        <v>3</v>
      </c>
      <c r="D706" s="63">
        <f t="shared" si="46"/>
        <v>0</v>
      </c>
      <c r="E706" s="63" t="str">
        <f t="shared" si="47"/>
        <v>BORIS</v>
      </c>
      <c r="F706" s="57"/>
      <c r="G706" s="57">
        <v>50</v>
      </c>
      <c r="H706" s="64">
        <f t="shared" si="44"/>
        <v>2.5</v>
      </c>
      <c r="J706" s="65">
        <f t="shared" si="45"/>
        <v>2</v>
      </c>
    </row>
    <row r="707" spans="1:10">
      <c r="A707" s="60">
        <v>702</v>
      </c>
      <c r="B707" s="61">
        <v>43151</v>
      </c>
      <c r="C707" s="62" t="s">
        <v>101</v>
      </c>
      <c r="D707" s="63">
        <f t="shared" si="46"/>
        <v>0</v>
      </c>
      <c r="E707" s="63" t="str">
        <f t="shared" si="47"/>
        <v>BORIS</v>
      </c>
      <c r="F707" s="57"/>
      <c r="G707" s="57">
        <v>100</v>
      </c>
      <c r="H707" s="64">
        <f t="shared" si="44"/>
        <v>5</v>
      </c>
      <c r="J707" s="65">
        <f t="shared" si="45"/>
        <v>2</v>
      </c>
    </row>
    <row r="708" spans="1:10">
      <c r="A708" s="60">
        <v>703</v>
      </c>
      <c r="B708" s="61">
        <v>43152</v>
      </c>
      <c r="C708" s="62" t="s">
        <v>156</v>
      </c>
      <c r="D708" s="63" t="str">
        <f t="shared" si="46"/>
        <v>ARI-CING DOIGT</v>
      </c>
      <c r="E708" s="63" t="str">
        <f t="shared" si="47"/>
        <v>BORIS</v>
      </c>
      <c r="F708" s="57"/>
      <c r="G708" s="57">
        <v>250</v>
      </c>
      <c r="H708" s="64">
        <f t="shared" si="44"/>
        <v>12.5</v>
      </c>
      <c r="J708" s="65">
        <f t="shared" si="45"/>
        <v>2</v>
      </c>
    </row>
    <row r="709" spans="1:10">
      <c r="A709" s="60">
        <v>704</v>
      </c>
      <c r="B709" s="61">
        <v>43152</v>
      </c>
      <c r="C709" s="62" t="s">
        <v>39</v>
      </c>
      <c r="D709" s="63">
        <f t="shared" si="46"/>
        <v>0</v>
      </c>
      <c r="E709" s="63" t="str">
        <f t="shared" si="47"/>
        <v>BORIS</v>
      </c>
      <c r="F709" s="57"/>
      <c r="G709" s="57">
        <v>80</v>
      </c>
      <c r="H709" s="64">
        <f t="shared" si="44"/>
        <v>4</v>
      </c>
      <c r="J709" s="65">
        <f t="shared" si="45"/>
        <v>2</v>
      </c>
    </row>
    <row r="710" spans="1:10">
      <c r="A710" s="60">
        <v>705</v>
      </c>
      <c r="B710" s="61">
        <v>43152</v>
      </c>
      <c r="C710" s="62" t="s">
        <v>66</v>
      </c>
      <c r="D710" s="63">
        <f t="shared" si="46"/>
        <v>0</v>
      </c>
      <c r="E710" s="63" t="str">
        <f t="shared" si="47"/>
        <v>BORIS</v>
      </c>
      <c r="F710" s="57"/>
      <c r="G710" s="57">
        <v>150</v>
      </c>
      <c r="H710" s="64">
        <f t="shared" si="44"/>
        <v>7.5</v>
      </c>
      <c r="J710" s="65">
        <f t="shared" si="45"/>
        <v>2</v>
      </c>
    </row>
    <row r="711" spans="1:10">
      <c r="A711" s="60">
        <v>706</v>
      </c>
      <c r="B711" s="61">
        <v>43152</v>
      </c>
      <c r="C711" s="62" t="s">
        <v>113</v>
      </c>
      <c r="D711" s="63" t="str">
        <f t="shared" si="46"/>
        <v>DAKAR</v>
      </c>
      <c r="E711" s="63" t="str">
        <f t="shared" si="47"/>
        <v>PIERRE</v>
      </c>
      <c r="F711" s="57"/>
      <c r="G711" s="57">
        <v>150</v>
      </c>
      <c r="H711" s="64">
        <f t="shared" ref="H711:H774" si="48">(F711+G711)/20</f>
        <v>7.5</v>
      </c>
      <c r="J711" s="65">
        <f t="shared" ref="J711:J774" si="49">IF(AND(B711&gt;=$K$4,B711&lt;=$K$5),MONTH(B711),0)</f>
        <v>2</v>
      </c>
    </row>
    <row r="712" spans="1:10">
      <c r="A712" s="60">
        <v>707</v>
      </c>
      <c r="B712" s="61">
        <v>43153</v>
      </c>
      <c r="C712" s="62" t="s">
        <v>45</v>
      </c>
      <c r="D712" s="63" t="str">
        <f t="shared" si="46"/>
        <v>PARIZO</v>
      </c>
      <c r="E712" s="63" t="str">
        <f t="shared" si="47"/>
        <v>PIERRE</v>
      </c>
      <c r="F712" s="57"/>
      <c r="G712" s="57">
        <v>250</v>
      </c>
      <c r="H712" s="64">
        <f t="shared" si="48"/>
        <v>12.5</v>
      </c>
      <c r="J712" s="65">
        <f t="shared" si="49"/>
        <v>2</v>
      </c>
    </row>
    <row r="713" spans="1:10">
      <c r="A713" s="60">
        <v>708</v>
      </c>
      <c r="B713" s="61">
        <v>43153</v>
      </c>
      <c r="C713" s="62" t="s">
        <v>159</v>
      </c>
      <c r="D713" s="63" t="str">
        <f t="shared" si="46"/>
        <v>B</v>
      </c>
      <c r="E713" s="63" t="str">
        <f t="shared" si="47"/>
        <v>BORIS</v>
      </c>
      <c r="F713" s="57"/>
      <c r="G713" s="57">
        <v>50</v>
      </c>
      <c r="H713" s="64">
        <f t="shared" si="48"/>
        <v>2.5</v>
      </c>
      <c r="J713" s="65">
        <f t="shared" si="49"/>
        <v>2</v>
      </c>
    </row>
    <row r="714" spans="1:10">
      <c r="A714" s="60">
        <v>709</v>
      </c>
      <c r="B714" s="61">
        <v>43153</v>
      </c>
      <c r="C714" s="62" t="s">
        <v>147</v>
      </c>
      <c r="D714" s="63" t="str">
        <f t="shared" si="46"/>
        <v>YATIKA</v>
      </c>
      <c r="E714" s="63" t="str">
        <f t="shared" si="47"/>
        <v>BORIS</v>
      </c>
      <c r="F714" s="57"/>
      <c r="G714" s="57">
        <v>150</v>
      </c>
      <c r="H714" s="64">
        <f t="shared" si="48"/>
        <v>7.5</v>
      </c>
      <c r="J714" s="65">
        <f t="shared" si="49"/>
        <v>2</v>
      </c>
    </row>
    <row r="715" spans="1:10">
      <c r="A715" s="60">
        <v>710</v>
      </c>
      <c r="B715" s="61">
        <v>43153</v>
      </c>
      <c r="C715" s="62" t="s">
        <v>173</v>
      </c>
      <c r="D715" s="63" t="str">
        <f t="shared" si="46"/>
        <v>ARI-DEPOT GUINESS</v>
      </c>
      <c r="E715" s="63" t="str">
        <f t="shared" si="47"/>
        <v>PIERRE</v>
      </c>
      <c r="F715" s="57"/>
      <c r="G715" s="57">
        <v>60</v>
      </c>
      <c r="H715" s="64">
        <f t="shared" si="48"/>
        <v>3</v>
      </c>
      <c r="J715" s="65">
        <f t="shared" si="49"/>
        <v>2</v>
      </c>
    </row>
    <row r="716" spans="1:10">
      <c r="A716" s="60">
        <v>711</v>
      </c>
      <c r="B716" s="61">
        <v>43153</v>
      </c>
      <c r="C716" s="62" t="s">
        <v>50</v>
      </c>
      <c r="D716" s="63">
        <f t="shared" si="46"/>
        <v>0</v>
      </c>
      <c r="E716" s="63" t="str">
        <f t="shared" si="47"/>
        <v>PIERRE</v>
      </c>
      <c r="F716" s="57"/>
      <c r="G716" s="57">
        <v>100</v>
      </c>
      <c r="H716" s="64">
        <f t="shared" si="48"/>
        <v>5</v>
      </c>
      <c r="J716" s="65">
        <f t="shared" si="49"/>
        <v>2</v>
      </c>
    </row>
    <row r="717" spans="1:10">
      <c r="A717" s="60">
        <v>712</v>
      </c>
      <c r="B717" s="61">
        <v>43153</v>
      </c>
      <c r="C717" s="62" t="s">
        <v>12</v>
      </c>
      <c r="D717" s="63">
        <f t="shared" si="46"/>
        <v>0</v>
      </c>
      <c r="E717" s="63" t="str">
        <f t="shared" si="47"/>
        <v>BORIS</v>
      </c>
      <c r="F717" s="57"/>
      <c r="G717" s="57">
        <v>330</v>
      </c>
      <c r="H717" s="64">
        <f t="shared" si="48"/>
        <v>16.5</v>
      </c>
      <c r="J717" s="65">
        <f t="shared" si="49"/>
        <v>2</v>
      </c>
    </row>
    <row r="718" spans="1:10">
      <c r="A718" s="60">
        <v>713</v>
      </c>
      <c r="B718" s="61">
        <v>43153</v>
      </c>
      <c r="C718" s="62" t="s">
        <v>168</v>
      </c>
      <c r="D718" s="63" t="str">
        <f t="shared" si="46"/>
        <v>BOIS DES SINGES</v>
      </c>
      <c r="E718" s="63" t="str">
        <f t="shared" si="47"/>
        <v>BORIS</v>
      </c>
      <c r="F718" s="57"/>
      <c r="G718" s="57">
        <v>330</v>
      </c>
      <c r="H718" s="64">
        <f t="shared" si="48"/>
        <v>16.5</v>
      </c>
      <c r="J718" s="65">
        <f t="shared" si="49"/>
        <v>2</v>
      </c>
    </row>
    <row r="719" spans="1:10">
      <c r="A719" s="60">
        <v>714</v>
      </c>
      <c r="B719" s="61">
        <v>43153</v>
      </c>
      <c r="C719" s="62" t="s">
        <v>46</v>
      </c>
      <c r="D719" s="63" t="str">
        <f t="shared" si="46"/>
        <v>PK12</v>
      </c>
      <c r="E719" s="63" t="str">
        <f t="shared" si="47"/>
        <v>PIERRE</v>
      </c>
      <c r="F719" s="57"/>
      <c r="G719" s="57">
        <v>100</v>
      </c>
      <c r="H719" s="64">
        <f t="shared" si="48"/>
        <v>5</v>
      </c>
      <c r="J719" s="65">
        <f t="shared" si="49"/>
        <v>2</v>
      </c>
    </row>
    <row r="720" spans="1:10">
      <c r="A720" s="60">
        <v>715</v>
      </c>
      <c r="B720" s="61">
        <v>43153</v>
      </c>
      <c r="C720" s="62" t="s">
        <v>21</v>
      </c>
      <c r="D720" s="63" t="str">
        <f t="shared" si="46"/>
        <v>PARIZO</v>
      </c>
      <c r="E720" s="63" t="str">
        <f t="shared" si="47"/>
        <v>BORIS</v>
      </c>
      <c r="F720" s="57"/>
      <c r="G720" s="57">
        <v>650</v>
      </c>
      <c r="H720" s="64">
        <f t="shared" si="48"/>
        <v>32.5</v>
      </c>
      <c r="J720" s="65">
        <f t="shared" si="49"/>
        <v>2</v>
      </c>
    </row>
    <row r="721" spans="1:10">
      <c r="A721" s="60">
        <v>716</v>
      </c>
      <c r="B721" s="61">
        <v>43154</v>
      </c>
      <c r="C721" s="62" t="s">
        <v>47</v>
      </c>
      <c r="D721" s="63">
        <f t="shared" si="46"/>
        <v>0</v>
      </c>
      <c r="E721" s="63" t="str">
        <f t="shared" si="47"/>
        <v>PIERRE</v>
      </c>
      <c r="F721" s="57"/>
      <c r="G721" s="57">
        <v>150</v>
      </c>
      <c r="H721" s="64">
        <f t="shared" si="48"/>
        <v>7.5</v>
      </c>
      <c r="J721" s="65">
        <f t="shared" si="49"/>
        <v>2</v>
      </c>
    </row>
    <row r="722" spans="1:10">
      <c r="A722" s="60">
        <v>717</v>
      </c>
      <c r="B722" s="61">
        <v>43154</v>
      </c>
      <c r="C722" s="62" t="s">
        <v>155</v>
      </c>
      <c r="D722" s="63" t="str">
        <f t="shared" si="46"/>
        <v>JAPOMA</v>
      </c>
      <c r="E722" s="63" t="str">
        <f t="shared" si="47"/>
        <v>PIERRE</v>
      </c>
      <c r="F722" s="57"/>
      <c r="G722" s="57">
        <v>210</v>
      </c>
      <c r="H722" s="64">
        <f t="shared" si="48"/>
        <v>10.5</v>
      </c>
      <c r="J722" s="65">
        <f t="shared" si="49"/>
        <v>2</v>
      </c>
    </row>
    <row r="723" spans="1:10">
      <c r="A723" s="60">
        <v>718</v>
      </c>
      <c r="B723" s="61">
        <v>43154</v>
      </c>
      <c r="C723" s="62" t="s">
        <v>149</v>
      </c>
      <c r="D723" s="63">
        <f t="shared" si="46"/>
        <v>0</v>
      </c>
      <c r="E723" s="63" t="str">
        <f t="shared" si="47"/>
        <v>PIERRE</v>
      </c>
      <c r="F723" s="57"/>
      <c r="G723" s="57">
        <v>500</v>
      </c>
      <c r="H723" s="64">
        <f t="shared" si="48"/>
        <v>25</v>
      </c>
      <c r="J723" s="65">
        <f t="shared" si="49"/>
        <v>2</v>
      </c>
    </row>
    <row r="724" spans="1:10">
      <c r="A724" s="60">
        <v>719</v>
      </c>
      <c r="B724" s="61">
        <v>43154</v>
      </c>
      <c r="C724" s="62" t="s">
        <v>165</v>
      </c>
      <c r="D724" s="63" t="str">
        <f t="shared" si="46"/>
        <v>YATIKA</v>
      </c>
      <c r="E724" s="63" t="str">
        <f t="shared" si="47"/>
        <v>BORIS</v>
      </c>
      <c r="F724" s="57"/>
      <c r="G724" s="57">
        <v>200</v>
      </c>
      <c r="H724" s="64">
        <f t="shared" si="48"/>
        <v>10</v>
      </c>
      <c r="J724" s="65">
        <f t="shared" si="49"/>
        <v>2</v>
      </c>
    </row>
    <row r="725" spans="1:10">
      <c r="A725" s="60">
        <v>720</v>
      </c>
      <c r="B725" s="61">
        <v>43154</v>
      </c>
      <c r="C725" s="62" t="s">
        <v>144</v>
      </c>
      <c r="D725" s="63">
        <f t="shared" si="46"/>
        <v>0</v>
      </c>
      <c r="E725" s="63" t="str">
        <f t="shared" si="47"/>
        <v>PIERRE</v>
      </c>
      <c r="F725" s="57"/>
      <c r="G725" s="57">
        <v>94</v>
      </c>
      <c r="H725" s="64">
        <f t="shared" si="48"/>
        <v>4.7</v>
      </c>
      <c r="J725" s="65">
        <f t="shared" si="49"/>
        <v>2</v>
      </c>
    </row>
    <row r="726" spans="1:10">
      <c r="A726" s="60">
        <v>721</v>
      </c>
      <c r="B726" s="61">
        <v>43154</v>
      </c>
      <c r="C726" s="62" t="s">
        <v>23</v>
      </c>
      <c r="D726" s="63">
        <f t="shared" si="46"/>
        <v>0</v>
      </c>
      <c r="E726" s="63" t="str">
        <f t="shared" si="47"/>
        <v>PIERRE</v>
      </c>
      <c r="F726" s="57"/>
      <c r="G726" s="57">
        <v>60</v>
      </c>
      <c r="H726" s="64">
        <f t="shared" si="48"/>
        <v>3</v>
      </c>
      <c r="J726" s="65">
        <f t="shared" si="49"/>
        <v>2</v>
      </c>
    </row>
    <row r="727" spans="1:10">
      <c r="A727" s="60">
        <v>722</v>
      </c>
      <c r="B727" s="61">
        <v>43154</v>
      </c>
      <c r="C727" s="62" t="s">
        <v>140</v>
      </c>
      <c r="D727" s="63">
        <f t="shared" si="46"/>
        <v>0</v>
      </c>
      <c r="E727" s="63">
        <f t="shared" si="47"/>
        <v>0</v>
      </c>
      <c r="F727" s="57"/>
      <c r="G727" s="57">
        <v>700</v>
      </c>
      <c r="H727" s="64">
        <f t="shared" si="48"/>
        <v>35</v>
      </c>
      <c r="J727" s="65">
        <f t="shared" si="49"/>
        <v>2</v>
      </c>
    </row>
    <row r="728" spans="1:10">
      <c r="A728" s="60">
        <v>723</v>
      </c>
      <c r="B728" s="61">
        <v>43154</v>
      </c>
      <c r="C728" s="62" t="s">
        <v>72</v>
      </c>
      <c r="D728" s="63">
        <f t="shared" si="46"/>
        <v>0</v>
      </c>
      <c r="E728" s="63" t="str">
        <f t="shared" si="47"/>
        <v>PIERRE</v>
      </c>
      <c r="F728" s="57"/>
      <c r="G728" s="57">
        <v>100</v>
      </c>
      <c r="H728" s="64">
        <f t="shared" si="48"/>
        <v>5</v>
      </c>
      <c r="J728" s="65">
        <f t="shared" si="49"/>
        <v>2</v>
      </c>
    </row>
    <row r="729" spans="1:10">
      <c r="A729" s="60">
        <v>724</v>
      </c>
      <c r="B729" s="61">
        <v>43154</v>
      </c>
      <c r="C729" s="62" t="s">
        <v>30</v>
      </c>
      <c r="D729" s="63" t="str">
        <f t="shared" si="46"/>
        <v>NDOG PASSI-</v>
      </c>
      <c r="E729" s="63" t="str">
        <f t="shared" si="47"/>
        <v>PIERRE</v>
      </c>
      <c r="F729" s="57"/>
      <c r="G729" s="57">
        <v>70</v>
      </c>
      <c r="H729" s="64">
        <f t="shared" si="48"/>
        <v>3.5</v>
      </c>
      <c r="J729" s="65">
        <f t="shared" si="49"/>
        <v>2</v>
      </c>
    </row>
    <row r="730" spans="1:10">
      <c r="A730" s="60">
        <v>725</v>
      </c>
      <c r="B730" s="61">
        <v>43154</v>
      </c>
      <c r="C730" s="62" t="s">
        <v>89</v>
      </c>
      <c r="D730" s="63" t="str">
        <f t="shared" si="46"/>
        <v>AXE 3 BORDELLE</v>
      </c>
      <c r="E730" s="63" t="str">
        <f t="shared" si="47"/>
        <v>BORIS</v>
      </c>
      <c r="F730" s="57"/>
      <c r="G730" s="57">
        <v>50</v>
      </c>
      <c r="H730" s="64">
        <f t="shared" si="48"/>
        <v>2.5</v>
      </c>
      <c r="J730" s="65">
        <f t="shared" si="49"/>
        <v>2</v>
      </c>
    </row>
    <row r="731" spans="1:10">
      <c r="A731" s="60">
        <v>726</v>
      </c>
      <c r="B731" s="61">
        <v>43154</v>
      </c>
      <c r="C731" s="62" t="s">
        <v>144</v>
      </c>
      <c r="D731" s="63">
        <f t="shared" si="46"/>
        <v>0</v>
      </c>
      <c r="E731" s="63" t="str">
        <f t="shared" si="47"/>
        <v>PIERRE</v>
      </c>
      <c r="F731" s="57"/>
      <c r="G731" s="57">
        <v>300</v>
      </c>
      <c r="H731" s="64">
        <f t="shared" si="48"/>
        <v>15</v>
      </c>
      <c r="J731" s="65">
        <f t="shared" si="49"/>
        <v>2</v>
      </c>
    </row>
    <row r="732" spans="1:10">
      <c r="A732" s="60">
        <v>727</v>
      </c>
      <c r="B732" s="61">
        <v>43154</v>
      </c>
      <c r="C732" s="62" t="s">
        <v>81</v>
      </c>
      <c r="D732" s="63">
        <f t="shared" si="46"/>
        <v>0</v>
      </c>
      <c r="E732" s="63" t="str">
        <f t="shared" si="47"/>
        <v>PIERRE</v>
      </c>
      <c r="F732" s="57"/>
      <c r="G732" s="57">
        <v>250</v>
      </c>
      <c r="H732" s="64">
        <f t="shared" si="48"/>
        <v>12.5</v>
      </c>
      <c r="J732" s="65">
        <f t="shared" si="49"/>
        <v>2</v>
      </c>
    </row>
    <row r="733" spans="1:10">
      <c r="A733" s="60">
        <v>728</v>
      </c>
      <c r="B733" s="61">
        <v>43154</v>
      </c>
      <c r="C733" s="62" t="s">
        <v>146</v>
      </c>
      <c r="D733" s="63" t="str">
        <f t="shared" si="46"/>
        <v>PARIZO</v>
      </c>
      <c r="E733" s="63" t="str">
        <f t="shared" si="47"/>
        <v>BORIS</v>
      </c>
      <c r="F733" s="57"/>
      <c r="G733" s="57">
        <v>200</v>
      </c>
      <c r="H733" s="64">
        <f t="shared" si="48"/>
        <v>10</v>
      </c>
      <c r="J733" s="65">
        <f t="shared" si="49"/>
        <v>2</v>
      </c>
    </row>
    <row r="734" spans="1:10">
      <c r="A734" s="60">
        <v>729</v>
      </c>
      <c r="B734" s="61">
        <v>43154</v>
      </c>
      <c r="C734" s="62" t="s">
        <v>77</v>
      </c>
      <c r="D734" s="63">
        <f t="shared" si="46"/>
        <v>0</v>
      </c>
      <c r="E734" s="63" t="str">
        <f t="shared" si="47"/>
        <v>BORIS</v>
      </c>
      <c r="F734" s="57"/>
      <c r="G734" s="57">
        <v>50</v>
      </c>
      <c r="H734" s="64">
        <f t="shared" si="48"/>
        <v>2.5</v>
      </c>
      <c r="J734" s="65">
        <f t="shared" si="49"/>
        <v>2</v>
      </c>
    </row>
    <row r="735" spans="1:10">
      <c r="A735" s="60">
        <v>730</v>
      </c>
      <c r="B735" s="61">
        <v>43154</v>
      </c>
      <c r="C735" s="62" t="s">
        <v>205</v>
      </c>
      <c r="D735" s="63" t="str">
        <f t="shared" si="46"/>
        <v>DEIDO</v>
      </c>
      <c r="E735" s="63" t="str">
        <f t="shared" si="47"/>
        <v>BORIS</v>
      </c>
      <c r="F735" s="57"/>
      <c r="G735" s="57">
        <v>150</v>
      </c>
      <c r="H735" s="64">
        <f t="shared" si="48"/>
        <v>7.5</v>
      </c>
      <c r="J735" s="65">
        <f t="shared" si="49"/>
        <v>2</v>
      </c>
    </row>
    <row r="736" spans="1:10">
      <c r="A736" s="60">
        <v>731</v>
      </c>
      <c r="B736" s="61">
        <v>43154</v>
      </c>
      <c r="C736" s="62" t="s">
        <v>95</v>
      </c>
      <c r="D736" s="63" t="str">
        <f t="shared" si="46"/>
        <v>ZONE DE RECASEMENT</v>
      </c>
      <c r="E736" s="63" t="str">
        <f t="shared" si="47"/>
        <v>BORIS</v>
      </c>
      <c r="F736" s="57"/>
      <c r="G736" s="57">
        <v>60</v>
      </c>
      <c r="H736" s="64">
        <f t="shared" si="48"/>
        <v>3</v>
      </c>
      <c r="J736" s="65">
        <f t="shared" si="49"/>
        <v>2</v>
      </c>
    </row>
    <row r="737" spans="1:10">
      <c r="A737" s="60">
        <v>732</v>
      </c>
      <c r="B737" s="61">
        <v>43155</v>
      </c>
      <c r="C737" s="62" t="s">
        <v>119</v>
      </c>
      <c r="D737" s="63" t="str">
        <f t="shared" si="46"/>
        <v>NKOLBON</v>
      </c>
      <c r="E737" s="63" t="str">
        <f t="shared" si="47"/>
        <v>BORIS</v>
      </c>
      <c r="F737" s="57"/>
      <c r="G737" s="57">
        <v>150</v>
      </c>
      <c r="H737" s="64">
        <f t="shared" si="48"/>
        <v>7.5</v>
      </c>
      <c r="J737" s="65">
        <f t="shared" si="49"/>
        <v>2</v>
      </c>
    </row>
    <row r="738" spans="1:10">
      <c r="A738" s="60">
        <v>733</v>
      </c>
      <c r="B738" s="61">
        <v>43155</v>
      </c>
      <c r="C738" s="62" t="s">
        <v>28</v>
      </c>
      <c r="D738" s="63">
        <f t="shared" si="46"/>
        <v>0</v>
      </c>
      <c r="E738" s="63" t="str">
        <f t="shared" si="47"/>
        <v>PIERRE</v>
      </c>
      <c r="F738" s="57"/>
      <c r="G738" s="57">
        <v>200</v>
      </c>
      <c r="H738" s="64">
        <f t="shared" si="48"/>
        <v>10</v>
      </c>
      <c r="J738" s="65">
        <f t="shared" si="49"/>
        <v>2</v>
      </c>
    </row>
    <row r="739" spans="1:10">
      <c r="A739" s="60">
        <v>734</v>
      </c>
      <c r="B739" s="61">
        <v>43155</v>
      </c>
      <c r="C739" s="62" t="s">
        <v>84</v>
      </c>
      <c r="D739" s="63" t="str">
        <f t="shared" si="46"/>
        <v>JAPOMA</v>
      </c>
      <c r="E739" s="63" t="str">
        <f t="shared" si="47"/>
        <v>BORIS</v>
      </c>
      <c r="F739" s="57"/>
      <c r="G739" s="57">
        <v>130</v>
      </c>
      <c r="H739" s="64">
        <f t="shared" si="48"/>
        <v>6.5</v>
      </c>
      <c r="J739" s="65">
        <f t="shared" si="49"/>
        <v>2</v>
      </c>
    </row>
    <row r="740" spans="1:10">
      <c r="A740" s="60">
        <v>735</v>
      </c>
      <c r="B740" s="61">
        <v>43155</v>
      </c>
      <c r="C740" s="62" t="s">
        <v>63</v>
      </c>
      <c r="D740" s="63" t="str">
        <f t="shared" si="46"/>
        <v>PARIZO</v>
      </c>
      <c r="E740" s="63" t="str">
        <f t="shared" si="47"/>
        <v>PIERRE</v>
      </c>
      <c r="F740" s="57">
        <v>150</v>
      </c>
      <c r="G740" s="57"/>
      <c r="H740" s="64">
        <f t="shared" si="48"/>
        <v>7.5</v>
      </c>
      <c r="J740" s="65">
        <f t="shared" si="49"/>
        <v>2</v>
      </c>
    </row>
    <row r="741" spans="1:10">
      <c r="A741" s="60">
        <v>736</v>
      </c>
      <c r="B741" s="61">
        <v>43155</v>
      </c>
      <c r="C741" s="62" t="s">
        <v>3</v>
      </c>
      <c r="D741" s="63">
        <f t="shared" si="46"/>
        <v>0</v>
      </c>
      <c r="E741" s="63" t="str">
        <f t="shared" si="47"/>
        <v>BORIS</v>
      </c>
      <c r="F741" s="57"/>
      <c r="G741" s="57">
        <v>200</v>
      </c>
      <c r="H741" s="64">
        <f t="shared" si="48"/>
        <v>10</v>
      </c>
      <c r="J741" s="65">
        <f t="shared" si="49"/>
        <v>2</v>
      </c>
    </row>
    <row r="742" spans="1:10">
      <c r="A742" s="60">
        <v>737</v>
      </c>
      <c r="B742" s="61">
        <v>43155</v>
      </c>
      <c r="C742" s="62" t="s">
        <v>2</v>
      </c>
      <c r="D742" s="63">
        <f t="shared" si="46"/>
        <v>0</v>
      </c>
      <c r="E742" s="63" t="str">
        <f t="shared" si="47"/>
        <v>BORIS</v>
      </c>
      <c r="F742" s="57"/>
      <c r="G742" s="57">
        <v>100</v>
      </c>
      <c r="H742" s="64">
        <f t="shared" si="48"/>
        <v>5</v>
      </c>
      <c r="J742" s="65">
        <f t="shared" si="49"/>
        <v>2</v>
      </c>
    </row>
    <row r="743" spans="1:10">
      <c r="A743" s="60">
        <v>738</v>
      </c>
      <c r="B743" s="61">
        <v>43155</v>
      </c>
      <c r="C743" s="62" t="s">
        <v>154</v>
      </c>
      <c r="D743" s="63" t="str">
        <f t="shared" si="46"/>
        <v>YASSA</v>
      </c>
      <c r="E743" s="63" t="str">
        <f t="shared" si="47"/>
        <v>BORIS</v>
      </c>
      <c r="F743" s="57"/>
      <c r="G743" s="57">
        <v>50</v>
      </c>
      <c r="H743" s="64">
        <f t="shared" si="48"/>
        <v>2.5</v>
      </c>
      <c r="J743" s="65">
        <f t="shared" si="49"/>
        <v>2</v>
      </c>
    </row>
    <row r="744" spans="1:10">
      <c r="A744" s="60">
        <v>739</v>
      </c>
      <c r="B744" s="61">
        <v>43155</v>
      </c>
      <c r="C744" s="62" t="s">
        <v>184</v>
      </c>
      <c r="D744" s="63">
        <f t="shared" si="46"/>
        <v>0</v>
      </c>
      <c r="E744" s="63" t="str">
        <f t="shared" si="47"/>
        <v>PIERRE</v>
      </c>
      <c r="F744" s="57"/>
      <c r="G744" s="57">
        <v>70</v>
      </c>
      <c r="H744" s="64">
        <f t="shared" si="48"/>
        <v>3.5</v>
      </c>
      <c r="J744" s="65">
        <f t="shared" si="49"/>
        <v>2</v>
      </c>
    </row>
    <row r="745" spans="1:10">
      <c r="A745" s="60">
        <v>740</v>
      </c>
      <c r="B745" s="61">
        <v>43155</v>
      </c>
      <c r="C745" s="62" t="s">
        <v>60</v>
      </c>
      <c r="D745" s="63" t="str">
        <f t="shared" si="46"/>
        <v>NGODI BAKOKO</v>
      </c>
      <c r="E745" s="63" t="str">
        <f t="shared" si="47"/>
        <v>BORIS</v>
      </c>
      <c r="F745" s="57"/>
      <c r="G745" s="57">
        <v>100</v>
      </c>
      <c r="H745" s="64">
        <f t="shared" si="48"/>
        <v>5</v>
      </c>
      <c r="J745" s="65">
        <f t="shared" si="49"/>
        <v>2</v>
      </c>
    </row>
    <row r="746" spans="1:10">
      <c r="A746" s="60">
        <v>741</v>
      </c>
      <c r="B746" s="61">
        <v>43156</v>
      </c>
      <c r="C746" s="62" t="s">
        <v>140</v>
      </c>
      <c r="D746" s="63">
        <f t="shared" ref="D746:D809" si="50">IF(C746&lt;&gt;"",VLOOKUP(C746,baseDonnees,2,FALSE),"")</f>
        <v>0</v>
      </c>
      <c r="E746" s="63">
        <f t="shared" ref="E746:E809" si="51">IF(C746&lt;&gt;"",VLOOKUP(C746,baseDonnees,3,FALSE),"")</f>
        <v>0</v>
      </c>
      <c r="F746" s="57"/>
      <c r="G746" s="57">
        <v>700</v>
      </c>
      <c r="H746" s="64">
        <f t="shared" si="48"/>
        <v>35</v>
      </c>
      <c r="J746" s="65">
        <f t="shared" si="49"/>
        <v>2</v>
      </c>
    </row>
    <row r="747" spans="1:10">
      <c r="A747" s="60">
        <v>742</v>
      </c>
      <c r="B747" s="61">
        <v>43157</v>
      </c>
      <c r="C747" s="62" t="s">
        <v>152</v>
      </c>
      <c r="D747" s="63">
        <f t="shared" si="50"/>
        <v>0</v>
      </c>
      <c r="E747" s="63" t="str">
        <f t="shared" si="51"/>
        <v>PIERRE</v>
      </c>
      <c r="F747" s="57"/>
      <c r="G747" s="57">
        <v>700</v>
      </c>
      <c r="H747" s="64">
        <f t="shared" si="48"/>
        <v>35</v>
      </c>
      <c r="J747" s="65">
        <f t="shared" si="49"/>
        <v>2</v>
      </c>
    </row>
    <row r="748" spans="1:10">
      <c r="A748" s="60">
        <v>743</v>
      </c>
      <c r="B748" s="61">
        <v>43157</v>
      </c>
      <c r="C748" s="62" t="s">
        <v>65</v>
      </c>
      <c r="D748" s="63" t="str">
        <f t="shared" si="50"/>
        <v>CARREFOUR ST TROPEZ</v>
      </c>
      <c r="E748" s="63" t="str">
        <f t="shared" si="51"/>
        <v>PIERRE</v>
      </c>
      <c r="F748" s="57"/>
      <c r="G748" s="57">
        <v>100</v>
      </c>
      <c r="H748" s="64">
        <f t="shared" si="48"/>
        <v>5</v>
      </c>
      <c r="J748" s="65">
        <f t="shared" si="49"/>
        <v>2</v>
      </c>
    </row>
    <row r="749" spans="1:10">
      <c r="A749" s="60">
        <v>744</v>
      </c>
      <c r="B749" s="61">
        <v>43157</v>
      </c>
      <c r="C749" s="62" t="s">
        <v>177</v>
      </c>
      <c r="D749" s="63" t="str">
        <f t="shared" si="50"/>
        <v>BWANG</v>
      </c>
      <c r="E749" s="63" t="str">
        <f t="shared" si="51"/>
        <v>BORIS</v>
      </c>
      <c r="F749" s="57"/>
      <c r="G749" s="57">
        <v>150</v>
      </c>
      <c r="H749" s="64">
        <f t="shared" si="48"/>
        <v>7.5</v>
      </c>
      <c r="J749" s="65">
        <f t="shared" si="49"/>
        <v>2</v>
      </c>
    </row>
    <row r="750" spans="1:10">
      <c r="A750" s="60">
        <v>745</v>
      </c>
      <c r="B750" s="61">
        <v>43157</v>
      </c>
      <c r="C750" s="62" t="s">
        <v>96</v>
      </c>
      <c r="D750" s="63">
        <f t="shared" si="50"/>
        <v>0</v>
      </c>
      <c r="E750" s="63" t="str">
        <f t="shared" si="51"/>
        <v>PIERRE</v>
      </c>
      <c r="F750" s="57"/>
      <c r="G750" s="57">
        <v>200</v>
      </c>
      <c r="H750" s="64">
        <f t="shared" si="48"/>
        <v>10</v>
      </c>
      <c r="J750" s="65">
        <f t="shared" si="49"/>
        <v>2</v>
      </c>
    </row>
    <row r="751" spans="1:10">
      <c r="A751" s="60">
        <v>746</v>
      </c>
      <c r="B751" s="61">
        <v>43157</v>
      </c>
      <c r="C751" s="62" t="s">
        <v>48</v>
      </c>
      <c r="D751" s="63">
        <f t="shared" si="50"/>
        <v>0</v>
      </c>
      <c r="E751" s="63" t="str">
        <f t="shared" si="51"/>
        <v>PIERRE</v>
      </c>
      <c r="F751" s="57"/>
      <c r="G751" s="57">
        <v>250</v>
      </c>
      <c r="H751" s="64">
        <f t="shared" si="48"/>
        <v>12.5</v>
      </c>
      <c r="J751" s="65">
        <f t="shared" si="49"/>
        <v>2</v>
      </c>
    </row>
    <row r="752" spans="1:10">
      <c r="A752" s="60">
        <v>747</v>
      </c>
      <c r="B752" s="61">
        <v>43157</v>
      </c>
      <c r="C752" s="62" t="s">
        <v>123</v>
      </c>
      <c r="D752" s="63" t="str">
        <f t="shared" si="50"/>
        <v>ARI-FACE NEPTUNE</v>
      </c>
      <c r="E752" s="63" t="str">
        <f t="shared" si="51"/>
        <v>PIERRE</v>
      </c>
      <c r="F752" s="57"/>
      <c r="G752" s="57">
        <v>700</v>
      </c>
      <c r="H752" s="64">
        <f t="shared" si="48"/>
        <v>35</v>
      </c>
      <c r="J752" s="65">
        <f t="shared" si="49"/>
        <v>2</v>
      </c>
    </row>
    <row r="753" spans="1:10">
      <c r="A753" s="60">
        <v>748</v>
      </c>
      <c r="B753" s="61">
        <v>43157</v>
      </c>
      <c r="C753" s="62" t="s">
        <v>51</v>
      </c>
      <c r="D753" s="63">
        <f t="shared" si="50"/>
        <v>0</v>
      </c>
      <c r="E753" s="63" t="str">
        <f t="shared" si="51"/>
        <v>PIERRE</v>
      </c>
      <c r="F753" s="57"/>
      <c r="G753" s="57">
        <v>160</v>
      </c>
      <c r="H753" s="64">
        <f t="shared" si="48"/>
        <v>8</v>
      </c>
      <c r="J753" s="65">
        <f t="shared" si="49"/>
        <v>2</v>
      </c>
    </row>
    <row r="754" spans="1:10">
      <c r="A754" s="60">
        <v>749</v>
      </c>
      <c r="B754" s="61">
        <v>43157</v>
      </c>
      <c r="C754" s="62" t="s">
        <v>109</v>
      </c>
      <c r="D754" s="63">
        <f t="shared" si="50"/>
        <v>0</v>
      </c>
      <c r="E754" s="63" t="str">
        <f t="shared" si="51"/>
        <v>PIERRE</v>
      </c>
      <c r="F754" s="57"/>
      <c r="G754" s="57">
        <v>200</v>
      </c>
      <c r="H754" s="64">
        <f t="shared" si="48"/>
        <v>10</v>
      </c>
      <c r="J754" s="65">
        <f t="shared" si="49"/>
        <v>2</v>
      </c>
    </row>
    <row r="755" spans="1:10">
      <c r="A755" s="60">
        <v>750</v>
      </c>
      <c r="B755" s="61">
        <v>43157</v>
      </c>
      <c r="C755" s="62" t="s">
        <v>29</v>
      </c>
      <c r="D755" s="63">
        <f t="shared" si="50"/>
        <v>0</v>
      </c>
      <c r="E755" s="63" t="str">
        <f t="shared" si="51"/>
        <v>PIERRE</v>
      </c>
      <c r="F755" s="57"/>
      <c r="G755" s="57">
        <v>100</v>
      </c>
      <c r="H755" s="64">
        <f t="shared" si="48"/>
        <v>5</v>
      </c>
      <c r="J755" s="65">
        <f t="shared" si="49"/>
        <v>2</v>
      </c>
    </row>
    <row r="756" spans="1:10">
      <c r="A756" s="60">
        <v>751</v>
      </c>
      <c r="B756" s="61">
        <v>43157</v>
      </c>
      <c r="C756" s="62" t="s">
        <v>23</v>
      </c>
      <c r="D756" s="63">
        <f t="shared" si="50"/>
        <v>0</v>
      </c>
      <c r="E756" s="63" t="str">
        <f t="shared" si="51"/>
        <v>PIERRE</v>
      </c>
      <c r="F756" s="57"/>
      <c r="G756" s="57">
        <v>200</v>
      </c>
      <c r="H756" s="64">
        <f t="shared" si="48"/>
        <v>10</v>
      </c>
      <c r="J756" s="65">
        <f t="shared" si="49"/>
        <v>2</v>
      </c>
    </row>
    <row r="757" spans="1:10">
      <c r="A757" s="60">
        <v>752</v>
      </c>
      <c r="B757" s="61">
        <v>43157</v>
      </c>
      <c r="C757" s="62" t="s">
        <v>75</v>
      </c>
      <c r="D757" s="63" t="str">
        <f t="shared" si="50"/>
        <v>JAPOMA</v>
      </c>
      <c r="E757" s="63" t="str">
        <f t="shared" si="51"/>
        <v>PIERRE</v>
      </c>
      <c r="F757" s="57"/>
      <c r="G757" s="57">
        <v>150</v>
      </c>
      <c r="H757" s="64">
        <f t="shared" si="48"/>
        <v>7.5</v>
      </c>
      <c r="J757" s="65">
        <f t="shared" si="49"/>
        <v>2</v>
      </c>
    </row>
    <row r="758" spans="1:10">
      <c r="A758" s="60">
        <v>753</v>
      </c>
      <c r="B758" s="61">
        <v>43157</v>
      </c>
      <c r="C758" s="62" t="s">
        <v>173</v>
      </c>
      <c r="D758" s="63" t="str">
        <f t="shared" si="50"/>
        <v>ARI-DEPOT GUINESS</v>
      </c>
      <c r="E758" s="63" t="str">
        <f t="shared" si="51"/>
        <v>PIERRE</v>
      </c>
      <c r="F758" s="57"/>
      <c r="G758" s="57">
        <v>150</v>
      </c>
      <c r="H758" s="64">
        <f t="shared" si="48"/>
        <v>7.5</v>
      </c>
      <c r="J758" s="65">
        <f t="shared" si="49"/>
        <v>2</v>
      </c>
    </row>
    <row r="759" spans="1:10">
      <c r="A759" s="60">
        <v>754</v>
      </c>
      <c r="B759" s="61">
        <v>43157</v>
      </c>
      <c r="C759" s="62" t="s">
        <v>104</v>
      </c>
      <c r="D759" s="63">
        <f t="shared" si="50"/>
        <v>0</v>
      </c>
      <c r="E759" s="63">
        <f t="shared" si="51"/>
        <v>0</v>
      </c>
      <c r="F759" s="57"/>
      <c r="G759" s="57">
        <v>100</v>
      </c>
      <c r="H759" s="64">
        <f t="shared" si="48"/>
        <v>5</v>
      </c>
      <c r="J759" s="65">
        <f t="shared" si="49"/>
        <v>2</v>
      </c>
    </row>
    <row r="760" spans="1:10">
      <c r="A760" s="60">
        <v>755</v>
      </c>
      <c r="B760" s="61">
        <v>43157</v>
      </c>
      <c r="C760" s="62" t="s">
        <v>57</v>
      </c>
      <c r="D760" s="63">
        <f t="shared" si="50"/>
        <v>0</v>
      </c>
      <c r="E760" s="63" t="str">
        <f t="shared" si="51"/>
        <v>PIERRE</v>
      </c>
      <c r="F760" s="57"/>
      <c r="G760" s="57">
        <v>700</v>
      </c>
      <c r="H760" s="64">
        <f t="shared" si="48"/>
        <v>35</v>
      </c>
      <c r="J760" s="65">
        <f t="shared" si="49"/>
        <v>2</v>
      </c>
    </row>
    <row r="761" spans="1:10">
      <c r="A761" s="60">
        <v>756</v>
      </c>
      <c r="B761" s="61">
        <v>43157</v>
      </c>
      <c r="C761" s="62" t="s">
        <v>135</v>
      </c>
      <c r="D761" s="63">
        <f t="shared" si="50"/>
        <v>0</v>
      </c>
      <c r="E761" s="63" t="str">
        <f t="shared" si="51"/>
        <v>PIERRE</v>
      </c>
      <c r="F761" s="57"/>
      <c r="G761" s="57">
        <v>500</v>
      </c>
      <c r="H761" s="64">
        <f t="shared" si="48"/>
        <v>25</v>
      </c>
      <c r="J761" s="65">
        <f t="shared" si="49"/>
        <v>2</v>
      </c>
    </row>
    <row r="762" spans="1:10">
      <c r="A762" s="60">
        <v>757</v>
      </c>
      <c r="B762" s="61">
        <v>43157</v>
      </c>
      <c r="C762" s="62" t="s">
        <v>92</v>
      </c>
      <c r="D762" s="63" t="str">
        <f t="shared" si="50"/>
        <v>MBANGA PONGO</v>
      </c>
      <c r="E762" s="63" t="str">
        <f t="shared" si="51"/>
        <v>PIERRE</v>
      </c>
      <c r="F762" s="57"/>
      <c r="G762" s="57">
        <v>130</v>
      </c>
      <c r="H762" s="64">
        <f t="shared" si="48"/>
        <v>6.5</v>
      </c>
      <c r="J762" s="65">
        <f t="shared" si="49"/>
        <v>2</v>
      </c>
    </row>
    <row r="763" spans="1:10">
      <c r="A763" s="60">
        <v>758</v>
      </c>
      <c r="B763" s="61">
        <v>43157</v>
      </c>
      <c r="C763" s="62" t="s">
        <v>27</v>
      </c>
      <c r="D763" s="63" t="str">
        <f t="shared" si="50"/>
        <v>BOKO</v>
      </c>
      <c r="E763" s="63" t="str">
        <f t="shared" si="51"/>
        <v>BORIS</v>
      </c>
      <c r="F763" s="57"/>
      <c r="G763" s="57">
        <v>50</v>
      </c>
      <c r="H763" s="64">
        <f t="shared" si="48"/>
        <v>2.5</v>
      </c>
      <c r="J763" s="65">
        <f t="shared" si="49"/>
        <v>2</v>
      </c>
    </row>
    <row r="764" spans="1:10">
      <c r="A764" s="60">
        <v>759</v>
      </c>
      <c r="B764" s="61">
        <v>43157</v>
      </c>
      <c r="C764" s="62" t="s">
        <v>115</v>
      </c>
      <c r="D764" s="63" t="str">
        <f t="shared" si="50"/>
        <v>BRAZZAVILLE</v>
      </c>
      <c r="E764" s="63" t="str">
        <f t="shared" si="51"/>
        <v>BORIS</v>
      </c>
      <c r="F764" s="57"/>
      <c r="G764" s="57">
        <v>100</v>
      </c>
      <c r="H764" s="64">
        <f t="shared" si="48"/>
        <v>5</v>
      </c>
      <c r="J764" s="65">
        <f t="shared" si="49"/>
        <v>2</v>
      </c>
    </row>
    <row r="765" spans="1:10">
      <c r="A765" s="60">
        <v>760</v>
      </c>
      <c r="B765" s="61">
        <v>43158</v>
      </c>
      <c r="C765" s="62" t="s">
        <v>7</v>
      </c>
      <c r="D765" s="63" t="str">
        <f t="shared" si="50"/>
        <v>NGODI BAKOKO</v>
      </c>
      <c r="E765" s="63" t="str">
        <f t="shared" si="51"/>
        <v>BORIS</v>
      </c>
      <c r="F765" s="57"/>
      <c r="G765" s="57">
        <v>400</v>
      </c>
      <c r="H765" s="64">
        <f t="shared" si="48"/>
        <v>20</v>
      </c>
      <c r="J765" s="65">
        <f t="shared" si="49"/>
        <v>2</v>
      </c>
    </row>
    <row r="766" spans="1:10">
      <c r="A766" s="60">
        <v>761</v>
      </c>
      <c r="B766" s="61">
        <v>43158</v>
      </c>
      <c r="C766" s="62" t="s">
        <v>26</v>
      </c>
      <c r="D766" s="63" t="str">
        <f t="shared" si="50"/>
        <v>NKOLBON</v>
      </c>
      <c r="E766" s="63" t="str">
        <f t="shared" si="51"/>
        <v>PIERRE</v>
      </c>
      <c r="F766" s="57"/>
      <c r="G766" s="57">
        <v>50</v>
      </c>
      <c r="H766" s="64">
        <f t="shared" si="48"/>
        <v>2.5</v>
      </c>
      <c r="J766" s="65">
        <f t="shared" si="49"/>
        <v>2</v>
      </c>
    </row>
    <row r="767" spans="1:10">
      <c r="A767" s="60">
        <v>762</v>
      </c>
      <c r="B767" s="61">
        <v>43158</v>
      </c>
      <c r="C767" s="62" t="s">
        <v>37</v>
      </c>
      <c r="D767" s="63">
        <f t="shared" si="50"/>
        <v>0</v>
      </c>
      <c r="E767" s="63" t="str">
        <f t="shared" si="51"/>
        <v>BORIS</v>
      </c>
      <c r="F767" s="57"/>
      <c r="G767" s="57">
        <v>250</v>
      </c>
      <c r="H767" s="64">
        <f t="shared" si="48"/>
        <v>12.5</v>
      </c>
      <c r="J767" s="65">
        <f t="shared" si="49"/>
        <v>2</v>
      </c>
    </row>
    <row r="768" spans="1:10">
      <c r="A768" s="60">
        <v>763</v>
      </c>
      <c r="B768" s="61">
        <v>43158</v>
      </c>
      <c r="C768" s="62" t="s">
        <v>63</v>
      </c>
      <c r="D768" s="63" t="str">
        <f t="shared" si="50"/>
        <v>PARIZO</v>
      </c>
      <c r="E768" s="63" t="str">
        <f t="shared" si="51"/>
        <v>PIERRE</v>
      </c>
      <c r="F768" s="57"/>
      <c r="G768" s="57">
        <v>700</v>
      </c>
      <c r="H768" s="64">
        <f t="shared" si="48"/>
        <v>35</v>
      </c>
      <c r="J768" s="65">
        <f t="shared" si="49"/>
        <v>2</v>
      </c>
    </row>
    <row r="769" spans="1:10">
      <c r="A769" s="60">
        <v>764</v>
      </c>
      <c r="B769" s="61">
        <v>43158</v>
      </c>
      <c r="C769" s="62" t="s">
        <v>8</v>
      </c>
      <c r="D769" s="63" t="str">
        <f t="shared" si="50"/>
        <v>NGODI BAKOKO</v>
      </c>
      <c r="E769" s="63" t="str">
        <f t="shared" si="51"/>
        <v>BORIS</v>
      </c>
      <c r="F769" s="57"/>
      <c r="G769" s="57">
        <v>700</v>
      </c>
      <c r="H769" s="64">
        <f t="shared" si="48"/>
        <v>35</v>
      </c>
      <c r="J769" s="65">
        <f t="shared" si="49"/>
        <v>2</v>
      </c>
    </row>
    <row r="770" spans="1:10">
      <c r="A770" s="60">
        <v>765</v>
      </c>
      <c r="B770" s="61">
        <v>43158</v>
      </c>
      <c r="C770" s="62" t="s">
        <v>86</v>
      </c>
      <c r="D770" s="63">
        <f t="shared" si="50"/>
        <v>0</v>
      </c>
      <c r="E770" s="63" t="str">
        <f t="shared" si="51"/>
        <v>PIERRE</v>
      </c>
      <c r="F770" s="57"/>
      <c r="G770" s="57">
        <v>30</v>
      </c>
      <c r="H770" s="64">
        <f t="shared" si="48"/>
        <v>1.5</v>
      </c>
      <c r="J770" s="65">
        <f t="shared" si="49"/>
        <v>2</v>
      </c>
    </row>
    <row r="771" spans="1:10">
      <c r="A771" s="60">
        <v>766</v>
      </c>
      <c r="B771" s="61">
        <v>43158</v>
      </c>
      <c r="C771" s="62" t="s">
        <v>102</v>
      </c>
      <c r="D771" s="63" t="str">
        <f t="shared" si="50"/>
        <v xml:space="preserve">  CARREFOUR ARI</v>
      </c>
      <c r="E771" s="63" t="str">
        <f t="shared" si="51"/>
        <v>BORIS</v>
      </c>
      <c r="F771" s="57"/>
      <c r="G771" s="57">
        <v>500</v>
      </c>
      <c r="H771" s="64">
        <f t="shared" si="48"/>
        <v>25</v>
      </c>
      <c r="J771" s="65">
        <f t="shared" si="49"/>
        <v>2</v>
      </c>
    </row>
    <row r="772" spans="1:10">
      <c r="A772" s="60">
        <v>767</v>
      </c>
      <c r="B772" s="61">
        <v>43158</v>
      </c>
      <c r="C772" s="62" t="s">
        <v>153</v>
      </c>
      <c r="D772" s="63">
        <f t="shared" si="50"/>
        <v>0</v>
      </c>
      <c r="E772" s="63" t="str">
        <f t="shared" si="51"/>
        <v>PIERRE</v>
      </c>
      <c r="F772" s="57"/>
      <c r="G772" s="57">
        <v>200</v>
      </c>
      <c r="H772" s="64">
        <f t="shared" si="48"/>
        <v>10</v>
      </c>
      <c r="J772" s="65">
        <f t="shared" si="49"/>
        <v>2</v>
      </c>
    </row>
    <row r="773" spans="1:10">
      <c r="A773" s="60">
        <v>768</v>
      </c>
      <c r="B773" s="61">
        <v>43158</v>
      </c>
      <c r="C773" s="62" t="s">
        <v>46</v>
      </c>
      <c r="D773" s="63" t="str">
        <f t="shared" si="50"/>
        <v>PK12</v>
      </c>
      <c r="E773" s="63" t="str">
        <f t="shared" si="51"/>
        <v>PIERRE</v>
      </c>
      <c r="F773" s="57"/>
      <c r="G773" s="57">
        <v>100</v>
      </c>
      <c r="H773" s="64">
        <f t="shared" si="48"/>
        <v>5</v>
      </c>
      <c r="J773" s="65">
        <f t="shared" si="49"/>
        <v>2</v>
      </c>
    </row>
    <row r="774" spans="1:10">
      <c r="A774" s="60">
        <v>769</v>
      </c>
      <c r="B774" s="61">
        <v>43158</v>
      </c>
      <c r="C774" s="62" t="s">
        <v>116</v>
      </c>
      <c r="D774" s="63">
        <f t="shared" si="50"/>
        <v>0</v>
      </c>
      <c r="E774" s="63" t="str">
        <f t="shared" si="51"/>
        <v>PIERRE</v>
      </c>
      <c r="F774" s="57"/>
      <c r="G774" s="57">
        <v>100</v>
      </c>
      <c r="H774" s="64">
        <f t="shared" si="48"/>
        <v>5</v>
      </c>
      <c r="J774" s="65">
        <f t="shared" si="49"/>
        <v>2</v>
      </c>
    </row>
    <row r="775" spans="1:10">
      <c r="A775" s="60">
        <v>770</v>
      </c>
      <c r="B775" s="61">
        <v>43159</v>
      </c>
      <c r="C775" s="62" t="s">
        <v>140</v>
      </c>
      <c r="D775" s="63">
        <f t="shared" si="50"/>
        <v>0</v>
      </c>
      <c r="E775" s="63">
        <f t="shared" si="51"/>
        <v>0</v>
      </c>
      <c r="F775" s="57"/>
      <c r="G775" s="57">
        <v>700</v>
      </c>
      <c r="H775" s="64">
        <f t="shared" ref="H775:H838" si="52">(F775+G775)/20</f>
        <v>35</v>
      </c>
      <c r="J775" s="65">
        <f t="shared" ref="J775:J838" si="53">IF(AND(B775&gt;=$K$4,B775&lt;=$K$5),MONTH(B775),0)</f>
        <v>2</v>
      </c>
    </row>
    <row r="776" spans="1:10">
      <c r="A776" s="60">
        <v>771</v>
      </c>
      <c r="B776" s="61">
        <v>43159</v>
      </c>
      <c r="C776" s="62" t="s">
        <v>140</v>
      </c>
      <c r="D776" s="63">
        <f t="shared" si="50"/>
        <v>0</v>
      </c>
      <c r="E776" s="63">
        <f t="shared" si="51"/>
        <v>0</v>
      </c>
      <c r="F776" s="57"/>
      <c r="G776" s="57">
        <v>700</v>
      </c>
      <c r="H776" s="64">
        <f t="shared" si="52"/>
        <v>35</v>
      </c>
      <c r="J776" s="65">
        <f t="shared" si="53"/>
        <v>2</v>
      </c>
    </row>
    <row r="777" spans="1:10">
      <c r="A777" s="60">
        <v>772</v>
      </c>
      <c r="B777" s="61">
        <v>43159</v>
      </c>
      <c r="C777" s="62" t="s">
        <v>177</v>
      </c>
      <c r="D777" s="63" t="str">
        <f t="shared" si="50"/>
        <v>BWANG</v>
      </c>
      <c r="E777" s="63" t="str">
        <f t="shared" si="51"/>
        <v>BORIS</v>
      </c>
      <c r="F777" s="57"/>
      <c r="G777" s="57">
        <v>225</v>
      </c>
      <c r="H777" s="64">
        <f t="shared" si="52"/>
        <v>11.25</v>
      </c>
      <c r="J777" s="65">
        <f t="shared" si="53"/>
        <v>2</v>
      </c>
    </row>
    <row r="778" spans="1:10">
      <c r="A778" s="60">
        <v>773</v>
      </c>
      <c r="B778" s="61">
        <v>43159</v>
      </c>
      <c r="C778" s="62" t="s">
        <v>133</v>
      </c>
      <c r="D778" s="63">
        <f t="shared" si="50"/>
        <v>0</v>
      </c>
      <c r="E778" s="63" t="str">
        <f t="shared" si="51"/>
        <v>BORIS</v>
      </c>
      <c r="F778" s="57"/>
      <c r="G778" s="57">
        <v>250</v>
      </c>
      <c r="H778" s="64">
        <f t="shared" si="52"/>
        <v>12.5</v>
      </c>
      <c r="J778" s="65">
        <f t="shared" si="53"/>
        <v>2</v>
      </c>
    </row>
    <row r="779" spans="1:10">
      <c r="A779" s="60">
        <v>774</v>
      </c>
      <c r="B779" s="61">
        <v>43159</v>
      </c>
      <c r="C779" s="62" t="s">
        <v>147</v>
      </c>
      <c r="D779" s="63" t="str">
        <f t="shared" si="50"/>
        <v>YATIKA</v>
      </c>
      <c r="E779" s="63" t="str">
        <f t="shared" si="51"/>
        <v>BORIS</v>
      </c>
      <c r="F779" s="57"/>
      <c r="G779" s="57">
        <v>150</v>
      </c>
      <c r="H779" s="64">
        <f t="shared" si="52"/>
        <v>7.5</v>
      </c>
      <c r="J779" s="65">
        <f t="shared" si="53"/>
        <v>2</v>
      </c>
    </row>
    <row r="780" spans="1:10">
      <c r="A780" s="60">
        <v>775</v>
      </c>
      <c r="B780" s="61">
        <v>43159</v>
      </c>
      <c r="C780" s="62" t="s">
        <v>89</v>
      </c>
      <c r="D780" s="63" t="str">
        <f t="shared" si="50"/>
        <v>AXE 3 BORDELLE</v>
      </c>
      <c r="E780" s="63" t="str">
        <f t="shared" si="51"/>
        <v>BORIS</v>
      </c>
      <c r="F780" s="57"/>
      <c r="G780" s="57">
        <v>120</v>
      </c>
      <c r="H780" s="64">
        <f t="shared" si="52"/>
        <v>6</v>
      </c>
      <c r="J780" s="65">
        <f t="shared" si="53"/>
        <v>2</v>
      </c>
    </row>
    <row r="781" spans="1:10">
      <c r="A781" s="60">
        <v>776</v>
      </c>
      <c r="B781" s="61">
        <v>43159</v>
      </c>
      <c r="C781" s="62" t="s">
        <v>56</v>
      </c>
      <c r="D781" s="63" t="str">
        <f t="shared" si="50"/>
        <v>CARREFOUR ARI</v>
      </c>
      <c r="E781" s="63" t="str">
        <f t="shared" si="51"/>
        <v>BORIS</v>
      </c>
      <c r="F781" s="57"/>
      <c r="G781" s="57">
        <v>700</v>
      </c>
      <c r="H781" s="64">
        <f t="shared" si="52"/>
        <v>35</v>
      </c>
      <c r="J781" s="65">
        <f t="shared" si="53"/>
        <v>2</v>
      </c>
    </row>
    <row r="782" spans="1:10">
      <c r="A782" s="60">
        <v>777</v>
      </c>
      <c r="B782" s="61">
        <v>43159</v>
      </c>
      <c r="C782" s="62" t="s">
        <v>75</v>
      </c>
      <c r="D782" s="63" t="str">
        <f t="shared" si="50"/>
        <v>JAPOMA</v>
      </c>
      <c r="E782" s="63" t="str">
        <f t="shared" si="51"/>
        <v>PIERRE</v>
      </c>
      <c r="F782" s="57"/>
      <c r="G782" s="57">
        <v>150</v>
      </c>
      <c r="H782" s="64">
        <f t="shared" si="52"/>
        <v>7.5</v>
      </c>
      <c r="J782" s="65">
        <f t="shared" si="53"/>
        <v>2</v>
      </c>
    </row>
    <row r="783" spans="1:10">
      <c r="A783" s="60">
        <v>778</v>
      </c>
      <c r="B783" s="61">
        <v>43159</v>
      </c>
      <c r="C783" s="62" t="s">
        <v>46</v>
      </c>
      <c r="D783" s="63" t="str">
        <f t="shared" si="50"/>
        <v>PK12</v>
      </c>
      <c r="E783" s="63" t="str">
        <f t="shared" si="51"/>
        <v>PIERRE</v>
      </c>
      <c r="F783" s="57"/>
      <c r="G783" s="57">
        <v>100</v>
      </c>
      <c r="H783" s="64">
        <f t="shared" si="52"/>
        <v>5</v>
      </c>
      <c r="J783" s="65">
        <f t="shared" si="53"/>
        <v>2</v>
      </c>
    </row>
    <row r="784" spans="1:10">
      <c r="A784" s="60">
        <v>779</v>
      </c>
      <c r="B784" s="61">
        <v>43159</v>
      </c>
      <c r="C784" s="62" t="s">
        <v>254</v>
      </c>
      <c r="D784" s="63" t="str">
        <f t="shared" si="50"/>
        <v>LOGBABA</v>
      </c>
      <c r="E784" s="63" t="str">
        <f t="shared" si="51"/>
        <v>PIERRE</v>
      </c>
      <c r="F784" s="57"/>
      <c r="G784" s="57">
        <v>100</v>
      </c>
      <c r="H784" s="64">
        <f t="shared" si="52"/>
        <v>5</v>
      </c>
      <c r="J784" s="65">
        <f t="shared" si="53"/>
        <v>2</v>
      </c>
    </row>
    <row r="785" spans="1:10">
      <c r="A785" s="60">
        <v>780</v>
      </c>
      <c r="B785" s="61">
        <v>43159</v>
      </c>
      <c r="C785" s="62" t="s">
        <v>166</v>
      </c>
      <c r="D785" s="63">
        <f t="shared" si="50"/>
        <v>0</v>
      </c>
      <c r="E785" s="63" t="str">
        <f t="shared" si="51"/>
        <v>PIERRE</v>
      </c>
      <c r="F785" s="57"/>
      <c r="G785" s="57">
        <v>100</v>
      </c>
      <c r="H785" s="64">
        <f t="shared" si="52"/>
        <v>5</v>
      </c>
      <c r="J785" s="65">
        <f t="shared" si="53"/>
        <v>2</v>
      </c>
    </row>
    <row r="786" spans="1:10">
      <c r="A786" s="60">
        <v>781</v>
      </c>
      <c r="B786" s="61">
        <v>43159</v>
      </c>
      <c r="C786" s="62" t="s">
        <v>33</v>
      </c>
      <c r="D786" s="63" t="str">
        <f t="shared" si="50"/>
        <v>SAINT NICALS</v>
      </c>
      <c r="E786" s="63" t="str">
        <f t="shared" si="51"/>
        <v>PIERRE</v>
      </c>
      <c r="F786" s="57"/>
      <c r="G786" s="57">
        <v>250</v>
      </c>
      <c r="H786" s="64">
        <f t="shared" si="52"/>
        <v>12.5</v>
      </c>
      <c r="J786" s="65">
        <f t="shared" si="53"/>
        <v>2</v>
      </c>
    </row>
    <row r="787" spans="1:10">
      <c r="A787" s="60">
        <v>782</v>
      </c>
      <c r="B787" s="61">
        <v>43159</v>
      </c>
      <c r="C787" s="62" t="s">
        <v>159</v>
      </c>
      <c r="D787" s="63" t="str">
        <f t="shared" si="50"/>
        <v>B</v>
      </c>
      <c r="E787" s="63" t="str">
        <f t="shared" si="51"/>
        <v>BORIS</v>
      </c>
      <c r="F787" s="57"/>
      <c r="G787" s="57">
        <v>50</v>
      </c>
      <c r="H787" s="64">
        <f t="shared" si="52"/>
        <v>2.5</v>
      </c>
      <c r="J787" s="65">
        <f t="shared" si="53"/>
        <v>2</v>
      </c>
    </row>
    <row r="788" spans="1:10">
      <c r="A788" s="60">
        <v>783</v>
      </c>
      <c r="B788" s="61">
        <v>43159</v>
      </c>
      <c r="C788" s="62" t="s">
        <v>150</v>
      </c>
      <c r="D788" s="63" t="str">
        <f t="shared" si="50"/>
        <v>YATIKA</v>
      </c>
      <c r="E788" s="63" t="str">
        <f t="shared" si="51"/>
        <v>PIERRE</v>
      </c>
      <c r="F788" s="57"/>
      <c r="G788" s="57">
        <v>125</v>
      </c>
      <c r="H788" s="64">
        <f t="shared" si="52"/>
        <v>6.25</v>
      </c>
      <c r="J788" s="65">
        <f t="shared" si="53"/>
        <v>2</v>
      </c>
    </row>
    <row r="789" spans="1:10">
      <c r="A789" s="60">
        <v>784</v>
      </c>
      <c r="B789" s="61">
        <v>43159</v>
      </c>
      <c r="C789" s="62" t="s">
        <v>72</v>
      </c>
      <c r="D789" s="63">
        <f t="shared" si="50"/>
        <v>0</v>
      </c>
      <c r="E789" s="63" t="str">
        <f t="shared" si="51"/>
        <v>PIERRE</v>
      </c>
      <c r="F789" s="57"/>
      <c r="G789" s="57">
        <v>125</v>
      </c>
      <c r="H789" s="64">
        <f t="shared" si="52"/>
        <v>6.25</v>
      </c>
      <c r="J789" s="65">
        <f t="shared" si="53"/>
        <v>2</v>
      </c>
    </row>
    <row r="790" spans="1:10">
      <c r="A790" s="60">
        <v>785</v>
      </c>
      <c r="B790" s="61">
        <v>43159</v>
      </c>
      <c r="C790" s="62" t="s">
        <v>15</v>
      </c>
      <c r="D790" s="63" t="str">
        <f t="shared" si="50"/>
        <v>NGODI BAKOKO</v>
      </c>
      <c r="E790" s="63" t="str">
        <f t="shared" si="51"/>
        <v>BORIS</v>
      </c>
      <c r="F790" s="57"/>
      <c r="G790" s="57">
        <v>100</v>
      </c>
      <c r="H790" s="64">
        <f t="shared" si="52"/>
        <v>5</v>
      </c>
      <c r="J790" s="65">
        <f t="shared" si="53"/>
        <v>2</v>
      </c>
    </row>
    <row r="791" spans="1:10">
      <c r="A791" s="60">
        <v>786</v>
      </c>
      <c r="B791" s="61">
        <v>43159</v>
      </c>
      <c r="C791" s="62" t="s">
        <v>50</v>
      </c>
      <c r="D791" s="63">
        <f t="shared" si="50"/>
        <v>0</v>
      </c>
      <c r="E791" s="63" t="str">
        <f t="shared" si="51"/>
        <v>PIERRE</v>
      </c>
      <c r="F791" s="57"/>
      <c r="G791" s="57">
        <v>150</v>
      </c>
      <c r="H791" s="64">
        <f t="shared" si="52"/>
        <v>7.5</v>
      </c>
      <c r="J791" s="65">
        <f t="shared" si="53"/>
        <v>2</v>
      </c>
    </row>
    <row r="792" spans="1:10">
      <c r="A792" s="60">
        <v>787</v>
      </c>
      <c r="B792" s="61">
        <v>43159</v>
      </c>
      <c r="C792" s="62" t="s">
        <v>162</v>
      </c>
      <c r="D792" s="63">
        <f t="shared" si="50"/>
        <v>0</v>
      </c>
      <c r="E792" s="63" t="str">
        <f t="shared" si="51"/>
        <v>PIERRE</v>
      </c>
      <c r="F792" s="57"/>
      <c r="G792" s="57">
        <v>60</v>
      </c>
      <c r="H792" s="64">
        <f t="shared" si="52"/>
        <v>3</v>
      </c>
      <c r="J792" s="65">
        <f t="shared" si="53"/>
        <v>2</v>
      </c>
    </row>
    <row r="793" spans="1:10">
      <c r="A793" s="60">
        <v>788</v>
      </c>
      <c r="B793" s="61">
        <v>43159</v>
      </c>
      <c r="C793" s="62" t="s">
        <v>64</v>
      </c>
      <c r="D793" s="63" t="str">
        <f t="shared" si="50"/>
        <v>MAETURE</v>
      </c>
      <c r="E793" s="63" t="str">
        <f t="shared" si="51"/>
        <v>PIERRE</v>
      </c>
      <c r="F793" s="57"/>
      <c r="G793" s="57">
        <v>40</v>
      </c>
      <c r="H793" s="64">
        <f t="shared" si="52"/>
        <v>2</v>
      </c>
      <c r="J793" s="65">
        <f t="shared" si="53"/>
        <v>2</v>
      </c>
    </row>
    <row r="794" spans="1:10">
      <c r="A794" s="60">
        <v>789</v>
      </c>
      <c r="B794" s="61">
        <v>43159</v>
      </c>
      <c r="C794" s="62" t="s">
        <v>172</v>
      </c>
      <c r="D794" s="63" t="str">
        <f t="shared" si="50"/>
        <v>JAPOMA</v>
      </c>
      <c r="E794" s="63" t="str">
        <f t="shared" si="51"/>
        <v>PIERRE</v>
      </c>
      <c r="F794" s="57"/>
      <c r="G794" s="57">
        <v>600</v>
      </c>
      <c r="H794" s="64">
        <f t="shared" si="52"/>
        <v>30</v>
      </c>
      <c r="J794" s="65">
        <f t="shared" si="53"/>
        <v>2</v>
      </c>
    </row>
    <row r="795" spans="1:10">
      <c r="A795" s="60">
        <v>790</v>
      </c>
      <c r="B795" s="61">
        <v>43159</v>
      </c>
      <c r="C795" s="62" t="s">
        <v>91</v>
      </c>
      <c r="D795" s="63">
        <f t="shared" si="50"/>
        <v>0</v>
      </c>
      <c r="E795" s="63" t="str">
        <f t="shared" si="51"/>
        <v>PIERRE</v>
      </c>
      <c r="F795" s="57"/>
      <c r="G795" s="57">
        <v>100</v>
      </c>
      <c r="H795" s="64">
        <f t="shared" si="52"/>
        <v>5</v>
      </c>
      <c r="J795" s="65">
        <f t="shared" si="53"/>
        <v>2</v>
      </c>
    </row>
    <row r="796" spans="1:10">
      <c r="A796" s="60">
        <v>791</v>
      </c>
      <c r="B796" s="61">
        <v>43159</v>
      </c>
      <c r="C796" s="62" t="s">
        <v>17</v>
      </c>
      <c r="D796" s="63">
        <f t="shared" si="50"/>
        <v>0</v>
      </c>
      <c r="E796" s="63" t="str">
        <f t="shared" si="51"/>
        <v>PIERRE</v>
      </c>
      <c r="F796" s="57"/>
      <c r="G796" s="57">
        <v>100</v>
      </c>
      <c r="H796" s="64">
        <f t="shared" si="52"/>
        <v>5</v>
      </c>
      <c r="J796" s="65">
        <f t="shared" si="53"/>
        <v>2</v>
      </c>
    </row>
    <row r="797" spans="1:10">
      <c r="A797" s="60">
        <v>792</v>
      </c>
      <c r="B797" s="61">
        <v>43159</v>
      </c>
      <c r="C797" s="62" t="s">
        <v>60</v>
      </c>
      <c r="D797" s="63" t="str">
        <f t="shared" si="50"/>
        <v>NGODI BAKOKO</v>
      </c>
      <c r="E797" s="63" t="str">
        <f t="shared" si="51"/>
        <v>BORIS</v>
      </c>
      <c r="F797" s="57"/>
      <c r="G797" s="57">
        <v>250</v>
      </c>
      <c r="H797" s="64">
        <f t="shared" si="52"/>
        <v>12.5</v>
      </c>
      <c r="J797" s="65">
        <f t="shared" si="53"/>
        <v>2</v>
      </c>
    </row>
    <row r="798" spans="1:10">
      <c r="A798" s="60">
        <v>793</v>
      </c>
      <c r="B798" s="61">
        <v>43159</v>
      </c>
      <c r="C798" s="62" t="s">
        <v>108</v>
      </c>
      <c r="D798" s="63">
        <f t="shared" si="50"/>
        <v>0</v>
      </c>
      <c r="E798" s="63" t="str">
        <f t="shared" si="51"/>
        <v>BORIS</v>
      </c>
      <c r="F798" s="57"/>
      <c r="G798" s="57">
        <v>100</v>
      </c>
      <c r="H798" s="64">
        <f t="shared" si="52"/>
        <v>5</v>
      </c>
      <c r="J798" s="65">
        <f t="shared" si="53"/>
        <v>2</v>
      </c>
    </row>
    <row r="799" spans="1:10">
      <c r="A799" s="60">
        <v>794</v>
      </c>
      <c r="B799" s="61">
        <v>43159</v>
      </c>
      <c r="C799" s="62" t="s">
        <v>78</v>
      </c>
      <c r="D799" s="63">
        <f t="shared" si="50"/>
        <v>0</v>
      </c>
      <c r="E799" s="63" t="str">
        <f t="shared" si="51"/>
        <v>PIERRE</v>
      </c>
      <c r="F799" s="57"/>
      <c r="G799" s="57">
        <v>250</v>
      </c>
      <c r="H799" s="64">
        <f t="shared" si="52"/>
        <v>12.5</v>
      </c>
      <c r="J799" s="65">
        <f t="shared" si="53"/>
        <v>2</v>
      </c>
    </row>
    <row r="800" spans="1:10">
      <c r="A800" s="60">
        <v>795</v>
      </c>
      <c r="B800" s="61">
        <v>43160</v>
      </c>
      <c r="C800" s="62" t="s">
        <v>155</v>
      </c>
      <c r="D800" s="63" t="str">
        <f t="shared" si="50"/>
        <v>JAPOMA</v>
      </c>
      <c r="E800" s="63" t="str">
        <f t="shared" si="51"/>
        <v>PIERRE</v>
      </c>
      <c r="F800" s="57"/>
      <c r="G800" s="57">
        <v>300</v>
      </c>
      <c r="H800" s="64">
        <f t="shared" si="52"/>
        <v>15</v>
      </c>
      <c r="J800" s="65">
        <f t="shared" si="53"/>
        <v>3</v>
      </c>
    </row>
    <row r="801" spans="1:10">
      <c r="A801" s="60">
        <v>796</v>
      </c>
      <c r="B801" s="61">
        <v>43160</v>
      </c>
      <c r="C801" s="62" t="s">
        <v>124</v>
      </c>
      <c r="D801" s="63" t="str">
        <f t="shared" si="50"/>
        <v>ENTRÉE LYCEE</v>
      </c>
      <c r="E801" s="63" t="str">
        <f t="shared" si="51"/>
        <v>PIERRE</v>
      </c>
      <c r="F801" s="57"/>
      <c r="G801" s="57">
        <v>100</v>
      </c>
      <c r="H801" s="64">
        <f t="shared" si="52"/>
        <v>5</v>
      </c>
      <c r="J801" s="65">
        <f t="shared" si="53"/>
        <v>3</v>
      </c>
    </row>
    <row r="802" spans="1:10">
      <c r="A802" s="60">
        <v>797</v>
      </c>
      <c r="B802" s="61">
        <v>43160</v>
      </c>
      <c r="C802" s="62" t="s">
        <v>5</v>
      </c>
      <c r="D802" s="63">
        <f t="shared" si="50"/>
        <v>0</v>
      </c>
      <c r="E802" s="63" t="str">
        <f t="shared" si="51"/>
        <v>PIERRE</v>
      </c>
      <c r="F802" s="57"/>
      <c r="G802" s="57">
        <v>100</v>
      </c>
      <c r="H802" s="64">
        <f t="shared" si="52"/>
        <v>5</v>
      </c>
      <c r="J802" s="65">
        <f t="shared" si="53"/>
        <v>3</v>
      </c>
    </row>
    <row r="803" spans="1:10">
      <c r="A803" s="60">
        <v>798</v>
      </c>
      <c r="B803" s="61">
        <v>43160</v>
      </c>
      <c r="C803" s="62" t="s">
        <v>174</v>
      </c>
      <c r="D803" s="63">
        <f t="shared" si="50"/>
        <v>0</v>
      </c>
      <c r="E803" s="63" t="str">
        <f t="shared" si="51"/>
        <v>PIERRE</v>
      </c>
      <c r="F803" s="57"/>
      <c r="G803" s="57">
        <v>200</v>
      </c>
      <c r="H803" s="64">
        <f t="shared" si="52"/>
        <v>10</v>
      </c>
      <c r="J803" s="65">
        <f t="shared" si="53"/>
        <v>3</v>
      </c>
    </row>
    <row r="804" spans="1:10">
      <c r="A804" s="60">
        <v>799</v>
      </c>
      <c r="B804" s="61">
        <v>43160</v>
      </c>
      <c r="C804" s="62" t="s">
        <v>79</v>
      </c>
      <c r="D804" s="63">
        <f t="shared" si="50"/>
        <v>0</v>
      </c>
      <c r="E804" s="63" t="str">
        <f t="shared" si="51"/>
        <v>PIERRE</v>
      </c>
      <c r="F804" s="57"/>
      <c r="G804" s="57">
        <v>700</v>
      </c>
      <c r="H804" s="64">
        <f t="shared" si="52"/>
        <v>35</v>
      </c>
      <c r="J804" s="65">
        <f t="shared" si="53"/>
        <v>3</v>
      </c>
    </row>
    <row r="805" spans="1:10">
      <c r="A805" s="60">
        <v>800</v>
      </c>
      <c r="B805" s="61">
        <v>43160</v>
      </c>
      <c r="C805" s="62" t="s">
        <v>144</v>
      </c>
      <c r="D805" s="63">
        <f t="shared" si="50"/>
        <v>0</v>
      </c>
      <c r="E805" s="63" t="str">
        <f t="shared" si="51"/>
        <v>PIERRE</v>
      </c>
      <c r="F805" s="57"/>
      <c r="G805" s="57">
        <v>350</v>
      </c>
      <c r="H805" s="64">
        <f t="shared" si="52"/>
        <v>17.5</v>
      </c>
      <c r="J805" s="65">
        <f t="shared" si="53"/>
        <v>3</v>
      </c>
    </row>
    <row r="806" spans="1:10">
      <c r="A806" s="60">
        <v>801</v>
      </c>
      <c r="B806" s="61">
        <v>43160</v>
      </c>
      <c r="C806" s="62" t="s">
        <v>137</v>
      </c>
      <c r="D806" s="63">
        <f t="shared" si="50"/>
        <v>0</v>
      </c>
      <c r="E806" s="63" t="str">
        <f t="shared" si="51"/>
        <v>PIERRE</v>
      </c>
      <c r="F806" s="57"/>
      <c r="G806" s="57">
        <v>100</v>
      </c>
      <c r="H806" s="64">
        <f t="shared" si="52"/>
        <v>5</v>
      </c>
      <c r="J806" s="65">
        <f t="shared" si="53"/>
        <v>3</v>
      </c>
    </row>
    <row r="807" spans="1:10">
      <c r="A807" s="60">
        <v>802</v>
      </c>
      <c r="B807" s="61">
        <v>43160</v>
      </c>
      <c r="C807" s="62" t="s">
        <v>158</v>
      </c>
      <c r="D807" s="63" t="str">
        <f t="shared" si="50"/>
        <v>ENTRÉE LYCEE</v>
      </c>
      <c r="E807" s="63" t="str">
        <f t="shared" si="51"/>
        <v>PIERRE</v>
      </c>
      <c r="F807" s="57"/>
      <c r="G807" s="57">
        <v>340</v>
      </c>
      <c r="H807" s="64">
        <f t="shared" si="52"/>
        <v>17</v>
      </c>
      <c r="J807" s="65">
        <f t="shared" si="53"/>
        <v>3</v>
      </c>
    </row>
    <row r="808" spans="1:10">
      <c r="A808" s="60">
        <v>803</v>
      </c>
      <c r="B808" s="61">
        <v>43160</v>
      </c>
      <c r="C808" s="62" t="s">
        <v>125</v>
      </c>
      <c r="D808" s="63" t="str">
        <f t="shared" si="50"/>
        <v>YATIKA</v>
      </c>
      <c r="E808" s="63" t="str">
        <f t="shared" si="51"/>
        <v>PIERRE</v>
      </c>
      <c r="F808" s="57"/>
      <c r="G808" s="57">
        <v>500</v>
      </c>
      <c r="H808" s="64">
        <f t="shared" si="52"/>
        <v>25</v>
      </c>
      <c r="J808" s="65">
        <f t="shared" si="53"/>
        <v>3</v>
      </c>
    </row>
    <row r="809" spans="1:10">
      <c r="A809" s="60">
        <v>804</v>
      </c>
      <c r="B809" s="61">
        <v>43160</v>
      </c>
      <c r="C809" s="62" t="s">
        <v>6</v>
      </c>
      <c r="D809" s="63">
        <f t="shared" si="50"/>
        <v>0</v>
      </c>
      <c r="E809" s="63" t="str">
        <f t="shared" si="51"/>
        <v>BORIS</v>
      </c>
      <c r="F809" s="57"/>
      <c r="G809" s="57">
        <v>91</v>
      </c>
      <c r="H809" s="64">
        <f t="shared" si="52"/>
        <v>4.55</v>
      </c>
      <c r="J809" s="65">
        <f t="shared" si="53"/>
        <v>3</v>
      </c>
    </row>
    <row r="810" spans="1:10">
      <c r="A810" s="60">
        <v>805</v>
      </c>
      <c r="B810" s="61">
        <v>43160</v>
      </c>
      <c r="C810" s="62" t="s">
        <v>43</v>
      </c>
      <c r="D810" s="63">
        <f t="shared" ref="D810:D873" si="54">IF(C810&lt;&gt;"",VLOOKUP(C810,baseDonnees,2,FALSE),"")</f>
        <v>0</v>
      </c>
      <c r="E810" s="63" t="str">
        <f t="shared" ref="E810:E873" si="55">IF(C810&lt;&gt;"",VLOOKUP(C810,baseDonnees,3,FALSE),"")</f>
        <v>PIERRE</v>
      </c>
      <c r="F810" s="57"/>
      <c r="G810" s="57">
        <v>100</v>
      </c>
      <c r="H810" s="64">
        <f t="shared" si="52"/>
        <v>5</v>
      </c>
      <c r="J810" s="65">
        <f t="shared" si="53"/>
        <v>3</v>
      </c>
    </row>
    <row r="811" spans="1:10">
      <c r="A811" s="60">
        <v>806</v>
      </c>
      <c r="B811" s="61">
        <v>43161</v>
      </c>
      <c r="C811" s="62" t="s">
        <v>180</v>
      </c>
      <c r="D811" s="63" t="str">
        <f t="shared" si="54"/>
        <v>YATIKA</v>
      </c>
      <c r="E811" s="63" t="str">
        <f t="shared" si="55"/>
        <v>PIERRE</v>
      </c>
      <c r="F811" s="57"/>
      <c r="G811" s="57">
        <v>100</v>
      </c>
      <c r="H811" s="64">
        <f t="shared" si="52"/>
        <v>5</v>
      </c>
      <c r="J811" s="65">
        <f t="shared" si="53"/>
        <v>3</v>
      </c>
    </row>
    <row r="812" spans="1:10">
      <c r="A812" s="60">
        <v>807</v>
      </c>
      <c r="B812" s="61">
        <v>43161</v>
      </c>
      <c r="C812" s="62" t="s">
        <v>139</v>
      </c>
      <c r="D812" s="63" t="str">
        <f t="shared" si="54"/>
        <v>YATICA</v>
      </c>
      <c r="E812" s="63" t="str">
        <f t="shared" si="55"/>
        <v>PIERRE</v>
      </c>
      <c r="F812" s="57"/>
      <c r="G812" s="57">
        <v>50</v>
      </c>
      <c r="H812" s="64">
        <f t="shared" si="52"/>
        <v>2.5</v>
      </c>
      <c r="J812" s="65">
        <f t="shared" si="53"/>
        <v>3</v>
      </c>
    </row>
    <row r="813" spans="1:10">
      <c r="A813" s="60">
        <v>808</v>
      </c>
      <c r="B813" s="61">
        <v>43161</v>
      </c>
      <c r="C813" s="62" t="s">
        <v>111</v>
      </c>
      <c r="D813" s="63">
        <f t="shared" si="54"/>
        <v>0</v>
      </c>
      <c r="E813" s="63" t="str">
        <f t="shared" si="55"/>
        <v>PIERRE</v>
      </c>
      <c r="F813" s="57"/>
      <c r="G813" s="57">
        <v>50</v>
      </c>
      <c r="H813" s="64">
        <f t="shared" si="52"/>
        <v>2.5</v>
      </c>
      <c r="J813" s="65">
        <f t="shared" si="53"/>
        <v>3</v>
      </c>
    </row>
    <row r="814" spans="1:10">
      <c r="A814" s="60">
        <v>809</v>
      </c>
      <c r="B814" s="61">
        <v>43161</v>
      </c>
      <c r="C814" s="62" t="s">
        <v>93</v>
      </c>
      <c r="D814" s="63" t="str">
        <f t="shared" si="54"/>
        <v>NGODI BAKOKO</v>
      </c>
      <c r="E814" s="63" t="str">
        <f t="shared" si="55"/>
        <v>PIERRE</v>
      </c>
      <c r="F814" s="57"/>
      <c r="G814" s="57">
        <v>50</v>
      </c>
      <c r="H814" s="64">
        <f t="shared" si="52"/>
        <v>2.5</v>
      </c>
      <c r="J814" s="65">
        <f t="shared" si="53"/>
        <v>3</v>
      </c>
    </row>
    <row r="815" spans="1:10">
      <c r="A815" s="60">
        <v>810</v>
      </c>
      <c r="B815" s="61">
        <v>43161</v>
      </c>
      <c r="C815" s="62" t="s">
        <v>160</v>
      </c>
      <c r="D815" s="63" t="str">
        <f t="shared" si="54"/>
        <v>LOGBABA JARDIN</v>
      </c>
      <c r="E815" s="63" t="str">
        <f t="shared" si="55"/>
        <v>PIERRE</v>
      </c>
      <c r="F815" s="57"/>
      <c r="G815" s="57">
        <v>50</v>
      </c>
      <c r="H815" s="64">
        <f t="shared" si="52"/>
        <v>2.5</v>
      </c>
      <c r="J815" s="65">
        <f t="shared" si="53"/>
        <v>3</v>
      </c>
    </row>
    <row r="816" spans="1:10">
      <c r="A816" s="60">
        <v>811</v>
      </c>
      <c r="B816" s="61">
        <v>43161</v>
      </c>
      <c r="C816" s="62" t="s">
        <v>47</v>
      </c>
      <c r="D816" s="63">
        <f t="shared" si="54"/>
        <v>0</v>
      </c>
      <c r="E816" s="63" t="str">
        <f t="shared" si="55"/>
        <v>PIERRE</v>
      </c>
      <c r="F816" s="57"/>
      <c r="G816" s="57">
        <v>110</v>
      </c>
      <c r="H816" s="64">
        <f t="shared" si="52"/>
        <v>5.5</v>
      </c>
      <c r="J816" s="65">
        <f t="shared" si="53"/>
        <v>3</v>
      </c>
    </row>
    <row r="817" spans="1:10">
      <c r="A817" s="60">
        <v>812</v>
      </c>
      <c r="B817" s="61">
        <v>43161</v>
      </c>
      <c r="C817" s="62" t="s">
        <v>17</v>
      </c>
      <c r="D817" s="63">
        <f t="shared" si="54"/>
        <v>0</v>
      </c>
      <c r="E817" s="63" t="str">
        <f t="shared" si="55"/>
        <v>PIERRE</v>
      </c>
      <c r="F817" s="57"/>
      <c r="G817" s="57">
        <v>200</v>
      </c>
      <c r="H817" s="64">
        <f t="shared" si="52"/>
        <v>10</v>
      </c>
      <c r="J817" s="65">
        <f t="shared" si="53"/>
        <v>3</v>
      </c>
    </row>
    <row r="818" spans="1:10">
      <c r="A818" s="60">
        <v>813</v>
      </c>
      <c r="B818" s="61">
        <v>43161</v>
      </c>
      <c r="C818" s="62" t="s">
        <v>145</v>
      </c>
      <c r="D818" s="63" t="str">
        <f t="shared" si="54"/>
        <v>NGODI BAKOKO</v>
      </c>
      <c r="E818" s="63" t="str">
        <f t="shared" si="55"/>
        <v>PIERRE</v>
      </c>
      <c r="F818" s="57"/>
      <c r="G818" s="57">
        <v>150</v>
      </c>
      <c r="H818" s="64">
        <f t="shared" si="52"/>
        <v>7.5</v>
      </c>
      <c r="J818" s="65">
        <f t="shared" si="53"/>
        <v>3</v>
      </c>
    </row>
    <row r="819" spans="1:10">
      <c r="A819" s="60">
        <v>814</v>
      </c>
      <c r="B819" s="61">
        <v>43161</v>
      </c>
      <c r="C819" s="62" t="s">
        <v>65</v>
      </c>
      <c r="D819" s="63" t="str">
        <f t="shared" si="54"/>
        <v>CARREFOUR ST TROPEZ</v>
      </c>
      <c r="E819" s="63" t="str">
        <f t="shared" si="55"/>
        <v>PIERRE</v>
      </c>
      <c r="F819" s="57"/>
      <c r="G819" s="57">
        <v>100</v>
      </c>
      <c r="H819" s="64">
        <f t="shared" si="52"/>
        <v>5</v>
      </c>
      <c r="J819" s="65">
        <f t="shared" si="53"/>
        <v>3</v>
      </c>
    </row>
    <row r="820" spans="1:10">
      <c r="A820" s="60">
        <v>815</v>
      </c>
      <c r="B820" s="61">
        <v>43161</v>
      </c>
      <c r="C820" s="62" t="s">
        <v>4</v>
      </c>
      <c r="D820" s="63">
        <f t="shared" si="54"/>
        <v>0</v>
      </c>
      <c r="E820" s="63" t="str">
        <f t="shared" si="55"/>
        <v>PIERRE</v>
      </c>
      <c r="F820" s="57"/>
      <c r="G820" s="57">
        <v>50</v>
      </c>
      <c r="H820" s="64">
        <f t="shared" si="52"/>
        <v>2.5</v>
      </c>
      <c r="J820" s="65">
        <f t="shared" si="53"/>
        <v>3</v>
      </c>
    </row>
    <row r="821" spans="1:10">
      <c r="A821" s="60">
        <v>816</v>
      </c>
      <c r="B821" s="61">
        <v>43161</v>
      </c>
      <c r="C821" s="62" t="s">
        <v>113</v>
      </c>
      <c r="D821" s="63" t="str">
        <f t="shared" si="54"/>
        <v>DAKAR</v>
      </c>
      <c r="E821" s="63" t="str">
        <f t="shared" si="55"/>
        <v>PIERRE</v>
      </c>
      <c r="F821" s="57"/>
      <c r="G821" s="57">
        <v>120</v>
      </c>
      <c r="H821" s="64">
        <f t="shared" si="52"/>
        <v>6</v>
      </c>
      <c r="J821" s="65">
        <f t="shared" si="53"/>
        <v>3</v>
      </c>
    </row>
    <row r="822" spans="1:10">
      <c r="A822" s="60">
        <v>817</v>
      </c>
      <c r="B822" s="61">
        <v>43161</v>
      </c>
      <c r="C822" s="62" t="s">
        <v>233</v>
      </c>
      <c r="D822" s="63" t="str">
        <f t="shared" si="54"/>
        <v>CARREFOUR NKONGMONDO</v>
      </c>
      <c r="E822" s="63" t="str">
        <f t="shared" si="55"/>
        <v>PIERRE</v>
      </c>
      <c r="F822" s="57"/>
      <c r="G822" s="57">
        <v>80</v>
      </c>
      <c r="H822" s="64">
        <f t="shared" si="52"/>
        <v>4</v>
      </c>
      <c r="J822" s="65">
        <f t="shared" si="53"/>
        <v>3</v>
      </c>
    </row>
    <row r="823" spans="1:10">
      <c r="A823" s="60">
        <v>818</v>
      </c>
      <c r="B823" s="61">
        <v>43161</v>
      </c>
      <c r="C823" s="62" t="s">
        <v>12</v>
      </c>
      <c r="D823" s="63">
        <f t="shared" si="54"/>
        <v>0</v>
      </c>
      <c r="E823" s="63" t="str">
        <f t="shared" si="55"/>
        <v>BORIS</v>
      </c>
      <c r="F823" s="57"/>
      <c r="G823" s="57">
        <v>300</v>
      </c>
      <c r="H823" s="64">
        <f t="shared" si="52"/>
        <v>15</v>
      </c>
      <c r="J823" s="65">
        <f t="shared" si="53"/>
        <v>3</v>
      </c>
    </row>
    <row r="824" spans="1:10">
      <c r="A824" s="60">
        <v>819</v>
      </c>
      <c r="B824" s="61">
        <v>43161</v>
      </c>
      <c r="C824" s="62" t="s">
        <v>160</v>
      </c>
      <c r="D824" s="63" t="str">
        <f t="shared" si="54"/>
        <v>LOGBABA JARDIN</v>
      </c>
      <c r="E824" s="63" t="str">
        <f t="shared" si="55"/>
        <v>PIERRE</v>
      </c>
      <c r="F824" s="57">
        <v>30</v>
      </c>
      <c r="G824" s="57"/>
      <c r="H824" s="64">
        <f t="shared" si="52"/>
        <v>1.5</v>
      </c>
      <c r="J824" s="65">
        <f t="shared" si="53"/>
        <v>3</v>
      </c>
    </row>
    <row r="825" spans="1:10">
      <c r="A825" s="60">
        <v>820</v>
      </c>
      <c r="B825" s="61">
        <v>43161</v>
      </c>
      <c r="C825" s="62" t="s">
        <v>64</v>
      </c>
      <c r="D825" s="63" t="str">
        <f t="shared" si="54"/>
        <v>MAETURE</v>
      </c>
      <c r="E825" s="63" t="str">
        <f t="shared" si="55"/>
        <v>PIERRE</v>
      </c>
      <c r="F825" s="57"/>
      <c r="G825" s="57">
        <v>100</v>
      </c>
      <c r="H825" s="64">
        <f t="shared" si="52"/>
        <v>5</v>
      </c>
      <c r="J825" s="65">
        <f t="shared" si="53"/>
        <v>3</v>
      </c>
    </row>
    <row r="826" spans="1:10">
      <c r="A826" s="60">
        <v>821</v>
      </c>
      <c r="B826" s="61">
        <v>43161</v>
      </c>
      <c r="C826" s="62" t="s">
        <v>163</v>
      </c>
      <c r="D826" s="63" t="str">
        <f t="shared" si="54"/>
        <v>NGODI BAKOKO</v>
      </c>
      <c r="E826" s="63" t="str">
        <f t="shared" si="55"/>
        <v>PIERRE</v>
      </c>
      <c r="F826" s="57"/>
      <c r="G826" s="57">
        <v>100</v>
      </c>
      <c r="H826" s="64">
        <f t="shared" si="52"/>
        <v>5</v>
      </c>
      <c r="J826" s="65">
        <f t="shared" si="53"/>
        <v>3</v>
      </c>
    </row>
    <row r="827" spans="1:10">
      <c r="A827" s="60">
        <v>822</v>
      </c>
      <c r="B827" s="61">
        <v>43161</v>
      </c>
      <c r="C827" s="62" t="s">
        <v>83</v>
      </c>
      <c r="D827" s="63">
        <f t="shared" si="54"/>
        <v>0</v>
      </c>
      <c r="E827" s="63" t="str">
        <f t="shared" si="55"/>
        <v>BORIS</v>
      </c>
      <c r="F827" s="57"/>
      <c r="G827" s="57">
        <v>100</v>
      </c>
      <c r="H827" s="64">
        <f t="shared" si="52"/>
        <v>5</v>
      </c>
      <c r="J827" s="65">
        <f t="shared" si="53"/>
        <v>3</v>
      </c>
    </row>
    <row r="828" spans="1:10">
      <c r="A828" s="60">
        <v>823</v>
      </c>
      <c r="B828" s="61">
        <v>43162</v>
      </c>
      <c r="C828" s="62" t="s">
        <v>88</v>
      </c>
      <c r="D828" s="63">
        <f t="shared" si="54"/>
        <v>0</v>
      </c>
      <c r="E828" s="63" t="str">
        <f t="shared" si="55"/>
        <v>PIERRE</v>
      </c>
      <c r="F828" s="57"/>
      <c r="G828" s="57">
        <v>100</v>
      </c>
      <c r="H828" s="64">
        <f t="shared" si="52"/>
        <v>5</v>
      </c>
      <c r="J828" s="65">
        <f t="shared" si="53"/>
        <v>3</v>
      </c>
    </row>
    <row r="829" spans="1:10">
      <c r="A829" s="60">
        <v>824</v>
      </c>
      <c r="B829" s="61">
        <v>43162</v>
      </c>
      <c r="C829" s="62" t="s">
        <v>83</v>
      </c>
      <c r="D829" s="63">
        <f t="shared" si="54"/>
        <v>0</v>
      </c>
      <c r="E829" s="63" t="str">
        <f t="shared" si="55"/>
        <v>BORIS</v>
      </c>
      <c r="F829" s="57"/>
      <c r="G829" s="57">
        <v>600</v>
      </c>
      <c r="H829" s="64">
        <f t="shared" si="52"/>
        <v>30</v>
      </c>
      <c r="J829" s="65">
        <f t="shared" si="53"/>
        <v>3</v>
      </c>
    </row>
    <row r="830" spans="1:10">
      <c r="A830" s="60">
        <v>825</v>
      </c>
      <c r="B830" s="61">
        <v>43162</v>
      </c>
      <c r="C830" s="62" t="s">
        <v>113</v>
      </c>
      <c r="D830" s="63" t="str">
        <f t="shared" si="54"/>
        <v>DAKAR</v>
      </c>
      <c r="E830" s="63" t="str">
        <f t="shared" si="55"/>
        <v>PIERRE</v>
      </c>
      <c r="F830" s="57"/>
      <c r="G830" s="57">
        <v>100</v>
      </c>
      <c r="H830" s="64">
        <f t="shared" si="52"/>
        <v>5</v>
      </c>
      <c r="J830" s="65">
        <f t="shared" si="53"/>
        <v>3</v>
      </c>
    </row>
    <row r="831" spans="1:10">
      <c r="A831" s="60">
        <v>826</v>
      </c>
      <c r="B831" s="61">
        <v>43162</v>
      </c>
      <c r="C831" s="62" t="s">
        <v>41</v>
      </c>
      <c r="D831" s="63">
        <f t="shared" si="54"/>
        <v>0</v>
      </c>
      <c r="E831" s="63" t="str">
        <f t="shared" si="55"/>
        <v>BORIS</v>
      </c>
      <c r="F831" s="57"/>
      <c r="G831" s="57">
        <v>100</v>
      </c>
      <c r="H831" s="64">
        <f t="shared" si="52"/>
        <v>5</v>
      </c>
      <c r="J831" s="65">
        <f t="shared" si="53"/>
        <v>3</v>
      </c>
    </row>
    <row r="832" spans="1:10">
      <c r="A832" s="60">
        <v>827</v>
      </c>
      <c r="B832" s="61">
        <v>43162</v>
      </c>
      <c r="C832" s="62" t="s">
        <v>48</v>
      </c>
      <c r="D832" s="63">
        <f t="shared" si="54"/>
        <v>0</v>
      </c>
      <c r="E832" s="63" t="str">
        <f t="shared" si="55"/>
        <v>PIERRE</v>
      </c>
      <c r="F832" s="57"/>
      <c r="G832" s="57">
        <v>100</v>
      </c>
      <c r="H832" s="64">
        <f t="shared" si="52"/>
        <v>5</v>
      </c>
      <c r="J832" s="65">
        <f t="shared" si="53"/>
        <v>3</v>
      </c>
    </row>
    <row r="833" spans="1:10">
      <c r="A833" s="60">
        <v>828</v>
      </c>
      <c r="B833" s="61">
        <v>43162</v>
      </c>
      <c r="C833" s="62" t="s">
        <v>46</v>
      </c>
      <c r="D833" s="63" t="str">
        <f t="shared" si="54"/>
        <v>PK12</v>
      </c>
      <c r="E833" s="63" t="str">
        <f t="shared" si="55"/>
        <v>PIERRE</v>
      </c>
      <c r="F833" s="57"/>
      <c r="G833" s="57">
        <v>150</v>
      </c>
      <c r="H833" s="64">
        <f t="shared" si="52"/>
        <v>7.5</v>
      </c>
      <c r="J833" s="65">
        <f t="shared" si="53"/>
        <v>3</v>
      </c>
    </row>
    <row r="834" spans="1:10">
      <c r="A834" s="60">
        <v>829</v>
      </c>
      <c r="B834" s="61">
        <v>43162</v>
      </c>
      <c r="C834" s="62" t="s">
        <v>50</v>
      </c>
      <c r="D834" s="63">
        <f t="shared" si="54"/>
        <v>0</v>
      </c>
      <c r="E834" s="63" t="str">
        <f t="shared" si="55"/>
        <v>PIERRE</v>
      </c>
      <c r="F834" s="57"/>
      <c r="G834" s="57">
        <v>99</v>
      </c>
      <c r="H834" s="64">
        <f t="shared" si="52"/>
        <v>4.95</v>
      </c>
      <c r="J834" s="65">
        <f t="shared" si="53"/>
        <v>3</v>
      </c>
    </row>
    <row r="835" spans="1:10">
      <c r="A835" s="60">
        <v>830</v>
      </c>
      <c r="B835" s="61">
        <v>43162</v>
      </c>
      <c r="C835" s="62" t="s">
        <v>101</v>
      </c>
      <c r="D835" s="63">
        <f t="shared" si="54"/>
        <v>0</v>
      </c>
      <c r="E835" s="63" t="str">
        <f t="shared" si="55"/>
        <v>BORIS</v>
      </c>
      <c r="F835" s="57"/>
      <c r="G835" s="57">
        <v>50</v>
      </c>
      <c r="H835" s="64">
        <f t="shared" si="52"/>
        <v>2.5</v>
      </c>
      <c r="J835" s="65">
        <f t="shared" si="53"/>
        <v>3</v>
      </c>
    </row>
    <row r="836" spans="1:10">
      <c r="A836" s="60">
        <v>831</v>
      </c>
      <c r="B836" s="61">
        <v>43162</v>
      </c>
      <c r="C836" s="62" t="s">
        <v>61</v>
      </c>
      <c r="D836" s="63">
        <f t="shared" si="54"/>
        <v>0</v>
      </c>
      <c r="E836" s="63" t="str">
        <f t="shared" si="55"/>
        <v>PIERRE</v>
      </c>
      <c r="F836" s="57"/>
      <c r="G836" s="57">
        <v>200</v>
      </c>
      <c r="H836" s="64">
        <f t="shared" si="52"/>
        <v>10</v>
      </c>
      <c r="J836" s="65">
        <f t="shared" si="53"/>
        <v>3</v>
      </c>
    </row>
    <row r="837" spans="1:10">
      <c r="A837" s="60">
        <v>832</v>
      </c>
      <c r="B837" s="61">
        <v>43162</v>
      </c>
      <c r="C837" s="62" t="s">
        <v>13</v>
      </c>
      <c r="D837" s="63" t="str">
        <f t="shared" si="54"/>
        <v>BRAZZAVILLE</v>
      </c>
      <c r="E837" s="63" t="str">
        <f t="shared" si="55"/>
        <v>PIERRE</v>
      </c>
      <c r="F837" s="57"/>
      <c r="G837" s="57">
        <v>70</v>
      </c>
      <c r="H837" s="64">
        <f t="shared" si="52"/>
        <v>3.5</v>
      </c>
      <c r="J837" s="65">
        <f t="shared" si="53"/>
        <v>3</v>
      </c>
    </row>
    <row r="838" spans="1:10">
      <c r="A838" s="60">
        <v>833</v>
      </c>
      <c r="B838" s="61">
        <v>43162</v>
      </c>
      <c r="C838" s="62" t="s">
        <v>89</v>
      </c>
      <c r="D838" s="63" t="str">
        <f t="shared" si="54"/>
        <v>AXE 3 BORDELLE</v>
      </c>
      <c r="E838" s="63" t="str">
        <f t="shared" si="55"/>
        <v>BORIS</v>
      </c>
      <c r="F838" s="57"/>
      <c r="G838" s="57">
        <v>150</v>
      </c>
      <c r="H838" s="64">
        <f t="shared" si="52"/>
        <v>7.5</v>
      </c>
      <c r="J838" s="65">
        <f t="shared" si="53"/>
        <v>3</v>
      </c>
    </row>
    <row r="839" spans="1:10">
      <c r="A839" s="60">
        <v>834</v>
      </c>
      <c r="B839" s="61">
        <v>43162</v>
      </c>
      <c r="C839" s="62" t="s">
        <v>36</v>
      </c>
      <c r="D839" s="63" t="str">
        <f t="shared" si="54"/>
        <v>NGODI BAKOKO</v>
      </c>
      <c r="E839" s="63" t="str">
        <f t="shared" si="55"/>
        <v>PIERRE</v>
      </c>
      <c r="F839" s="57"/>
      <c r="G839" s="57">
        <v>150</v>
      </c>
      <c r="H839" s="64">
        <f t="shared" ref="H839:H902" si="56">(F839+G839)/20</f>
        <v>7.5</v>
      </c>
      <c r="J839" s="65">
        <f t="shared" ref="J839:J902" si="57">IF(AND(B839&gt;=$K$4,B839&lt;=$K$5),MONTH(B839),0)</f>
        <v>3</v>
      </c>
    </row>
    <row r="840" spans="1:10">
      <c r="A840" s="60">
        <v>835</v>
      </c>
      <c r="B840" s="61">
        <v>43162</v>
      </c>
      <c r="C840" s="62" t="s">
        <v>7</v>
      </c>
      <c r="D840" s="63" t="str">
        <f t="shared" si="54"/>
        <v>NGODI BAKOKO</v>
      </c>
      <c r="E840" s="63" t="str">
        <f t="shared" si="55"/>
        <v>BORIS</v>
      </c>
      <c r="F840" s="57"/>
      <c r="G840" s="57">
        <v>430</v>
      </c>
      <c r="H840" s="64">
        <f t="shared" si="56"/>
        <v>21.5</v>
      </c>
      <c r="J840" s="65">
        <f t="shared" si="57"/>
        <v>3</v>
      </c>
    </row>
    <row r="841" spans="1:10">
      <c r="A841" s="60">
        <v>836</v>
      </c>
      <c r="B841" s="61">
        <v>43162</v>
      </c>
      <c r="C841" s="62" t="s">
        <v>60</v>
      </c>
      <c r="D841" s="63" t="str">
        <f t="shared" si="54"/>
        <v>NGODI BAKOKO</v>
      </c>
      <c r="E841" s="63" t="str">
        <f t="shared" si="55"/>
        <v>BORIS</v>
      </c>
      <c r="F841" s="57"/>
      <c r="G841" s="57">
        <v>200</v>
      </c>
      <c r="H841" s="64">
        <f t="shared" si="56"/>
        <v>10</v>
      </c>
      <c r="J841" s="65">
        <f t="shared" si="57"/>
        <v>3</v>
      </c>
    </row>
    <row r="842" spans="1:10">
      <c r="A842" s="60">
        <v>837</v>
      </c>
      <c r="B842" s="61">
        <v>43162</v>
      </c>
      <c r="C842" s="62" t="s">
        <v>184</v>
      </c>
      <c r="D842" s="63">
        <f t="shared" si="54"/>
        <v>0</v>
      </c>
      <c r="E842" s="63" t="str">
        <f t="shared" si="55"/>
        <v>PIERRE</v>
      </c>
      <c r="F842" s="57"/>
      <c r="G842" s="57">
        <v>70</v>
      </c>
      <c r="H842" s="64">
        <f t="shared" si="56"/>
        <v>3.5</v>
      </c>
      <c r="J842" s="65">
        <f t="shared" si="57"/>
        <v>3</v>
      </c>
    </row>
    <row r="843" spans="1:10">
      <c r="A843" s="60">
        <v>838</v>
      </c>
      <c r="B843" s="61">
        <v>43162</v>
      </c>
      <c r="C843" s="62" t="s">
        <v>23</v>
      </c>
      <c r="D843" s="63">
        <f t="shared" si="54"/>
        <v>0</v>
      </c>
      <c r="E843" s="63" t="str">
        <f t="shared" si="55"/>
        <v>PIERRE</v>
      </c>
      <c r="F843" s="57"/>
      <c r="G843" s="57">
        <v>200</v>
      </c>
      <c r="H843" s="64">
        <f t="shared" si="56"/>
        <v>10</v>
      </c>
      <c r="J843" s="65">
        <f t="shared" si="57"/>
        <v>3</v>
      </c>
    </row>
    <row r="844" spans="1:10">
      <c r="A844" s="60">
        <v>839</v>
      </c>
      <c r="B844" s="61">
        <v>43162</v>
      </c>
      <c r="C844" s="62" t="s">
        <v>43</v>
      </c>
      <c r="D844" s="63">
        <f t="shared" si="54"/>
        <v>0</v>
      </c>
      <c r="E844" s="63" t="str">
        <f t="shared" si="55"/>
        <v>PIERRE</v>
      </c>
      <c r="F844" s="57"/>
      <c r="G844" s="57">
        <v>200</v>
      </c>
      <c r="H844" s="64">
        <f t="shared" si="56"/>
        <v>10</v>
      </c>
      <c r="J844" s="65">
        <f t="shared" si="57"/>
        <v>3</v>
      </c>
    </row>
    <row r="845" spans="1:10">
      <c r="A845" s="60">
        <v>840</v>
      </c>
      <c r="B845" s="61">
        <v>43162</v>
      </c>
      <c r="C845" s="62" t="s">
        <v>96</v>
      </c>
      <c r="D845" s="63">
        <f t="shared" si="54"/>
        <v>0</v>
      </c>
      <c r="E845" s="63" t="str">
        <f t="shared" si="55"/>
        <v>PIERRE</v>
      </c>
      <c r="F845" s="57"/>
      <c r="G845" s="57">
        <v>300</v>
      </c>
      <c r="H845" s="64">
        <f t="shared" si="56"/>
        <v>15</v>
      </c>
      <c r="J845" s="65">
        <f t="shared" si="57"/>
        <v>3</v>
      </c>
    </row>
    <row r="846" spans="1:10">
      <c r="A846" s="60">
        <v>841</v>
      </c>
      <c r="B846" s="61">
        <v>43164</v>
      </c>
      <c r="C846" s="62" t="s">
        <v>63</v>
      </c>
      <c r="D846" s="63" t="str">
        <f t="shared" si="54"/>
        <v>PARIZO</v>
      </c>
      <c r="E846" s="63" t="str">
        <f t="shared" si="55"/>
        <v>PIERRE</v>
      </c>
      <c r="F846" s="57"/>
      <c r="G846" s="57">
        <v>700</v>
      </c>
      <c r="H846" s="64">
        <f t="shared" si="56"/>
        <v>35</v>
      </c>
      <c r="J846" s="65">
        <f t="shared" si="57"/>
        <v>3</v>
      </c>
    </row>
    <row r="847" spans="1:10">
      <c r="A847" s="60">
        <v>842</v>
      </c>
      <c r="B847" s="61">
        <v>43164</v>
      </c>
      <c r="C847" s="62" t="s">
        <v>135</v>
      </c>
      <c r="D847" s="63">
        <f t="shared" si="54"/>
        <v>0</v>
      </c>
      <c r="E847" s="63" t="str">
        <f t="shared" si="55"/>
        <v>PIERRE</v>
      </c>
      <c r="F847" s="57"/>
      <c r="G847" s="57">
        <v>400</v>
      </c>
      <c r="H847" s="64">
        <f t="shared" si="56"/>
        <v>20</v>
      </c>
      <c r="J847" s="65">
        <f t="shared" si="57"/>
        <v>3</v>
      </c>
    </row>
    <row r="848" spans="1:10">
      <c r="A848" s="60">
        <v>843</v>
      </c>
      <c r="B848" s="61">
        <v>43164</v>
      </c>
      <c r="C848" s="62" t="s">
        <v>138</v>
      </c>
      <c r="D848" s="63">
        <f t="shared" si="54"/>
        <v>0</v>
      </c>
      <c r="E848" s="63" t="str">
        <f t="shared" si="55"/>
        <v>PIERRE</v>
      </c>
      <c r="F848" s="57"/>
      <c r="G848" s="57">
        <v>50</v>
      </c>
      <c r="H848" s="64">
        <f t="shared" si="56"/>
        <v>2.5</v>
      </c>
      <c r="J848" s="65">
        <f t="shared" si="57"/>
        <v>3</v>
      </c>
    </row>
    <row r="849" spans="1:10">
      <c r="A849" s="60">
        <v>844</v>
      </c>
      <c r="B849" s="61">
        <v>43164</v>
      </c>
      <c r="C849" s="62" t="s">
        <v>177</v>
      </c>
      <c r="D849" s="63" t="str">
        <f t="shared" si="54"/>
        <v>BWANG</v>
      </c>
      <c r="E849" s="63" t="str">
        <f t="shared" si="55"/>
        <v>BORIS</v>
      </c>
      <c r="F849" s="57"/>
      <c r="G849" s="57">
        <v>250</v>
      </c>
      <c r="H849" s="64">
        <f t="shared" si="56"/>
        <v>12.5</v>
      </c>
      <c r="J849" s="65">
        <f t="shared" si="57"/>
        <v>3</v>
      </c>
    </row>
    <row r="850" spans="1:10">
      <c r="A850" s="60">
        <v>845</v>
      </c>
      <c r="B850" s="61">
        <v>43164</v>
      </c>
      <c r="C850" s="62" t="s">
        <v>10</v>
      </c>
      <c r="D850" s="63" t="str">
        <f t="shared" si="54"/>
        <v>YASSA</v>
      </c>
      <c r="E850" s="63" t="str">
        <f t="shared" si="55"/>
        <v>BORIS</v>
      </c>
      <c r="F850" s="57"/>
      <c r="G850" s="57">
        <v>110</v>
      </c>
      <c r="H850" s="64">
        <f t="shared" si="56"/>
        <v>5.5</v>
      </c>
      <c r="J850" s="65">
        <f t="shared" si="57"/>
        <v>3</v>
      </c>
    </row>
    <row r="851" spans="1:10">
      <c r="A851" s="60">
        <v>846</v>
      </c>
      <c r="B851" s="61">
        <v>43164</v>
      </c>
      <c r="C851" s="62" t="s">
        <v>101</v>
      </c>
      <c r="D851" s="63">
        <f t="shared" si="54"/>
        <v>0</v>
      </c>
      <c r="E851" s="63" t="str">
        <f t="shared" si="55"/>
        <v>BORIS</v>
      </c>
      <c r="F851" s="57"/>
      <c r="G851" s="57">
        <v>50</v>
      </c>
      <c r="H851" s="64">
        <f t="shared" si="56"/>
        <v>2.5</v>
      </c>
      <c r="J851" s="65">
        <f t="shared" si="57"/>
        <v>3</v>
      </c>
    </row>
    <row r="852" spans="1:10">
      <c r="A852" s="60">
        <v>847</v>
      </c>
      <c r="B852" s="61">
        <v>43164</v>
      </c>
      <c r="C852" s="62" t="s">
        <v>119</v>
      </c>
      <c r="D852" s="63" t="str">
        <f t="shared" si="54"/>
        <v>NKOLBON</v>
      </c>
      <c r="E852" s="63" t="str">
        <f t="shared" si="55"/>
        <v>BORIS</v>
      </c>
      <c r="F852" s="57"/>
      <c r="G852" s="57">
        <v>200</v>
      </c>
      <c r="H852" s="64">
        <f t="shared" si="56"/>
        <v>10</v>
      </c>
      <c r="J852" s="65">
        <f t="shared" si="57"/>
        <v>3</v>
      </c>
    </row>
    <row r="853" spans="1:10">
      <c r="A853" s="60">
        <v>848</v>
      </c>
      <c r="B853" s="61">
        <v>43164</v>
      </c>
      <c r="C853" s="62" t="s">
        <v>38</v>
      </c>
      <c r="D853" s="63">
        <f t="shared" si="54"/>
        <v>0</v>
      </c>
      <c r="E853" s="63" t="str">
        <f t="shared" si="55"/>
        <v>PIERRE</v>
      </c>
      <c r="F853" s="57"/>
      <c r="G853" s="57">
        <v>200</v>
      </c>
      <c r="H853" s="64">
        <f t="shared" si="56"/>
        <v>10</v>
      </c>
      <c r="J853" s="65">
        <f t="shared" si="57"/>
        <v>3</v>
      </c>
    </row>
    <row r="854" spans="1:10">
      <c r="A854" s="60">
        <v>849</v>
      </c>
      <c r="B854" s="61">
        <v>43164</v>
      </c>
      <c r="C854" s="62" t="s">
        <v>144</v>
      </c>
      <c r="D854" s="63">
        <f t="shared" si="54"/>
        <v>0</v>
      </c>
      <c r="E854" s="63" t="str">
        <f t="shared" si="55"/>
        <v>PIERRE</v>
      </c>
      <c r="F854" s="57"/>
      <c r="G854" s="57">
        <v>100</v>
      </c>
      <c r="H854" s="64">
        <f t="shared" si="56"/>
        <v>5</v>
      </c>
      <c r="J854" s="65">
        <f t="shared" si="57"/>
        <v>3</v>
      </c>
    </row>
    <row r="855" spans="1:10">
      <c r="A855" s="60">
        <v>850</v>
      </c>
      <c r="B855" s="61">
        <v>43164</v>
      </c>
      <c r="C855" s="62" t="s">
        <v>47</v>
      </c>
      <c r="D855" s="63">
        <f t="shared" si="54"/>
        <v>0</v>
      </c>
      <c r="E855" s="63" t="str">
        <f t="shared" si="55"/>
        <v>PIERRE</v>
      </c>
      <c r="F855" s="57"/>
      <c r="G855" s="57">
        <v>100</v>
      </c>
      <c r="H855" s="64">
        <f t="shared" si="56"/>
        <v>5</v>
      </c>
      <c r="J855" s="65">
        <f t="shared" si="57"/>
        <v>3</v>
      </c>
    </row>
    <row r="856" spans="1:10">
      <c r="A856" s="60">
        <v>851</v>
      </c>
      <c r="B856" s="61">
        <v>43165</v>
      </c>
      <c r="C856" s="62" t="s">
        <v>51</v>
      </c>
      <c r="D856" s="63">
        <f t="shared" si="54"/>
        <v>0</v>
      </c>
      <c r="E856" s="63" t="str">
        <f t="shared" si="55"/>
        <v>PIERRE</v>
      </c>
      <c r="F856" s="57"/>
      <c r="G856" s="57">
        <v>150</v>
      </c>
      <c r="H856" s="64">
        <f t="shared" si="56"/>
        <v>7.5</v>
      </c>
      <c r="J856" s="65">
        <f t="shared" si="57"/>
        <v>3</v>
      </c>
    </row>
    <row r="857" spans="1:10">
      <c r="A857" s="60">
        <v>852</v>
      </c>
      <c r="B857" s="61">
        <v>43165</v>
      </c>
      <c r="C857" s="62" t="s">
        <v>66</v>
      </c>
      <c r="D857" s="63">
        <f t="shared" si="54"/>
        <v>0</v>
      </c>
      <c r="E857" s="63" t="str">
        <f t="shared" si="55"/>
        <v>BORIS</v>
      </c>
      <c r="F857" s="57"/>
      <c r="G857" s="57">
        <v>60</v>
      </c>
      <c r="H857" s="64">
        <f t="shared" si="56"/>
        <v>3</v>
      </c>
      <c r="J857" s="65">
        <f t="shared" si="57"/>
        <v>3</v>
      </c>
    </row>
    <row r="858" spans="1:10">
      <c r="A858" s="60">
        <v>853</v>
      </c>
      <c r="B858" s="61">
        <v>43165</v>
      </c>
      <c r="C858" s="62" t="s">
        <v>75</v>
      </c>
      <c r="D858" s="63" t="str">
        <f t="shared" si="54"/>
        <v>JAPOMA</v>
      </c>
      <c r="E858" s="63" t="str">
        <f t="shared" si="55"/>
        <v>PIERRE</v>
      </c>
      <c r="F858" s="57"/>
      <c r="G858" s="57">
        <v>100</v>
      </c>
      <c r="H858" s="64">
        <f t="shared" si="56"/>
        <v>5</v>
      </c>
      <c r="J858" s="65">
        <f t="shared" si="57"/>
        <v>3</v>
      </c>
    </row>
    <row r="859" spans="1:10">
      <c r="A859" s="60">
        <v>854</v>
      </c>
      <c r="B859" s="61">
        <v>43165</v>
      </c>
      <c r="C859" s="62" t="s">
        <v>162</v>
      </c>
      <c r="D859" s="63">
        <f t="shared" si="54"/>
        <v>0</v>
      </c>
      <c r="E859" s="63" t="str">
        <f t="shared" si="55"/>
        <v>PIERRE</v>
      </c>
      <c r="F859" s="57"/>
      <c r="G859" s="57">
        <v>50</v>
      </c>
      <c r="H859" s="64">
        <f t="shared" si="56"/>
        <v>2.5</v>
      </c>
      <c r="J859" s="65">
        <f t="shared" si="57"/>
        <v>3</v>
      </c>
    </row>
    <row r="860" spans="1:10">
      <c r="A860" s="60">
        <v>855</v>
      </c>
      <c r="B860" s="61">
        <v>43165</v>
      </c>
      <c r="C860" s="62" t="s">
        <v>23</v>
      </c>
      <c r="D860" s="63">
        <f t="shared" si="54"/>
        <v>0</v>
      </c>
      <c r="E860" s="63" t="str">
        <f t="shared" si="55"/>
        <v>PIERRE</v>
      </c>
      <c r="F860" s="57"/>
      <c r="G860" s="57">
        <v>100</v>
      </c>
      <c r="H860" s="64">
        <f t="shared" si="56"/>
        <v>5</v>
      </c>
      <c r="J860" s="65">
        <f t="shared" si="57"/>
        <v>3</v>
      </c>
    </row>
    <row r="861" spans="1:10">
      <c r="A861" s="60">
        <v>856</v>
      </c>
      <c r="B861" s="61">
        <v>43165</v>
      </c>
      <c r="C861" s="62" t="s">
        <v>28</v>
      </c>
      <c r="D861" s="63">
        <f t="shared" si="54"/>
        <v>0</v>
      </c>
      <c r="E861" s="63" t="str">
        <f t="shared" si="55"/>
        <v>PIERRE</v>
      </c>
      <c r="F861" s="57"/>
      <c r="G861" s="57">
        <v>200</v>
      </c>
      <c r="H861" s="64">
        <f t="shared" si="56"/>
        <v>10</v>
      </c>
      <c r="J861" s="65">
        <f t="shared" si="57"/>
        <v>3</v>
      </c>
    </row>
    <row r="862" spans="1:10">
      <c r="A862" s="60">
        <v>857</v>
      </c>
      <c r="B862" s="61">
        <v>43165</v>
      </c>
      <c r="C862" s="62" t="s">
        <v>144</v>
      </c>
      <c r="D862" s="63">
        <f t="shared" si="54"/>
        <v>0</v>
      </c>
      <c r="E862" s="63" t="str">
        <f t="shared" si="55"/>
        <v>PIERRE</v>
      </c>
      <c r="F862" s="57"/>
      <c r="G862" s="57">
        <v>220</v>
      </c>
      <c r="H862" s="64">
        <f t="shared" si="56"/>
        <v>11</v>
      </c>
      <c r="J862" s="65">
        <f t="shared" si="57"/>
        <v>3</v>
      </c>
    </row>
    <row r="863" spans="1:10">
      <c r="A863" s="60">
        <v>858</v>
      </c>
      <c r="B863" s="61">
        <v>43165</v>
      </c>
      <c r="C863" s="62" t="s">
        <v>53</v>
      </c>
      <c r="D863" s="63">
        <f t="shared" si="54"/>
        <v>0</v>
      </c>
      <c r="E863" s="63" t="str">
        <f t="shared" si="55"/>
        <v>PIERRE</v>
      </c>
      <c r="F863" s="57"/>
      <c r="G863" s="57">
        <v>100</v>
      </c>
      <c r="H863" s="64">
        <f t="shared" si="56"/>
        <v>5</v>
      </c>
      <c r="J863" s="65">
        <f t="shared" si="57"/>
        <v>3</v>
      </c>
    </row>
    <row r="864" spans="1:10">
      <c r="A864" s="60">
        <v>859</v>
      </c>
      <c r="B864" s="61">
        <v>43165</v>
      </c>
      <c r="C864" s="62" t="s">
        <v>47</v>
      </c>
      <c r="D864" s="63">
        <f t="shared" si="54"/>
        <v>0</v>
      </c>
      <c r="E864" s="63" t="str">
        <f t="shared" si="55"/>
        <v>PIERRE</v>
      </c>
      <c r="F864" s="57"/>
      <c r="G864" s="57">
        <v>100</v>
      </c>
      <c r="H864" s="64">
        <f t="shared" si="56"/>
        <v>5</v>
      </c>
      <c r="J864" s="65">
        <f t="shared" si="57"/>
        <v>3</v>
      </c>
    </row>
    <row r="865" spans="1:10">
      <c r="A865" s="60">
        <v>860</v>
      </c>
      <c r="B865" s="61">
        <v>43165</v>
      </c>
      <c r="C865" s="62" t="s">
        <v>54</v>
      </c>
      <c r="D865" s="63">
        <f t="shared" si="54"/>
        <v>0</v>
      </c>
      <c r="E865" s="63" t="str">
        <f t="shared" si="55"/>
        <v>PIERRE</v>
      </c>
      <c r="F865" s="57"/>
      <c r="G865" s="57">
        <v>100</v>
      </c>
      <c r="H865" s="64">
        <f t="shared" si="56"/>
        <v>5</v>
      </c>
      <c r="J865" s="65">
        <f t="shared" si="57"/>
        <v>3</v>
      </c>
    </row>
    <row r="866" spans="1:10">
      <c r="A866" s="60">
        <v>861</v>
      </c>
      <c r="B866" s="61">
        <v>43165</v>
      </c>
      <c r="C866" s="62" t="s">
        <v>86</v>
      </c>
      <c r="D866" s="63">
        <f t="shared" si="54"/>
        <v>0</v>
      </c>
      <c r="E866" s="63" t="str">
        <f t="shared" si="55"/>
        <v>PIERRE</v>
      </c>
      <c r="F866" s="57"/>
      <c r="G866" s="57">
        <v>100</v>
      </c>
      <c r="H866" s="64">
        <f t="shared" si="56"/>
        <v>5</v>
      </c>
      <c r="J866" s="65">
        <f t="shared" si="57"/>
        <v>3</v>
      </c>
    </row>
    <row r="867" spans="1:10">
      <c r="A867" s="60">
        <v>862</v>
      </c>
      <c r="B867" s="61">
        <v>43165</v>
      </c>
      <c r="C867" s="62" t="s">
        <v>81</v>
      </c>
      <c r="D867" s="63">
        <f t="shared" si="54"/>
        <v>0</v>
      </c>
      <c r="E867" s="63" t="str">
        <f t="shared" si="55"/>
        <v>PIERRE</v>
      </c>
      <c r="F867" s="57"/>
      <c r="G867" s="57">
        <v>20</v>
      </c>
      <c r="H867" s="64">
        <f t="shared" si="56"/>
        <v>1</v>
      </c>
      <c r="J867" s="65">
        <f t="shared" si="57"/>
        <v>3</v>
      </c>
    </row>
    <row r="868" spans="1:10">
      <c r="A868" s="60">
        <v>863</v>
      </c>
      <c r="B868" s="61">
        <v>43165</v>
      </c>
      <c r="C868" s="62" t="s">
        <v>12</v>
      </c>
      <c r="D868" s="63">
        <f t="shared" si="54"/>
        <v>0</v>
      </c>
      <c r="E868" s="63" t="str">
        <f t="shared" si="55"/>
        <v>BORIS</v>
      </c>
      <c r="F868" s="57"/>
      <c r="G868" s="57">
        <v>300</v>
      </c>
      <c r="H868" s="64">
        <f t="shared" si="56"/>
        <v>15</v>
      </c>
      <c r="J868" s="65">
        <f t="shared" si="57"/>
        <v>3</v>
      </c>
    </row>
    <row r="869" spans="1:10">
      <c r="A869" s="60">
        <v>864</v>
      </c>
      <c r="B869" s="61">
        <v>43166</v>
      </c>
      <c r="C869" s="62" t="s">
        <v>128</v>
      </c>
      <c r="D869" s="63">
        <f t="shared" si="54"/>
        <v>0</v>
      </c>
      <c r="E869" s="63">
        <f t="shared" si="55"/>
        <v>0</v>
      </c>
      <c r="F869" s="57"/>
      <c r="G869" s="57">
        <v>420</v>
      </c>
      <c r="H869" s="64">
        <f t="shared" si="56"/>
        <v>21</v>
      </c>
      <c r="J869" s="65">
        <f t="shared" si="57"/>
        <v>3</v>
      </c>
    </row>
    <row r="870" spans="1:10">
      <c r="A870" s="60">
        <v>865</v>
      </c>
      <c r="B870" s="61">
        <v>43166</v>
      </c>
      <c r="C870" s="62" t="s">
        <v>124</v>
      </c>
      <c r="D870" s="63" t="str">
        <f t="shared" si="54"/>
        <v>ENTRÉE LYCEE</v>
      </c>
      <c r="E870" s="63" t="str">
        <f t="shared" si="55"/>
        <v>PIERRE</v>
      </c>
      <c r="F870" s="57"/>
      <c r="G870" s="57">
        <v>150</v>
      </c>
      <c r="H870" s="64">
        <f t="shared" si="56"/>
        <v>7.5</v>
      </c>
      <c r="J870" s="65">
        <f t="shared" si="57"/>
        <v>3</v>
      </c>
    </row>
    <row r="871" spans="1:10">
      <c r="A871" s="60">
        <v>866</v>
      </c>
      <c r="B871" s="61">
        <v>43166</v>
      </c>
      <c r="C871" s="62" t="s">
        <v>118</v>
      </c>
      <c r="D871" s="63">
        <f t="shared" si="54"/>
        <v>0</v>
      </c>
      <c r="E871" s="63" t="str">
        <f t="shared" si="55"/>
        <v>PIERRE</v>
      </c>
      <c r="F871" s="57"/>
      <c r="G871" s="57">
        <v>100</v>
      </c>
      <c r="H871" s="64">
        <f t="shared" si="56"/>
        <v>5</v>
      </c>
      <c r="J871" s="65">
        <f t="shared" si="57"/>
        <v>3</v>
      </c>
    </row>
    <row r="872" spans="1:10">
      <c r="A872" s="60">
        <v>867</v>
      </c>
      <c r="B872" s="61">
        <v>43166</v>
      </c>
      <c r="C872" s="62" t="s">
        <v>77</v>
      </c>
      <c r="D872" s="63">
        <f t="shared" si="54"/>
        <v>0</v>
      </c>
      <c r="E872" s="63" t="str">
        <f t="shared" si="55"/>
        <v>BORIS</v>
      </c>
      <c r="F872" s="57"/>
      <c r="G872" s="57">
        <v>70</v>
      </c>
      <c r="H872" s="64">
        <f t="shared" si="56"/>
        <v>3.5</v>
      </c>
      <c r="J872" s="65">
        <f t="shared" si="57"/>
        <v>3</v>
      </c>
    </row>
    <row r="873" spans="1:10">
      <c r="A873" s="60">
        <v>868</v>
      </c>
      <c r="B873" s="61">
        <v>43166</v>
      </c>
      <c r="C873" s="62" t="s">
        <v>27</v>
      </c>
      <c r="D873" s="63" t="str">
        <f t="shared" si="54"/>
        <v>BOKO</v>
      </c>
      <c r="E873" s="63" t="str">
        <f t="shared" si="55"/>
        <v>BORIS</v>
      </c>
      <c r="F873" s="57"/>
      <c r="G873" s="57">
        <v>80</v>
      </c>
      <c r="H873" s="64">
        <f t="shared" si="56"/>
        <v>4</v>
      </c>
      <c r="J873" s="65">
        <f t="shared" si="57"/>
        <v>3</v>
      </c>
    </row>
    <row r="874" spans="1:10">
      <c r="A874" s="60">
        <v>869</v>
      </c>
      <c r="B874" s="61">
        <v>43166</v>
      </c>
      <c r="C874" s="62" t="s">
        <v>3</v>
      </c>
      <c r="D874" s="63">
        <f t="shared" ref="D874:D937" si="58">IF(C874&lt;&gt;"",VLOOKUP(C874,baseDonnees,2,FALSE),"")</f>
        <v>0</v>
      </c>
      <c r="E874" s="63" t="str">
        <f t="shared" ref="E874:E937" si="59">IF(C874&lt;&gt;"",VLOOKUP(C874,baseDonnees,3,FALSE),"")</f>
        <v>BORIS</v>
      </c>
      <c r="F874" s="57"/>
      <c r="G874" s="57">
        <v>250</v>
      </c>
      <c r="H874" s="64">
        <f t="shared" si="56"/>
        <v>12.5</v>
      </c>
      <c r="J874" s="65">
        <f t="shared" si="57"/>
        <v>3</v>
      </c>
    </row>
    <row r="875" spans="1:10">
      <c r="A875" s="60">
        <v>870</v>
      </c>
      <c r="B875" s="61">
        <v>43166</v>
      </c>
      <c r="C875" s="62" t="s">
        <v>56</v>
      </c>
      <c r="D875" s="63" t="str">
        <f t="shared" si="58"/>
        <v>CARREFOUR ARI</v>
      </c>
      <c r="E875" s="63" t="str">
        <f t="shared" si="59"/>
        <v>BORIS</v>
      </c>
      <c r="F875" s="57"/>
      <c r="G875" s="57">
        <v>700</v>
      </c>
      <c r="H875" s="64">
        <f t="shared" si="56"/>
        <v>35</v>
      </c>
      <c r="J875" s="65">
        <f t="shared" si="57"/>
        <v>3</v>
      </c>
    </row>
    <row r="876" spans="1:10">
      <c r="A876" s="60">
        <v>871</v>
      </c>
      <c r="B876" s="61">
        <v>43165</v>
      </c>
      <c r="C876" s="62" t="s">
        <v>140</v>
      </c>
      <c r="D876" s="63">
        <f t="shared" si="58"/>
        <v>0</v>
      </c>
      <c r="E876" s="63">
        <f t="shared" si="59"/>
        <v>0</v>
      </c>
      <c r="F876" s="57"/>
      <c r="G876" s="57">
        <v>700</v>
      </c>
      <c r="H876" s="64">
        <f t="shared" si="56"/>
        <v>35</v>
      </c>
      <c r="J876" s="65">
        <f t="shared" si="57"/>
        <v>3</v>
      </c>
    </row>
    <row r="877" spans="1:10">
      <c r="A877" s="60">
        <v>872</v>
      </c>
      <c r="B877" s="61">
        <v>43166</v>
      </c>
      <c r="C877" s="62" t="s">
        <v>57</v>
      </c>
      <c r="D877" s="63">
        <f t="shared" si="58"/>
        <v>0</v>
      </c>
      <c r="E877" s="63" t="str">
        <f t="shared" si="59"/>
        <v>PIERRE</v>
      </c>
      <c r="F877" s="57"/>
      <c r="G877" s="57">
        <v>700</v>
      </c>
      <c r="H877" s="64">
        <f t="shared" si="56"/>
        <v>35</v>
      </c>
      <c r="J877" s="65">
        <f t="shared" si="57"/>
        <v>3</v>
      </c>
    </row>
    <row r="878" spans="1:10">
      <c r="A878" s="60">
        <v>873</v>
      </c>
      <c r="B878" s="61">
        <v>43166</v>
      </c>
      <c r="C878" s="62" t="s">
        <v>4</v>
      </c>
      <c r="D878" s="63">
        <f t="shared" si="58"/>
        <v>0</v>
      </c>
      <c r="E878" s="63" t="str">
        <f t="shared" si="59"/>
        <v>PIERRE</v>
      </c>
      <c r="F878" s="57"/>
      <c r="G878" s="57">
        <v>110</v>
      </c>
      <c r="H878" s="64">
        <f t="shared" si="56"/>
        <v>5.5</v>
      </c>
      <c r="J878" s="65">
        <f t="shared" si="57"/>
        <v>3</v>
      </c>
    </row>
    <row r="879" spans="1:10">
      <c r="A879" s="60">
        <v>874</v>
      </c>
      <c r="B879" s="61">
        <v>43166</v>
      </c>
      <c r="C879" s="62" t="s">
        <v>156</v>
      </c>
      <c r="D879" s="63" t="str">
        <f t="shared" si="58"/>
        <v>ARI-CING DOIGT</v>
      </c>
      <c r="E879" s="63" t="str">
        <f t="shared" si="59"/>
        <v>BORIS</v>
      </c>
      <c r="F879" s="57"/>
      <c r="G879" s="57">
        <v>200</v>
      </c>
      <c r="H879" s="64">
        <f t="shared" si="56"/>
        <v>10</v>
      </c>
      <c r="J879" s="65">
        <f t="shared" si="57"/>
        <v>3</v>
      </c>
    </row>
    <row r="880" spans="1:10">
      <c r="A880" s="60">
        <v>875</v>
      </c>
      <c r="B880" s="61">
        <v>43166</v>
      </c>
      <c r="C880" s="62" t="s">
        <v>4</v>
      </c>
      <c r="D880" s="63">
        <f t="shared" si="58"/>
        <v>0</v>
      </c>
      <c r="E880" s="63" t="str">
        <f t="shared" si="59"/>
        <v>PIERRE</v>
      </c>
      <c r="F880" s="57"/>
      <c r="G880" s="57">
        <v>100</v>
      </c>
      <c r="H880" s="64">
        <f t="shared" si="56"/>
        <v>5</v>
      </c>
      <c r="J880" s="65">
        <f t="shared" si="57"/>
        <v>3</v>
      </c>
    </row>
    <row r="881" spans="1:10">
      <c r="A881" s="60">
        <v>876</v>
      </c>
      <c r="B881" s="61">
        <v>43167</v>
      </c>
      <c r="C881" s="62" t="s">
        <v>153</v>
      </c>
      <c r="D881" s="63">
        <f t="shared" si="58"/>
        <v>0</v>
      </c>
      <c r="E881" s="63" t="str">
        <f t="shared" si="59"/>
        <v>PIERRE</v>
      </c>
      <c r="F881" s="57"/>
      <c r="G881" s="57">
        <v>300</v>
      </c>
      <c r="H881" s="64">
        <f t="shared" si="56"/>
        <v>15</v>
      </c>
      <c r="J881" s="65">
        <f t="shared" si="57"/>
        <v>3</v>
      </c>
    </row>
    <row r="882" spans="1:10">
      <c r="A882" s="60">
        <v>877</v>
      </c>
      <c r="B882" s="61">
        <v>43167</v>
      </c>
      <c r="C882" s="62" t="s">
        <v>111</v>
      </c>
      <c r="D882" s="63">
        <f t="shared" si="58"/>
        <v>0</v>
      </c>
      <c r="E882" s="63" t="str">
        <f t="shared" si="59"/>
        <v>PIERRE</v>
      </c>
      <c r="F882" s="57"/>
      <c r="G882" s="57">
        <v>150</v>
      </c>
      <c r="H882" s="64">
        <f t="shared" si="56"/>
        <v>7.5</v>
      </c>
      <c r="J882" s="65">
        <f t="shared" si="57"/>
        <v>3</v>
      </c>
    </row>
    <row r="883" spans="1:10">
      <c r="A883" s="60">
        <v>878</v>
      </c>
      <c r="B883" s="61">
        <v>43167</v>
      </c>
      <c r="C883" s="62" t="s">
        <v>64</v>
      </c>
      <c r="D883" s="63" t="str">
        <f t="shared" si="58"/>
        <v>MAETURE</v>
      </c>
      <c r="E883" s="63" t="str">
        <f t="shared" si="59"/>
        <v>PIERRE</v>
      </c>
      <c r="F883" s="57"/>
      <c r="G883" s="57">
        <v>50</v>
      </c>
      <c r="H883" s="64">
        <f t="shared" si="56"/>
        <v>2.5</v>
      </c>
      <c r="J883" s="65">
        <f t="shared" si="57"/>
        <v>3</v>
      </c>
    </row>
    <row r="884" spans="1:10">
      <c r="A884" s="60">
        <v>879</v>
      </c>
      <c r="B884" s="61">
        <v>43167</v>
      </c>
      <c r="C884" s="62" t="s">
        <v>63</v>
      </c>
      <c r="D884" s="63" t="str">
        <f t="shared" si="58"/>
        <v>PARIZO</v>
      </c>
      <c r="E884" s="63" t="str">
        <f t="shared" si="59"/>
        <v>PIERRE</v>
      </c>
      <c r="F884" s="57"/>
      <c r="G884" s="57">
        <v>700</v>
      </c>
      <c r="H884" s="64">
        <f t="shared" si="56"/>
        <v>35</v>
      </c>
      <c r="J884" s="65">
        <f t="shared" si="57"/>
        <v>3</v>
      </c>
    </row>
    <row r="885" spans="1:10">
      <c r="A885" s="60">
        <v>880</v>
      </c>
      <c r="B885" s="61">
        <v>43167</v>
      </c>
      <c r="C885" s="62" t="s">
        <v>140</v>
      </c>
      <c r="D885" s="63">
        <f t="shared" si="58"/>
        <v>0</v>
      </c>
      <c r="E885" s="63">
        <f t="shared" si="59"/>
        <v>0</v>
      </c>
      <c r="F885" s="57"/>
      <c r="G885" s="57">
        <v>700</v>
      </c>
      <c r="H885" s="64">
        <f t="shared" si="56"/>
        <v>35</v>
      </c>
      <c r="J885" s="65">
        <f t="shared" si="57"/>
        <v>3</v>
      </c>
    </row>
    <row r="886" spans="1:10">
      <c r="A886" s="60">
        <v>881</v>
      </c>
      <c r="B886" s="61">
        <v>43167</v>
      </c>
      <c r="C886" s="62" t="s">
        <v>34</v>
      </c>
      <c r="D886" s="63">
        <f t="shared" si="58"/>
        <v>0</v>
      </c>
      <c r="E886" s="63" t="str">
        <f t="shared" si="59"/>
        <v>BORIS</v>
      </c>
      <c r="F886" s="57"/>
      <c r="G886" s="57">
        <v>80</v>
      </c>
      <c r="H886" s="64">
        <f t="shared" si="56"/>
        <v>4</v>
      </c>
      <c r="J886" s="65">
        <f t="shared" si="57"/>
        <v>3</v>
      </c>
    </row>
    <row r="887" spans="1:10">
      <c r="A887" s="60">
        <v>882</v>
      </c>
      <c r="B887" s="61">
        <v>43167</v>
      </c>
      <c r="C887" s="62" t="s">
        <v>60</v>
      </c>
      <c r="D887" s="63" t="str">
        <f t="shared" si="58"/>
        <v>NGODI BAKOKO</v>
      </c>
      <c r="E887" s="63" t="str">
        <f t="shared" si="59"/>
        <v>BORIS</v>
      </c>
      <c r="F887" s="57"/>
      <c r="G887" s="57">
        <v>100</v>
      </c>
      <c r="H887" s="64">
        <f t="shared" si="56"/>
        <v>5</v>
      </c>
      <c r="J887" s="65">
        <f t="shared" si="57"/>
        <v>3</v>
      </c>
    </row>
    <row r="888" spans="1:10">
      <c r="A888" s="60">
        <v>883</v>
      </c>
      <c r="B888" s="61">
        <v>43167</v>
      </c>
      <c r="C888" s="62" t="s">
        <v>177</v>
      </c>
      <c r="D888" s="63" t="str">
        <f t="shared" si="58"/>
        <v>BWANG</v>
      </c>
      <c r="E888" s="63" t="str">
        <f t="shared" si="59"/>
        <v>BORIS</v>
      </c>
      <c r="F888" s="57"/>
      <c r="G888" s="57">
        <v>270</v>
      </c>
      <c r="H888" s="64">
        <f t="shared" si="56"/>
        <v>13.5</v>
      </c>
      <c r="J888" s="65">
        <f t="shared" si="57"/>
        <v>3</v>
      </c>
    </row>
    <row r="889" spans="1:10">
      <c r="A889" s="60">
        <v>884</v>
      </c>
      <c r="B889" s="61">
        <v>43167</v>
      </c>
      <c r="C889" s="62" t="s">
        <v>147</v>
      </c>
      <c r="D889" s="63" t="str">
        <f t="shared" si="58"/>
        <v>YATIKA</v>
      </c>
      <c r="E889" s="63" t="str">
        <f t="shared" si="59"/>
        <v>BORIS</v>
      </c>
      <c r="F889" s="57"/>
      <c r="G889" s="57">
        <v>150</v>
      </c>
      <c r="H889" s="64">
        <f t="shared" si="56"/>
        <v>7.5</v>
      </c>
      <c r="J889" s="65">
        <f t="shared" si="57"/>
        <v>3</v>
      </c>
    </row>
    <row r="890" spans="1:10">
      <c r="A890" s="60">
        <v>885</v>
      </c>
      <c r="B890" s="61">
        <v>43167</v>
      </c>
      <c r="C890" s="62" t="s">
        <v>36</v>
      </c>
      <c r="D890" s="63" t="str">
        <f t="shared" si="58"/>
        <v>NGODI BAKOKO</v>
      </c>
      <c r="E890" s="63" t="str">
        <f t="shared" si="59"/>
        <v>PIERRE</v>
      </c>
      <c r="F890" s="57"/>
      <c r="G890" s="57">
        <v>240</v>
      </c>
      <c r="H890" s="64">
        <f t="shared" si="56"/>
        <v>12</v>
      </c>
      <c r="J890" s="65">
        <f t="shared" si="57"/>
        <v>3</v>
      </c>
    </row>
    <row r="891" spans="1:10">
      <c r="A891" s="60">
        <v>886</v>
      </c>
      <c r="B891" s="61">
        <v>43167</v>
      </c>
      <c r="C891" s="62" t="s">
        <v>117</v>
      </c>
      <c r="D891" s="63">
        <f t="shared" si="58"/>
        <v>0</v>
      </c>
      <c r="E891" s="63" t="str">
        <f t="shared" si="59"/>
        <v>PIERRE</v>
      </c>
      <c r="F891" s="57"/>
      <c r="G891" s="57">
        <v>120</v>
      </c>
      <c r="H891" s="64">
        <f t="shared" si="56"/>
        <v>6</v>
      </c>
      <c r="J891" s="65">
        <f t="shared" si="57"/>
        <v>3</v>
      </c>
    </row>
    <row r="892" spans="1:10">
      <c r="A892" s="60">
        <v>887</v>
      </c>
      <c r="B892" s="61">
        <v>43167</v>
      </c>
      <c r="C892" s="62" t="s">
        <v>47</v>
      </c>
      <c r="D892" s="63">
        <f t="shared" si="58"/>
        <v>0</v>
      </c>
      <c r="E892" s="63" t="str">
        <f t="shared" si="59"/>
        <v>PIERRE</v>
      </c>
      <c r="F892" s="57"/>
      <c r="G892" s="57">
        <v>100</v>
      </c>
      <c r="H892" s="64">
        <f t="shared" si="56"/>
        <v>5</v>
      </c>
      <c r="J892" s="65">
        <f t="shared" si="57"/>
        <v>3</v>
      </c>
    </row>
    <row r="893" spans="1:10">
      <c r="A893" s="60">
        <v>888</v>
      </c>
      <c r="B893" s="61">
        <v>43167</v>
      </c>
      <c r="C893" s="62" t="s">
        <v>13</v>
      </c>
      <c r="D893" s="63" t="str">
        <f t="shared" si="58"/>
        <v>BRAZZAVILLE</v>
      </c>
      <c r="E893" s="63" t="str">
        <f t="shared" si="59"/>
        <v>PIERRE</v>
      </c>
      <c r="F893" s="57"/>
      <c r="G893" s="57">
        <v>100</v>
      </c>
      <c r="H893" s="64">
        <f t="shared" si="56"/>
        <v>5</v>
      </c>
      <c r="J893" s="65">
        <f t="shared" si="57"/>
        <v>3</v>
      </c>
    </row>
    <row r="894" spans="1:10">
      <c r="A894" s="60">
        <v>889</v>
      </c>
      <c r="B894" s="61">
        <v>43167</v>
      </c>
      <c r="C894" s="62" t="s">
        <v>86</v>
      </c>
      <c r="D894" s="63">
        <f t="shared" si="58"/>
        <v>0</v>
      </c>
      <c r="E894" s="63" t="str">
        <f t="shared" si="59"/>
        <v>PIERRE</v>
      </c>
      <c r="F894" s="57"/>
      <c r="G894" s="57">
        <v>200</v>
      </c>
      <c r="H894" s="64">
        <f t="shared" si="56"/>
        <v>10</v>
      </c>
      <c r="J894" s="65">
        <f t="shared" si="57"/>
        <v>3</v>
      </c>
    </row>
    <row r="895" spans="1:10">
      <c r="A895" s="60">
        <v>890</v>
      </c>
      <c r="B895" s="61">
        <v>43167</v>
      </c>
      <c r="C895" s="62" t="s">
        <v>29</v>
      </c>
      <c r="D895" s="63">
        <f t="shared" si="58"/>
        <v>0</v>
      </c>
      <c r="E895" s="63" t="str">
        <f t="shared" si="59"/>
        <v>PIERRE</v>
      </c>
      <c r="F895" s="57"/>
      <c r="G895" s="57">
        <v>100</v>
      </c>
      <c r="H895" s="64">
        <f t="shared" si="56"/>
        <v>5</v>
      </c>
      <c r="J895" s="65">
        <f t="shared" si="57"/>
        <v>3</v>
      </c>
    </row>
    <row r="896" spans="1:10">
      <c r="A896" s="60">
        <v>891</v>
      </c>
      <c r="B896" s="61">
        <v>43167</v>
      </c>
      <c r="C896" s="62" t="s">
        <v>90</v>
      </c>
      <c r="D896" s="63" t="str">
        <f t="shared" si="58"/>
        <v>JAPOMA</v>
      </c>
      <c r="E896" s="63" t="str">
        <f t="shared" si="59"/>
        <v>PIERRE</v>
      </c>
      <c r="F896" s="57"/>
      <c r="G896" s="57">
        <v>100</v>
      </c>
      <c r="H896" s="64">
        <f t="shared" si="56"/>
        <v>5</v>
      </c>
      <c r="J896" s="65">
        <f t="shared" si="57"/>
        <v>3</v>
      </c>
    </row>
    <row r="897" spans="1:10">
      <c r="A897" s="60">
        <v>892</v>
      </c>
      <c r="B897" s="61">
        <v>43167</v>
      </c>
      <c r="C897" s="62" t="s">
        <v>46</v>
      </c>
      <c r="D897" s="63" t="str">
        <f t="shared" si="58"/>
        <v>PK12</v>
      </c>
      <c r="E897" s="63" t="str">
        <f t="shared" si="59"/>
        <v>PIERRE</v>
      </c>
      <c r="F897" s="57"/>
      <c r="G897" s="57">
        <v>100</v>
      </c>
      <c r="H897" s="64">
        <f t="shared" si="56"/>
        <v>5</v>
      </c>
      <c r="J897" s="65">
        <f t="shared" si="57"/>
        <v>3</v>
      </c>
    </row>
    <row r="898" spans="1:10">
      <c r="A898" s="60">
        <v>893</v>
      </c>
      <c r="B898" s="61">
        <v>43167</v>
      </c>
      <c r="C898" s="62" t="s">
        <v>108</v>
      </c>
      <c r="D898" s="63">
        <f t="shared" si="58"/>
        <v>0</v>
      </c>
      <c r="E898" s="63" t="str">
        <f t="shared" si="59"/>
        <v>BORIS</v>
      </c>
      <c r="F898" s="57"/>
      <c r="G898" s="57">
        <v>150</v>
      </c>
      <c r="H898" s="64">
        <f t="shared" si="56"/>
        <v>7.5</v>
      </c>
      <c r="J898" s="65">
        <f t="shared" si="57"/>
        <v>3</v>
      </c>
    </row>
    <row r="899" spans="1:10">
      <c r="A899" s="60">
        <v>894</v>
      </c>
      <c r="B899" s="61">
        <v>43167</v>
      </c>
      <c r="C899" s="62" t="s">
        <v>182</v>
      </c>
      <c r="D899" s="63" t="str">
        <f t="shared" si="58"/>
        <v>ZONE DE RECASEMENT</v>
      </c>
      <c r="E899" s="63" t="str">
        <f t="shared" si="59"/>
        <v>BORIS</v>
      </c>
      <c r="F899" s="57"/>
      <c r="G899" s="57">
        <v>200</v>
      </c>
      <c r="H899" s="64">
        <f t="shared" si="56"/>
        <v>10</v>
      </c>
      <c r="J899" s="65">
        <f t="shared" si="57"/>
        <v>3</v>
      </c>
    </row>
    <row r="900" spans="1:10">
      <c r="A900" s="60">
        <v>895</v>
      </c>
      <c r="B900" s="61">
        <v>43167</v>
      </c>
      <c r="C900" s="62" t="s">
        <v>184</v>
      </c>
      <c r="D900" s="63">
        <f t="shared" si="58"/>
        <v>0</v>
      </c>
      <c r="E900" s="63" t="str">
        <f t="shared" si="59"/>
        <v>PIERRE</v>
      </c>
      <c r="F900" s="57"/>
      <c r="G900" s="57">
        <v>50</v>
      </c>
      <c r="H900" s="64">
        <f t="shared" si="56"/>
        <v>2.5</v>
      </c>
      <c r="J900" s="65">
        <f t="shared" si="57"/>
        <v>3</v>
      </c>
    </row>
    <row r="901" spans="1:10">
      <c r="A901" s="60">
        <v>896</v>
      </c>
      <c r="B901" s="61">
        <v>43167</v>
      </c>
      <c r="C901" s="62" t="s">
        <v>144</v>
      </c>
      <c r="D901" s="63">
        <f t="shared" si="58"/>
        <v>0</v>
      </c>
      <c r="E901" s="63" t="str">
        <f t="shared" si="59"/>
        <v>PIERRE</v>
      </c>
      <c r="F901" s="57"/>
      <c r="G901" s="57">
        <v>400</v>
      </c>
      <c r="H901" s="64">
        <f t="shared" si="56"/>
        <v>20</v>
      </c>
      <c r="J901" s="65">
        <f t="shared" si="57"/>
        <v>3</v>
      </c>
    </row>
    <row r="902" spans="1:10">
      <c r="A902" s="60">
        <v>897</v>
      </c>
      <c r="B902" s="61">
        <v>43167</v>
      </c>
      <c r="C902" s="62" t="s">
        <v>84</v>
      </c>
      <c r="D902" s="63" t="str">
        <f t="shared" si="58"/>
        <v>JAPOMA</v>
      </c>
      <c r="E902" s="63" t="str">
        <f t="shared" si="59"/>
        <v>BORIS</v>
      </c>
      <c r="F902" s="57"/>
      <c r="G902" s="57">
        <v>300</v>
      </c>
      <c r="H902" s="64">
        <f t="shared" si="56"/>
        <v>15</v>
      </c>
      <c r="J902" s="65">
        <f t="shared" si="57"/>
        <v>3</v>
      </c>
    </row>
    <row r="903" spans="1:10">
      <c r="A903" s="60">
        <v>898</v>
      </c>
      <c r="B903" s="61">
        <v>43168</v>
      </c>
      <c r="C903" s="62" t="s">
        <v>50</v>
      </c>
      <c r="D903" s="63">
        <f t="shared" si="58"/>
        <v>0</v>
      </c>
      <c r="E903" s="63" t="str">
        <f t="shared" si="59"/>
        <v>PIERRE</v>
      </c>
      <c r="F903" s="57"/>
      <c r="G903" s="57">
        <v>100</v>
      </c>
      <c r="H903" s="64">
        <f t="shared" ref="H903:H966" si="60">(F903+G903)/20</f>
        <v>5</v>
      </c>
      <c r="J903" s="65">
        <f t="shared" ref="J903:J966" si="61">IF(AND(B903&gt;=$K$4,B903&lt;=$K$5),MONTH(B903),0)</f>
        <v>3</v>
      </c>
    </row>
    <row r="904" spans="1:10">
      <c r="A904" s="60">
        <v>899</v>
      </c>
      <c r="B904" s="61">
        <v>43168</v>
      </c>
      <c r="C904" s="62" t="s">
        <v>144</v>
      </c>
      <c r="D904" s="63">
        <f t="shared" si="58"/>
        <v>0</v>
      </c>
      <c r="E904" s="63" t="str">
        <f t="shared" si="59"/>
        <v>PIERRE</v>
      </c>
      <c r="F904" s="57"/>
      <c r="G904" s="57">
        <v>300</v>
      </c>
      <c r="H904" s="64">
        <f t="shared" si="60"/>
        <v>15</v>
      </c>
      <c r="J904" s="65">
        <f t="shared" si="61"/>
        <v>3</v>
      </c>
    </row>
    <row r="905" spans="1:10">
      <c r="A905" s="60">
        <v>900</v>
      </c>
      <c r="B905" s="61">
        <v>43168</v>
      </c>
      <c r="C905" s="62" t="s">
        <v>46</v>
      </c>
      <c r="D905" s="63" t="str">
        <f t="shared" si="58"/>
        <v>PK12</v>
      </c>
      <c r="E905" s="63" t="str">
        <f t="shared" si="59"/>
        <v>PIERRE</v>
      </c>
      <c r="F905" s="57"/>
      <c r="G905" s="57">
        <v>200</v>
      </c>
      <c r="H905" s="64">
        <f t="shared" si="60"/>
        <v>10</v>
      </c>
      <c r="J905" s="65">
        <f t="shared" si="61"/>
        <v>3</v>
      </c>
    </row>
    <row r="906" spans="1:10">
      <c r="A906" s="60">
        <v>901</v>
      </c>
      <c r="B906" s="61">
        <v>43168</v>
      </c>
      <c r="C906" s="62" t="s">
        <v>75</v>
      </c>
      <c r="D906" s="63" t="str">
        <f t="shared" si="58"/>
        <v>JAPOMA</v>
      </c>
      <c r="E906" s="63" t="str">
        <f t="shared" si="59"/>
        <v>PIERRE</v>
      </c>
      <c r="F906" s="57"/>
      <c r="G906" s="57">
        <v>100</v>
      </c>
      <c r="H906" s="64">
        <f t="shared" si="60"/>
        <v>5</v>
      </c>
      <c r="J906" s="65">
        <f t="shared" si="61"/>
        <v>3</v>
      </c>
    </row>
    <row r="907" spans="1:10">
      <c r="A907" s="60">
        <v>902</v>
      </c>
      <c r="B907" s="61">
        <v>43168</v>
      </c>
      <c r="C907" s="62" t="s">
        <v>205</v>
      </c>
      <c r="D907" s="63" t="str">
        <f t="shared" si="58"/>
        <v>DEIDO</v>
      </c>
      <c r="E907" s="63" t="str">
        <f t="shared" si="59"/>
        <v>BORIS</v>
      </c>
      <c r="F907" s="57"/>
      <c r="G907" s="57">
        <v>150</v>
      </c>
      <c r="H907" s="64">
        <f t="shared" si="60"/>
        <v>7.5</v>
      </c>
      <c r="J907" s="65">
        <f t="shared" si="61"/>
        <v>3</v>
      </c>
    </row>
    <row r="908" spans="1:10">
      <c r="A908" s="60">
        <v>903</v>
      </c>
      <c r="B908" s="61">
        <v>43168</v>
      </c>
      <c r="C908" s="62" t="s">
        <v>15</v>
      </c>
      <c r="D908" s="63" t="str">
        <f t="shared" si="58"/>
        <v>NGODI BAKOKO</v>
      </c>
      <c r="E908" s="63" t="str">
        <f t="shared" si="59"/>
        <v>BORIS</v>
      </c>
      <c r="F908" s="57"/>
      <c r="G908" s="57">
        <v>100</v>
      </c>
      <c r="H908" s="64">
        <f t="shared" si="60"/>
        <v>5</v>
      </c>
      <c r="J908" s="65">
        <f t="shared" si="61"/>
        <v>3</v>
      </c>
    </row>
    <row r="909" spans="1:10">
      <c r="A909" s="60">
        <v>904</v>
      </c>
      <c r="B909" s="61">
        <v>43168</v>
      </c>
      <c r="C909" s="62" t="s">
        <v>184</v>
      </c>
      <c r="D909" s="63">
        <f t="shared" si="58"/>
        <v>0</v>
      </c>
      <c r="E909" s="63" t="str">
        <f t="shared" si="59"/>
        <v>PIERRE</v>
      </c>
      <c r="F909" s="57"/>
      <c r="G909" s="57">
        <v>70</v>
      </c>
      <c r="H909" s="64">
        <f t="shared" si="60"/>
        <v>3.5</v>
      </c>
      <c r="J909" s="65">
        <f t="shared" si="61"/>
        <v>3</v>
      </c>
    </row>
    <row r="910" spans="1:10">
      <c r="A910" s="60">
        <v>905</v>
      </c>
      <c r="B910" s="61">
        <v>43168</v>
      </c>
      <c r="C910" s="62" t="s">
        <v>140</v>
      </c>
      <c r="D910" s="63">
        <f t="shared" si="58"/>
        <v>0</v>
      </c>
      <c r="E910" s="63">
        <f t="shared" si="59"/>
        <v>0</v>
      </c>
      <c r="F910" s="57"/>
      <c r="G910" s="57">
        <v>700</v>
      </c>
      <c r="H910" s="64">
        <f t="shared" si="60"/>
        <v>35</v>
      </c>
      <c r="J910" s="65">
        <f t="shared" si="61"/>
        <v>3</v>
      </c>
    </row>
    <row r="911" spans="1:10">
      <c r="A911" s="60">
        <v>906</v>
      </c>
      <c r="B911" s="61">
        <v>43168</v>
      </c>
      <c r="C911" s="62" t="s">
        <v>21</v>
      </c>
      <c r="D911" s="63" t="str">
        <f t="shared" si="58"/>
        <v>PARIZO</v>
      </c>
      <c r="E911" s="63" t="str">
        <f t="shared" si="59"/>
        <v>BORIS</v>
      </c>
      <c r="F911" s="57"/>
      <c r="G911" s="57">
        <v>300</v>
      </c>
      <c r="H911" s="64">
        <f t="shared" si="60"/>
        <v>15</v>
      </c>
      <c r="J911" s="65">
        <f t="shared" si="61"/>
        <v>3</v>
      </c>
    </row>
    <row r="912" spans="1:10">
      <c r="A912" s="60">
        <v>907</v>
      </c>
      <c r="B912" s="61">
        <v>43168</v>
      </c>
      <c r="C912" s="62" t="s">
        <v>133</v>
      </c>
      <c r="D912" s="63">
        <f t="shared" si="58"/>
        <v>0</v>
      </c>
      <c r="E912" s="63" t="str">
        <f t="shared" si="59"/>
        <v>BORIS</v>
      </c>
      <c r="F912" s="57"/>
      <c r="G912" s="57">
        <v>250</v>
      </c>
      <c r="H912" s="64">
        <f t="shared" si="60"/>
        <v>12.5</v>
      </c>
      <c r="J912" s="65">
        <f t="shared" si="61"/>
        <v>3</v>
      </c>
    </row>
    <row r="913" spans="1:10">
      <c r="A913" s="60">
        <v>908</v>
      </c>
      <c r="B913" s="61">
        <v>43168</v>
      </c>
      <c r="C913" s="62" t="s">
        <v>6</v>
      </c>
      <c r="D913" s="63">
        <f t="shared" si="58"/>
        <v>0</v>
      </c>
      <c r="E913" s="63" t="str">
        <f t="shared" si="59"/>
        <v>BORIS</v>
      </c>
      <c r="F913" s="57"/>
      <c r="G913" s="57">
        <v>150</v>
      </c>
      <c r="H913" s="64">
        <f t="shared" si="60"/>
        <v>7.5</v>
      </c>
      <c r="J913" s="65">
        <f t="shared" si="61"/>
        <v>3</v>
      </c>
    </row>
    <row r="914" spans="1:10">
      <c r="A914" s="60">
        <v>909</v>
      </c>
      <c r="B914" s="61">
        <v>43168</v>
      </c>
      <c r="C914" s="62" t="s">
        <v>116</v>
      </c>
      <c r="D914" s="63">
        <f t="shared" si="58"/>
        <v>0</v>
      </c>
      <c r="E914" s="63" t="str">
        <f t="shared" si="59"/>
        <v>PIERRE</v>
      </c>
      <c r="F914" s="57"/>
      <c r="G914" s="57">
        <v>150</v>
      </c>
      <c r="H914" s="64">
        <f t="shared" si="60"/>
        <v>7.5</v>
      </c>
      <c r="J914" s="65">
        <f t="shared" si="61"/>
        <v>3</v>
      </c>
    </row>
    <row r="915" spans="1:10">
      <c r="A915" s="60">
        <v>910</v>
      </c>
      <c r="B915" s="61">
        <v>43168</v>
      </c>
      <c r="C915" s="62" t="s">
        <v>20</v>
      </c>
      <c r="D915" s="63">
        <f t="shared" si="58"/>
        <v>0</v>
      </c>
      <c r="E915" s="63" t="str">
        <f t="shared" si="59"/>
        <v>PIERRE</v>
      </c>
      <c r="F915" s="57"/>
      <c r="G915" s="57">
        <v>350</v>
      </c>
      <c r="H915" s="64">
        <f t="shared" si="60"/>
        <v>17.5</v>
      </c>
      <c r="J915" s="65">
        <f t="shared" si="61"/>
        <v>3</v>
      </c>
    </row>
    <row r="916" spans="1:10">
      <c r="A916" s="60">
        <v>911</v>
      </c>
      <c r="B916" s="61">
        <v>43168</v>
      </c>
      <c r="C916" s="62" t="s">
        <v>24</v>
      </c>
      <c r="D916" s="63" t="str">
        <f t="shared" si="58"/>
        <v>YATICA</v>
      </c>
      <c r="E916" s="63" t="str">
        <f t="shared" si="59"/>
        <v>PIERRE</v>
      </c>
      <c r="F916" s="57"/>
      <c r="G916" s="57">
        <v>100</v>
      </c>
      <c r="H916" s="64">
        <f t="shared" si="60"/>
        <v>5</v>
      </c>
      <c r="J916" s="65">
        <f t="shared" si="61"/>
        <v>3</v>
      </c>
    </row>
    <row r="917" spans="1:10">
      <c r="A917" s="60">
        <v>912</v>
      </c>
      <c r="B917" s="61">
        <v>43168</v>
      </c>
      <c r="C917" s="62" t="s">
        <v>23</v>
      </c>
      <c r="D917" s="63">
        <f t="shared" si="58"/>
        <v>0</v>
      </c>
      <c r="E917" s="63" t="str">
        <f t="shared" si="59"/>
        <v>PIERRE</v>
      </c>
      <c r="F917" s="57"/>
      <c r="G917" s="57">
        <v>200</v>
      </c>
      <c r="H917" s="64">
        <f t="shared" si="60"/>
        <v>10</v>
      </c>
      <c r="J917" s="65">
        <f t="shared" si="61"/>
        <v>3</v>
      </c>
    </row>
    <row r="918" spans="1:10">
      <c r="A918" s="60">
        <v>913</v>
      </c>
      <c r="B918" s="61">
        <v>43168</v>
      </c>
      <c r="C918" s="62" t="s">
        <v>104</v>
      </c>
      <c r="D918" s="63">
        <f t="shared" si="58"/>
        <v>0</v>
      </c>
      <c r="E918" s="63">
        <f t="shared" si="59"/>
        <v>0</v>
      </c>
      <c r="F918" s="57"/>
      <c r="G918" s="57">
        <v>300</v>
      </c>
      <c r="H918" s="64">
        <f t="shared" si="60"/>
        <v>15</v>
      </c>
      <c r="J918" s="65">
        <f t="shared" si="61"/>
        <v>3</v>
      </c>
    </row>
    <row r="919" spans="1:10">
      <c r="A919" s="60">
        <v>914</v>
      </c>
      <c r="B919" s="61">
        <v>43169</v>
      </c>
      <c r="C919" s="62" t="s">
        <v>101</v>
      </c>
      <c r="D919" s="63">
        <f t="shared" si="58"/>
        <v>0</v>
      </c>
      <c r="E919" s="63" t="str">
        <f t="shared" si="59"/>
        <v>BORIS</v>
      </c>
      <c r="F919" s="57"/>
      <c r="G919" s="57">
        <v>40</v>
      </c>
      <c r="H919" s="64">
        <f t="shared" si="60"/>
        <v>2</v>
      </c>
      <c r="J919" s="65">
        <f t="shared" si="61"/>
        <v>3</v>
      </c>
    </row>
    <row r="920" spans="1:10">
      <c r="A920" s="60">
        <v>915</v>
      </c>
      <c r="B920" s="61">
        <v>43169</v>
      </c>
      <c r="C920" s="62" t="s">
        <v>61</v>
      </c>
      <c r="D920" s="63">
        <f t="shared" si="58"/>
        <v>0</v>
      </c>
      <c r="E920" s="63" t="str">
        <f t="shared" si="59"/>
        <v>PIERRE</v>
      </c>
      <c r="F920" s="57"/>
      <c r="G920" s="57">
        <v>70</v>
      </c>
      <c r="H920" s="64">
        <f t="shared" si="60"/>
        <v>3.5</v>
      </c>
      <c r="J920" s="65">
        <f t="shared" si="61"/>
        <v>3</v>
      </c>
    </row>
    <row r="921" spans="1:10">
      <c r="A921" s="60">
        <v>916</v>
      </c>
      <c r="B921" s="61">
        <v>43169</v>
      </c>
      <c r="C921" s="62" t="s">
        <v>64</v>
      </c>
      <c r="D921" s="63" t="str">
        <f t="shared" si="58"/>
        <v>MAETURE</v>
      </c>
      <c r="E921" s="63" t="str">
        <f t="shared" si="59"/>
        <v>PIERRE</v>
      </c>
      <c r="F921" s="57"/>
      <c r="G921" s="57">
        <v>150</v>
      </c>
      <c r="H921" s="64">
        <f t="shared" si="60"/>
        <v>7.5</v>
      </c>
      <c r="J921" s="65">
        <f t="shared" si="61"/>
        <v>3</v>
      </c>
    </row>
    <row r="922" spans="1:10">
      <c r="A922" s="60">
        <v>917</v>
      </c>
      <c r="B922" s="61">
        <v>43169</v>
      </c>
      <c r="C922" s="62" t="s">
        <v>91</v>
      </c>
      <c r="D922" s="63">
        <f t="shared" si="58"/>
        <v>0</v>
      </c>
      <c r="E922" s="63" t="str">
        <f t="shared" si="59"/>
        <v>PIERRE</v>
      </c>
      <c r="F922" s="57"/>
      <c r="G922" s="57">
        <v>100</v>
      </c>
      <c r="H922" s="64">
        <f t="shared" si="60"/>
        <v>5</v>
      </c>
      <c r="J922" s="65">
        <f t="shared" si="61"/>
        <v>3</v>
      </c>
    </row>
    <row r="923" spans="1:10">
      <c r="A923" s="60">
        <v>918</v>
      </c>
      <c r="B923" s="61">
        <v>43169</v>
      </c>
      <c r="C923" s="62" t="s">
        <v>137</v>
      </c>
      <c r="D923" s="63">
        <f t="shared" si="58"/>
        <v>0</v>
      </c>
      <c r="E923" s="63" t="str">
        <f t="shared" si="59"/>
        <v>PIERRE</v>
      </c>
      <c r="F923" s="57"/>
      <c r="G923" s="57">
        <v>70</v>
      </c>
      <c r="H923" s="64">
        <f t="shared" si="60"/>
        <v>3.5</v>
      </c>
      <c r="J923" s="65">
        <f t="shared" si="61"/>
        <v>3</v>
      </c>
    </row>
    <row r="924" spans="1:10">
      <c r="A924" s="60">
        <v>919</v>
      </c>
      <c r="B924" s="61">
        <v>43169</v>
      </c>
      <c r="C924" s="62" t="s">
        <v>79</v>
      </c>
      <c r="D924" s="63">
        <f t="shared" si="58"/>
        <v>0</v>
      </c>
      <c r="E924" s="63" t="str">
        <f t="shared" si="59"/>
        <v>PIERRE</v>
      </c>
      <c r="F924" s="57"/>
      <c r="G924" s="57">
        <v>700</v>
      </c>
      <c r="H924" s="64">
        <f t="shared" si="60"/>
        <v>35</v>
      </c>
      <c r="J924" s="65">
        <f t="shared" si="61"/>
        <v>3</v>
      </c>
    </row>
    <row r="925" spans="1:10">
      <c r="A925" s="60">
        <v>920</v>
      </c>
      <c r="B925" s="61">
        <v>43169</v>
      </c>
      <c r="C925" s="62" t="s">
        <v>90</v>
      </c>
      <c r="D925" s="63" t="str">
        <f t="shared" si="58"/>
        <v>JAPOMA</v>
      </c>
      <c r="E925" s="63" t="str">
        <f t="shared" si="59"/>
        <v>PIERRE</v>
      </c>
      <c r="F925" s="57"/>
      <c r="G925" s="57">
        <v>500</v>
      </c>
      <c r="H925" s="64">
        <f t="shared" si="60"/>
        <v>25</v>
      </c>
      <c r="J925" s="65">
        <f t="shared" si="61"/>
        <v>3</v>
      </c>
    </row>
    <row r="926" spans="1:10">
      <c r="A926" s="60">
        <v>921</v>
      </c>
      <c r="B926" s="61">
        <v>43169</v>
      </c>
      <c r="C926" s="62" t="s">
        <v>60</v>
      </c>
      <c r="D926" s="63" t="str">
        <f t="shared" si="58"/>
        <v>NGODI BAKOKO</v>
      </c>
      <c r="E926" s="63" t="str">
        <f t="shared" si="59"/>
        <v>BORIS</v>
      </c>
      <c r="F926" s="57"/>
      <c r="G926" s="57">
        <v>600</v>
      </c>
      <c r="H926" s="64">
        <f t="shared" si="60"/>
        <v>30</v>
      </c>
      <c r="J926" s="65">
        <f t="shared" si="61"/>
        <v>3</v>
      </c>
    </row>
    <row r="927" spans="1:10">
      <c r="A927" s="60">
        <v>922</v>
      </c>
      <c r="B927" s="61">
        <v>43169</v>
      </c>
      <c r="C927" s="62" t="s">
        <v>125</v>
      </c>
      <c r="D927" s="63" t="str">
        <f t="shared" si="58"/>
        <v>YATIKA</v>
      </c>
      <c r="E927" s="63" t="str">
        <f t="shared" si="59"/>
        <v>PIERRE</v>
      </c>
      <c r="F927" s="57"/>
      <c r="G927" s="57">
        <v>43</v>
      </c>
      <c r="H927" s="64">
        <f t="shared" si="60"/>
        <v>2.15</v>
      </c>
      <c r="J927" s="65">
        <f t="shared" si="61"/>
        <v>3</v>
      </c>
    </row>
    <row r="928" spans="1:10">
      <c r="A928" s="60">
        <v>923</v>
      </c>
      <c r="B928" s="61">
        <v>43169</v>
      </c>
      <c r="C928" s="62" t="s">
        <v>45</v>
      </c>
      <c r="D928" s="63" t="str">
        <f t="shared" si="58"/>
        <v>PARIZO</v>
      </c>
      <c r="E928" s="63" t="str">
        <f t="shared" si="59"/>
        <v>PIERRE</v>
      </c>
      <c r="F928" s="57"/>
      <c r="G928" s="57">
        <v>260</v>
      </c>
      <c r="H928" s="64">
        <f t="shared" si="60"/>
        <v>13</v>
      </c>
      <c r="J928" s="65">
        <f t="shared" si="61"/>
        <v>3</v>
      </c>
    </row>
    <row r="929" spans="1:10">
      <c r="A929" s="60">
        <v>924</v>
      </c>
      <c r="B929" s="61">
        <v>43169</v>
      </c>
      <c r="C929" s="62" t="s">
        <v>7</v>
      </c>
      <c r="D929" s="63" t="str">
        <f t="shared" si="58"/>
        <v>NGODI BAKOKO</v>
      </c>
      <c r="E929" s="63" t="str">
        <f t="shared" si="59"/>
        <v>BORIS</v>
      </c>
      <c r="F929" s="57"/>
      <c r="G929" s="57">
        <v>400</v>
      </c>
      <c r="H929" s="64">
        <f t="shared" si="60"/>
        <v>20</v>
      </c>
      <c r="J929" s="65">
        <f t="shared" si="61"/>
        <v>3</v>
      </c>
    </row>
    <row r="930" spans="1:10">
      <c r="A930" s="60">
        <v>925</v>
      </c>
      <c r="B930" s="61">
        <v>43169</v>
      </c>
      <c r="C930" s="62" t="s">
        <v>92</v>
      </c>
      <c r="D930" s="63" t="str">
        <f t="shared" si="58"/>
        <v>MBANGA PONGO</v>
      </c>
      <c r="E930" s="63" t="str">
        <f t="shared" si="59"/>
        <v>PIERRE</v>
      </c>
      <c r="F930" s="57"/>
      <c r="G930" s="57">
        <v>100</v>
      </c>
      <c r="H930" s="64">
        <f t="shared" si="60"/>
        <v>5</v>
      </c>
      <c r="J930" s="65">
        <f t="shared" si="61"/>
        <v>3</v>
      </c>
    </row>
    <row r="931" spans="1:10">
      <c r="A931" s="60">
        <v>926</v>
      </c>
      <c r="B931" s="61">
        <v>43169</v>
      </c>
      <c r="C931" s="62" t="s">
        <v>74</v>
      </c>
      <c r="D931" s="63" t="str">
        <f t="shared" si="58"/>
        <v>BANGA MPOGO</v>
      </c>
      <c r="E931" s="63" t="str">
        <f t="shared" si="59"/>
        <v>PIERRE</v>
      </c>
      <c r="F931" s="57"/>
      <c r="G931" s="57">
        <v>100</v>
      </c>
      <c r="H931" s="64">
        <f t="shared" si="60"/>
        <v>5</v>
      </c>
      <c r="J931" s="65">
        <f t="shared" si="61"/>
        <v>3</v>
      </c>
    </row>
    <row r="932" spans="1:10">
      <c r="A932" s="60">
        <v>927</v>
      </c>
      <c r="B932" s="61">
        <v>43171</v>
      </c>
      <c r="C932" s="62" t="s">
        <v>55</v>
      </c>
      <c r="D932" s="63">
        <f t="shared" si="58"/>
        <v>0</v>
      </c>
      <c r="E932" s="63" t="str">
        <f t="shared" si="59"/>
        <v>BORIS</v>
      </c>
      <c r="F932" s="57"/>
      <c r="G932" s="57">
        <v>100</v>
      </c>
      <c r="H932" s="64">
        <f t="shared" si="60"/>
        <v>5</v>
      </c>
      <c r="J932" s="65">
        <f t="shared" si="61"/>
        <v>3</v>
      </c>
    </row>
    <row r="933" spans="1:10">
      <c r="A933" s="60">
        <v>928</v>
      </c>
      <c r="B933" s="61">
        <v>43171</v>
      </c>
      <c r="C933" s="62" t="s">
        <v>63</v>
      </c>
      <c r="D933" s="63" t="str">
        <f t="shared" si="58"/>
        <v>PARIZO</v>
      </c>
      <c r="E933" s="63" t="str">
        <f t="shared" si="59"/>
        <v>PIERRE</v>
      </c>
      <c r="F933" s="57"/>
      <c r="G933" s="57">
        <v>100</v>
      </c>
      <c r="H933" s="64">
        <f t="shared" si="60"/>
        <v>5</v>
      </c>
      <c r="J933" s="65">
        <f t="shared" si="61"/>
        <v>3</v>
      </c>
    </row>
    <row r="934" spans="1:10">
      <c r="A934" s="60">
        <v>929</v>
      </c>
      <c r="B934" s="61">
        <v>43171</v>
      </c>
      <c r="C934" s="62" t="s">
        <v>35</v>
      </c>
      <c r="D934" s="63" t="str">
        <f t="shared" si="58"/>
        <v>NKOLBONG</v>
      </c>
      <c r="E934" s="63" t="str">
        <f t="shared" si="59"/>
        <v>PIERRE</v>
      </c>
      <c r="F934" s="57"/>
      <c r="G934" s="57">
        <v>130</v>
      </c>
      <c r="H934" s="64">
        <f t="shared" si="60"/>
        <v>6.5</v>
      </c>
      <c r="J934" s="65">
        <f t="shared" si="61"/>
        <v>3</v>
      </c>
    </row>
    <row r="935" spans="1:10">
      <c r="A935" s="60">
        <v>930</v>
      </c>
      <c r="B935" s="61">
        <v>43171</v>
      </c>
      <c r="C935" s="62" t="s">
        <v>63</v>
      </c>
      <c r="D935" s="63" t="str">
        <f t="shared" si="58"/>
        <v>PARIZO</v>
      </c>
      <c r="E935" s="63" t="str">
        <f t="shared" si="59"/>
        <v>PIERRE</v>
      </c>
      <c r="F935" s="57"/>
      <c r="G935" s="57">
        <v>700</v>
      </c>
      <c r="H935" s="64">
        <f t="shared" si="60"/>
        <v>35</v>
      </c>
      <c r="J935" s="65">
        <f t="shared" si="61"/>
        <v>3</v>
      </c>
    </row>
    <row r="936" spans="1:10">
      <c r="A936" s="60">
        <v>931</v>
      </c>
      <c r="B936" s="61">
        <v>43171</v>
      </c>
      <c r="C936" s="62" t="s">
        <v>180</v>
      </c>
      <c r="D936" s="63" t="str">
        <f t="shared" si="58"/>
        <v>YATIKA</v>
      </c>
      <c r="E936" s="63" t="str">
        <f t="shared" si="59"/>
        <v>PIERRE</v>
      </c>
      <c r="F936" s="57"/>
      <c r="G936" s="57">
        <v>100</v>
      </c>
      <c r="H936" s="64">
        <f t="shared" si="60"/>
        <v>5</v>
      </c>
      <c r="J936" s="65">
        <f t="shared" si="61"/>
        <v>3</v>
      </c>
    </row>
    <row r="937" spans="1:10">
      <c r="A937" s="60">
        <v>932</v>
      </c>
      <c r="B937" s="61">
        <v>43171</v>
      </c>
      <c r="C937" s="62" t="s">
        <v>10</v>
      </c>
      <c r="D937" s="63" t="str">
        <f t="shared" si="58"/>
        <v>YASSA</v>
      </c>
      <c r="E937" s="63" t="str">
        <f t="shared" si="59"/>
        <v>BORIS</v>
      </c>
      <c r="F937" s="57"/>
      <c r="G937" s="57">
        <v>40</v>
      </c>
      <c r="H937" s="64">
        <f t="shared" si="60"/>
        <v>2</v>
      </c>
      <c r="J937" s="65">
        <f t="shared" si="61"/>
        <v>3</v>
      </c>
    </row>
    <row r="938" spans="1:10">
      <c r="A938" s="60">
        <v>933</v>
      </c>
      <c r="B938" s="61">
        <v>43171</v>
      </c>
      <c r="C938" s="62" t="s">
        <v>162</v>
      </c>
      <c r="D938" s="63">
        <f t="shared" ref="D938:D1001" si="62">IF(C938&lt;&gt;"",VLOOKUP(C938,baseDonnees,2,FALSE),"")</f>
        <v>0</v>
      </c>
      <c r="E938" s="63" t="str">
        <f t="shared" ref="E938:E1001" si="63">IF(C938&lt;&gt;"",VLOOKUP(C938,baseDonnees,3,FALSE),"")</f>
        <v>PIERRE</v>
      </c>
      <c r="F938" s="57"/>
      <c r="G938" s="57">
        <v>60</v>
      </c>
      <c r="H938" s="64">
        <f t="shared" si="60"/>
        <v>3</v>
      </c>
      <c r="J938" s="65">
        <f t="shared" si="61"/>
        <v>3</v>
      </c>
    </row>
    <row r="939" spans="1:10">
      <c r="A939" s="60">
        <v>934</v>
      </c>
      <c r="B939" s="61">
        <v>43171</v>
      </c>
      <c r="C939" s="62" t="s">
        <v>52</v>
      </c>
      <c r="D939" s="63" t="str">
        <f t="shared" si="62"/>
        <v>JAPOMA</v>
      </c>
      <c r="E939" s="63" t="str">
        <f t="shared" si="63"/>
        <v>PIERRE</v>
      </c>
      <c r="F939" s="57"/>
      <c r="G939" s="57">
        <v>500</v>
      </c>
      <c r="H939" s="64">
        <f t="shared" si="60"/>
        <v>25</v>
      </c>
      <c r="J939" s="65">
        <f t="shared" si="61"/>
        <v>3</v>
      </c>
    </row>
    <row r="940" spans="1:10">
      <c r="A940" s="60">
        <v>935</v>
      </c>
      <c r="B940" s="61">
        <v>43171</v>
      </c>
      <c r="C940" s="62" t="s">
        <v>33</v>
      </c>
      <c r="D940" s="63" t="str">
        <f t="shared" si="62"/>
        <v>SAINT NICALS</v>
      </c>
      <c r="E940" s="63" t="str">
        <f t="shared" si="63"/>
        <v>PIERRE</v>
      </c>
      <c r="F940" s="57"/>
      <c r="G940" s="57">
        <v>250</v>
      </c>
      <c r="H940" s="64">
        <f t="shared" si="60"/>
        <v>12.5</v>
      </c>
      <c r="J940" s="65">
        <f t="shared" si="61"/>
        <v>3</v>
      </c>
    </row>
    <row r="941" spans="1:10">
      <c r="A941" s="60">
        <v>936</v>
      </c>
      <c r="B941" s="61">
        <v>43171</v>
      </c>
      <c r="C941" s="62" t="s">
        <v>61</v>
      </c>
      <c r="D941" s="63">
        <f t="shared" si="62"/>
        <v>0</v>
      </c>
      <c r="E941" s="63" t="str">
        <f t="shared" si="63"/>
        <v>PIERRE</v>
      </c>
      <c r="F941" s="57"/>
      <c r="G941" s="57">
        <v>100</v>
      </c>
      <c r="H941" s="64">
        <f t="shared" si="60"/>
        <v>5</v>
      </c>
      <c r="J941" s="65">
        <f t="shared" si="61"/>
        <v>3</v>
      </c>
    </row>
    <row r="942" spans="1:10">
      <c r="A942" s="60">
        <v>937</v>
      </c>
      <c r="B942" s="61">
        <v>43171</v>
      </c>
      <c r="C942" s="62" t="s">
        <v>145</v>
      </c>
      <c r="D942" s="63" t="str">
        <f t="shared" si="62"/>
        <v>NGODI BAKOKO</v>
      </c>
      <c r="E942" s="63" t="str">
        <f t="shared" si="63"/>
        <v>PIERRE</v>
      </c>
      <c r="F942" s="57"/>
      <c r="G942" s="57">
        <v>10</v>
      </c>
      <c r="H942" s="64">
        <f t="shared" si="60"/>
        <v>0.5</v>
      </c>
      <c r="J942" s="65">
        <f t="shared" si="61"/>
        <v>3</v>
      </c>
    </row>
    <row r="943" spans="1:10">
      <c r="A943" s="60">
        <v>938</v>
      </c>
      <c r="B943" s="61">
        <v>43171</v>
      </c>
      <c r="C943" s="62" t="s">
        <v>152</v>
      </c>
      <c r="D943" s="63">
        <f t="shared" si="62"/>
        <v>0</v>
      </c>
      <c r="E943" s="63" t="str">
        <f t="shared" si="63"/>
        <v>PIERRE</v>
      </c>
      <c r="F943" s="57"/>
      <c r="G943" s="57">
        <v>700</v>
      </c>
      <c r="H943" s="64">
        <f t="shared" si="60"/>
        <v>35</v>
      </c>
      <c r="J943" s="65">
        <f t="shared" si="61"/>
        <v>3</v>
      </c>
    </row>
    <row r="944" spans="1:10">
      <c r="A944" s="60">
        <v>939</v>
      </c>
      <c r="B944" s="61">
        <v>43171</v>
      </c>
      <c r="C944" s="62" t="s">
        <v>135</v>
      </c>
      <c r="D944" s="63">
        <f t="shared" si="62"/>
        <v>0</v>
      </c>
      <c r="E944" s="63" t="str">
        <f t="shared" si="63"/>
        <v>PIERRE</v>
      </c>
      <c r="F944" s="57"/>
      <c r="G944" s="57">
        <v>500</v>
      </c>
      <c r="H944" s="64">
        <f t="shared" si="60"/>
        <v>25</v>
      </c>
      <c r="J944" s="65">
        <f t="shared" si="61"/>
        <v>3</v>
      </c>
    </row>
    <row r="945" spans="1:10">
      <c r="A945" s="60">
        <v>940</v>
      </c>
      <c r="B945" s="61">
        <v>43171</v>
      </c>
      <c r="C945" s="62" t="s">
        <v>140</v>
      </c>
      <c r="D945" s="63">
        <f t="shared" si="62"/>
        <v>0</v>
      </c>
      <c r="E945" s="63">
        <f t="shared" si="63"/>
        <v>0</v>
      </c>
      <c r="F945" s="57"/>
      <c r="G945" s="57">
        <v>700</v>
      </c>
      <c r="H945" s="64">
        <f t="shared" si="60"/>
        <v>35</v>
      </c>
      <c r="J945" s="65">
        <f t="shared" si="61"/>
        <v>3</v>
      </c>
    </row>
    <row r="946" spans="1:10">
      <c r="A946" s="60">
        <v>941</v>
      </c>
      <c r="B946" s="61">
        <v>43171</v>
      </c>
      <c r="C946" s="62" t="s">
        <v>24</v>
      </c>
      <c r="D946" s="63" t="str">
        <f t="shared" si="62"/>
        <v>YATICA</v>
      </c>
      <c r="E946" s="63" t="str">
        <f t="shared" si="63"/>
        <v>PIERRE</v>
      </c>
      <c r="F946" s="57"/>
      <c r="G946" s="57">
        <v>150</v>
      </c>
      <c r="H946" s="64">
        <f t="shared" si="60"/>
        <v>7.5</v>
      </c>
      <c r="J946" s="65">
        <f t="shared" si="61"/>
        <v>3</v>
      </c>
    </row>
    <row r="947" spans="1:10">
      <c r="A947" s="60">
        <v>942</v>
      </c>
      <c r="B947" s="61">
        <v>43171</v>
      </c>
      <c r="C947" s="62" t="s">
        <v>165</v>
      </c>
      <c r="D947" s="63" t="str">
        <f t="shared" si="62"/>
        <v>YATIKA</v>
      </c>
      <c r="E947" s="63" t="str">
        <f t="shared" si="63"/>
        <v>BORIS</v>
      </c>
      <c r="F947" s="57"/>
      <c r="G947" s="57">
        <v>300</v>
      </c>
      <c r="H947" s="64">
        <f t="shared" si="60"/>
        <v>15</v>
      </c>
      <c r="J947" s="65">
        <f t="shared" si="61"/>
        <v>3</v>
      </c>
    </row>
    <row r="948" spans="1:10">
      <c r="A948" s="60">
        <v>943</v>
      </c>
      <c r="B948" s="61">
        <v>43171</v>
      </c>
      <c r="C948" s="62" t="s">
        <v>59</v>
      </c>
      <c r="D948" s="63" t="str">
        <f t="shared" si="62"/>
        <v>YASSA</v>
      </c>
      <c r="E948" s="63" t="str">
        <f t="shared" si="63"/>
        <v>BORIS</v>
      </c>
      <c r="F948" s="57"/>
      <c r="G948" s="57">
        <v>100</v>
      </c>
      <c r="H948" s="64">
        <f t="shared" si="60"/>
        <v>5</v>
      </c>
      <c r="J948" s="65">
        <f t="shared" si="61"/>
        <v>3</v>
      </c>
    </row>
    <row r="949" spans="1:10">
      <c r="A949" s="60">
        <v>944</v>
      </c>
      <c r="B949" s="61">
        <v>43171</v>
      </c>
      <c r="C949" s="62" t="s">
        <v>153</v>
      </c>
      <c r="D949" s="63">
        <f t="shared" si="62"/>
        <v>0</v>
      </c>
      <c r="E949" s="63" t="str">
        <f t="shared" si="63"/>
        <v>PIERRE</v>
      </c>
      <c r="F949" s="57"/>
      <c r="G949" s="57">
        <v>90</v>
      </c>
      <c r="H949" s="64">
        <f t="shared" si="60"/>
        <v>4.5</v>
      </c>
      <c r="J949" s="65">
        <f t="shared" si="61"/>
        <v>3</v>
      </c>
    </row>
    <row r="950" spans="1:10">
      <c r="A950" s="60">
        <v>945</v>
      </c>
      <c r="B950" s="61">
        <v>43171</v>
      </c>
      <c r="C950" s="62" t="s">
        <v>105</v>
      </c>
      <c r="D950" s="63">
        <f t="shared" si="62"/>
        <v>0</v>
      </c>
      <c r="E950" s="63" t="str">
        <f t="shared" si="63"/>
        <v>BORIS</v>
      </c>
      <c r="F950" s="57"/>
      <c r="G950" s="57">
        <v>60</v>
      </c>
      <c r="H950" s="64">
        <f t="shared" si="60"/>
        <v>3</v>
      </c>
      <c r="J950" s="65">
        <f t="shared" si="61"/>
        <v>3</v>
      </c>
    </row>
    <row r="951" spans="1:10">
      <c r="A951" s="60">
        <v>946</v>
      </c>
      <c r="B951" s="61">
        <v>43172</v>
      </c>
      <c r="C951" s="62" t="s">
        <v>96</v>
      </c>
      <c r="D951" s="63">
        <f t="shared" si="62"/>
        <v>0</v>
      </c>
      <c r="E951" s="63" t="str">
        <f t="shared" si="63"/>
        <v>PIERRE</v>
      </c>
      <c r="F951" s="57"/>
      <c r="G951" s="57">
        <v>200</v>
      </c>
      <c r="H951" s="64">
        <f t="shared" si="60"/>
        <v>10</v>
      </c>
      <c r="J951" s="65">
        <f t="shared" si="61"/>
        <v>3</v>
      </c>
    </row>
    <row r="952" spans="1:10">
      <c r="A952" s="60">
        <v>947</v>
      </c>
      <c r="B952" s="61">
        <v>43172</v>
      </c>
      <c r="C952" s="62" t="s">
        <v>48</v>
      </c>
      <c r="D952" s="63">
        <f t="shared" si="62"/>
        <v>0</v>
      </c>
      <c r="E952" s="63" t="str">
        <f t="shared" si="63"/>
        <v>PIERRE</v>
      </c>
      <c r="F952" s="57"/>
      <c r="G952" s="57">
        <v>200</v>
      </c>
      <c r="H952" s="64">
        <f t="shared" si="60"/>
        <v>10</v>
      </c>
      <c r="J952" s="65">
        <f t="shared" si="61"/>
        <v>3</v>
      </c>
    </row>
    <row r="953" spans="1:10">
      <c r="A953" s="60">
        <v>948</v>
      </c>
      <c r="B953" s="61">
        <v>43172</v>
      </c>
      <c r="C953" s="62" t="s">
        <v>153</v>
      </c>
      <c r="D953" s="63">
        <f t="shared" si="62"/>
        <v>0</v>
      </c>
      <c r="E953" s="63" t="str">
        <f t="shared" si="63"/>
        <v>PIERRE</v>
      </c>
      <c r="F953" s="57"/>
      <c r="G953" s="57">
        <v>177</v>
      </c>
      <c r="H953" s="64">
        <f t="shared" si="60"/>
        <v>8.85</v>
      </c>
      <c r="J953" s="65">
        <f t="shared" si="61"/>
        <v>3</v>
      </c>
    </row>
    <row r="954" spans="1:10">
      <c r="A954" s="60">
        <v>949</v>
      </c>
      <c r="B954" s="61">
        <v>43172</v>
      </c>
      <c r="C954" s="62" t="s">
        <v>166</v>
      </c>
      <c r="D954" s="63">
        <f t="shared" si="62"/>
        <v>0</v>
      </c>
      <c r="E954" s="63" t="str">
        <f t="shared" si="63"/>
        <v>PIERRE</v>
      </c>
      <c r="F954" s="57"/>
      <c r="G954" s="57">
        <v>50</v>
      </c>
      <c r="H954" s="64">
        <f t="shared" si="60"/>
        <v>2.5</v>
      </c>
      <c r="J954" s="65">
        <f t="shared" si="61"/>
        <v>3</v>
      </c>
    </row>
    <row r="955" spans="1:10">
      <c r="A955" s="60">
        <v>950</v>
      </c>
      <c r="B955" s="61">
        <v>43172</v>
      </c>
      <c r="C955" s="62" t="s">
        <v>233</v>
      </c>
      <c r="D955" s="63" t="str">
        <f t="shared" si="62"/>
        <v>CARREFOUR NKONGMONDO</v>
      </c>
      <c r="E955" s="63" t="str">
        <f t="shared" si="63"/>
        <v>PIERRE</v>
      </c>
      <c r="F955" s="57"/>
      <c r="G955" s="57">
        <v>100</v>
      </c>
      <c r="H955" s="64">
        <f t="shared" si="60"/>
        <v>5</v>
      </c>
      <c r="J955" s="65">
        <f t="shared" si="61"/>
        <v>3</v>
      </c>
    </row>
    <row r="956" spans="1:10">
      <c r="A956" s="60">
        <v>951</v>
      </c>
      <c r="B956" s="61">
        <v>43172</v>
      </c>
      <c r="C956" s="62" t="s">
        <v>168</v>
      </c>
      <c r="D956" s="63" t="str">
        <f t="shared" si="62"/>
        <v>BOIS DES SINGES</v>
      </c>
      <c r="E956" s="63" t="str">
        <f t="shared" si="63"/>
        <v>BORIS</v>
      </c>
      <c r="F956" s="57"/>
      <c r="G956" s="57">
        <v>200</v>
      </c>
      <c r="H956" s="64">
        <f t="shared" si="60"/>
        <v>10</v>
      </c>
      <c r="J956" s="65">
        <f t="shared" si="61"/>
        <v>3</v>
      </c>
    </row>
    <row r="957" spans="1:10">
      <c r="A957" s="60">
        <v>952</v>
      </c>
      <c r="B957" s="61">
        <v>43172</v>
      </c>
      <c r="C957" s="62" t="s">
        <v>8</v>
      </c>
      <c r="D957" s="63" t="str">
        <f t="shared" si="62"/>
        <v>NGODI BAKOKO</v>
      </c>
      <c r="E957" s="63" t="str">
        <f t="shared" si="63"/>
        <v>BORIS</v>
      </c>
      <c r="F957" s="57"/>
      <c r="G957" s="57">
        <v>700</v>
      </c>
      <c r="H957" s="64">
        <f t="shared" si="60"/>
        <v>35</v>
      </c>
      <c r="J957" s="65">
        <f t="shared" si="61"/>
        <v>3</v>
      </c>
    </row>
    <row r="958" spans="1:10">
      <c r="A958" s="60">
        <v>953</v>
      </c>
      <c r="B958" s="61">
        <v>43172</v>
      </c>
      <c r="C958" s="62" t="s">
        <v>123</v>
      </c>
      <c r="D958" s="63" t="str">
        <f t="shared" si="62"/>
        <v>ARI-FACE NEPTUNE</v>
      </c>
      <c r="E958" s="63" t="str">
        <f t="shared" si="63"/>
        <v>PIERRE</v>
      </c>
      <c r="F958" s="57"/>
      <c r="G958" s="57">
        <v>700</v>
      </c>
      <c r="H958" s="64">
        <f t="shared" si="60"/>
        <v>35</v>
      </c>
      <c r="J958" s="65">
        <f t="shared" si="61"/>
        <v>3</v>
      </c>
    </row>
    <row r="959" spans="1:10">
      <c r="A959" s="60">
        <v>954</v>
      </c>
      <c r="B959" s="61">
        <v>43172</v>
      </c>
      <c r="C959" s="62" t="s">
        <v>102</v>
      </c>
      <c r="D959" s="63" t="str">
        <f t="shared" si="62"/>
        <v xml:space="preserve">  CARREFOUR ARI</v>
      </c>
      <c r="E959" s="63" t="str">
        <f t="shared" si="63"/>
        <v>BORIS</v>
      </c>
      <c r="F959" s="57"/>
      <c r="G959" s="57">
        <v>500</v>
      </c>
      <c r="H959" s="64">
        <f t="shared" si="60"/>
        <v>25</v>
      </c>
      <c r="J959" s="65">
        <f t="shared" si="61"/>
        <v>3</v>
      </c>
    </row>
    <row r="960" spans="1:10">
      <c r="A960" s="60">
        <v>955</v>
      </c>
      <c r="B960" s="61">
        <v>43172</v>
      </c>
      <c r="C960" s="62" t="s">
        <v>13</v>
      </c>
      <c r="D960" s="63" t="str">
        <f t="shared" si="62"/>
        <v>BRAZZAVILLE</v>
      </c>
      <c r="E960" s="63" t="str">
        <f t="shared" si="63"/>
        <v>PIERRE</v>
      </c>
      <c r="F960" s="57"/>
      <c r="G960" s="57">
        <v>100</v>
      </c>
      <c r="H960" s="64">
        <f t="shared" si="60"/>
        <v>5</v>
      </c>
      <c r="J960" s="65">
        <f t="shared" si="61"/>
        <v>3</v>
      </c>
    </row>
    <row r="961" spans="1:10">
      <c r="A961" s="60">
        <v>956</v>
      </c>
      <c r="B961" s="61">
        <v>43172</v>
      </c>
      <c r="C961" s="62" t="s">
        <v>47</v>
      </c>
      <c r="D961" s="63">
        <f t="shared" si="62"/>
        <v>0</v>
      </c>
      <c r="E961" s="63" t="str">
        <f t="shared" si="63"/>
        <v>PIERRE</v>
      </c>
      <c r="F961" s="57"/>
      <c r="G961" s="57">
        <v>100</v>
      </c>
      <c r="H961" s="64">
        <f t="shared" si="60"/>
        <v>5</v>
      </c>
      <c r="J961" s="65">
        <f t="shared" si="61"/>
        <v>3</v>
      </c>
    </row>
    <row r="962" spans="1:10">
      <c r="A962" s="60">
        <v>957</v>
      </c>
      <c r="B962" s="61">
        <v>43172</v>
      </c>
      <c r="C962" s="62" t="s">
        <v>17</v>
      </c>
      <c r="D962" s="63">
        <f t="shared" si="62"/>
        <v>0</v>
      </c>
      <c r="E962" s="63" t="str">
        <f t="shared" si="63"/>
        <v>PIERRE</v>
      </c>
      <c r="F962" s="57"/>
      <c r="G962" s="57">
        <v>150</v>
      </c>
      <c r="H962" s="64">
        <f t="shared" si="60"/>
        <v>7.5</v>
      </c>
      <c r="J962" s="65">
        <f t="shared" si="61"/>
        <v>3</v>
      </c>
    </row>
    <row r="963" spans="1:10">
      <c r="A963" s="60">
        <v>958</v>
      </c>
      <c r="B963" s="61">
        <v>43172</v>
      </c>
      <c r="C963" s="62" t="s">
        <v>145</v>
      </c>
      <c r="D963" s="63" t="str">
        <f t="shared" si="62"/>
        <v>NGODI BAKOKO</v>
      </c>
      <c r="E963" s="63" t="str">
        <f t="shared" si="63"/>
        <v>PIERRE</v>
      </c>
      <c r="F963" s="57"/>
      <c r="G963" s="57">
        <v>190</v>
      </c>
      <c r="H963" s="64">
        <f t="shared" si="60"/>
        <v>9.5</v>
      </c>
      <c r="J963" s="65">
        <f t="shared" si="61"/>
        <v>3</v>
      </c>
    </row>
    <row r="964" spans="1:10">
      <c r="A964" s="60">
        <v>959</v>
      </c>
      <c r="B964" s="61">
        <v>43172</v>
      </c>
      <c r="C964" s="62" t="s">
        <v>88</v>
      </c>
      <c r="D964" s="63">
        <f t="shared" si="62"/>
        <v>0</v>
      </c>
      <c r="E964" s="63" t="str">
        <f t="shared" si="63"/>
        <v>PIERRE</v>
      </c>
      <c r="F964" s="57"/>
      <c r="G964" s="57">
        <v>200</v>
      </c>
      <c r="H964" s="64">
        <f t="shared" si="60"/>
        <v>10</v>
      </c>
      <c r="J964" s="65">
        <f t="shared" si="61"/>
        <v>3</v>
      </c>
    </row>
    <row r="965" spans="1:10">
      <c r="A965" s="60">
        <v>960</v>
      </c>
      <c r="B965" s="61">
        <v>43172</v>
      </c>
      <c r="C965" s="62" t="s">
        <v>57</v>
      </c>
      <c r="D965" s="63">
        <f t="shared" si="62"/>
        <v>0</v>
      </c>
      <c r="E965" s="63" t="str">
        <f t="shared" si="63"/>
        <v>PIERRE</v>
      </c>
      <c r="F965" s="57"/>
      <c r="G965" s="57">
        <v>350</v>
      </c>
      <c r="H965" s="64">
        <f t="shared" si="60"/>
        <v>17.5</v>
      </c>
      <c r="J965" s="65">
        <f t="shared" si="61"/>
        <v>3</v>
      </c>
    </row>
    <row r="966" spans="1:10">
      <c r="A966" s="60">
        <v>961</v>
      </c>
      <c r="B966" s="61">
        <v>43172</v>
      </c>
      <c r="C966" s="62" t="s">
        <v>75</v>
      </c>
      <c r="D966" s="63" t="str">
        <f t="shared" si="62"/>
        <v>JAPOMA</v>
      </c>
      <c r="E966" s="63" t="str">
        <f t="shared" si="63"/>
        <v>PIERRE</v>
      </c>
      <c r="F966" s="57"/>
      <c r="G966" s="57">
        <v>150</v>
      </c>
      <c r="H966" s="64">
        <f t="shared" si="60"/>
        <v>7.5</v>
      </c>
      <c r="J966" s="65">
        <f t="shared" si="61"/>
        <v>3</v>
      </c>
    </row>
    <row r="967" spans="1:10">
      <c r="A967" s="60">
        <v>962</v>
      </c>
      <c r="B967" s="61">
        <v>43172</v>
      </c>
      <c r="C967" s="62" t="s">
        <v>95</v>
      </c>
      <c r="D967" s="63" t="str">
        <f t="shared" si="62"/>
        <v>ZONE DE RECASEMENT</v>
      </c>
      <c r="E967" s="63" t="str">
        <f t="shared" si="63"/>
        <v>BORIS</v>
      </c>
      <c r="F967" s="57"/>
      <c r="G967" s="57">
        <v>100</v>
      </c>
      <c r="H967" s="64">
        <f t="shared" ref="H967:H1005" si="64">(F967+G967)/20</f>
        <v>5</v>
      </c>
      <c r="J967" s="65">
        <f t="shared" ref="J967:J1005" si="65">IF(AND(B967&gt;=$K$4,B967&lt;=$K$5),MONTH(B967),0)</f>
        <v>3</v>
      </c>
    </row>
    <row r="968" spans="1:10">
      <c r="A968" s="60">
        <v>963</v>
      </c>
      <c r="B968" s="61">
        <v>43172</v>
      </c>
      <c r="C968" s="62" t="s">
        <v>55</v>
      </c>
      <c r="D968" s="63">
        <f t="shared" si="62"/>
        <v>0</v>
      </c>
      <c r="E968" s="63" t="str">
        <f t="shared" si="63"/>
        <v>BORIS</v>
      </c>
      <c r="F968" s="57"/>
      <c r="G968" s="57">
        <v>100</v>
      </c>
      <c r="H968" s="64">
        <f t="shared" si="64"/>
        <v>5</v>
      </c>
      <c r="J968" s="65">
        <f t="shared" si="65"/>
        <v>3</v>
      </c>
    </row>
    <row r="969" spans="1:10">
      <c r="A969" s="60">
        <v>964</v>
      </c>
      <c r="B969" s="61">
        <v>43172</v>
      </c>
      <c r="C969" s="62" t="s">
        <v>184</v>
      </c>
      <c r="D969" s="63">
        <f t="shared" si="62"/>
        <v>0</v>
      </c>
      <c r="E969" s="63" t="str">
        <f t="shared" si="63"/>
        <v>PIERRE</v>
      </c>
      <c r="F969" s="57"/>
      <c r="G969" s="57">
        <v>100</v>
      </c>
      <c r="H969" s="64">
        <f t="shared" si="64"/>
        <v>5</v>
      </c>
      <c r="J969" s="65">
        <f t="shared" si="65"/>
        <v>3</v>
      </c>
    </row>
    <row r="970" spans="1:10">
      <c r="A970" s="60">
        <v>965</v>
      </c>
      <c r="B970" s="61">
        <v>43172</v>
      </c>
      <c r="C970" s="62" t="s">
        <v>108</v>
      </c>
      <c r="D970" s="63">
        <f t="shared" si="62"/>
        <v>0</v>
      </c>
      <c r="E970" s="63" t="str">
        <f t="shared" si="63"/>
        <v>BORIS</v>
      </c>
      <c r="F970" s="57"/>
      <c r="G970" s="57">
        <v>150</v>
      </c>
      <c r="H970" s="64">
        <f t="shared" si="64"/>
        <v>7.5</v>
      </c>
      <c r="J970" s="65">
        <f t="shared" si="65"/>
        <v>3</v>
      </c>
    </row>
    <row r="971" spans="1:10">
      <c r="A971" s="60">
        <v>966</v>
      </c>
      <c r="B971" s="61">
        <v>43172</v>
      </c>
      <c r="C971" s="62" t="s">
        <v>140</v>
      </c>
      <c r="D971" s="63">
        <f t="shared" si="62"/>
        <v>0</v>
      </c>
      <c r="E971" s="63">
        <f t="shared" si="63"/>
        <v>0</v>
      </c>
      <c r="F971" s="57"/>
      <c r="G971" s="57">
        <v>700</v>
      </c>
      <c r="H971" s="64">
        <f t="shared" si="64"/>
        <v>35</v>
      </c>
      <c r="J971" s="65">
        <f t="shared" si="65"/>
        <v>3</v>
      </c>
    </row>
    <row r="972" spans="1:10">
      <c r="A972" s="60">
        <v>967</v>
      </c>
      <c r="B972" s="61">
        <v>43173</v>
      </c>
      <c r="C972" s="62" t="s">
        <v>163</v>
      </c>
      <c r="D972" s="63" t="str">
        <f t="shared" si="62"/>
        <v>NGODI BAKOKO</v>
      </c>
      <c r="E972" s="63" t="str">
        <f t="shared" si="63"/>
        <v>PIERRE</v>
      </c>
      <c r="F972" s="57"/>
      <c r="G972" s="57">
        <v>100</v>
      </c>
      <c r="H972" s="64">
        <f t="shared" si="64"/>
        <v>5</v>
      </c>
      <c r="J972" s="65">
        <f t="shared" si="65"/>
        <v>3</v>
      </c>
    </row>
    <row r="973" spans="1:10">
      <c r="A973" s="60">
        <v>968</v>
      </c>
      <c r="B973" s="61">
        <v>43173</v>
      </c>
      <c r="C973" s="62" t="s">
        <v>254</v>
      </c>
      <c r="D973" s="63" t="str">
        <f t="shared" si="62"/>
        <v>LOGBABA</v>
      </c>
      <c r="E973" s="63" t="str">
        <f t="shared" si="63"/>
        <v>PIERRE</v>
      </c>
      <c r="F973" s="57"/>
      <c r="G973" s="57">
        <v>100</v>
      </c>
      <c r="H973" s="64">
        <f t="shared" si="64"/>
        <v>5</v>
      </c>
      <c r="J973" s="65">
        <f t="shared" si="65"/>
        <v>3</v>
      </c>
    </row>
    <row r="974" spans="1:10">
      <c r="A974" s="60">
        <v>969</v>
      </c>
      <c r="B974" s="61">
        <v>43173</v>
      </c>
      <c r="C974" s="62" t="s">
        <v>144</v>
      </c>
      <c r="D974" s="63">
        <f t="shared" si="62"/>
        <v>0</v>
      </c>
      <c r="E974" s="63" t="str">
        <f t="shared" si="63"/>
        <v>PIERRE</v>
      </c>
      <c r="F974" s="57"/>
      <c r="G974" s="57">
        <v>350</v>
      </c>
      <c r="H974" s="64">
        <f t="shared" si="64"/>
        <v>17.5</v>
      </c>
      <c r="J974" s="65">
        <f t="shared" si="65"/>
        <v>3</v>
      </c>
    </row>
    <row r="975" spans="1:10">
      <c r="A975" s="60">
        <v>970</v>
      </c>
      <c r="B975" s="61">
        <v>43173</v>
      </c>
      <c r="C975" s="62" t="s">
        <v>7</v>
      </c>
      <c r="D975" s="63" t="str">
        <f t="shared" si="62"/>
        <v>NGODI BAKOKO</v>
      </c>
      <c r="E975" s="63" t="str">
        <f t="shared" si="63"/>
        <v>BORIS</v>
      </c>
      <c r="F975" s="57"/>
      <c r="G975" s="57">
        <v>130</v>
      </c>
      <c r="H975" s="64">
        <f t="shared" si="64"/>
        <v>6.5</v>
      </c>
      <c r="J975" s="65">
        <f t="shared" si="65"/>
        <v>3</v>
      </c>
    </row>
    <row r="976" spans="1:10">
      <c r="A976" s="60">
        <v>971</v>
      </c>
      <c r="B976" s="61">
        <v>43173</v>
      </c>
      <c r="C976" s="62" t="s">
        <v>18</v>
      </c>
      <c r="D976" s="63" t="str">
        <f t="shared" si="62"/>
        <v>YATIKA</v>
      </c>
      <c r="E976" s="63" t="str">
        <f t="shared" si="63"/>
        <v>PIERRE</v>
      </c>
      <c r="F976" s="57"/>
      <c r="G976" s="57">
        <v>700</v>
      </c>
      <c r="H976" s="64">
        <f t="shared" si="64"/>
        <v>35</v>
      </c>
      <c r="J976" s="65">
        <f t="shared" si="65"/>
        <v>3</v>
      </c>
    </row>
    <row r="977" spans="1:10">
      <c r="A977" s="60">
        <v>972</v>
      </c>
      <c r="B977" s="61">
        <v>43173</v>
      </c>
      <c r="C977" s="62" t="s">
        <v>137</v>
      </c>
      <c r="D977" s="63">
        <f t="shared" si="62"/>
        <v>0</v>
      </c>
      <c r="E977" s="63" t="str">
        <f t="shared" si="63"/>
        <v>PIERRE</v>
      </c>
      <c r="F977" s="57"/>
      <c r="G977" s="57">
        <v>100</v>
      </c>
      <c r="H977" s="64">
        <f t="shared" si="64"/>
        <v>5</v>
      </c>
      <c r="J977" s="65">
        <f t="shared" si="65"/>
        <v>3</v>
      </c>
    </row>
    <row r="978" spans="1:10">
      <c r="A978" s="60">
        <v>973</v>
      </c>
      <c r="B978" s="61">
        <v>43173</v>
      </c>
      <c r="C978" s="62" t="s">
        <v>81</v>
      </c>
      <c r="D978" s="63">
        <f t="shared" si="62"/>
        <v>0</v>
      </c>
      <c r="E978" s="63" t="str">
        <f t="shared" si="63"/>
        <v>PIERRE</v>
      </c>
      <c r="F978" s="57"/>
      <c r="G978" s="57">
        <v>50</v>
      </c>
      <c r="H978" s="64">
        <f t="shared" si="64"/>
        <v>2.5</v>
      </c>
      <c r="J978" s="65">
        <f t="shared" si="65"/>
        <v>3</v>
      </c>
    </row>
    <row r="979" spans="1:10">
      <c r="A979" s="60">
        <v>974</v>
      </c>
      <c r="B979" s="61">
        <v>43173</v>
      </c>
      <c r="C979" s="62" t="s">
        <v>119</v>
      </c>
      <c r="D979" s="63" t="str">
        <f t="shared" si="62"/>
        <v>NKOLBON</v>
      </c>
      <c r="E979" s="63" t="str">
        <f t="shared" si="63"/>
        <v>BORIS</v>
      </c>
      <c r="F979" s="57"/>
      <c r="G979" s="57">
        <v>100</v>
      </c>
      <c r="H979" s="64">
        <f t="shared" si="64"/>
        <v>5</v>
      </c>
      <c r="J979" s="65">
        <f t="shared" si="65"/>
        <v>3</v>
      </c>
    </row>
    <row r="980" spans="1:10">
      <c r="A980" s="60">
        <v>975</v>
      </c>
      <c r="B980" s="61">
        <v>43173</v>
      </c>
      <c r="C980" s="62" t="s">
        <v>56</v>
      </c>
      <c r="D980" s="63" t="str">
        <f t="shared" si="62"/>
        <v>CARREFOUR ARI</v>
      </c>
      <c r="E980" s="63" t="str">
        <f t="shared" si="63"/>
        <v>BORIS</v>
      </c>
      <c r="F980" s="57"/>
      <c r="G980" s="57">
        <v>700</v>
      </c>
      <c r="H980" s="64">
        <f t="shared" si="64"/>
        <v>35</v>
      </c>
      <c r="J980" s="65">
        <f t="shared" si="65"/>
        <v>3</v>
      </c>
    </row>
    <row r="981" spans="1:10">
      <c r="A981" s="60">
        <v>976</v>
      </c>
      <c r="B981" s="61">
        <v>43173</v>
      </c>
      <c r="C981" s="62" t="s">
        <v>177</v>
      </c>
      <c r="D981" s="63" t="str">
        <f t="shared" si="62"/>
        <v>BWANG</v>
      </c>
      <c r="E981" s="63" t="str">
        <f t="shared" si="63"/>
        <v>BORIS</v>
      </c>
      <c r="F981" s="57"/>
      <c r="G981" s="57">
        <v>250</v>
      </c>
      <c r="H981" s="64">
        <f t="shared" si="64"/>
        <v>12.5</v>
      </c>
      <c r="J981" s="65">
        <f t="shared" si="65"/>
        <v>3</v>
      </c>
    </row>
    <row r="982" spans="1:10">
      <c r="A982" s="60">
        <v>977</v>
      </c>
      <c r="B982" s="61">
        <v>43173</v>
      </c>
      <c r="C982" s="62" t="s">
        <v>83</v>
      </c>
      <c r="D982" s="63">
        <f t="shared" si="62"/>
        <v>0</v>
      </c>
      <c r="E982" s="63" t="str">
        <f t="shared" si="63"/>
        <v>BORIS</v>
      </c>
      <c r="F982" s="57"/>
      <c r="G982" s="57">
        <v>200</v>
      </c>
      <c r="H982" s="64">
        <f t="shared" si="64"/>
        <v>10</v>
      </c>
      <c r="J982" s="65">
        <f t="shared" si="65"/>
        <v>3</v>
      </c>
    </row>
    <row r="983" spans="1:10">
      <c r="A983" s="60">
        <v>978</v>
      </c>
      <c r="B983" s="61">
        <v>43173</v>
      </c>
      <c r="C983" s="62" t="s">
        <v>117</v>
      </c>
      <c r="D983" s="63">
        <f t="shared" si="62"/>
        <v>0</v>
      </c>
      <c r="E983" s="63" t="str">
        <f t="shared" si="63"/>
        <v>PIERRE</v>
      </c>
      <c r="F983" s="57"/>
      <c r="G983" s="57">
        <v>350</v>
      </c>
      <c r="H983" s="64">
        <f t="shared" si="64"/>
        <v>17.5</v>
      </c>
      <c r="J983" s="65">
        <f t="shared" si="65"/>
        <v>3</v>
      </c>
    </row>
    <row r="984" spans="1:10">
      <c r="A984" s="60">
        <v>979</v>
      </c>
      <c r="B984" s="61">
        <v>43173</v>
      </c>
      <c r="C984" s="62" t="s">
        <v>32</v>
      </c>
      <c r="D984" s="63">
        <f t="shared" si="62"/>
        <v>0</v>
      </c>
      <c r="E984" s="63" t="str">
        <f t="shared" si="63"/>
        <v>BORIS</v>
      </c>
      <c r="F984" s="57"/>
      <c r="G984" s="57">
        <v>128</v>
      </c>
      <c r="H984" s="64">
        <f t="shared" si="64"/>
        <v>6.4</v>
      </c>
      <c r="J984" s="65">
        <f t="shared" si="65"/>
        <v>3</v>
      </c>
    </row>
    <row r="985" spans="1:10">
      <c r="A985" s="60">
        <v>980</v>
      </c>
      <c r="B985" s="61">
        <v>43173</v>
      </c>
      <c r="C985" s="62" t="s">
        <v>135</v>
      </c>
      <c r="D985" s="63">
        <f t="shared" si="62"/>
        <v>0</v>
      </c>
      <c r="E985" s="63" t="str">
        <f t="shared" si="63"/>
        <v>PIERRE</v>
      </c>
      <c r="F985" s="57"/>
      <c r="G985" s="57">
        <v>400</v>
      </c>
      <c r="H985" s="64">
        <f t="shared" si="64"/>
        <v>20</v>
      </c>
      <c r="J985" s="65">
        <f t="shared" si="65"/>
        <v>3</v>
      </c>
    </row>
    <row r="986" spans="1:10">
      <c r="A986" s="60">
        <v>981</v>
      </c>
      <c r="B986" s="61">
        <v>43173</v>
      </c>
      <c r="C986" s="62" t="s">
        <v>115</v>
      </c>
      <c r="D986" s="63" t="str">
        <f t="shared" si="62"/>
        <v>BRAZZAVILLE</v>
      </c>
      <c r="E986" s="63" t="str">
        <f t="shared" si="63"/>
        <v>BORIS</v>
      </c>
      <c r="F986" s="57"/>
      <c r="G986" s="57">
        <v>100</v>
      </c>
      <c r="H986" s="64">
        <f t="shared" si="64"/>
        <v>5</v>
      </c>
      <c r="J986" s="65">
        <f t="shared" si="65"/>
        <v>3</v>
      </c>
    </row>
    <row r="987" spans="1:10">
      <c r="A987" s="60">
        <v>982</v>
      </c>
      <c r="B987" s="61">
        <v>43173</v>
      </c>
      <c r="C987" s="62" t="s">
        <v>113</v>
      </c>
      <c r="D987" s="63" t="str">
        <f t="shared" si="62"/>
        <v>DAKAR</v>
      </c>
      <c r="E987" s="63" t="str">
        <f t="shared" si="63"/>
        <v>PIERRE</v>
      </c>
      <c r="F987" s="57"/>
      <c r="G987" s="57">
        <v>120</v>
      </c>
      <c r="H987" s="64">
        <f t="shared" si="64"/>
        <v>6</v>
      </c>
      <c r="J987" s="65">
        <f t="shared" si="65"/>
        <v>3</v>
      </c>
    </row>
    <row r="988" spans="1:10">
      <c r="A988" s="60">
        <v>983</v>
      </c>
      <c r="B988" s="61">
        <v>43173</v>
      </c>
      <c r="C988" s="62" t="s">
        <v>64</v>
      </c>
      <c r="D988" s="63" t="str">
        <f t="shared" si="62"/>
        <v>MAETURE</v>
      </c>
      <c r="E988" s="63" t="str">
        <f t="shared" si="63"/>
        <v>PIERRE</v>
      </c>
      <c r="F988" s="57"/>
      <c r="G988" s="57">
        <v>150</v>
      </c>
      <c r="H988" s="64">
        <f t="shared" si="64"/>
        <v>7.5</v>
      </c>
      <c r="J988" s="65">
        <f t="shared" si="65"/>
        <v>3</v>
      </c>
    </row>
    <row r="989" spans="1:10">
      <c r="A989" s="60">
        <v>984</v>
      </c>
      <c r="B989" s="61">
        <v>43173</v>
      </c>
      <c r="C989" s="62" t="s">
        <v>28</v>
      </c>
      <c r="D989" s="63">
        <f t="shared" si="62"/>
        <v>0</v>
      </c>
      <c r="E989" s="63" t="str">
        <f t="shared" si="63"/>
        <v>PIERRE</v>
      </c>
      <c r="F989" s="57"/>
      <c r="G989" s="57">
        <v>200</v>
      </c>
      <c r="H989" s="64">
        <f t="shared" si="64"/>
        <v>10</v>
      </c>
      <c r="J989" s="65">
        <f t="shared" si="65"/>
        <v>3</v>
      </c>
    </row>
    <row r="990" spans="1:10">
      <c r="A990" s="60">
        <v>985</v>
      </c>
      <c r="B990" s="61">
        <v>43173</v>
      </c>
      <c r="C990" s="62" t="s">
        <v>23</v>
      </c>
      <c r="D990" s="63">
        <f t="shared" si="62"/>
        <v>0</v>
      </c>
      <c r="E990" s="63" t="str">
        <f t="shared" si="63"/>
        <v>PIERRE</v>
      </c>
      <c r="F990" s="57"/>
      <c r="G990" s="57">
        <v>150</v>
      </c>
      <c r="H990" s="64">
        <f t="shared" si="64"/>
        <v>7.5</v>
      </c>
      <c r="J990" s="65">
        <f t="shared" si="65"/>
        <v>3</v>
      </c>
    </row>
    <row r="991" spans="1:10">
      <c r="A991" s="60">
        <v>986</v>
      </c>
      <c r="B991" s="61">
        <v>43173</v>
      </c>
      <c r="C991" s="62" t="s">
        <v>16</v>
      </c>
      <c r="D991" s="63">
        <f t="shared" si="62"/>
        <v>0</v>
      </c>
      <c r="E991" s="63" t="str">
        <f t="shared" si="63"/>
        <v>PIERRE</v>
      </c>
      <c r="F991" s="57"/>
      <c r="G991" s="57">
        <v>100</v>
      </c>
      <c r="H991" s="64">
        <f t="shared" si="64"/>
        <v>5</v>
      </c>
      <c r="J991" s="65">
        <f t="shared" si="65"/>
        <v>3</v>
      </c>
    </row>
    <row r="992" spans="1:10">
      <c r="A992" s="60">
        <v>987</v>
      </c>
      <c r="B992" s="61">
        <v>43174</v>
      </c>
      <c r="C992" s="62" t="s">
        <v>124</v>
      </c>
      <c r="D992" s="63" t="str">
        <f t="shared" si="62"/>
        <v>ENTRÉE LYCEE</v>
      </c>
      <c r="E992" s="63" t="str">
        <f t="shared" si="63"/>
        <v>PIERRE</v>
      </c>
      <c r="F992" s="57"/>
      <c r="G992" s="57">
        <v>150</v>
      </c>
      <c r="H992" s="64">
        <f t="shared" si="64"/>
        <v>7.5</v>
      </c>
      <c r="J992" s="65">
        <f t="shared" si="65"/>
        <v>3</v>
      </c>
    </row>
    <row r="993" spans="1:10">
      <c r="A993" s="60">
        <v>988</v>
      </c>
      <c r="B993" s="61">
        <v>43174</v>
      </c>
      <c r="C993" s="62" t="s">
        <v>180</v>
      </c>
      <c r="D993" s="63" t="str">
        <f t="shared" si="62"/>
        <v>YATIKA</v>
      </c>
      <c r="E993" s="63" t="str">
        <f t="shared" si="63"/>
        <v>PIERRE</v>
      </c>
      <c r="F993" s="57"/>
      <c r="G993" s="57">
        <v>100</v>
      </c>
      <c r="H993" s="64">
        <f t="shared" si="64"/>
        <v>5</v>
      </c>
      <c r="J993" s="65">
        <f t="shared" si="65"/>
        <v>3</v>
      </c>
    </row>
    <row r="994" spans="1:10">
      <c r="A994" s="60">
        <v>989</v>
      </c>
      <c r="B994" s="61">
        <v>43174</v>
      </c>
      <c r="C994" s="62" t="s">
        <v>147</v>
      </c>
      <c r="D994" s="63" t="str">
        <f t="shared" si="62"/>
        <v>YATIKA</v>
      </c>
      <c r="E994" s="63" t="str">
        <f t="shared" si="63"/>
        <v>BORIS</v>
      </c>
      <c r="F994" s="57"/>
      <c r="G994" s="57">
        <v>200</v>
      </c>
      <c r="H994" s="64">
        <f t="shared" si="64"/>
        <v>10</v>
      </c>
      <c r="J994" s="65">
        <f t="shared" si="65"/>
        <v>3</v>
      </c>
    </row>
    <row r="995" spans="1:10">
      <c r="A995" s="60">
        <v>990</v>
      </c>
      <c r="B995" s="61">
        <v>43174</v>
      </c>
      <c r="C995" s="62" t="s">
        <v>73</v>
      </c>
      <c r="D995" s="63">
        <f t="shared" si="62"/>
        <v>0</v>
      </c>
      <c r="E995" s="63" t="str">
        <f t="shared" si="63"/>
        <v>PIERRE</v>
      </c>
      <c r="F995" s="57"/>
      <c r="G995" s="57">
        <v>90</v>
      </c>
      <c r="H995" s="64">
        <f t="shared" si="64"/>
        <v>4.5</v>
      </c>
      <c r="J995" s="65">
        <f t="shared" si="65"/>
        <v>3</v>
      </c>
    </row>
    <row r="996" spans="1:10">
      <c r="A996" s="60">
        <v>991</v>
      </c>
      <c r="B996" s="61">
        <v>43174</v>
      </c>
      <c r="C996" s="62" t="s">
        <v>4</v>
      </c>
      <c r="D996" s="63">
        <f t="shared" si="62"/>
        <v>0</v>
      </c>
      <c r="E996" s="63" t="str">
        <f t="shared" si="63"/>
        <v>PIERRE</v>
      </c>
      <c r="F996" s="57"/>
      <c r="G996" s="57">
        <v>60</v>
      </c>
      <c r="H996" s="64">
        <f t="shared" si="64"/>
        <v>3</v>
      </c>
      <c r="J996" s="65">
        <f t="shared" si="65"/>
        <v>3</v>
      </c>
    </row>
    <row r="997" spans="1:10">
      <c r="A997" s="60">
        <v>992</v>
      </c>
      <c r="B997" s="61">
        <v>43174</v>
      </c>
      <c r="C997" s="62" t="s">
        <v>140</v>
      </c>
      <c r="D997" s="63">
        <f t="shared" si="62"/>
        <v>0</v>
      </c>
      <c r="E997" s="63">
        <f t="shared" si="63"/>
        <v>0</v>
      </c>
      <c r="F997" s="57"/>
      <c r="G997" s="57">
        <v>700</v>
      </c>
      <c r="H997" s="64">
        <f t="shared" si="64"/>
        <v>35</v>
      </c>
      <c r="J997" s="65">
        <f t="shared" si="65"/>
        <v>3</v>
      </c>
    </row>
    <row r="998" spans="1:10">
      <c r="A998" s="60">
        <v>993</v>
      </c>
      <c r="B998" s="61">
        <v>43174</v>
      </c>
      <c r="C998" s="62" t="s">
        <v>77</v>
      </c>
      <c r="D998" s="63">
        <f t="shared" si="62"/>
        <v>0</v>
      </c>
      <c r="E998" s="63" t="str">
        <f t="shared" si="63"/>
        <v>BORIS</v>
      </c>
      <c r="F998" s="57"/>
      <c r="G998" s="57">
        <v>80</v>
      </c>
      <c r="H998" s="64">
        <f t="shared" si="64"/>
        <v>4</v>
      </c>
      <c r="J998" s="65">
        <f t="shared" si="65"/>
        <v>3</v>
      </c>
    </row>
    <row r="999" spans="1:10">
      <c r="A999" s="60">
        <v>994</v>
      </c>
      <c r="B999" s="61">
        <v>43174</v>
      </c>
      <c r="C999" s="62" t="s">
        <v>182</v>
      </c>
      <c r="D999" s="63" t="str">
        <f t="shared" si="62"/>
        <v>ZONE DE RECASEMENT</v>
      </c>
      <c r="E999" s="63" t="str">
        <f t="shared" si="63"/>
        <v>BORIS</v>
      </c>
      <c r="F999" s="57"/>
      <c r="G999" s="57">
        <v>200</v>
      </c>
      <c r="H999" s="64">
        <f t="shared" si="64"/>
        <v>10</v>
      </c>
      <c r="J999" s="65">
        <f t="shared" si="65"/>
        <v>3</v>
      </c>
    </row>
    <row r="1000" spans="1:10">
      <c r="A1000" s="60">
        <v>995</v>
      </c>
      <c r="B1000" s="61">
        <v>43174</v>
      </c>
      <c r="C1000" s="62" t="s">
        <v>85</v>
      </c>
      <c r="D1000" s="63">
        <f t="shared" si="62"/>
        <v>0</v>
      </c>
      <c r="E1000" s="63" t="str">
        <f t="shared" si="63"/>
        <v>BORIS</v>
      </c>
      <c r="F1000" s="57"/>
      <c r="G1000" s="57">
        <v>120</v>
      </c>
      <c r="H1000" s="64">
        <f t="shared" si="64"/>
        <v>6</v>
      </c>
      <c r="J1000" s="65">
        <f t="shared" si="65"/>
        <v>3</v>
      </c>
    </row>
    <row r="1001" spans="1:10">
      <c r="A1001" s="60">
        <v>996</v>
      </c>
      <c r="B1001" s="61">
        <v>43174</v>
      </c>
      <c r="C1001" s="62" t="s">
        <v>21</v>
      </c>
      <c r="D1001" s="63" t="str">
        <f t="shared" si="62"/>
        <v>PARIZO</v>
      </c>
      <c r="E1001" s="63" t="str">
        <f t="shared" si="63"/>
        <v>BORIS</v>
      </c>
      <c r="F1001" s="57"/>
      <c r="G1001" s="57">
        <v>700</v>
      </c>
      <c r="H1001" s="64">
        <f t="shared" si="64"/>
        <v>35</v>
      </c>
      <c r="J1001" s="65">
        <f t="shared" si="65"/>
        <v>3</v>
      </c>
    </row>
    <row r="1002" spans="1:10">
      <c r="A1002" s="60">
        <v>997</v>
      </c>
      <c r="B1002" s="61">
        <v>43174</v>
      </c>
      <c r="C1002" s="62" t="s">
        <v>153</v>
      </c>
      <c r="D1002" s="63">
        <f t="shared" ref="D1002:D1005" si="66">IF(C1002&lt;&gt;"",VLOOKUP(C1002,baseDonnees,2,FALSE),"")</f>
        <v>0</v>
      </c>
      <c r="E1002" s="63" t="str">
        <f t="shared" ref="E1002:E1005" si="67">IF(C1002&lt;&gt;"",VLOOKUP(C1002,baseDonnees,3,FALSE),"")</f>
        <v>PIERRE</v>
      </c>
      <c r="F1002" s="57"/>
      <c r="G1002" s="57">
        <v>350</v>
      </c>
      <c r="H1002" s="64">
        <f t="shared" si="64"/>
        <v>17.5</v>
      </c>
      <c r="J1002" s="65">
        <f t="shared" si="65"/>
        <v>3</v>
      </c>
    </row>
    <row r="1003" spans="1:10">
      <c r="A1003" s="60">
        <v>998</v>
      </c>
      <c r="B1003" s="61">
        <v>43174</v>
      </c>
      <c r="C1003" s="62" t="s">
        <v>61</v>
      </c>
      <c r="D1003" s="63">
        <f t="shared" si="66"/>
        <v>0</v>
      </c>
      <c r="E1003" s="63" t="str">
        <f t="shared" si="67"/>
        <v>PIERRE</v>
      </c>
      <c r="F1003" s="57"/>
      <c r="G1003" s="57">
        <v>100</v>
      </c>
      <c r="H1003" s="64">
        <f t="shared" si="64"/>
        <v>5</v>
      </c>
      <c r="J1003" s="65">
        <f t="shared" si="65"/>
        <v>3</v>
      </c>
    </row>
    <row r="1004" spans="1:10">
      <c r="A1004" s="60">
        <v>999</v>
      </c>
      <c r="B1004" s="61">
        <v>43174</v>
      </c>
      <c r="C1004" s="62" t="s">
        <v>71</v>
      </c>
      <c r="D1004" s="63">
        <f t="shared" si="66"/>
        <v>0</v>
      </c>
      <c r="E1004" s="63" t="str">
        <f t="shared" si="67"/>
        <v>PIERRE</v>
      </c>
      <c r="F1004" s="57"/>
      <c r="G1004" s="57">
        <v>260</v>
      </c>
      <c r="H1004" s="64">
        <f t="shared" si="64"/>
        <v>13</v>
      </c>
      <c r="J1004" s="65">
        <f t="shared" si="65"/>
        <v>3</v>
      </c>
    </row>
    <row r="1005" spans="1:10">
      <c r="A1005" s="60">
        <v>1000</v>
      </c>
      <c r="B1005" s="61"/>
      <c r="C1005" s="62"/>
      <c r="D1005" s="63" t="str">
        <f t="shared" si="66"/>
        <v/>
      </c>
      <c r="E1005" s="63" t="str">
        <f t="shared" si="67"/>
        <v/>
      </c>
      <c r="F1005" s="57"/>
      <c r="G1005" s="57"/>
      <c r="H1005" s="64">
        <f t="shared" si="64"/>
        <v>0</v>
      </c>
      <c r="J1005" s="65">
        <f t="shared" si="65"/>
        <v>0</v>
      </c>
    </row>
  </sheetData>
  <sheetProtection insertHyperlinks="0"/>
  <mergeCells count="9">
    <mergeCell ref="J3:J5"/>
    <mergeCell ref="A4:A5"/>
    <mergeCell ref="B3:H3"/>
    <mergeCell ref="B4:B5"/>
    <mergeCell ref="E4:E5"/>
    <mergeCell ref="C4:C5"/>
    <mergeCell ref="F4:G4"/>
    <mergeCell ref="H4:H5"/>
    <mergeCell ref="D4:D5"/>
  </mergeCells>
  <conditionalFormatting sqref="B6:H1005">
    <cfRule type="expression" dxfId="0" priority="1">
      <formula>(OR(AND($B6&gt;0,$B6&lt;$K$4),AND($B6&gt;0,$B6&gt;$K$5)))</formula>
    </cfRule>
  </conditionalFormatting>
  <dataValidations disablePrompts="1" count="1">
    <dataValidation type="list" allowBlank="1" showInputMessage="1" showErrorMessage="1" sqref="C6:C1005">
      <formula1>nomsBD</formula1>
    </dataValidation>
  </dataValidation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201"/>
  <sheetViews>
    <sheetView workbookViewId="0">
      <pane xSplit="1" ySplit="11" topLeftCell="B190" activePane="bottomRight" state="frozen"/>
      <selection activeCell="B971" sqref="B971"/>
      <selection pane="topRight" activeCell="B971" sqref="B971"/>
      <selection pane="bottomLeft" activeCell="B971" sqref="B971"/>
      <selection pane="bottomRight" activeCell="D209" sqref="D209"/>
    </sheetView>
  </sheetViews>
  <sheetFormatPr baseColWidth="10" defaultRowHeight="15"/>
  <cols>
    <col min="1" max="1" width="35.28515625" style="56" bestFit="1" customWidth="1"/>
    <col min="2" max="16384" width="11.42578125" style="56"/>
  </cols>
  <sheetData>
    <row r="2" spans="1:26" ht="15.75" thickBot="1"/>
    <row r="3" spans="1:26">
      <c r="B3" s="109" t="s">
        <v>215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</row>
    <row r="4" spans="1:26" ht="15.75" thickBot="1">
      <c r="B4" s="112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4"/>
    </row>
    <row r="6" spans="1:26" ht="15.75" thickBot="1"/>
    <row r="7" spans="1:26" ht="17.25" thickBot="1">
      <c r="A7" s="66"/>
      <c r="B7" s="117">
        <f>B9*((Sage!$I$192*12)/previsi!$Z$9)</f>
        <v>4265.3179610894913</v>
      </c>
      <c r="C7" s="118"/>
      <c r="D7" s="115">
        <f>D9*((Sage!$I$192*12)/previsi!$Z$9)</f>
        <v>3708.9721400778189</v>
      </c>
      <c r="E7" s="116"/>
      <c r="F7" s="117">
        <f>F9*((Sage!$I$192*12)/previsi!$Z$9)</f>
        <v>4079.8693540856007</v>
      </c>
      <c r="G7" s="118"/>
      <c r="H7" s="115">
        <f>H9*((Sage!$I$192*12)/previsi!$Z$9)</f>
        <v>3894.4207470817096</v>
      </c>
      <c r="I7" s="116"/>
      <c r="J7" s="117">
        <f>J9*((Sage!$I$192*12)/previsi!$Z$9)</f>
        <v>3894.4207470817096</v>
      </c>
      <c r="K7" s="118"/>
      <c r="L7" s="115">
        <f>L9*((Sage!$I$192*12)/previsi!$Z$9)</f>
        <v>3894.4207470817096</v>
      </c>
      <c r="M7" s="116"/>
      <c r="N7" s="117">
        <f>N9*((Sage!$I$192*12)/previsi!$Z$9)</f>
        <v>4079.8693540856007</v>
      </c>
      <c r="O7" s="118"/>
      <c r="P7" s="115">
        <f>P9*((Sage!$I$192*12)/previsi!$Z$9)</f>
        <v>4079.8693540856007</v>
      </c>
      <c r="Q7" s="116"/>
      <c r="R7" s="117">
        <f>R9*((Sage!$I$192*12)/previsi!$Z$9)</f>
        <v>3708.9721400778189</v>
      </c>
      <c r="S7" s="118"/>
      <c r="T7" s="115">
        <f>T9*((Sage!$I$192*12)/previsi!$Z$9)</f>
        <v>4265.3179610894913</v>
      </c>
      <c r="U7" s="116"/>
      <c r="V7" s="117">
        <f>V9*((Sage!$I$192*12)/previsi!$Z$9)</f>
        <v>4079.8693540856007</v>
      </c>
      <c r="W7" s="118"/>
      <c r="X7" s="115">
        <f>X9*((Sage!$I$192*12)/previsi!$Z$9)</f>
        <v>3708.9721400778189</v>
      </c>
      <c r="Y7" s="116"/>
      <c r="Z7" s="69">
        <f>B7+D7+F7+H7+J7+L7+N7+P7+R7+T7+V7+X7</f>
        <v>47660.291999999972</v>
      </c>
    </row>
    <row r="8" spans="1:26" ht="15" customHeight="1">
      <c r="A8" s="119" t="s">
        <v>202</v>
      </c>
      <c r="B8" s="121">
        <v>43101</v>
      </c>
      <c r="C8" s="122"/>
      <c r="D8" s="123">
        <v>43132</v>
      </c>
      <c r="E8" s="123"/>
      <c r="F8" s="121">
        <v>43160</v>
      </c>
      <c r="G8" s="122"/>
      <c r="H8" s="123">
        <v>43191</v>
      </c>
      <c r="I8" s="123"/>
      <c r="J8" s="121">
        <v>43221</v>
      </c>
      <c r="K8" s="122"/>
      <c r="L8" s="123">
        <v>43252</v>
      </c>
      <c r="M8" s="123"/>
      <c r="N8" s="121">
        <v>43282</v>
      </c>
      <c r="O8" s="122"/>
      <c r="P8" s="123">
        <v>43313</v>
      </c>
      <c r="Q8" s="123"/>
      <c r="R8" s="121">
        <v>43344</v>
      </c>
      <c r="S8" s="122"/>
      <c r="T8" s="123">
        <v>43374</v>
      </c>
      <c r="U8" s="123"/>
      <c r="V8" s="121">
        <v>43405</v>
      </c>
      <c r="W8" s="122"/>
      <c r="X8" s="123">
        <v>43435</v>
      </c>
      <c r="Y8" s="123"/>
      <c r="Z8" s="67" t="s">
        <v>201</v>
      </c>
    </row>
    <row r="9" spans="1:26" ht="15.75" thickBot="1">
      <c r="A9" s="120"/>
      <c r="B9" s="124">
        <v>23</v>
      </c>
      <c r="C9" s="125"/>
      <c r="D9" s="126">
        <v>20</v>
      </c>
      <c r="E9" s="126"/>
      <c r="F9" s="124">
        <v>22</v>
      </c>
      <c r="G9" s="125"/>
      <c r="H9" s="126">
        <v>21</v>
      </c>
      <c r="I9" s="126"/>
      <c r="J9" s="124">
        <v>21</v>
      </c>
      <c r="K9" s="125"/>
      <c r="L9" s="126">
        <v>21</v>
      </c>
      <c r="M9" s="126"/>
      <c r="N9" s="124">
        <v>22</v>
      </c>
      <c r="O9" s="125"/>
      <c r="P9" s="126">
        <v>22</v>
      </c>
      <c r="Q9" s="126"/>
      <c r="R9" s="124">
        <v>20</v>
      </c>
      <c r="S9" s="125"/>
      <c r="T9" s="126">
        <v>23</v>
      </c>
      <c r="U9" s="126"/>
      <c r="V9" s="124">
        <v>22</v>
      </c>
      <c r="W9" s="125"/>
      <c r="X9" s="126">
        <v>20</v>
      </c>
      <c r="Y9" s="126"/>
      <c r="Z9" s="70">
        <f>B9+D9+F9+H9+J9+L9+N9+P9+R9+T9+V9+X9</f>
        <v>257</v>
      </c>
    </row>
    <row r="10" spans="1:26">
      <c r="A10" s="127" t="s">
        <v>207</v>
      </c>
      <c r="B10" s="129" t="s">
        <v>203</v>
      </c>
      <c r="C10" s="130" t="s">
        <v>204</v>
      </c>
      <c r="D10" s="132" t="s">
        <v>203</v>
      </c>
      <c r="E10" s="132" t="s">
        <v>204</v>
      </c>
      <c r="F10" s="129" t="s">
        <v>203</v>
      </c>
      <c r="G10" s="130" t="s">
        <v>204</v>
      </c>
      <c r="H10" s="132" t="s">
        <v>203</v>
      </c>
      <c r="I10" s="132" t="s">
        <v>204</v>
      </c>
      <c r="J10" s="129" t="s">
        <v>203</v>
      </c>
      <c r="K10" s="130" t="s">
        <v>204</v>
      </c>
      <c r="L10" s="132" t="s">
        <v>203</v>
      </c>
      <c r="M10" s="132" t="s">
        <v>204</v>
      </c>
      <c r="N10" s="129" t="s">
        <v>203</v>
      </c>
      <c r="O10" s="130" t="s">
        <v>204</v>
      </c>
      <c r="P10" s="132" t="s">
        <v>203</v>
      </c>
      <c r="Q10" s="132" t="s">
        <v>204</v>
      </c>
      <c r="R10" s="129" t="s">
        <v>203</v>
      </c>
      <c r="S10" s="130" t="s">
        <v>204</v>
      </c>
      <c r="T10" s="132" t="s">
        <v>203</v>
      </c>
      <c r="U10" s="132" t="s">
        <v>204</v>
      </c>
      <c r="V10" s="129" t="s">
        <v>203</v>
      </c>
      <c r="W10" s="130" t="s">
        <v>204</v>
      </c>
      <c r="X10" s="132" t="s">
        <v>203</v>
      </c>
      <c r="Y10" s="132" t="s">
        <v>204</v>
      </c>
      <c r="Z10" s="131" t="s">
        <v>203</v>
      </c>
    </row>
    <row r="11" spans="1:26">
      <c r="A11" s="128"/>
      <c r="B11" s="129"/>
      <c r="C11" s="131"/>
      <c r="D11" s="132"/>
      <c r="E11" s="132"/>
      <c r="F11" s="129"/>
      <c r="G11" s="131"/>
      <c r="H11" s="132"/>
      <c r="I11" s="132"/>
      <c r="J11" s="129"/>
      <c r="K11" s="131"/>
      <c r="L11" s="132"/>
      <c r="M11" s="132"/>
      <c r="N11" s="129"/>
      <c r="O11" s="131"/>
      <c r="P11" s="132"/>
      <c r="Q11" s="132"/>
      <c r="R11" s="129"/>
      <c r="S11" s="131"/>
      <c r="T11" s="132"/>
      <c r="U11" s="132"/>
      <c r="V11" s="129"/>
      <c r="W11" s="131"/>
      <c r="X11" s="132"/>
      <c r="Y11" s="132"/>
      <c r="Z11" s="131"/>
    </row>
    <row r="12" spans="1:26">
      <c r="A12" s="80" t="str">
        <f>Sage!A2</f>
        <v>ALOGA ZEBAZE</v>
      </c>
      <c r="B12" s="71">
        <f>$B$7*C12</f>
        <v>32.74143968871595</v>
      </c>
      <c r="C12" s="72">
        <f>Sage!J2</f>
        <v>7.6762013963321959E-3</v>
      </c>
      <c r="D12" s="73">
        <f>$D$7*E12</f>
        <v>28.470817120622566</v>
      </c>
      <c r="E12" s="74">
        <f>C12</f>
        <v>7.6762013963321959E-3</v>
      </c>
      <c r="F12" s="71">
        <f>$F$7*G12</f>
        <v>31.317898832684822</v>
      </c>
      <c r="G12" s="72">
        <f>C12</f>
        <v>7.6762013963321959E-3</v>
      </c>
      <c r="H12" s="73">
        <f>$H$7*I12</f>
        <v>29.894357976653694</v>
      </c>
      <c r="I12" s="74">
        <f>C12</f>
        <v>7.6762013963321959E-3</v>
      </c>
      <c r="J12" s="71">
        <f>$J$7*K12</f>
        <v>29.894357976653694</v>
      </c>
      <c r="K12" s="72">
        <f>C12</f>
        <v>7.6762013963321959E-3</v>
      </c>
      <c r="L12" s="73">
        <f>$L$7*M12</f>
        <v>29.894357976653694</v>
      </c>
      <c r="M12" s="74">
        <f>C12</f>
        <v>7.6762013963321959E-3</v>
      </c>
      <c r="N12" s="71">
        <f>$N$7*O12</f>
        <v>31.317898832684822</v>
      </c>
      <c r="O12" s="72">
        <f>C12</f>
        <v>7.6762013963321959E-3</v>
      </c>
      <c r="P12" s="73">
        <f>$P$7*Q12</f>
        <v>31.317898832684822</v>
      </c>
      <c r="Q12" s="74">
        <f>C12</f>
        <v>7.6762013963321959E-3</v>
      </c>
      <c r="R12" s="71">
        <f>$R$7*S12</f>
        <v>28.470817120622566</v>
      </c>
      <c r="S12" s="72">
        <f>C12</f>
        <v>7.6762013963321959E-3</v>
      </c>
      <c r="T12" s="73">
        <f>$T$7*U12</f>
        <v>32.74143968871595</v>
      </c>
      <c r="U12" s="74">
        <f>C12</f>
        <v>7.6762013963321959E-3</v>
      </c>
      <c r="V12" s="71">
        <f>$V$7*W12</f>
        <v>31.317898832684822</v>
      </c>
      <c r="W12" s="72">
        <f>C12</f>
        <v>7.6762013963321959E-3</v>
      </c>
      <c r="X12" s="73">
        <f>$X$7*Y12</f>
        <v>28.470817120622566</v>
      </c>
      <c r="Y12" s="74">
        <f>C12</f>
        <v>7.6762013963321959E-3</v>
      </c>
      <c r="Z12" s="75">
        <f>B12+D12+F12+H12+J12+L12+N12+P12+R12+T12+V12+X12</f>
        <v>365.84999999999991</v>
      </c>
    </row>
    <row r="13" spans="1:26">
      <c r="A13" s="80" t="str">
        <f>Sage!A3</f>
        <v>AHIDJO</v>
      </c>
      <c r="B13" s="71">
        <f t="shared" ref="B13:B76" si="0">$B$7*C13</f>
        <v>14.449727626459142</v>
      </c>
      <c r="C13" s="72">
        <f>Sage!J3</f>
        <v>3.387725782292733E-3</v>
      </c>
      <c r="D13" s="73">
        <f t="shared" ref="D13:D76" si="1">$D$7*E13</f>
        <v>12.564980544747081</v>
      </c>
      <c r="E13" s="74">
        <f t="shared" ref="E13:E76" si="2">C13</f>
        <v>3.387725782292733E-3</v>
      </c>
      <c r="F13" s="71">
        <f t="shared" ref="F13:F76" si="3">$F$7*G13</f>
        <v>13.821478599221789</v>
      </c>
      <c r="G13" s="72">
        <f t="shared" ref="G13:G76" si="4">C13</f>
        <v>3.387725782292733E-3</v>
      </c>
      <c r="H13" s="73">
        <f t="shared" ref="H13:H76" si="5">$H$7*I13</f>
        <v>13.193229571984434</v>
      </c>
      <c r="I13" s="74">
        <f t="shared" ref="I13:I76" si="6">C13</f>
        <v>3.387725782292733E-3</v>
      </c>
      <c r="J13" s="71">
        <f t="shared" ref="J13:J76" si="7">$J$7*K13</f>
        <v>13.193229571984434</v>
      </c>
      <c r="K13" s="72">
        <f t="shared" ref="K13:K76" si="8">C13</f>
        <v>3.387725782292733E-3</v>
      </c>
      <c r="L13" s="73">
        <f t="shared" ref="L13:L76" si="9">$L$7*M13</f>
        <v>13.193229571984434</v>
      </c>
      <c r="M13" s="74">
        <f t="shared" ref="M13:M76" si="10">C13</f>
        <v>3.387725782292733E-3</v>
      </c>
      <c r="N13" s="71">
        <f t="shared" ref="N13:N76" si="11">$N$7*O13</f>
        <v>13.821478599221789</v>
      </c>
      <c r="O13" s="72">
        <f t="shared" ref="O13:O76" si="12">C13</f>
        <v>3.387725782292733E-3</v>
      </c>
      <c r="P13" s="73">
        <f t="shared" ref="P13:P76" si="13">$P$7*Q13</f>
        <v>13.821478599221789</v>
      </c>
      <c r="Q13" s="74">
        <f t="shared" ref="Q13:Q76" si="14">C13</f>
        <v>3.387725782292733E-3</v>
      </c>
      <c r="R13" s="71">
        <f t="shared" ref="R13:R76" si="15">$R$7*S13</f>
        <v>12.564980544747081</v>
      </c>
      <c r="S13" s="72">
        <f t="shared" ref="S13:S76" si="16">C13</f>
        <v>3.387725782292733E-3</v>
      </c>
      <c r="T13" s="73">
        <f t="shared" ref="T13:T76" si="17">$T$7*U13</f>
        <v>14.449727626459142</v>
      </c>
      <c r="U13" s="74">
        <f t="shared" ref="U13:U76" si="18">C13</f>
        <v>3.387725782292733E-3</v>
      </c>
      <c r="V13" s="71">
        <f t="shared" ref="V13:V76" si="19">$V$7*W13</f>
        <v>13.821478599221789</v>
      </c>
      <c r="W13" s="72">
        <f t="shared" ref="W13:W76" si="20">C13</f>
        <v>3.387725782292733E-3</v>
      </c>
      <c r="X13" s="73">
        <f t="shared" ref="X13:X76" si="21">$X$7*Y13</f>
        <v>12.564980544747081</v>
      </c>
      <c r="Y13" s="74">
        <f t="shared" ref="Y13:Y76" si="22">C13</f>
        <v>3.387725782292733E-3</v>
      </c>
      <c r="Z13" s="75">
        <f t="shared" ref="Z13:Z76" si="23">B13+D13+F13+H13+J13+L13+N13+P13+R13+T13+V13+X13</f>
        <v>161.45999999999998</v>
      </c>
    </row>
    <row r="14" spans="1:26">
      <c r="A14" s="80" t="str">
        <f>Sage!A4</f>
        <v>ALADJI NGODI</v>
      </c>
      <c r="B14" s="71">
        <f t="shared" si="0"/>
        <v>25.61322957198443</v>
      </c>
      <c r="C14" s="72">
        <f>Sage!J4</f>
        <v>6.004998878311533E-3</v>
      </c>
      <c r="D14" s="73">
        <f t="shared" si="1"/>
        <v>22.27237354085603</v>
      </c>
      <c r="E14" s="74">
        <f t="shared" si="2"/>
        <v>6.004998878311533E-3</v>
      </c>
      <c r="F14" s="71">
        <f t="shared" si="3"/>
        <v>24.499610894941629</v>
      </c>
      <c r="G14" s="72">
        <f t="shared" si="4"/>
        <v>6.004998878311533E-3</v>
      </c>
      <c r="H14" s="73">
        <f t="shared" si="5"/>
        <v>23.385992217898828</v>
      </c>
      <c r="I14" s="74">
        <f t="shared" si="6"/>
        <v>6.004998878311533E-3</v>
      </c>
      <c r="J14" s="71">
        <f t="shared" si="7"/>
        <v>23.385992217898828</v>
      </c>
      <c r="K14" s="72">
        <f t="shared" si="8"/>
        <v>6.004998878311533E-3</v>
      </c>
      <c r="L14" s="73">
        <f t="shared" si="9"/>
        <v>23.385992217898828</v>
      </c>
      <c r="M14" s="74">
        <f t="shared" si="10"/>
        <v>6.004998878311533E-3</v>
      </c>
      <c r="N14" s="71">
        <f t="shared" si="11"/>
        <v>24.499610894941629</v>
      </c>
      <c r="O14" s="72">
        <f t="shared" si="12"/>
        <v>6.004998878311533E-3</v>
      </c>
      <c r="P14" s="73">
        <f t="shared" si="13"/>
        <v>24.499610894941629</v>
      </c>
      <c r="Q14" s="74">
        <f t="shared" si="14"/>
        <v>6.004998878311533E-3</v>
      </c>
      <c r="R14" s="71">
        <f t="shared" si="15"/>
        <v>22.27237354085603</v>
      </c>
      <c r="S14" s="72">
        <f t="shared" si="16"/>
        <v>6.004998878311533E-3</v>
      </c>
      <c r="T14" s="73">
        <f t="shared" si="17"/>
        <v>25.61322957198443</v>
      </c>
      <c r="U14" s="74">
        <f t="shared" si="18"/>
        <v>6.004998878311533E-3</v>
      </c>
      <c r="V14" s="71">
        <f t="shared" si="19"/>
        <v>24.499610894941629</v>
      </c>
      <c r="W14" s="72">
        <f t="shared" si="20"/>
        <v>6.004998878311533E-3</v>
      </c>
      <c r="X14" s="73">
        <f t="shared" si="21"/>
        <v>22.27237354085603</v>
      </c>
      <c r="Y14" s="74">
        <f t="shared" si="22"/>
        <v>6.004998878311533E-3</v>
      </c>
      <c r="Z14" s="75">
        <f t="shared" si="23"/>
        <v>286.2</v>
      </c>
    </row>
    <row r="15" spans="1:26">
      <c r="A15" s="80" t="str">
        <f>Sage!A5</f>
        <v>ALAIN COGEFAR</v>
      </c>
      <c r="B15" s="71">
        <f t="shared" si="0"/>
        <v>0</v>
      </c>
      <c r="C15" s="72">
        <f>Sage!J5</f>
        <v>0</v>
      </c>
      <c r="D15" s="73">
        <f t="shared" si="1"/>
        <v>0</v>
      </c>
      <c r="E15" s="74">
        <f t="shared" si="2"/>
        <v>0</v>
      </c>
      <c r="F15" s="71">
        <f t="shared" si="3"/>
        <v>0</v>
      </c>
      <c r="G15" s="72">
        <f t="shared" si="4"/>
        <v>0</v>
      </c>
      <c r="H15" s="73">
        <f t="shared" si="5"/>
        <v>0</v>
      </c>
      <c r="I15" s="74">
        <f t="shared" si="6"/>
        <v>0</v>
      </c>
      <c r="J15" s="71">
        <f t="shared" si="7"/>
        <v>0</v>
      </c>
      <c r="K15" s="72">
        <f t="shared" si="8"/>
        <v>0</v>
      </c>
      <c r="L15" s="73">
        <f t="shared" si="9"/>
        <v>0</v>
      </c>
      <c r="M15" s="74">
        <f t="shared" si="10"/>
        <v>0</v>
      </c>
      <c r="N15" s="71">
        <f t="shared" si="11"/>
        <v>0</v>
      </c>
      <c r="O15" s="72">
        <f t="shared" si="12"/>
        <v>0</v>
      </c>
      <c r="P15" s="73">
        <f t="shared" si="13"/>
        <v>0</v>
      </c>
      <c r="Q15" s="74">
        <f t="shared" si="14"/>
        <v>0</v>
      </c>
      <c r="R15" s="71">
        <f t="shared" si="15"/>
        <v>0</v>
      </c>
      <c r="S15" s="72">
        <f t="shared" si="16"/>
        <v>0</v>
      </c>
      <c r="T15" s="73">
        <f t="shared" si="17"/>
        <v>0</v>
      </c>
      <c r="U15" s="74">
        <f t="shared" si="18"/>
        <v>0</v>
      </c>
      <c r="V15" s="71">
        <f t="shared" si="19"/>
        <v>0</v>
      </c>
      <c r="W15" s="72">
        <f t="shared" si="20"/>
        <v>0</v>
      </c>
      <c r="X15" s="73">
        <f t="shared" si="21"/>
        <v>0</v>
      </c>
      <c r="Y15" s="74">
        <f t="shared" si="22"/>
        <v>0</v>
      </c>
      <c r="Z15" s="75">
        <f t="shared" si="23"/>
        <v>0</v>
      </c>
    </row>
    <row r="16" spans="1:26">
      <c r="A16" s="80" t="str">
        <f>Sage!A6</f>
        <v>ALPHONSE YATICA</v>
      </c>
      <c r="B16" s="71">
        <f t="shared" si="0"/>
        <v>36.051828793774312</v>
      </c>
      <c r="C16" s="72">
        <f>Sage!J6</f>
        <v>8.4523191758875543E-3</v>
      </c>
      <c r="D16" s="73">
        <f t="shared" si="1"/>
        <v>31.34941634241245</v>
      </c>
      <c r="E16" s="74">
        <f t="shared" si="2"/>
        <v>8.4523191758875543E-3</v>
      </c>
      <c r="F16" s="71">
        <f t="shared" si="3"/>
        <v>34.484357976653691</v>
      </c>
      <c r="G16" s="72">
        <f t="shared" si="4"/>
        <v>8.4523191758875543E-3</v>
      </c>
      <c r="H16" s="73">
        <f t="shared" si="5"/>
        <v>32.916887159533069</v>
      </c>
      <c r="I16" s="74">
        <f t="shared" si="6"/>
        <v>8.4523191758875543E-3</v>
      </c>
      <c r="J16" s="71">
        <f t="shared" si="7"/>
        <v>32.916887159533069</v>
      </c>
      <c r="K16" s="72">
        <f t="shared" si="8"/>
        <v>8.4523191758875543E-3</v>
      </c>
      <c r="L16" s="73">
        <f t="shared" si="9"/>
        <v>32.916887159533069</v>
      </c>
      <c r="M16" s="74">
        <f t="shared" si="10"/>
        <v>8.4523191758875543E-3</v>
      </c>
      <c r="N16" s="71">
        <f t="shared" si="11"/>
        <v>34.484357976653691</v>
      </c>
      <c r="O16" s="72">
        <f t="shared" si="12"/>
        <v>8.4523191758875543E-3</v>
      </c>
      <c r="P16" s="73">
        <f t="shared" si="13"/>
        <v>34.484357976653691</v>
      </c>
      <c r="Q16" s="74">
        <f t="shared" si="14"/>
        <v>8.4523191758875543E-3</v>
      </c>
      <c r="R16" s="71">
        <f t="shared" si="15"/>
        <v>31.34941634241245</v>
      </c>
      <c r="S16" s="72">
        <f t="shared" si="16"/>
        <v>8.4523191758875543E-3</v>
      </c>
      <c r="T16" s="73">
        <f t="shared" si="17"/>
        <v>36.051828793774312</v>
      </c>
      <c r="U16" s="74">
        <f t="shared" si="18"/>
        <v>8.4523191758875543E-3</v>
      </c>
      <c r="V16" s="71">
        <f t="shared" si="19"/>
        <v>34.484357976653691</v>
      </c>
      <c r="W16" s="72">
        <f t="shared" si="20"/>
        <v>8.4523191758875543E-3</v>
      </c>
      <c r="X16" s="73">
        <f t="shared" si="21"/>
        <v>31.34941634241245</v>
      </c>
      <c r="Y16" s="74">
        <f t="shared" si="22"/>
        <v>8.4523191758875543E-3</v>
      </c>
      <c r="Z16" s="75">
        <f t="shared" si="23"/>
        <v>402.83999999999992</v>
      </c>
    </row>
    <row r="17" spans="1:26">
      <c r="A17" s="80" t="str">
        <f>Sage!A7</f>
        <v>AMEDE YASSA</v>
      </c>
      <c r="B17" s="71">
        <f t="shared" si="0"/>
        <v>1.0631906614785989</v>
      </c>
      <c r="C17" s="72">
        <f>Sage!J7</f>
        <v>2.4926410438274286E-4</v>
      </c>
      <c r="D17" s="73">
        <f t="shared" si="1"/>
        <v>0.92451361867704263</v>
      </c>
      <c r="E17" s="74">
        <f t="shared" si="2"/>
        <v>2.4926410438274286E-4</v>
      </c>
      <c r="F17" s="71">
        <f t="shared" si="3"/>
        <v>1.0169649805447469</v>
      </c>
      <c r="G17" s="72">
        <f t="shared" si="4"/>
        <v>2.4926410438274286E-4</v>
      </c>
      <c r="H17" s="73">
        <f t="shared" si="5"/>
        <v>0.97073929961089467</v>
      </c>
      <c r="I17" s="74">
        <f t="shared" si="6"/>
        <v>2.4926410438274286E-4</v>
      </c>
      <c r="J17" s="71">
        <f t="shared" si="7"/>
        <v>0.97073929961089467</v>
      </c>
      <c r="K17" s="72">
        <f t="shared" si="8"/>
        <v>2.4926410438274286E-4</v>
      </c>
      <c r="L17" s="73">
        <f t="shared" si="9"/>
        <v>0.97073929961089467</v>
      </c>
      <c r="M17" s="74">
        <f t="shared" si="10"/>
        <v>2.4926410438274286E-4</v>
      </c>
      <c r="N17" s="71">
        <f t="shared" si="11"/>
        <v>1.0169649805447469</v>
      </c>
      <c r="O17" s="72">
        <f t="shared" si="12"/>
        <v>2.4926410438274286E-4</v>
      </c>
      <c r="P17" s="73">
        <f t="shared" si="13"/>
        <v>1.0169649805447469</v>
      </c>
      <c r="Q17" s="74">
        <f t="shared" si="14"/>
        <v>2.4926410438274286E-4</v>
      </c>
      <c r="R17" s="71">
        <f t="shared" si="15"/>
        <v>0.92451361867704263</v>
      </c>
      <c r="S17" s="72">
        <f t="shared" si="16"/>
        <v>2.4926410438274286E-4</v>
      </c>
      <c r="T17" s="73">
        <f t="shared" si="17"/>
        <v>1.0631906614785989</v>
      </c>
      <c r="U17" s="74">
        <f t="shared" si="18"/>
        <v>2.4926410438274286E-4</v>
      </c>
      <c r="V17" s="71">
        <f t="shared" si="19"/>
        <v>1.0169649805447469</v>
      </c>
      <c r="W17" s="72">
        <f t="shared" si="20"/>
        <v>2.4926410438274286E-4</v>
      </c>
      <c r="X17" s="73">
        <f t="shared" si="21"/>
        <v>0.92451361867704263</v>
      </c>
      <c r="Y17" s="74">
        <f t="shared" si="22"/>
        <v>2.4926410438274286E-4</v>
      </c>
      <c r="Z17" s="75">
        <f t="shared" si="23"/>
        <v>11.879999999999999</v>
      </c>
    </row>
    <row r="18" spans="1:26">
      <c r="A18" s="80" t="str">
        <f>Sage!A8</f>
        <v>AMIGO BOKO STADE</v>
      </c>
      <c r="B18" s="71">
        <f t="shared" si="0"/>
        <v>8.747159533073928</v>
      </c>
      <c r="C18" s="72">
        <f>Sage!J8</f>
        <v>2.0507637678762029E-3</v>
      </c>
      <c r="D18" s="73">
        <f t="shared" si="1"/>
        <v>7.6062256809338518</v>
      </c>
      <c r="E18" s="74">
        <f t="shared" si="2"/>
        <v>2.0507637678762029E-3</v>
      </c>
      <c r="F18" s="71">
        <f t="shared" si="3"/>
        <v>8.3668482490272371</v>
      </c>
      <c r="G18" s="72">
        <f t="shared" si="4"/>
        <v>2.0507637678762029E-3</v>
      </c>
      <c r="H18" s="73">
        <f t="shared" si="5"/>
        <v>7.9865369649805436</v>
      </c>
      <c r="I18" s="74">
        <f t="shared" si="6"/>
        <v>2.0507637678762029E-3</v>
      </c>
      <c r="J18" s="71">
        <f t="shared" si="7"/>
        <v>7.9865369649805436</v>
      </c>
      <c r="K18" s="72">
        <f t="shared" si="8"/>
        <v>2.0507637678762029E-3</v>
      </c>
      <c r="L18" s="73">
        <f t="shared" si="9"/>
        <v>7.9865369649805436</v>
      </c>
      <c r="M18" s="74">
        <f t="shared" si="10"/>
        <v>2.0507637678762029E-3</v>
      </c>
      <c r="N18" s="71">
        <f t="shared" si="11"/>
        <v>8.3668482490272371</v>
      </c>
      <c r="O18" s="72">
        <f t="shared" si="12"/>
        <v>2.0507637678762029E-3</v>
      </c>
      <c r="P18" s="73">
        <f t="shared" si="13"/>
        <v>8.3668482490272371</v>
      </c>
      <c r="Q18" s="74">
        <f t="shared" si="14"/>
        <v>2.0507637678762029E-3</v>
      </c>
      <c r="R18" s="71">
        <f t="shared" si="15"/>
        <v>7.6062256809338518</v>
      </c>
      <c r="S18" s="72">
        <f t="shared" si="16"/>
        <v>2.0507637678762029E-3</v>
      </c>
      <c r="T18" s="73">
        <f t="shared" si="17"/>
        <v>8.747159533073928</v>
      </c>
      <c r="U18" s="74">
        <f t="shared" si="18"/>
        <v>2.0507637678762029E-3</v>
      </c>
      <c r="V18" s="71">
        <f t="shared" si="19"/>
        <v>8.3668482490272371</v>
      </c>
      <c r="W18" s="72">
        <f t="shared" si="20"/>
        <v>2.0507637678762029E-3</v>
      </c>
      <c r="X18" s="73">
        <f t="shared" si="21"/>
        <v>7.6062256809338518</v>
      </c>
      <c r="Y18" s="74">
        <f t="shared" si="22"/>
        <v>2.0507637678762029E-3</v>
      </c>
      <c r="Z18" s="75">
        <f t="shared" si="23"/>
        <v>97.739999999999981</v>
      </c>
    </row>
    <row r="19" spans="1:26">
      <c r="A19" s="80" t="str">
        <f>Sage!A9</f>
        <v>ARMEL</v>
      </c>
      <c r="B19" s="71">
        <f t="shared" si="0"/>
        <v>4.1077821011673139</v>
      </c>
      <c r="C19" s="72">
        <f>Sage!J9</f>
        <v>9.6306585784241563E-4</v>
      </c>
      <c r="D19" s="73">
        <f t="shared" si="1"/>
        <v>3.5719844357976647</v>
      </c>
      <c r="E19" s="74">
        <f t="shared" si="2"/>
        <v>9.6306585784241563E-4</v>
      </c>
      <c r="F19" s="71">
        <f t="shared" si="3"/>
        <v>3.9291828793774313</v>
      </c>
      <c r="G19" s="72">
        <f t="shared" si="4"/>
        <v>9.6306585784241563E-4</v>
      </c>
      <c r="H19" s="73">
        <f t="shared" si="5"/>
        <v>3.7505836575875477</v>
      </c>
      <c r="I19" s="74">
        <f t="shared" si="6"/>
        <v>9.6306585784241563E-4</v>
      </c>
      <c r="J19" s="71">
        <f t="shared" si="7"/>
        <v>3.7505836575875477</v>
      </c>
      <c r="K19" s="72">
        <f t="shared" si="8"/>
        <v>9.6306585784241563E-4</v>
      </c>
      <c r="L19" s="73">
        <f t="shared" si="9"/>
        <v>3.7505836575875477</v>
      </c>
      <c r="M19" s="74">
        <f t="shared" si="10"/>
        <v>9.6306585784241563E-4</v>
      </c>
      <c r="N19" s="71">
        <f t="shared" si="11"/>
        <v>3.9291828793774313</v>
      </c>
      <c r="O19" s="72">
        <f t="shared" si="12"/>
        <v>9.6306585784241563E-4</v>
      </c>
      <c r="P19" s="73">
        <f t="shared" si="13"/>
        <v>3.9291828793774313</v>
      </c>
      <c r="Q19" s="74">
        <f t="shared" si="14"/>
        <v>9.6306585784241563E-4</v>
      </c>
      <c r="R19" s="71">
        <f t="shared" si="15"/>
        <v>3.5719844357976647</v>
      </c>
      <c r="S19" s="72">
        <f t="shared" si="16"/>
        <v>9.6306585784241563E-4</v>
      </c>
      <c r="T19" s="73">
        <f t="shared" si="17"/>
        <v>4.1077821011673139</v>
      </c>
      <c r="U19" s="74">
        <f t="shared" si="18"/>
        <v>9.6306585784241563E-4</v>
      </c>
      <c r="V19" s="71">
        <f t="shared" si="19"/>
        <v>3.9291828793774313</v>
      </c>
      <c r="W19" s="72">
        <f t="shared" si="20"/>
        <v>9.6306585784241563E-4</v>
      </c>
      <c r="X19" s="73">
        <f t="shared" si="21"/>
        <v>3.5719844357976647</v>
      </c>
      <c r="Y19" s="74">
        <f t="shared" si="22"/>
        <v>9.6306585784241563E-4</v>
      </c>
      <c r="Z19" s="75">
        <f t="shared" si="23"/>
        <v>45.899999999999991</v>
      </c>
    </row>
    <row r="20" spans="1:26">
      <c r="A20" s="80" t="str">
        <f>Sage!A10</f>
        <v xml:space="preserve">AUGUSTIN </v>
      </c>
      <c r="B20" s="71">
        <f t="shared" si="0"/>
        <v>7.5873151750972756</v>
      </c>
      <c r="C20" s="72">
        <f>Sage!J10</f>
        <v>1.7788392903677563E-3</v>
      </c>
      <c r="D20" s="73">
        <f t="shared" si="1"/>
        <v>6.597665369649806</v>
      </c>
      <c r="E20" s="74">
        <f t="shared" si="2"/>
        <v>1.7788392903677563E-3</v>
      </c>
      <c r="F20" s="71">
        <f t="shared" si="3"/>
        <v>7.2574319066147863</v>
      </c>
      <c r="G20" s="72">
        <f t="shared" si="4"/>
        <v>1.7788392903677563E-3</v>
      </c>
      <c r="H20" s="73">
        <f t="shared" si="5"/>
        <v>6.9275486381322953</v>
      </c>
      <c r="I20" s="74">
        <f t="shared" si="6"/>
        <v>1.7788392903677563E-3</v>
      </c>
      <c r="J20" s="71">
        <f t="shared" si="7"/>
        <v>6.9275486381322953</v>
      </c>
      <c r="K20" s="72">
        <f t="shared" si="8"/>
        <v>1.7788392903677563E-3</v>
      </c>
      <c r="L20" s="73">
        <f t="shared" si="9"/>
        <v>6.9275486381322953</v>
      </c>
      <c r="M20" s="74">
        <f t="shared" si="10"/>
        <v>1.7788392903677563E-3</v>
      </c>
      <c r="N20" s="71">
        <f t="shared" si="11"/>
        <v>7.2574319066147863</v>
      </c>
      <c r="O20" s="72">
        <f t="shared" si="12"/>
        <v>1.7788392903677563E-3</v>
      </c>
      <c r="P20" s="73">
        <f t="shared" si="13"/>
        <v>7.2574319066147863</v>
      </c>
      <c r="Q20" s="74">
        <f t="shared" si="14"/>
        <v>1.7788392903677563E-3</v>
      </c>
      <c r="R20" s="71">
        <f t="shared" si="15"/>
        <v>6.597665369649806</v>
      </c>
      <c r="S20" s="72">
        <f t="shared" si="16"/>
        <v>1.7788392903677563E-3</v>
      </c>
      <c r="T20" s="73">
        <f t="shared" si="17"/>
        <v>7.5873151750972756</v>
      </c>
      <c r="U20" s="74">
        <f t="shared" si="18"/>
        <v>1.7788392903677563E-3</v>
      </c>
      <c r="V20" s="71">
        <f t="shared" si="19"/>
        <v>7.2574319066147863</v>
      </c>
      <c r="W20" s="72">
        <f t="shared" si="20"/>
        <v>1.7788392903677563E-3</v>
      </c>
      <c r="X20" s="73">
        <f t="shared" si="21"/>
        <v>6.597665369649806</v>
      </c>
      <c r="Y20" s="74">
        <f t="shared" si="22"/>
        <v>1.7788392903677563E-3</v>
      </c>
      <c r="Z20" s="75">
        <f t="shared" si="23"/>
        <v>84.779999999999987</v>
      </c>
    </row>
    <row r="21" spans="1:26">
      <c r="A21" s="80" t="str">
        <f>Sage!A11</f>
        <v>AUGUSTIN EP</v>
      </c>
      <c r="B21" s="71">
        <f t="shared" si="0"/>
        <v>9.6653696498054469</v>
      </c>
      <c r="C21" s="72">
        <f>Sage!J11</f>
        <v>2.26603731257039E-3</v>
      </c>
      <c r="D21" s="73">
        <f t="shared" si="1"/>
        <v>8.4046692607003894</v>
      </c>
      <c r="E21" s="74">
        <f t="shared" si="2"/>
        <v>2.26603731257039E-3</v>
      </c>
      <c r="F21" s="71">
        <f t="shared" si="3"/>
        <v>9.2451361867704271</v>
      </c>
      <c r="G21" s="72">
        <f t="shared" si="4"/>
        <v>2.26603731257039E-3</v>
      </c>
      <c r="H21" s="73">
        <f t="shared" si="5"/>
        <v>8.8249027237354074</v>
      </c>
      <c r="I21" s="74">
        <f t="shared" si="6"/>
        <v>2.26603731257039E-3</v>
      </c>
      <c r="J21" s="71">
        <f t="shared" si="7"/>
        <v>8.8249027237354074</v>
      </c>
      <c r="K21" s="72">
        <f t="shared" si="8"/>
        <v>2.26603731257039E-3</v>
      </c>
      <c r="L21" s="73">
        <f t="shared" si="9"/>
        <v>8.8249027237354074</v>
      </c>
      <c r="M21" s="74">
        <f t="shared" si="10"/>
        <v>2.26603731257039E-3</v>
      </c>
      <c r="N21" s="71">
        <f t="shared" si="11"/>
        <v>9.2451361867704271</v>
      </c>
      <c r="O21" s="72">
        <f t="shared" si="12"/>
        <v>2.26603731257039E-3</v>
      </c>
      <c r="P21" s="73">
        <f t="shared" si="13"/>
        <v>9.2451361867704271</v>
      </c>
      <c r="Q21" s="74">
        <f t="shared" si="14"/>
        <v>2.26603731257039E-3</v>
      </c>
      <c r="R21" s="71">
        <f t="shared" si="15"/>
        <v>8.4046692607003894</v>
      </c>
      <c r="S21" s="72">
        <f t="shared" si="16"/>
        <v>2.26603731257039E-3</v>
      </c>
      <c r="T21" s="73">
        <f t="shared" si="17"/>
        <v>9.6653696498054469</v>
      </c>
      <c r="U21" s="74">
        <f t="shared" si="18"/>
        <v>2.26603731257039E-3</v>
      </c>
      <c r="V21" s="71">
        <f t="shared" si="19"/>
        <v>9.2451361867704271</v>
      </c>
      <c r="W21" s="72">
        <f t="shared" si="20"/>
        <v>2.26603731257039E-3</v>
      </c>
      <c r="X21" s="73">
        <f t="shared" si="21"/>
        <v>8.4046692607003894</v>
      </c>
      <c r="Y21" s="74">
        <f t="shared" si="22"/>
        <v>2.26603731257039E-3</v>
      </c>
      <c r="Z21" s="75">
        <f t="shared" si="23"/>
        <v>107.99999999999997</v>
      </c>
    </row>
    <row r="22" spans="1:26">
      <c r="A22" s="80" t="str">
        <f>Sage!A12</f>
        <v>AUGUSTIN NKONGMONDO</v>
      </c>
      <c r="B22" s="71">
        <f t="shared" si="0"/>
        <v>5.9925291828793767</v>
      </c>
      <c r="C22" s="72">
        <f>Sage!J12</f>
        <v>1.4049431337936418E-3</v>
      </c>
      <c r="D22" s="73">
        <f t="shared" si="1"/>
        <v>5.2108949416342414</v>
      </c>
      <c r="E22" s="74">
        <f t="shared" si="2"/>
        <v>1.4049431337936418E-3</v>
      </c>
      <c r="F22" s="71">
        <f t="shared" si="3"/>
        <v>5.7319844357976653</v>
      </c>
      <c r="G22" s="72">
        <f t="shared" si="4"/>
        <v>1.4049431337936418E-3</v>
      </c>
      <c r="H22" s="73">
        <f t="shared" si="5"/>
        <v>5.4714396887159529</v>
      </c>
      <c r="I22" s="74">
        <f t="shared" si="6"/>
        <v>1.4049431337936418E-3</v>
      </c>
      <c r="J22" s="71">
        <f t="shared" si="7"/>
        <v>5.4714396887159529</v>
      </c>
      <c r="K22" s="72">
        <f t="shared" si="8"/>
        <v>1.4049431337936418E-3</v>
      </c>
      <c r="L22" s="73">
        <f t="shared" si="9"/>
        <v>5.4714396887159529</v>
      </c>
      <c r="M22" s="74">
        <f t="shared" si="10"/>
        <v>1.4049431337936418E-3</v>
      </c>
      <c r="N22" s="71">
        <f t="shared" si="11"/>
        <v>5.7319844357976653</v>
      </c>
      <c r="O22" s="72">
        <f t="shared" si="12"/>
        <v>1.4049431337936418E-3</v>
      </c>
      <c r="P22" s="73">
        <f t="shared" si="13"/>
        <v>5.7319844357976653</v>
      </c>
      <c r="Q22" s="74">
        <f t="shared" si="14"/>
        <v>1.4049431337936418E-3</v>
      </c>
      <c r="R22" s="71">
        <f t="shared" si="15"/>
        <v>5.2108949416342414</v>
      </c>
      <c r="S22" s="72">
        <f t="shared" si="16"/>
        <v>1.4049431337936418E-3</v>
      </c>
      <c r="T22" s="73">
        <f t="shared" si="17"/>
        <v>5.9925291828793767</v>
      </c>
      <c r="U22" s="74">
        <f t="shared" si="18"/>
        <v>1.4049431337936418E-3</v>
      </c>
      <c r="V22" s="71">
        <f t="shared" si="19"/>
        <v>5.7319844357976653</v>
      </c>
      <c r="W22" s="72">
        <f t="shared" si="20"/>
        <v>1.4049431337936418E-3</v>
      </c>
      <c r="X22" s="73">
        <f t="shared" si="21"/>
        <v>5.2108949416342414</v>
      </c>
      <c r="Y22" s="74">
        <f t="shared" si="22"/>
        <v>1.4049431337936418E-3</v>
      </c>
      <c r="Z22" s="75">
        <f t="shared" si="23"/>
        <v>66.959999999999994</v>
      </c>
    </row>
    <row r="23" spans="1:26">
      <c r="A23" s="80" t="str">
        <f>Sage!A13</f>
        <v>BATCHAM DAKAR</v>
      </c>
      <c r="B23" s="71">
        <f t="shared" si="0"/>
        <v>9.4237354085603116</v>
      </c>
      <c r="C23" s="72">
        <f>Sage!J13</f>
        <v>2.2093863797561304E-3</v>
      </c>
      <c r="D23" s="73">
        <f t="shared" si="1"/>
        <v>8.1945525291828805</v>
      </c>
      <c r="E23" s="74">
        <f t="shared" si="2"/>
        <v>2.2093863797561304E-3</v>
      </c>
      <c r="F23" s="71">
        <f t="shared" si="3"/>
        <v>9.0140077821011673</v>
      </c>
      <c r="G23" s="72">
        <f t="shared" si="4"/>
        <v>2.2093863797561304E-3</v>
      </c>
      <c r="H23" s="73">
        <f t="shared" si="5"/>
        <v>8.604280155642023</v>
      </c>
      <c r="I23" s="74">
        <f t="shared" si="6"/>
        <v>2.2093863797561304E-3</v>
      </c>
      <c r="J23" s="71">
        <f t="shared" si="7"/>
        <v>8.604280155642023</v>
      </c>
      <c r="K23" s="72">
        <f t="shared" si="8"/>
        <v>2.2093863797561304E-3</v>
      </c>
      <c r="L23" s="73">
        <f t="shared" si="9"/>
        <v>8.604280155642023</v>
      </c>
      <c r="M23" s="74">
        <f t="shared" si="10"/>
        <v>2.2093863797561304E-3</v>
      </c>
      <c r="N23" s="71">
        <f t="shared" si="11"/>
        <v>9.0140077821011673</v>
      </c>
      <c r="O23" s="72">
        <f t="shared" si="12"/>
        <v>2.2093863797561304E-3</v>
      </c>
      <c r="P23" s="73">
        <f t="shared" si="13"/>
        <v>9.0140077821011673</v>
      </c>
      <c r="Q23" s="74">
        <f t="shared" si="14"/>
        <v>2.2093863797561304E-3</v>
      </c>
      <c r="R23" s="71">
        <f t="shared" si="15"/>
        <v>8.1945525291828805</v>
      </c>
      <c r="S23" s="72">
        <f t="shared" si="16"/>
        <v>2.2093863797561304E-3</v>
      </c>
      <c r="T23" s="73">
        <f t="shared" si="17"/>
        <v>9.4237354085603116</v>
      </c>
      <c r="U23" s="74">
        <f t="shared" si="18"/>
        <v>2.2093863797561304E-3</v>
      </c>
      <c r="V23" s="71">
        <f t="shared" si="19"/>
        <v>9.0140077821011673</v>
      </c>
      <c r="W23" s="72">
        <f t="shared" si="20"/>
        <v>2.2093863797561304E-3</v>
      </c>
      <c r="X23" s="73">
        <f t="shared" si="21"/>
        <v>8.1945525291828805</v>
      </c>
      <c r="Y23" s="74">
        <f t="shared" si="22"/>
        <v>2.2093863797561304E-3</v>
      </c>
      <c r="Z23" s="75">
        <f t="shared" si="23"/>
        <v>105.30000000000001</v>
      </c>
    </row>
    <row r="24" spans="1:26">
      <c r="A24" s="80" t="str">
        <f>Sage!A14</f>
        <v>BAZOR</v>
      </c>
      <c r="B24" s="71">
        <f t="shared" si="0"/>
        <v>43.252529182879364</v>
      </c>
      <c r="C24" s="72">
        <f>Sage!J14</f>
        <v>1.0140516973752494E-2</v>
      </c>
      <c r="D24" s="73">
        <f t="shared" si="1"/>
        <v>37.610894941634236</v>
      </c>
      <c r="E24" s="74">
        <f t="shared" si="2"/>
        <v>1.0140516973752494E-2</v>
      </c>
      <c r="F24" s="71">
        <f t="shared" si="3"/>
        <v>41.371984435797657</v>
      </c>
      <c r="G24" s="72">
        <f t="shared" si="4"/>
        <v>1.0140516973752494E-2</v>
      </c>
      <c r="H24" s="73">
        <f t="shared" si="5"/>
        <v>39.491439688715943</v>
      </c>
      <c r="I24" s="74">
        <f t="shared" si="6"/>
        <v>1.0140516973752494E-2</v>
      </c>
      <c r="J24" s="71">
        <f t="shared" si="7"/>
        <v>39.491439688715943</v>
      </c>
      <c r="K24" s="72">
        <f t="shared" si="8"/>
        <v>1.0140516973752494E-2</v>
      </c>
      <c r="L24" s="73">
        <f t="shared" si="9"/>
        <v>39.491439688715943</v>
      </c>
      <c r="M24" s="74">
        <f t="shared" si="10"/>
        <v>1.0140516973752494E-2</v>
      </c>
      <c r="N24" s="71">
        <f t="shared" si="11"/>
        <v>41.371984435797657</v>
      </c>
      <c r="O24" s="72">
        <f t="shared" si="12"/>
        <v>1.0140516973752494E-2</v>
      </c>
      <c r="P24" s="73">
        <f t="shared" si="13"/>
        <v>41.371984435797657</v>
      </c>
      <c r="Q24" s="74">
        <f t="shared" si="14"/>
        <v>1.0140516973752494E-2</v>
      </c>
      <c r="R24" s="71">
        <f t="shared" si="15"/>
        <v>37.610894941634236</v>
      </c>
      <c r="S24" s="72">
        <f t="shared" si="16"/>
        <v>1.0140516973752494E-2</v>
      </c>
      <c r="T24" s="73">
        <f t="shared" si="17"/>
        <v>43.252529182879364</v>
      </c>
      <c r="U24" s="74">
        <f t="shared" si="18"/>
        <v>1.0140516973752494E-2</v>
      </c>
      <c r="V24" s="71">
        <f t="shared" si="19"/>
        <v>41.371984435797657</v>
      </c>
      <c r="W24" s="72">
        <f t="shared" si="20"/>
        <v>1.0140516973752494E-2</v>
      </c>
      <c r="X24" s="73">
        <f t="shared" si="21"/>
        <v>37.610894941634236</v>
      </c>
      <c r="Y24" s="74">
        <f t="shared" si="22"/>
        <v>1.0140516973752494E-2</v>
      </c>
      <c r="Z24" s="75">
        <f t="shared" si="23"/>
        <v>483.29999999999995</v>
      </c>
    </row>
    <row r="25" spans="1:26">
      <c r="A25" s="80" t="str">
        <f>Sage!A15</f>
        <v>BERTRAND BACHE BLEU</v>
      </c>
      <c r="B25" s="71">
        <f t="shared" si="0"/>
        <v>2.3196887159533071</v>
      </c>
      <c r="C25" s="72">
        <f>Sage!J15</f>
        <v>5.4384895501689357E-4</v>
      </c>
      <c r="D25" s="73">
        <f t="shared" si="1"/>
        <v>2.0171206225680933</v>
      </c>
      <c r="E25" s="74">
        <f t="shared" si="2"/>
        <v>5.4384895501689357E-4</v>
      </c>
      <c r="F25" s="71">
        <f t="shared" si="3"/>
        <v>2.2188326848249025</v>
      </c>
      <c r="G25" s="72">
        <f t="shared" si="4"/>
        <v>5.4384895501689357E-4</v>
      </c>
      <c r="H25" s="73">
        <f t="shared" si="5"/>
        <v>2.1179766536964979</v>
      </c>
      <c r="I25" s="74">
        <f t="shared" si="6"/>
        <v>5.4384895501689357E-4</v>
      </c>
      <c r="J25" s="71">
        <f t="shared" si="7"/>
        <v>2.1179766536964979</v>
      </c>
      <c r="K25" s="72">
        <f t="shared" si="8"/>
        <v>5.4384895501689357E-4</v>
      </c>
      <c r="L25" s="73">
        <f t="shared" si="9"/>
        <v>2.1179766536964979</v>
      </c>
      <c r="M25" s="74">
        <f t="shared" si="10"/>
        <v>5.4384895501689357E-4</v>
      </c>
      <c r="N25" s="71">
        <f t="shared" si="11"/>
        <v>2.2188326848249025</v>
      </c>
      <c r="O25" s="72">
        <f t="shared" si="12"/>
        <v>5.4384895501689357E-4</v>
      </c>
      <c r="P25" s="73">
        <f t="shared" si="13"/>
        <v>2.2188326848249025</v>
      </c>
      <c r="Q25" s="74">
        <f t="shared" si="14"/>
        <v>5.4384895501689357E-4</v>
      </c>
      <c r="R25" s="71">
        <f t="shared" si="15"/>
        <v>2.0171206225680933</v>
      </c>
      <c r="S25" s="72">
        <f t="shared" si="16"/>
        <v>5.4384895501689357E-4</v>
      </c>
      <c r="T25" s="73">
        <f t="shared" si="17"/>
        <v>2.3196887159533071</v>
      </c>
      <c r="U25" s="74">
        <f t="shared" si="18"/>
        <v>5.4384895501689357E-4</v>
      </c>
      <c r="V25" s="71">
        <f t="shared" si="19"/>
        <v>2.2188326848249025</v>
      </c>
      <c r="W25" s="72">
        <f t="shared" si="20"/>
        <v>5.4384895501689357E-4</v>
      </c>
      <c r="X25" s="73">
        <f t="shared" si="21"/>
        <v>2.0171206225680933</v>
      </c>
      <c r="Y25" s="74">
        <f t="shared" si="22"/>
        <v>5.4384895501689357E-4</v>
      </c>
      <c r="Z25" s="75">
        <f t="shared" si="23"/>
        <v>25.92</v>
      </c>
    </row>
    <row r="26" spans="1:26">
      <c r="A26" s="80" t="str">
        <f>Sage!A16</f>
        <v>BLAISE DJOKO</v>
      </c>
      <c r="B26" s="71">
        <f t="shared" si="0"/>
        <v>0</v>
      </c>
      <c r="C26" s="72">
        <f>Sage!J16</f>
        <v>0</v>
      </c>
      <c r="D26" s="73">
        <f t="shared" si="1"/>
        <v>0</v>
      </c>
      <c r="E26" s="74">
        <f t="shared" si="2"/>
        <v>0</v>
      </c>
      <c r="F26" s="71">
        <f t="shared" si="3"/>
        <v>0</v>
      </c>
      <c r="G26" s="72">
        <f t="shared" si="4"/>
        <v>0</v>
      </c>
      <c r="H26" s="73">
        <f t="shared" si="5"/>
        <v>0</v>
      </c>
      <c r="I26" s="74">
        <f t="shared" si="6"/>
        <v>0</v>
      </c>
      <c r="J26" s="71">
        <f t="shared" si="7"/>
        <v>0</v>
      </c>
      <c r="K26" s="72">
        <f t="shared" si="8"/>
        <v>0</v>
      </c>
      <c r="L26" s="73">
        <f t="shared" si="9"/>
        <v>0</v>
      </c>
      <c r="M26" s="74">
        <f t="shared" si="10"/>
        <v>0</v>
      </c>
      <c r="N26" s="71">
        <f t="shared" si="11"/>
        <v>0</v>
      </c>
      <c r="O26" s="72">
        <f t="shared" si="12"/>
        <v>0</v>
      </c>
      <c r="P26" s="73">
        <f t="shared" si="13"/>
        <v>0</v>
      </c>
      <c r="Q26" s="74">
        <f t="shared" si="14"/>
        <v>0</v>
      </c>
      <c r="R26" s="71">
        <f t="shared" si="15"/>
        <v>0</v>
      </c>
      <c r="S26" s="72">
        <f t="shared" si="16"/>
        <v>0</v>
      </c>
      <c r="T26" s="73">
        <f t="shared" si="17"/>
        <v>0</v>
      </c>
      <c r="U26" s="74">
        <f t="shared" si="18"/>
        <v>0</v>
      </c>
      <c r="V26" s="71">
        <f t="shared" si="19"/>
        <v>0</v>
      </c>
      <c r="W26" s="72">
        <f t="shared" si="20"/>
        <v>0</v>
      </c>
      <c r="X26" s="73">
        <f t="shared" si="21"/>
        <v>0</v>
      </c>
      <c r="Y26" s="74">
        <f t="shared" si="22"/>
        <v>0</v>
      </c>
      <c r="Z26" s="75">
        <f t="shared" si="23"/>
        <v>0</v>
      </c>
    </row>
    <row r="27" spans="1:26">
      <c r="A27" s="80" t="str">
        <f>Sage!A17</f>
        <v>BON PRIX ST TROPEZ</v>
      </c>
      <c r="B27" s="71">
        <f t="shared" si="0"/>
        <v>1.9330739299610893</v>
      </c>
      <c r="C27" s="72">
        <f>Sage!J17</f>
        <v>4.5320746251407799E-4</v>
      </c>
      <c r="D27" s="73">
        <f t="shared" si="1"/>
        <v>1.6809338521400778</v>
      </c>
      <c r="E27" s="74">
        <f t="shared" si="2"/>
        <v>4.5320746251407799E-4</v>
      </c>
      <c r="F27" s="71">
        <f t="shared" si="3"/>
        <v>1.8490272373540855</v>
      </c>
      <c r="G27" s="72">
        <f t="shared" si="4"/>
        <v>4.5320746251407799E-4</v>
      </c>
      <c r="H27" s="73">
        <f t="shared" si="5"/>
        <v>1.7649805447470814</v>
      </c>
      <c r="I27" s="74">
        <f t="shared" si="6"/>
        <v>4.5320746251407799E-4</v>
      </c>
      <c r="J27" s="71">
        <f t="shared" si="7"/>
        <v>1.7649805447470814</v>
      </c>
      <c r="K27" s="72">
        <f t="shared" si="8"/>
        <v>4.5320746251407799E-4</v>
      </c>
      <c r="L27" s="73">
        <f t="shared" si="9"/>
        <v>1.7649805447470814</v>
      </c>
      <c r="M27" s="74">
        <f t="shared" si="10"/>
        <v>4.5320746251407799E-4</v>
      </c>
      <c r="N27" s="71">
        <f t="shared" si="11"/>
        <v>1.8490272373540855</v>
      </c>
      <c r="O27" s="72">
        <f t="shared" si="12"/>
        <v>4.5320746251407799E-4</v>
      </c>
      <c r="P27" s="73">
        <f t="shared" si="13"/>
        <v>1.8490272373540855</v>
      </c>
      <c r="Q27" s="74">
        <f t="shared" si="14"/>
        <v>4.5320746251407799E-4</v>
      </c>
      <c r="R27" s="71">
        <f t="shared" si="15"/>
        <v>1.6809338521400778</v>
      </c>
      <c r="S27" s="72">
        <f t="shared" si="16"/>
        <v>4.5320746251407799E-4</v>
      </c>
      <c r="T27" s="73">
        <f t="shared" si="17"/>
        <v>1.9330739299610893</v>
      </c>
      <c r="U27" s="74">
        <f t="shared" si="18"/>
        <v>4.5320746251407799E-4</v>
      </c>
      <c r="V27" s="71">
        <f t="shared" si="19"/>
        <v>1.8490272373540855</v>
      </c>
      <c r="W27" s="72">
        <f t="shared" si="20"/>
        <v>4.5320746251407799E-4</v>
      </c>
      <c r="X27" s="73">
        <f t="shared" si="21"/>
        <v>1.6809338521400778</v>
      </c>
      <c r="Y27" s="74">
        <f t="shared" si="22"/>
        <v>4.5320746251407799E-4</v>
      </c>
      <c r="Z27" s="75">
        <f t="shared" si="23"/>
        <v>21.6</v>
      </c>
    </row>
    <row r="28" spans="1:26">
      <c r="A28" s="80" t="str">
        <f>Sage!A18</f>
        <v>BORISCAM</v>
      </c>
      <c r="B28" s="71">
        <f t="shared" si="0"/>
        <v>37.018365758754854</v>
      </c>
      <c r="C28" s="72">
        <f>Sage!J18</f>
        <v>8.6789229071445925E-3</v>
      </c>
      <c r="D28" s="73">
        <f t="shared" si="1"/>
        <v>32.189883268482482</v>
      </c>
      <c r="E28" s="74">
        <f t="shared" si="2"/>
        <v>8.6789229071445925E-3</v>
      </c>
      <c r="F28" s="71">
        <f t="shared" si="3"/>
        <v>35.40887159533073</v>
      </c>
      <c r="G28" s="72">
        <f t="shared" si="4"/>
        <v>8.6789229071445925E-3</v>
      </c>
      <c r="H28" s="73">
        <f t="shared" si="5"/>
        <v>33.799377431906606</v>
      </c>
      <c r="I28" s="74">
        <f t="shared" si="6"/>
        <v>8.6789229071445925E-3</v>
      </c>
      <c r="J28" s="71">
        <f t="shared" si="7"/>
        <v>33.799377431906606</v>
      </c>
      <c r="K28" s="72">
        <f t="shared" si="8"/>
        <v>8.6789229071445925E-3</v>
      </c>
      <c r="L28" s="73">
        <f t="shared" si="9"/>
        <v>33.799377431906606</v>
      </c>
      <c r="M28" s="74">
        <f t="shared" si="10"/>
        <v>8.6789229071445925E-3</v>
      </c>
      <c r="N28" s="71">
        <f t="shared" si="11"/>
        <v>35.40887159533073</v>
      </c>
      <c r="O28" s="72">
        <f t="shared" si="12"/>
        <v>8.6789229071445925E-3</v>
      </c>
      <c r="P28" s="73">
        <f t="shared" si="13"/>
        <v>35.40887159533073</v>
      </c>
      <c r="Q28" s="74">
        <f t="shared" si="14"/>
        <v>8.6789229071445925E-3</v>
      </c>
      <c r="R28" s="71">
        <f t="shared" si="15"/>
        <v>32.189883268482482</v>
      </c>
      <c r="S28" s="72">
        <f t="shared" si="16"/>
        <v>8.6789229071445925E-3</v>
      </c>
      <c r="T28" s="73">
        <f t="shared" si="17"/>
        <v>37.018365758754854</v>
      </c>
      <c r="U28" s="74">
        <f t="shared" si="18"/>
        <v>8.6789229071445925E-3</v>
      </c>
      <c r="V28" s="71">
        <f t="shared" si="19"/>
        <v>35.40887159533073</v>
      </c>
      <c r="W28" s="72">
        <f t="shared" si="20"/>
        <v>8.6789229071445925E-3</v>
      </c>
      <c r="X28" s="73">
        <f t="shared" si="21"/>
        <v>32.189883268482482</v>
      </c>
      <c r="Y28" s="74">
        <f t="shared" si="22"/>
        <v>8.6789229071445925E-3</v>
      </c>
      <c r="Z28" s="75">
        <f t="shared" si="23"/>
        <v>413.63999999999993</v>
      </c>
    </row>
    <row r="29" spans="1:26">
      <c r="A29" s="80" t="str">
        <f>Sage!A19</f>
        <v>BRICE</v>
      </c>
      <c r="B29" s="71">
        <f t="shared" si="0"/>
        <v>5.6542412451361859</v>
      </c>
      <c r="C29" s="72">
        <f>Sage!J19</f>
        <v>1.325631827853678E-3</v>
      </c>
      <c r="D29" s="73">
        <f t="shared" si="1"/>
        <v>4.916731517509727</v>
      </c>
      <c r="E29" s="74">
        <f t="shared" si="2"/>
        <v>1.325631827853678E-3</v>
      </c>
      <c r="F29" s="71">
        <f t="shared" si="3"/>
        <v>5.4084046692606993</v>
      </c>
      <c r="G29" s="72">
        <f t="shared" si="4"/>
        <v>1.325631827853678E-3</v>
      </c>
      <c r="H29" s="73">
        <f t="shared" si="5"/>
        <v>5.1625680933852127</v>
      </c>
      <c r="I29" s="74">
        <f t="shared" si="6"/>
        <v>1.325631827853678E-3</v>
      </c>
      <c r="J29" s="71">
        <f t="shared" si="7"/>
        <v>5.1625680933852127</v>
      </c>
      <c r="K29" s="72">
        <f t="shared" si="8"/>
        <v>1.325631827853678E-3</v>
      </c>
      <c r="L29" s="73">
        <f t="shared" si="9"/>
        <v>5.1625680933852127</v>
      </c>
      <c r="M29" s="74">
        <f t="shared" si="10"/>
        <v>1.325631827853678E-3</v>
      </c>
      <c r="N29" s="71">
        <f t="shared" si="11"/>
        <v>5.4084046692606993</v>
      </c>
      <c r="O29" s="72">
        <f t="shared" si="12"/>
        <v>1.325631827853678E-3</v>
      </c>
      <c r="P29" s="73">
        <f t="shared" si="13"/>
        <v>5.4084046692606993</v>
      </c>
      <c r="Q29" s="74">
        <f t="shared" si="14"/>
        <v>1.325631827853678E-3</v>
      </c>
      <c r="R29" s="71">
        <f t="shared" si="15"/>
        <v>4.916731517509727</v>
      </c>
      <c r="S29" s="72">
        <f t="shared" si="16"/>
        <v>1.325631827853678E-3</v>
      </c>
      <c r="T29" s="73">
        <f t="shared" si="17"/>
        <v>5.6542412451361859</v>
      </c>
      <c r="U29" s="74">
        <f t="shared" si="18"/>
        <v>1.325631827853678E-3</v>
      </c>
      <c r="V29" s="71">
        <f t="shared" si="19"/>
        <v>5.4084046692606993</v>
      </c>
      <c r="W29" s="72">
        <f t="shared" si="20"/>
        <v>1.325631827853678E-3</v>
      </c>
      <c r="X29" s="73">
        <f t="shared" si="21"/>
        <v>4.916731517509727</v>
      </c>
      <c r="Y29" s="74">
        <f t="shared" si="22"/>
        <v>1.325631827853678E-3</v>
      </c>
      <c r="Z29" s="75">
        <f t="shared" si="23"/>
        <v>63.179999999999971</v>
      </c>
    </row>
    <row r="30" spans="1:26">
      <c r="A30" s="80" t="str">
        <f>Sage!A20</f>
        <v>BRIQUETTERIE MON SEIGNEUR</v>
      </c>
      <c r="B30" s="71">
        <f t="shared" si="0"/>
        <v>2.6096498054474706</v>
      </c>
      <c r="C30" s="72">
        <f>Sage!J20</f>
        <v>6.1183007439400534E-4</v>
      </c>
      <c r="D30" s="73">
        <f t="shared" si="1"/>
        <v>2.269260700389105</v>
      </c>
      <c r="E30" s="74">
        <f t="shared" si="2"/>
        <v>6.1183007439400534E-4</v>
      </c>
      <c r="F30" s="71">
        <f t="shared" si="3"/>
        <v>2.4961867704280154</v>
      </c>
      <c r="G30" s="72">
        <f t="shared" si="4"/>
        <v>6.1183007439400534E-4</v>
      </c>
      <c r="H30" s="73">
        <f t="shared" si="5"/>
        <v>2.3827237354085602</v>
      </c>
      <c r="I30" s="74">
        <f t="shared" si="6"/>
        <v>6.1183007439400534E-4</v>
      </c>
      <c r="J30" s="71">
        <f t="shared" si="7"/>
        <v>2.3827237354085602</v>
      </c>
      <c r="K30" s="72">
        <f t="shared" si="8"/>
        <v>6.1183007439400534E-4</v>
      </c>
      <c r="L30" s="73">
        <f t="shared" si="9"/>
        <v>2.3827237354085602</v>
      </c>
      <c r="M30" s="74">
        <f t="shared" si="10"/>
        <v>6.1183007439400534E-4</v>
      </c>
      <c r="N30" s="71">
        <f t="shared" si="11"/>
        <v>2.4961867704280154</v>
      </c>
      <c r="O30" s="72">
        <f t="shared" si="12"/>
        <v>6.1183007439400534E-4</v>
      </c>
      <c r="P30" s="73">
        <f t="shared" si="13"/>
        <v>2.4961867704280154</v>
      </c>
      <c r="Q30" s="74">
        <f t="shared" si="14"/>
        <v>6.1183007439400534E-4</v>
      </c>
      <c r="R30" s="71">
        <f t="shared" si="15"/>
        <v>2.269260700389105</v>
      </c>
      <c r="S30" s="72">
        <f t="shared" si="16"/>
        <v>6.1183007439400534E-4</v>
      </c>
      <c r="T30" s="73">
        <f t="shared" si="17"/>
        <v>2.6096498054474706</v>
      </c>
      <c r="U30" s="74">
        <f t="shared" si="18"/>
        <v>6.1183007439400534E-4</v>
      </c>
      <c r="V30" s="71">
        <f t="shared" si="19"/>
        <v>2.4961867704280154</v>
      </c>
      <c r="W30" s="72">
        <f t="shared" si="20"/>
        <v>6.1183007439400534E-4</v>
      </c>
      <c r="X30" s="73">
        <f t="shared" si="21"/>
        <v>2.269260700389105</v>
      </c>
      <c r="Y30" s="74">
        <f t="shared" si="22"/>
        <v>6.1183007439400534E-4</v>
      </c>
      <c r="Z30" s="75">
        <f t="shared" si="23"/>
        <v>29.159999999999997</v>
      </c>
    </row>
    <row r="31" spans="1:26">
      <c r="A31" s="80" t="str">
        <f>Sage!A21</f>
        <v>CALVIN</v>
      </c>
      <c r="B31" s="71">
        <f t="shared" si="0"/>
        <v>8.9887937743190633</v>
      </c>
      <c r="C31" s="72">
        <f>Sage!J21</f>
        <v>2.1074147006904624E-3</v>
      </c>
      <c r="D31" s="73">
        <f t="shared" si="1"/>
        <v>7.8163424124513607</v>
      </c>
      <c r="E31" s="74">
        <f t="shared" si="2"/>
        <v>2.1074147006904624E-3</v>
      </c>
      <c r="F31" s="71">
        <f t="shared" si="3"/>
        <v>8.597976653696497</v>
      </c>
      <c r="G31" s="72">
        <f t="shared" si="4"/>
        <v>2.1074147006904624E-3</v>
      </c>
      <c r="H31" s="73">
        <f t="shared" si="5"/>
        <v>8.2071595330739289</v>
      </c>
      <c r="I31" s="74">
        <f t="shared" si="6"/>
        <v>2.1074147006904624E-3</v>
      </c>
      <c r="J31" s="71">
        <f t="shared" si="7"/>
        <v>8.2071595330739289</v>
      </c>
      <c r="K31" s="72">
        <f t="shared" si="8"/>
        <v>2.1074147006904624E-3</v>
      </c>
      <c r="L31" s="73">
        <f t="shared" si="9"/>
        <v>8.2071595330739289</v>
      </c>
      <c r="M31" s="74">
        <f t="shared" si="10"/>
        <v>2.1074147006904624E-3</v>
      </c>
      <c r="N31" s="71">
        <f t="shared" si="11"/>
        <v>8.597976653696497</v>
      </c>
      <c r="O31" s="72">
        <f t="shared" si="12"/>
        <v>2.1074147006904624E-3</v>
      </c>
      <c r="P31" s="73">
        <f t="shared" si="13"/>
        <v>8.597976653696497</v>
      </c>
      <c r="Q31" s="74">
        <f t="shared" si="14"/>
        <v>2.1074147006904624E-3</v>
      </c>
      <c r="R31" s="71">
        <f t="shared" si="15"/>
        <v>7.8163424124513607</v>
      </c>
      <c r="S31" s="72">
        <f t="shared" si="16"/>
        <v>2.1074147006904624E-3</v>
      </c>
      <c r="T31" s="73">
        <f t="shared" si="17"/>
        <v>8.9887937743190633</v>
      </c>
      <c r="U31" s="74">
        <f t="shared" si="18"/>
        <v>2.1074147006904624E-3</v>
      </c>
      <c r="V31" s="71">
        <f t="shared" si="19"/>
        <v>8.597976653696497</v>
      </c>
      <c r="W31" s="72">
        <f t="shared" si="20"/>
        <v>2.1074147006904624E-3</v>
      </c>
      <c r="X31" s="73">
        <f t="shared" si="21"/>
        <v>7.8163424124513607</v>
      </c>
      <c r="Y31" s="74">
        <f t="shared" si="22"/>
        <v>2.1074147006904624E-3</v>
      </c>
      <c r="Z31" s="75">
        <f t="shared" si="23"/>
        <v>100.43999999999998</v>
      </c>
    </row>
    <row r="32" spans="1:26">
      <c r="A32" s="80" t="str">
        <f>Sage!A22</f>
        <v>CHANTAL BACHE BLEU</v>
      </c>
      <c r="B32" s="71">
        <f t="shared" si="0"/>
        <v>10.390272373540855</v>
      </c>
      <c r="C32" s="72">
        <f>Sage!J22</f>
        <v>2.4359901110131694E-3</v>
      </c>
      <c r="D32" s="73">
        <f t="shared" si="1"/>
        <v>9.0350194552529182</v>
      </c>
      <c r="E32" s="74">
        <f t="shared" si="2"/>
        <v>2.4359901110131694E-3</v>
      </c>
      <c r="F32" s="71">
        <f t="shared" si="3"/>
        <v>9.9385214007782103</v>
      </c>
      <c r="G32" s="72">
        <f t="shared" si="4"/>
        <v>2.4359901110131694E-3</v>
      </c>
      <c r="H32" s="73">
        <f t="shared" si="5"/>
        <v>9.4867704280155642</v>
      </c>
      <c r="I32" s="74">
        <f t="shared" si="6"/>
        <v>2.4359901110131694E-3</v>
      </c>
      <c r="J32" s="71">
        <f t="shared" si="7"/>
        <v>9.4867704280155642</v>
      </c>
      <c r="K32" s="72">
        <f t="shared" si="8"/>
        <v>2.4359901110131694E-3</v>
      </c>
      <c r="L32" s="73">
        <f t="shared" si="9"/>
        <v>9.4867704280155642</v>
      </c>
      <c r="M32" s="74">
        <f t="shared" si="10"/>
        <v>2.4359901110131694E-3</v>
      </c>
      <c r="N32" s="71">
        <f t="shared" si="11"/>
        <v>9.9385214007782103</v>
      </c>
      <c r="O32" s="72">
        <f t="shared" si="12"/>
        <v>2.4359901110131694E-3</v>
      </c>
      <c r="P32" s="73">
        <f t="shared" si="13"/>
        <v>9.9385214007782103</v>
      </c>
      <c r="Q32" s="74">
        <f t="shared" si="14"/>
        <v>2.4359901110131694E-3</v>
      </c>
      <c r="R32" s="71">
        <f t="shared" si="15"/>
        <v>9.0350194552529182</v>
      </c>
      <c r="S32" s="72">
        <f t="shared" si="16"/>
        <v>2.4359901110131694E-3</v>
      </c>
      <c r="T32" s="73">
        <f t="shared" si="17"/>
        <v>10.390272373540855</v>
      </c>
      <c r="U32" s="74">
        <f t="shared" si="18"/>
        <v>2.4359901110131694E-3</v>
      </c>
      <c r="V32" s="71">
        <f t="shared" si="19"/>
        <v>9.9385214007782103</v>
      </c>
      <c r="W32" s="72">
        <f t="shared" si="20"/>
        <v>2.4359901110131694E-3</v>
      </c>
      <c r="X32" s="73">
        <f t="shared" si="21"/>
        <v>9.0350194552529182</v>
      </c>
      <c r="Y32" s="74">
        <f t="shared" si="22"/>
        <v>2.4359901110131694E-3</v>
      </c>
      <c r="Z32" s="75">
        <f t="shared" si="23"/>
        <v>116.10000000000001</v>
      </c>
    </row>
    <row r="33" spans="1:26">
      <c r="A33" s="80" t="str">
        <f>Sage!A23</f>
        <v>CHARITE NGODI</v>
      </c>
      <c r="B33" s="71">
        <f t="shared" si="0"/>
        <v>11.719260700389102</v>
      </c>
      <c r="C33" s="72">
        <f>Sage!J23</f>
        <v>2.7475702414915975E-3</v>
      </c>
      <c r="D33" s="73">
        <f t="shared" si="1"/>
        <v>10.190661478599221</v>
      </c>
      <c r="E33" s="74">
        <f t="shared" si="2"/>
        <v>2.7475702414915975E-3</v>
      </c>
      <c r="F33" s="71">
        <f t="shared" si="3"/>
        <v>11.209727626459141</v>
      </c>
      <c r="G33" s="72">
        <f t="shared" si="4"/>
        <v>2.7475702414915975E-3</v>
      </c>
      <c r="H33" s="73">
        <f t="shared" si="5"/>
        <v>10.70019455252918</v>
      </c>
      <c r="I33" s="74">
        <f t="shared" si="6"/>
        <v>2.7475702414915975E-3</v>
      </c>
      <c r="J33" s="71">
        <f t="shared" si="7"/>
        <v>10.70019455252918</v>
      </c>
      <c r="K33" s="72">
        <f t="shared" si="8"/>
        <v>2.7475702414915975E-3</v>
      </c>
      <c r="L33" s="73">
        <f t="shared" si="9"/>
        <v>10.70019455252918</v>
      </c>
      <c r="M33" s="74">
        <f t="shared" si="10"/>
        <v>2.7475702414915975E-3</v>
      </c>
      <c r="N33" s="71">
        <f t="shared" si="11"/>
        <v>11.209727626459141</v>
      </c>
      <c r="O33" s="72">
        <f t="shared" si="12"/>
        <v>2.7475702414915975E-3</v>
      </c>
      <c r="P33" s="73">
        <f t="shared" si="13"/>
        <v>11.209727626459141</v>
      </c>
      <c r="Q33" s="74">
        <f t="shared" si="14"/>
        <v>2.7475702414915975E-3</v>
      </c>
      <c r="R33" s="71">
        <f t="shared" si="15"/>
        <v>10.190661478599221</v>
      </c>
      <c r="S33" s="72">
        <f t="shared" si="16"/>
        <v>2.7475702414915975E-3</v>
      </c>
      <c r="T33" s="73">
        <f t="shared" si="17"/>
        <v>11.719260700389102</v>
      </c>
      <c r="U33" s="74">
        <f t="shared" si="18"/>
        <v>2.7475702414915975E-3</v>
      </c>
      <c r="V33" s="71">
        <f t="shared" si="19"/>
        <v>11.209727626459141</v>
      </c>
      <c r="W33" s="72">
        <f t="shared" si="20"/>
        <v>2.7475702414915975E-3</v>
      </c>
      <c r="X33" s="73">
        <f t="shared" si="21"/>
        <v>10.190661478599221</v>
      </c>
      <c r="Y33" s="74">
        <f t="shared" si="22"/>
        <v>2.7475702414915975E-3</v>
      </c>
      <c r="Z33" s="75">
        <f t="shared" si="23"/>
        <v>130.94999999999999</v>
      </c>
    </row>
    <row r="34" spans="1:26">
      <c r="A34" s="80" t="str">
        <f>Sage!A24</f>
        <v>D T E YASSA</v>
      </c>
      <c r="B34" s="71">
        <f t="shared" si="0"/>
        <v>13.531517509727625</v>
      </c>
      <c r="C34" s="72">
        <f>Sage!J24</f>
        <v>3.172452237598546E-3</v>
      </c>
      <c r="D34" s="73">
        <f t="shared" si="1"/>
        <v>11.766536964980544</v>
      </c>
      <c r="E34" s="74">
        <f t="shared" si="2"/>
        <v>3.172452237598546E-3</v>
      </c>
      <c r="F34" s="71">
        <f t="shared" si="3"/>
        <v>12.943190661478598</v>
      </c>
      <c r="G34" s="72">
        <f t="shared" si="4"/>
        <v>3.172452237598546E-3</v>
      </c>
      <c r="H34" s="73">
        <f t="shared" si="5"/>
        <v>12.354863813229571</v>
      </c>
      <c r="I34" s="74">
        <f t="shared" si="6"/>
        <v>3.172452237598546E-3</v>
      </c>
      <c r="J34" s="71">
        <f t="shared" si="7"/>
        <v>12.354863813229571</v>
      </c>
      <c r="K34" s="72">
        <f t="shared" si="8"/>
        <v>3.172452237598546E-3</v>
      </c>
      <c r="L34" s="73">
        <f t="shared" si="9"/>
        <v>12.354863813229571</v>
      </c>
      <c r="M34" s="74">
        <f t="shared" si="10"/>
        <v>3.172452237598546E-3</v>
      </c>
      <c r="N34" s="71">
        <f t="shared" si="11"/>
        <v>12.943190661478598</v>
      </c>
      <c r="O34" s="72">
        <f t="shared" si="12"/>
        <v>3.172452237598546E-3</v>
      </c>
      <c r="P34" s="73">
        <f t="shared" si="13"/>
        <v>12.943190661478598</v>
      </c>
      <c r="Q34" s="74">
        <f t="shared" si="14"/>
        <v>3.172452237598546E-3</v>
      </c>
      <c r="R34" s="71">
        <f t="shared" si="15"/>
        <v>11.766536964980544</v>
      </c>
      <c r="S34" s="72">
        <f t="shared" si="16"/>
        <v>3.172452237598546E-3</v>
      </c>
      <c r="T34" s="73">
        <f t="shared" si="17"/>
        <v>13.531517509727625</v>
      </c>
      <c r="U34" s="74">
        <f t="shared" si="18"/>
        <v>3.172452237598546E-3</v>
      </c>
      <c r="V34" s="71">
        <f t="shared" si="19"/>
        <v>12.943190661478598</v>
      </c>
      <c r="W34" s="72">
        <f t="shared" si="20"/>
        <v>3.172452237598546E-3</v>
      </c>
      <c r="X34" s="73">
        <f t="shared" si="21"/>
        <v>11.766536964980544</v>
      </c>
      <c r="Y34" s="74">
        <f t="shared" si="22"/>
        <v>3.172452237598546E-3</v>
      </c>
      <c r="Z34" s="75">
        <f t="shared" si="23"/>
        <v>151.19999999999996</v>
      </c>
    </row>
    <row r="35" spans="1:26">
      <c r="A35" s="80" t="str">
        <f>Sage!A25</f>
        <v>D Z CONSTRUCTION</v>
      </c>
      <c r="B35" s="71">
        <f t="shared" si="0"/>
        <v>0</v>
      </c>
      <c r="C35" s="72">
        <f>Sage!J25</f>
        <v>0</v>
      </c>
      <c r="D35" s="73">
        <f t="shared" si="1"/>
        <v>0</v>
      </c>
      <c r="E35" s="74">
        <f t="shared" si="2"/>
        <v>0</v>
      </c>
      <c r="F35" s="71">
        <f t="shared" si="3"/>
        <v>0</v>
      </c>
      <c r="G35" s="72">
        <f t="shared" si="4"/>
        <v>0</v>
      </c>
      <c r="H35" s="73">
        <f t="shared" si="5"/>
        <v>0</v>
      </c>
      <c r="I35" s="74">
        <f t="shared" si="6"/>
        <v>0</v>
      </c>
      <c r="J35" s="71">
        <f t="shared" si="7"/>
        <v>0</v>
      </c>
      <c r="K35" s="72">
        <f t="shared" si="8"/>
        <v>0</v>
      </c>
      <c r="L35" s="73">
        <f t="shared" si="9"/>
        <v>0</v>
      </c>
      <c r="M35" s="74">
        <f t="shared" si="10"/>
        <v>0</v>
      </c>
      <c r="N35" s="71">
        <f t="shared" si="11"/>
        <v>0</v>
      </c>
      <c r="O35" s="72">
        <f t="shared" si="12"/>
        <v>0</v>
      </c>
      <c r="P35" s="73">
        <f t="shared" si="13"/>
        <v>0</v>
      </c>
      <c r="Q35" s="74">
        <f t="shared" si="14"/>
        <v>0</v>
      </c>
      <c r="R35" s="71">
        <f t="shared" si="15"/>
        <v>0</v>
      </c>
      <c r="S35" s="72">
        <f t="shared" si="16"/>
        <v>0</v>
      </c>
      <c r="T35" s="73">
        <f t="shared" si="17"/>
        <v>0</v>
      </c>
      <c r="U35" s="74">
        <f t="shared" si="18"/>
        <v>0</v>
      </c>
      <c r="V35" s="71">
        <f t="shared" si="19"/>
        <v>0</v>
      </c>
      <c r="W35" s="72">
        <f t="shared" si="20"/>
        <v>0</v>
      </c>
      <c r="X35" s="73">
        <f t="shared" si="21"/>
        <v>0</v>
      </c>
      <c r="Y35" s="74">
        <f t="shared" si="22"/>
        <v>0</v>
      </c>
      <c r="Z35" s="75">
        <f t="shared" si="23"/>
        <v>0</v>
      </c>
    </row>
    <row r="36" spans="1:26">
      <c r="A36" s="80" t="str">
        <f>Sage!A26</f>
        <v>DASSIE COLLINCE</v>
      </c>
      <c r="B36" s="71">
        <f t="shared" si="0"/>
        <v>33.345525291828793</v>
      </c>
      <c r="C36" s="72">
        <f>Sage!J26</f>
        <v>7.8178287283678458E-3</v>
      </c>
      <c r="D36" s="73">
        <f t="shared" si="1"/>
        <v>28.996108949416342</v>
      </c>
      <c r="E36" s="74">
        <f t="shared" si="2"/>
        <v>7.8178287283678458E-3</v>
      </c>
      <c r="F36" s="71">
        <f t="shared" si="3"/>
        <v>31.895719844357977</v>
      </c>
      <c r="G36" s="72">
        <f t="shared" si="4"/>
        <v>7.8178287283678458E-3</v>
      </c>
      <c r="H36" s="73">
        <f t="shared" si="5"/>
        <v>30.445914396887158</v>
      </c>
      <c r="I36" s="74">
        <f t="shared" si="6"/>
        <v>7.8178287283678458E-3</v>
      </c>
      <c r="J36" s="71">
        <f t="shared" si="7"/>
        <v>30.445914396887158</v>
      </c>
      <c r="K36" s="72">
        <f t="shared" si="8"/>
        <v>7.8178287283678458E-3</v>
      </c>
      <c r="L36" s="73">
        <f t="shared" si="9"/>
        <v>30.445914396887158</v>
      </c>
      <c r="M36" s="74">
        <f t="shared" si="10"/>
        <v>7.8178287283678458E-3</v>
      </c>
      <c r="N36" s="71">
        <f t="shared" si="11"/>
        <v>31.895719844357977</v>
      </c>
      <c r="O36" s="72">
        <f t="shared" si="12"/>
        <v>7.8178287283678458E-3</v>
      </c>
      <c r="P36" s="73">
        <f t="shared" si="13"/>
        <v>31.895719844357977</v>
      </c>
      <c r="Q36" s="74">
        <f t="shared" si="14"/>
        <v>7.8178287283678458E-3</v>
      </c>
      <c r="R36" s="71">
        <f t="shared" si="15"/>
        <v>28.996108949416342</v>
      </c>
      <c r="S36" s="72">
        <f t="shared" si="16"/>
        <v>7.8178287283678458E-3</v>
      </c>
      <c r="T36" s="73">
        <f t="shared" si="17"/>
        <v>33.345525291828793</v>
      </c>
      <c r="U36" s="74">
        <f t="shared" si="18"/>
        <v>7.8178287283678458E-3</v>
      </c>
      <c r="V36" s="71">
        <f t="shared" si="19"/>
        <v>31.895719844357977</v>
      </c>
      <c r="W36" s="72">
        <f t="shared" si="20"/>
        <v>7.8178287283678458E-3</v>
      </c>
      <c r="X36" s="73">
        <f t="shared" si="21"/>
        <v>28.996108949416342</v>
      </c>
      <c r="Y36" s="74">
        <f t="shared" si="22"/>
        <v>7.8178287283678458E-3</v>
      </c>
      <c r="Z36" s="75">
        <f t="shared" si="23"/>
        <v>372.6</v>
      </c>
    </row>
    <row r="37" spans="1:26">
      <c r="A37" s="80" t="str">
        <f>Sage!A27</f>
        <v>DESIRE PARIZO</v>
      </c>
      <c r="B37" s="71">
        <f t="shared" si="0"/>
        <v>148.10245914396884</v>
      </c>
      <c r="C37" s="72">
        <f>Sage!J27</f>
        <v>3.4722489740516081E-2</v>
      </c>
      <c r="D37" s="73">
        <f t="shared" si="1"/>
        <v>128.78474708171206</v>
      </c>
      <c r="E37" s="74">
        <f t="shared" si="2"/>
        <v>3.4722489740516081E-2</v>
      </c>
      <c r="F37" s="71">
        <f t="shared" si="3"/>
        <v>141.66322178988324</v>
      </c>
      <c r="G37" s="72">
        <f t="shared" si="4"/>
        <v>3.4722489740516081E-2</v>
      </c>
      <c r="H37" s="73">
        <f t="shared" si="5"/>
        <v>135.22398443579763</v>
      </c>
      <c r="I37" s="74">
        <f t="shared" si="6"/>
        <v>3.4722489740516081E-2</v>
      </c>
      <c r="J37" s="71">
        <f t="shared" si="7"/>
        <v>135.22398443579763</v>
      </c>
      <c r="K37" s="72">
        <f t="shared" si="8"/>
        <v>3.4722489740516081E-2</v>
      </c>
      <c r="L37" s="73">
        <f t="shared" si="9"/>
        <v>135.22398443579763</v>
      </c>
      <c r="M37" s="74">
        <f t="shared" si="10"/>
        <v>3.4722489740516081E-2</v>
      </c>
      <c r="N37" s="71">
        <f t="shared" si="11"/>
        <v>141.66322178988324</v>
      </c>
      <c r="O37" s="72">
        <f t="shared" si="12"/>
        <v>3.4722489740516081E-2</v>
      </c>
      <c r="P37" s="73">
        <f t="shared" si="13"/>
        <v>141.66322178988324</v>
      </c>
      <c r="Q37" s="74">
        <f t="shared" si="14"/>
        <v>3.4722489740516081E-2</v>
      </c>
      <c r="R37" s="71">
        <f t="shared" si="15"/>
        <v>128.78474708171206</v>
      </c>
      <c r="S37" s="72">
        <f t="shared" si="16"/>
        <v>3.4722489740516081E-2</v>
      </c>
      <c r="T37" s="73">
        <f t="shared" si="17"/>
        <v>148.10245914396884</v>
      </c>
      <c r="U37" s="74">
        <f t="shared" si="18"/>
        <v>3.4722489740516081E-2</v>
      </c>
      <c r="V37" s="71">
        <f t="shared" si="19"/>
        <v>141.66322178988324</v>
      </c>
      <c r="W37" s="72">
        <f t="shared" si="20"/>
        <v>3.4722489740516081E-2</v>
      </c>
      <c r="X37" s="73">
        <f t="shared" si="21"/>
        <v>128.78474708171206</v>
      </c>
      <c r="Y37" s="74">
        <f t="shared" si="22"/>
        <v>3.4722489740516081E-2</v>
      </c>
      <c r="Z37" s="75">
        <f t="shared" si="23"/>
        <v>1654.8839999999998</v>
      </c>
    </row>
    <row r="38" spans="1:26">
      <c r="A38" s="80" t="str">
        <f>Sage!A28</f>
        <v>DIEUNEDORT COMBI</v>
      </c>
      <c r="B38" s="71">
        <f t="shared" si="0"/>
        <v>5.7992217898832674</v>
      </c>
      <c r="C38" s="72">
        <f>Sage!J28</f>
        <v>1.359622387542234E-3</v>
      </c>
      <c r="D38" s="73">
        <f t="shared" si="1"/>
        <v>5.0428015564202333</v>
      </c>
      <c r="E38" s="74">
        <f t="shared" si="2"/>
        <v>1.359622387542234E-3</v>
      </c>
      <c r="F38" s="71">
        <f t="shared" si="3"/>
        <v>5.5470817120622566</v>
      </c>
      <c r="G38" s="72">
        <f t="shared" si="4"/>
        <v>1.359622387542234E-3</v>
      </c>
      <c r="H38" s="73">
        <f t="shared" si="5"/>
        <v>5.2949416342412441</v>
      </c>
      <c r="I38" s="74">
        <f t="shared" si="6"/>
        <v>1.359622387542234E-3</v>
      </c>
      <c r="J38" s="71">
        <f t="shared" si="7"/>
        <v>5.2949416342412441</v>
      </c>
      <c r="K38" s="72">
        <f t="shared" si="8"/>
        <v>1.359622387542234E-3</v>
      </c>
      <c r="L38" s="73">
        <f t="shared" si="9"/>
        <v>5.2949416342412441</v>
      </c>
      <c r="M38" s="74">
        <f t="shared" si="10"/>
        <v>1.359622387542234E-3</v>
      </c>
      <c r="N38" s="71">
        <f t="shared" si="11"/>
        <v>5.5470817120622566</v>
      </c>
      <c r="O38" s="72">
        <f t="shared" si="12"/>
        <v>1.359622387542234E-3</v>
      </c>
      <c r="P38" s="73">
        <f t="shared" si="13"/>
        <v>5.5470817120622566</v>
      </c>
      <c r="Q38" s="74">
        <f t="shared" si="14"/>
        <v>1.359622387542234E-3</v>
      </c>
      <c r="R38" s="71">
        <f t="shared" si="15"/>
        <v>5.0428015564202333</v>
      </c>
      <c r="S38" s="72">
        <f t="shared" si="16"/>
        <v>1.359622387542234E-3</v>
      </c>
      <c r="T38" s="73">
        <f t="shared" si="17"/>
        <v>5.7992217898832674</v>
      </c>
      <c r="U38" s="74">
        <f t="shared" si="18"/>
        <v>1.359622387542234E-3</v>
      </c>
      <c r="V38" s="71">
        <f t="shared" si="19"/>
        <v>5.5470817120622566</v>
      </c>
      <c r="W38" s="72">
        <f t="shared" si="20"/>
        <v>1.359622387542234E-3</v>
      </c>
      <c r="X38" s="73">
        <f t="shared" si="21"/>
        <v>5.0428015564202333</v>
      </c>
      <c r="Y38" s="74">
        <f t="shared" si="22"/>
        <v>1.359622387542234E-3</v>
      </c>
      <c r="Z38" s="75">
        <f t="shared" si="23"/>
        <v>64.8</v>
      </c>
    </row>
    <row r="39" spans="1:26">
      <c r="A39" s="80" t="str">
        <f>Sage!A29</f>
        <v>DJOBISSO</v>
      </c>
      <c r="B39" s="71">
        <f t="shared" si="0"/>
        <v>0</v>
      </c>
      <c r="C39" s="72">
        <f>Sage!J29</f>
        <v>0</v>
      </c>
      <c r="D39" s="73">
        <f t="shared" si="1"/>
        <v>0</v>
      </c>
      <c r="E39" s="74">
        <f t="shared" si="2"/>
        <v>0</v>
      </c>
      <c r="F39" s="71">
        <f t="shared" si="3"/>
        <v>0</v>
      </c>
      <c r="G39" s="72">
        <f t="shared" si="4"/>
        <v>0</v>
      </c>
      <c r="H39" s="73">
        <f t="shared" si="5"/>
        <v>0</v>
      </c>
      <c r="I39" s="74">
        <f t="shared" si="6"/>
        <v>0</v>
      </c>
      <c r="J39" s="71">
        <f t="shared" si="7"/>
        <v>0</v>
      </c>
      <c r="K39" s="72">
        <f t="shared" si="8"/>
        <v>0</v>
      </c>
      <c r="L39" s="73">
        <f t="shared" si="9"/>
        <v>0</v>
      </c>
      <c r="M39" s="74">
        <f t="shared" si="10"/>
        <v>0</v>
      </c>
      <c r="N39" s="71">
        <f t="shared" si="11"/>
        <v>0</v>
      </c>
      <c r="O39" s="72">
        <f t="shared" si="12"/>
        <v>0</v>
      </c>
      <c r="P39" s="73">
        <f t="shared" si="13"/>
        <v>0</v>
      </c>
      <c r="Q39" s="74">
        <f t="shared" si="14"/>
        <v>0</v>
      </c>
      <c r="R39" s="71">
        <f t="shared" si="15"/>
        <v>0</v>
      </c>
      <c r="S39" s="72">
        <f t="shared" si="16"/>
        <v>0</v>
      </c>
      <c r="T39" s="73">
        <f t="shared" si="17"/>
        <v>0</v>
      </c>
      <c r="U39" s="74">
        <f t="shared" si="18"/>
        <v>0</v>
      </c>
      <c r="V39" s="71">
        <f t="shared" si="19"/>
        <v>0</v>
      </c>
      <c r="W39" s="72">
        <f t="shared" si="20"/>
        <v>0</v>
      </c>
      <c r="X39" s="73">
        <f t="shared" si="21"/>
        <v>0</v>
      </c>
      <c r="Y39" s="74">
        <f t="shared" si="22"/>
        <v>0</v>
      </c>
      <c r="Z39" s="75">
        <f t="shared" si="23"/>
        <v>0</v>
      </c>
    </row>
    <row r="40" spans="1:26">
      <c r="A40" s="80" t="str">
        <f>Sage!A30</f>
        <v xml:space="preserve">DJOMO EFON </v>
      </c>
      <c r="B40" s="71">
        <f t="shared" si="0"/>
        <v>72.007003891050573</v>
      </c>
      <c r="C40" s="72">
        <f>Sage!J30</f>
        <v>1.6881977978649404E-2</v>
      </c>
      <c r="D40" s="73">
        <f t="shared" si="1"/>
        <v>62.61478599221789</v>
      </c>
      <c r="E40" s="74">
        <f t="shared" si="2"/>
        <v>1.6881977978649404E-2</v>
      </c>
      <c r="F40" s="71">
        <f t="shared" si="3"/>
        <v>68.876264591439678</v>
      </c>
      <c r="G40" s="72">
        <f t="shared" si="4"/>
        <v>1.6881977978649404E-2</v>
      </c>
      <c r="H40" s="73">
        <f t="shared" si="5"/>
        <v>65.745525291828784</v>
      </c>
      <c r="I40" s="74">
        <f t="shared" si="6"/>
        <v>1.6881977978649404E-2</v>
      </c>
      <c r="J40" s="71">
        <f t="shared" si="7"/>
        <v>65.745525291828784</v>
      </c>
      <c r="K40" s="72">
        <f t="shared" si="8"/>
        <v>1.6881977978649404E-2</v>
      </c>
      <c r="L40" s="73">
        <f t="shared" si="9"/>
        <v>65.745525291828784</v>
      </c>
      <c r="M40" s="74">
        <f t="shared" si="10"/>
        <v>1.6881977978649404E-2</v>
      </c>
      <c r="N40" s="71">
        <f t="shared" si="11"/>
        <v>68.876264591439678</v>
      </c>
      <c r="O40" s="72">
        <f t="shared" si="12"/>
        <v>1.6881977978649404E-2</v>
      </c>
      <c r="P40" s="73">
        <f t="shared" si="13"/>
        <v>68.876264591439678</v>
      </c>
      <c r="Q40" s="74">
        <f t="shared" si="14"/>
        <v>1.6881977978649404E-2</v>
      </c>
      <c r="R40" s="71">
        <f t="shared" si="15"/>
        <v>62.61478599221789</v>
      </c>
      <c r="S40" s="72">
        <f t="shared" si="16"/>
        <v>1.6881977978649404E-2</v>
      </c>
      <c r="T40" s="73">
        <f t="shared" si="17"/>
        <v>72.007003891050573</v>
      </c>
      <c r="U40" s="74">
        <f t="shared" si="18"/>
        <v>1.6881977978649404E-2</v>
      </c>
      <c r="V40" s="71">
        <f t="shared" si="19"/>
        <v>68.876264591439678</v>
      </c>
      <c r="W40" s="72">
        <f t="shared" si="20"/>
        <v>1.6881977978649404E-2</v>
      </c>
      <c r="X40" s="73">
        <f t="shared" si="21"/>
        <v>62.61478599221789</v>
      </c>
      <c r="Y40" s="74">
        <f t="shared" si="22"/>
        <v>1.6881977978649404E-2</v>
      </c>
      <c r="Z40" s="75">
        <f t="shared" si="23"/>
        <v>804.5999999999998</v>
      </c>
    </row>
    <row r="41" spans="1:26">
      <c r="A41" s="80" t="str">
        <f>Sage!A31</f>
        <v>DJOSS NKONGMONDO</v>
      </c>
      <c r="B41" s="71">
        <f t="shared" si="0"/>
        <v>2.7063035019455248</v>
      </c>
      <c r="C41" s="72">
        <f>Sage!J31</f>
        <v>6.3449044751970915E-4</v>
      </c>
      <c r="D41" s="73">
        <f t="shared" si="1"/>
        <v>2.3533073929961086</v>
      </c>
      <c r="E41" s="74">
        <f t="shared" si="2"/>
        <v>6.3449044751970915E-4</v>
      </c>
      <c r="F41" s="71">
        <f t="shared" si="3"/>
        <v>2.5886381322957193</v>
      </c>
      <c r="G41" s="72">
        <f t="shared" si="4"/>
        <v>6.3449044751970915E-4</v>
      </c>
      <c r="H41" s="73">
        <f t="shared" si="5"/>
        <v>2.4709727626459141</v>
      </c>
      <c r="I41" s="74">
        <f t="shared" si="6"/>
        <v>6.3449044751970915E-4</v>
      </c>
      <c r="J41" s="71">
        <f t="shared" si="7"/>
        <v>2.4709727626459141</v>
      </c>
      <c r="K41" s="72">
        <f t="shared" si="8"/>
        <v>6.3449044751970915E-4</v>
      </c>
      <c r="L41" s="73">
        <f t="shared" si="9"/>
        <v>2.4709727626459141</v>
      </c>
      <c r="M41" s="74">
        <f t="shared" si="10"/>
        <v>6.3449044751970915E-4</v>
      </c>
      <c r="N41" s="71">
        <f t="shared" si="11"/>
        <v>2.5886381322957193</v>
      </c>
      <c r="O41" s="72">
        <f t="shared" si="12"/>
        <v>6.3449044751970915E-4</v>
      </c>
      <c r="P41" s="73">
        <f t="shared" si="13"/>
        <v>2.5886381322957193</v>
      </c>
      <c r="Q41" s="74">
        <f t="shared" si="14"/>
        <v>6.3449044751970915E-4</v>
      </c>
      <c r="R41" s="71">
        <f t="shared" si="15"/>
        <v>2.3533073929961086</v>
      </c>
      <c r="S41" s="72">
        <f t="shared" si="16"/>
        <v>6.3449044751970915E-4</v>
      </c>
      <c r="T41" s="73">
        <f t="shared" si="17"/>
        <v>2.7063035019455248</v>
      </c>
      <c r="U41" s="74">
        <f t="shared" si="18"/>
        <v>6.3449044751970915E-4</v>
      </c>
      <c r="V41" s="71">
        <f t="shared" si="19"/>
        <v>2.5886381322957193</v>
      </c>
      <c r="W41" s="72">
        <f t="shared" si="20"/>
        <v>6.3449044751970915E-4</v>
      </c>
      <c r="X41" s="73">
        <f t="shared" si="21"/>
        <v>2.3533073929961086</v>
      </c>
      <c r="Y41" s="74">
        <f t="shared" si="22"/>
        <v>6.3449044751970915E-4</v>
      </c>
      <c r="Z41" s="75">
        <f t="shared" si="23"/>
        <v>30.239999999999995</v>
      </c>
    </row>
    <row r="42" spans="1:26">
      <c r="A42" s="80" t="str">
        <f>Sage!A32</f>
        <v>DJOUFFA HERVE</v>
      </c>
      <c r="B42" s="71">
        <f t="shared" si="0"/>
        <v>24.405058365758752</v>
      </c>
      <c r="C42" s="72">
        <f>Sage!J32</f>
        <v>5.7217442142402349E-3</v>
      </c>
      <c r="D42" s="73">
        <f t="shared" si="1"/>
        <v>21.221789883268482</v>
      </c>
      <c r="E42" s="74">
        <f t="shared" si="2"/>
        <v>5.7217442142402349E-3</v>
      </c>
      <c r="F42" s="71">
        <f t="shared" si="3"/>
        <v>23.34396887159533</v>
      </c>
      <c r="G42" s="72">
        <f t="shared" si="4"/>
        <v>5.7217442142402349E-3</v>
      </c>
      <c r="H42" s="73">
        <f t="shared" si="5"/>
        <v>22.282879377431904</v>
      </c>
      <c r="I42" s="74">
        <f t="shared" si="6"/>
        <v>5.7217442142402349E-3</v>
      </c>
      <c r="J42" s="71">
        <f t="shared" si="7"/>
        <v>22.282879377431904</v>
      </c>
      <c r="K42" s="72">
        <f t="shared" si="8"/>
        <v>5.7217442142402349E-3</v>
      </c>
      <c r="L42" s="73">
        <f t="shared" si="9"/>
        <v>22.282879377431904</v>
      </c>
      <c r="M42" s="74">
        <f t="shared" si="10"/>
        <v>5.7217442142402349E-3</v>
      </c>
      <c r="N42" s="71">
        <f t="shared" si="11"/>
        <v>23.34396887159533</v>
      </c>
      <c r="O42" s="72">
        <f t="shared" si="12"/>
        <v>5.7217442142402349E-3</v>
      </c>
      <c r="P42" s="73">
        <f t="shared" si="13"/>
        <v>23.34396887159533</v>
      </c>
      <c r="Q42" s="74">
        <f t="shared" si="14"/>
        <v>5.7217442142402349E-3</v>
      </c>
      <c r="R42" s="71">
        <f t="shared" si="15"/>
        <v>21.221789883268482</v>
      </c>
      <c r="S42" s="72">
        <f t="shared" si="16"/>
        <v>5.7217442142402349E-3</v>
      </c>
      <c r="T42" s="73">
        <f t="shared" si="17"/>
        <v>24.405058365758752</v>
      </c>
      <c r="U42" s="74">
        <f t="shared" si="18"/>
        <v>5.7217442142402349E-3</v>
      </c>
      <c r="V42" s="71">
        <f t="shared" si="19"/>
        <v>23.34396887159533</v>
      </c>
      <c r="W42" s="72">
        <f t="shared" si="20"/>
        <v>5.7217442142402349E-3</v>
      </c>
      <c r="X42" s="73">
        <f t="shared" si="21"/>
        <v>21.221789883268482</v>
      </c>
      <c r="Y42" s="74">
        <f t="shared" si="22"/>
        <v>5.7217442142402349E-3</v>
      </c>
      <c r="Z42" s="75">
        <f t="shared" si="23"/>
        <v>272.7</v>
      </c>
    </row>
    <row r="43" spans="1:26">
      <c r="A43" s="80" t="str">
        <f>Sage!A33</f>
        <v>DJOUME CONSTRUCTION</v>
      </c>
      <c r="B43" s="71">
        <f t="shared" si="0"/>
        <v>11.936731517509724</v>
      </c>
      <c r="C43" s="72">
        <f>Sage!J33</f>
        <v>2.7985560810244313E-3</v>
      </c>
      <c r="D43" s="73">
        <f t="shared" si="1"/>
        <v>10.379766536964979</v>
      </c>
      <c r="E43" s="74">
        <f t="shared" si="2"/>
        <v>2.7985560810244313E-3</v>
      </c>
      <c r="F43" s="71">
        <f t="shared" si="3"/>
        <v>11.417743190661476</v>
      </c>
      <c r="G43" s="72">
        <f t="shared" si="4"/>
        <v>2.7985560810244313E-3</v>
      </c>
      <c r="H43" s="73">
        <f t="shared" si="5"/>
        <v>10.898754863813227</v>
      </c>
      <c r="I43" s="74">
        <f t="shared" si="6"/>
        <v>2.7985560810244313E-3</v>
      </c>
      <c r="J43" s="71">
        <f t="shared" si="7"/>
        <v>10.898754863813227</v>
      </c>
      <c r="K43" s="72">
        <f t="shared" si="8"/>
        <v>2.7985560810244313E-3</v>
      </c>
      <c r="L43" s="73">
        <f t="shared" si="9"/>
        <v>10.898754863813227</v>
      </c>
      <c r="M43" s="74">
        <f t="shared" si="10"/>
        <v>2.7985560810244313E-3</v>
      </c>
      <c r="N43" s="71">
        <f t="shared" si="11"/>
        <v>11.417743190661476</v>
      </c>
      <c r="O43" s="72">
        <f t="shared" si="12"/>
        <v>2.7985560810244313E-3</v>
      </c>
      <c r="P43" s="73">
        <f t="shared" si="13"/>
        <v>11.417743190661476</v>
      </c>
      <c r="Q43" s="74">
        <f t="shared" si="14"/>
        <v>2.7985560810244313E-3</v>
      </c>
      <c r="R43" s="71">
        <f t="shared" si="15"/>
        <v>10.379766536964979</v>
      </c>
      <c r="S43" s="72">
        <f t="shared" si="16"/>
        <v>2.7985560810244313E-3</v>
      </c>
      <c r="T43" s="73">
        <f t="shared" si="17"/>
        <v>11.936731517509724</v>
      </c>
      <c r="U43" s="74">
        <f t="shared" si="18"/>
        <v>2.7985560810244313E-3</v>
      </c>
      <c r="V43" s="71">
        <f t="shared" si="19"/>
        <v>11.417743190661476</v>
      </c>
      <c r="W43" s="72">
        <f t="shared" si="20"/>
        <v>2.7985560810244313E-3</v>
      </c>
      <c r="X43" s="73">
        <f t="shared" si="21"/>
        <v>10.379766536964979</v>
      </c>
      <c r="Y43" s="74">
        <f t="shared" si="22"/>
        <v>2.7985560810244313E-3</v>
      </c>
      <c r="Z43" s="75">
        <f t="shared" si="23"/>
        <v>133.37999999999997</v>
      </c>
    </row>
    <row r="44" spans="1:26">
      <c r="A44" s="80" t="str">
        <f>Sage!A34</f>
        <v>DONAL CONTRUCTION</v>
      </c>
      <c r="B44" s="71">
        <f t="shared" si="0"/>
        <v>2.4163424124513617</v>
      </c>
      <c r="C44" s="72">
        <f>Sage!J34</f>
        <v>5.6650932814259749E-4</v>
      </c>
      <c r="D44" s="73">
        <f t="shared" si="1"/>
        <v>2.1011673151750974</v>
      </c>
      <c r="E44" s="74">
        <f t="shared" si="2"/>
        <v>5.6650932814259749E-4</v>
      </c>
      <c r="F44" s="71">
        <f t="shared" si="3"/>
        <v>2.3112840466926068</v>
      </c>
      <c r="G44" s="72">
        <f t="shared" si="4"/>
        <v>5.6650932814259749E-4</v>
      </c>
      <c r="H44" s="73">
        <f t="shared" si="5"/>
        <v>2.2062256809338519</v>
      </c>
      <c r="I44" s="74">
        <f t="shared" si="6"/>
        <v>5.6650932814259749E-4</v>
      </c>
      <c r="J44" s="71">
        <f t="shared" si="7"/>
        <v>2.2062256809338519</v>
      </c>
      <c r="K44" s="72">
        <f t="shared" si="8"/>
        <v>5.6650932814259749E-4</v>
      </c>
      <c r="L44" s="73">
        <f t="shared" si="9"/>
        <v>2.2062256809338519</v>
      </c>
      <c r="M44" s="74">
        <f t="shared" si="10"/>
        <v>5.6650932814259749E-4</v>
      </c>
      <c r="N44" s="71">
        <f t="shared" si="11"/>
        <v>2.3112840466926068</v>
      </c>
      <c r="O44" s="72">
        <f t="shared" si="12"/>
        <v>5.6650932814259749E-4</v>
      </c>
      <c r="P44" s="73">
        <f t="shared" si="13"/>
        <v>2.3112840466926068</v>
      </c>
      <c r="Q44" s="74">
        <f t="shared" si="14"/>
        <v>5.6650932814259749E-4</v>
      </c>
      <c r="R44" s="71">
        <f t="shared" si="15"/>
        <v>2.1011673151750974</v>
      </c>
      <c r="S44" s="72">
        <f t="shared" si="16"/>
        <v>5.6650932814259749E-4</v>
      </c>
      <c r="T44" s="73">
        <f t="shared" si="17"/>
        <v>2.4163424124513617</v>
      </c>
      <c r="U44" s="74">
        <f t="shared" si="18"/>
        <v>5.6650932814259749E-4</v>
      </c>
      <c r="V44" s="71">
        <f t="shared" si="19"/>
        <v>2.3112840466926068</v>
      </c>
      <c r="W44" s="72">
        <f t="shared" si="20"/>
        <v>5.6650932814259749E-4</v>
      </c>
      <c r="X44" s="73">
        <f t="shared" si="21"/>
        <v>2.1011673151750974</v>
      </c>
      <c r="Y44" s="74">
        <f t="shared" si="22"/>
        <v>5.6650932814259749E-4</v>
      </c>
      <c r="Z44" s="75">
        <f t="shared" si="23"/>
        <v>26.999999999999993</v>
      </c>
    </row>
    <row r="45" spans="1:26">
      <c r="A45" s="80" t="str">
        <f>Sage!A35</f>
        <v>DONGMO</v>
      </c>
      <c r="B45" s="71">
        <f t="shared" si="0"/>
        <v>3.4070428015564196</v>
      </c>
      <c r="C45" s="72">
        <f>Sage!J35</f>
        <v>7.9877815268106244E-4</v>
      </c>
      <c r="D45" s="73">
        <f t="shared" si="1"/>
        <v>2.9626459143968868</v>
      </c>
      <c r="E45" s="74">
        <f t="shared" si="2"/>
        <v>7.9877815268106244E-4</v>
      </c>
      <c r="F45" s="71">
        <f t="shared" si="3"/>
        <v>3.2589105058365755</v>
      </c>
      <c r="G45" s="72">
        <f t="shared" si="4"/>
        <v>7.9877815268106244E-4</v>
      </c>
      <c r="H45" s="73">
        <f t="shared" si="5"/>
        <v>3.1107782101167309</v>
      </c>
      <c r="I45" s="74">
        <f t="shared" si="6"/>
        <v>7.9877815268106244E-4</v>
      </c>
      <c r="J45" s="71">
        <f t="shared" si="7"/>
        <v>3.1107782101167309</v>
      </c>
      <c r="K45" s="72">
        <f t="shared" si="8"/>
        <v>7.9877815268106244E-4</v>
      </c>
      <c r="L45" s="73">
        <f t="shared" si="9"/>
        <v>3.1107782101167309</v>
      </c>
      <c r="M45" s="74">
        <f t="shared" si="10"/>
        <v>7.9877815268106244E-4</v>
      </c>
      <c r="N45" s="71">
        <f t="shared" si="11"/>
        <v>3.2589105058365755</v>
      </c>
      <c r="O45" s="72">
        <f t="shared" si="12"/>
        <v>7.9877815268106244E-4</v>
      </c>
      <c r="P45" s="73">
        <f t="shared" si="13"/>
        <v>3.2589105058365755</v>
      </c>
      <c r="Q45" s="74">
        <f t="shared" si="14"/>
        <v>7.9877815268106244E-4</v>
      </c>
      <c r="R45" s="71">
        <f t="shared" si="15"/>
        <v>2.9626459143968868</v>
      </c>
      <c r="S45" s="72">
        <f t="shared" si="16"/>
        <v>7.9877815268106244E-4</v>
      </c>
      <c r="T45" s="73">
        <f t="shared" si="17"/>
        <v>3.4070428015564196</v>
      </c>
      <c r="U45" s="74">
        <f t="shared" si="18"/>
        <v>7.9877815268106244E-4</v>
      </c>
      <c r="V45" s="71">
        <f t="shared" si="19"/>
        <v>3.2589105058365755</v>
      </c>
      <c r="W45" s="72">
        <f t="shared" si="20"/>
        <v>7.9877815268106244E-4</v>
      </c>
      <c r="X45" s="73">
        <f t="shared" si="21"/>
        <v>2.9626459143968868</v>
      </c>
      <c r="Y45" s="74">
        <f t="shared" si="22"/>
        <v>7.9877815268106244E-4</v>
      </c>
      <c r="Z45" s="75">
        <f t="shared" si="23"/>
        <v>38.069999999999993</v>
      </c>
    </row>
    <row r="46" spans="1:26">
      <c r="A46" s="80" t="str">
        <f>Sage!A36</f>
        <v>DONGMO DUCLAIR</v>
      </c>
      <c r="B46" s="71">
        <f t="shared" si="0"/>
        <v>68.624124513618668</v>
      </c>
      <c r="C46" s="72">
        <f>Sage!J36</f>
        <v>1.6088864919249768E-2</v>
      </c>
      <c r="D46" s="73">
        <f t="shared" si="1"/>
        <v>59.673151750972757</v>
      </c>
      <c r="E46" s="74">
        <f t="shared" si="2"/>
        <v>1.6088864919249768E-2</v>
      </c>
      <c r="F46" s="71">
        <f t="shared" si="3"/>
        <v>65.640466926070033</v>
      </c>
      <c r="G46" s="72">
        <f t="shared" si="4"/>
        <v>1.6088864919249768E-2</v>
      </c>
      <c r="H46" s="73">
        <f t="shared" si="5"/>
        <v>62.656809338521391</v>
      </c>
      <c r="I46" s="74">
        <f t="shared" si="6"/>
        <v>1.6088864919249768E-2</v>
      </c>
      <c r="J46" s="71">
        <f t="shared" si="7"/>
        <v>62.656809338521391</v>
      </c>
      <c r="K46" s="72">
        <f t="shared" si="8"/>
        <v>1.6088864919249768E-2</v>
      </c>
      <c r="L46" s="73">
        <f t="shared" si="9"/>
        <v>62.656809338521391</v>
      </c>
      <c r="M46" s="74">
        <f t="shared" si="10"/>
        <v>1.6088864919249768E-2</v>
      </c>
      <c r="N46" s="71">
        <f t="shared" si="11"/>
        <v>65.640466926070033</v>
      </c>
      <c r="O46" s="72">
        <f t="shared" si="12"/>
        <v>1.6088864919249768E-2</v>
      </c>
      <c r="P46" s="73">
        <f t="shared" si="13"/>
        <v>65.640466926070033</v>
      </c>
      <c r="Q46" s="74">
        <f t="shared" si="14"/>
        <v>1.6088864919249768E-2</v>
      </c>
      <c r="R46" s="71">
        <f t="shared" si="15"/>
        <v>59.673151750972757</v>
      </c>
      <c r="S46" s="72">
        <f t="shared" si="16"/>
        <v>1.6088864919249768E-2</v>
      </c>
      <c r="T46" s="73">
        <f t="shared" si="17"/>
        <v>68.624124513618668</v>
      </c>
      <c r="U46" s="74">
        <f t="shared" si="18"/>
        <v>1.6088864919249768E-2</v>
      </c>
      <c r="V46" s="71">
        <f t="shared" si="19"/>
        <v>65.640466926070033</v>
      </c>
      <c r="W46" s="72">
        <f t="shared" si="20"/>
        <v>1.6088864919249768E-2</v>
      </c>
      <c r="X46" s="73">
        <f t="shared" si="21"/>
        <v>59.673151750972757</v>
      </c>
      <c r="Y46" s="74">
        <f t="shared" si="22"/>
        <v>1.6088864919249768E-2</v>
      </c>
      <c r="Z46" s="75">
        <f t="shared" si="23"/>
        <v>766.80000000000007</v>
      </c>
    </row>
    <row r="47" spans="1:26">
      <c r="A47" s="80" t="str">
        <f>Sage!A37</f>
        <v>DORCAS</v>
      </c>
      <c r="B47" s="71">
        <f t="shared" si="0"/>
        <v>1.6914396887159531</v>
      </c>
      <c r="C47" s="72">
        <f>Sage!J37</f>
        <v>3.9655652969981824E-4</v>
      </c>
      <c r="D47" s="73">
        <f t="shared" si="1"/>
        <v>1.470817120622568</v>
      </c>
      <c r="E47" s="74">
        <f t="shared" si="2"/>
        <v>3.9655652969981824E-4</v>
      </c>
      <c r="F47" s="71">
        <f t="shared" si="3"/>
        <v>1.6178988326848247</v>
      </c>
      <c r="G47" s="72">
        <f t="shared" si="4"/>
        <v>3.9655652969981824E-4</v>
      </c>
      <c r="H47" s="73">
        <f t="shared" si="5"/>
        <v>1.5443579766536963</v>
      </c>
      <c r="I47" s="74">
        <f t="shared" si="6"/>
        <v>3.9655652969981824E-4</v>
      </c>
      <c r="J47" s="71">
        <f t="shared" si="7"/>
        <v>1.5443579766536963</v>
      </c>
      <c r="K47" s="72">
        <f t="shared" si="8"/>
        <v>3.9655652969981824E-4</v>
      </c>
      <c r="L47" s="73">
        <f t="shared" si="9"/>
        <v>1.5443579766536963</v>
      </c>
      <c r="M47" s="74">
        <f t="shared" si="10"/>
        <v>3.9655652969981824E-4</v>
      </c>
      <c r="N47" s="71">
        <f t="shared" si="11"/>
        <v>1.6178988326848247</v>
      </c>
      <c r="O47" s="72">
        <f t="shared" si="12"/>
        <v>3.9655652969981824E-4</v>
      </c>
      <c r="P47" s="73">
        <f t="shared" si="13"/>
        <v>1.6178988326848247</v>
      </c>
      <c r="Q47" s="74">
        <f t="shared" si="14"/>
        <v>3.9655652969981824E-4</v>
      </c>
      <c r="R47" s="71">
        <f t="shared" si="15"/>
        <v>1.470817120622568</v>
      </c>
      <c r="S47" s="72">
        <f t="shared" si="16"/>
        <v>3.9655652969981824E-4</v>
      </c>
      <c r="T47" s="73">
        <f t="shared" si="17"/>
        <v>1.6914396887159531</v>
      </c>
      <c r="U47" s="74">
        <f t="shared" si="18"/>
        <v>3.9655652969981824E-4</v>
      </c>
      <c r="V47" s="71">
        <f t="shared" si="19"/>
        <v>1.6178988326848247</v>
      </c>
      <c r="W47" s="72">
        <f t="shared" si="20"/>
        <v>3.9655652969981824E-4</v>
      </c>
      <c r="X47" s="73">
        <f t="shared" si="21"/>
        <v>1.470817120622568</v>
      </c>
      <c r="Y47" s="74">
        <f t="shared" si="22"/>
        <v>3.9655652969981824E-4</v>
      </c>
      <c r="Z47" s="75">
        <f t="shared" si="23"/>
        <v>18.899999999999995</v>
      </c>
    </row>
    <row r="48" spans="1:26">
      <c r="A48" s="80" t="str">
        <f>Sage!A38</f>
        <v>ETS ANAN ET NANOU</v>
      </c>
      <c r="B48" s="71">
        <f t="shared" si="0"/>
        <v>5.4126070038910497</v>
      </c>
      <c r="C48" s="72">
        <f>Sage!J38</f>
        <v>1.2689808950394183E-3</v>
      </c>
      <c r="D48" s="73">
        <f t="shared" si="1"/>
        <v>4.7066147859922172</v>
      </c>
      <c r="E48" s="74">
        <f t="shared" si="2"/>
        <v>1.2689808950394183E-3</v>
      </c>
      <c r="F48" s="71">
        <f t="shared" si="3"/>
        <v>5.1772762645914385</v>
      </c>
      <c r="G48" s="72">
        <f t="shared" si="4"/>
        <v>1.2689808950394183E-3</v>
      </c>
      <c r="H48" s="73">
        <f t="shared" si="5"/>
        <v>4.9419455252918283</v>
      </c>
      <c r="I48" s="74">
        <f t="shared" si="6"/>
        <v>1.2689808950394183E-3</v>
      </c>
      <c r="J48" s="71">
        <f t="shared" si="7"/>
        <v>4.9419455252918283</v>
      </c>
      <c r="K48" s="72">
        <f t="shared" si="8"/>
        <v>1.2689808950394183E-3</v>
      </c>
      <c r="L48" s="73">
        <f t="shared" si="9"/>
        <v>4.9419455252918283</v>
      </c>
      <c r="M48" s="74">
        <f t="shared" si="10"/>
        <v>1.2689808950394183E-3</v>
      </c>
      <c r="N48" s="71">
        <f t="shared" si="11"/>
        <v>5.1772762645914385</v>
      </c>
      <c r="O48" s="72">
        <f t="shared" si="12"/>
        <v>1.2689808950394183E-3</v>
      </c>
      <c r="P48" s="73">
        <f t="shared" si="13"/>
        <v>5.1772762645914385</v>
      </c>
      <c r="Q48" s="74">
        <f t="shared" si="14"/>
        <v>1.2689808950394183E-3</v>
      </c>
      <c r="R48" s="71">
        <f t="shared" si="15"/>
        <v>4.7066147859922172</v>
      </c>
      <c r="S48" s="72">
        <f t="shared" si="16"/>
        <v>1.2689808950394183E-3</v>
      </c>
      <c r="T48" s="73">
        <f t="shared" si="17"/>
        <v>5.4126070038910497</v>
      </c>
      <c r="U48" s="74">
        <f t="shared" si="18"/>
        <v>1.2689808950394183E-3</v>
      </c>
      <c r="V48" s="71">
        <f t="shared" si="19"/>
        <v>5.1772762645914385</v>
      </c>
      <c r="W48" s="72">
        <f t="shared" si="20"/>
        <v>1.2689808950394183E-3</v>
      </c>
      <c r="X48" s="73">
        <f t="shared" si="21"/>
        <v>4.7066147859922172</v>
      </c>
      <c r="Y48" s="74">
        <f t="shared" si="22"/>
        <v>1.2689808950394183E-3</v>
      </c>
      <c r="Z48" s="75">
        <f t="shared" si="23"/>
        <v>60.47999999999999</v>
      </c>
    </row>
    <row r="49" spans="1:26">
      <c r="A49" s="80" t="str">
        <f>Sage!A39</f>
        <v>ETS FOKA</v>
      </c>
      <c r="B49" s="71">
        <f t="shared" si="0"/>
        <v>2.3680155642023344</v>
      </c>
      <c r="C49" s="72">
        <f>Sage!J39</f>
        <v>5.5517914157974559E-4</v>
      </c>
      <c r="D49" s="73">
        <f t="shared" si="1"/>
        <v>2.0591439688715956</v>
      </c>
      <c r="E49" s="74">
        <f t="shared" si="2"/>
        <v>5.5517914157974559E-4</v>
      </c>
      <c r="F49" s="71">
        <f t="shared" si="3"/>
        <v>2.2650583657587551</v>
      </c>
      <c r="G49" s="72">
        <f t="shared" si="4"/>
        <v>5.5517914157974559E-4</v>
      </c>
      <c r="H49" s="73">
        <f t="shared" si="5"/>
        <v>2.1621011673151749</v>
      </c>
      <c r="I49" s="74">
        <f t="shared" si="6"/>
        <v>5.5517914157974559E-4</v>
      </c>
      <c r="J49" s="71">
        <f t="shared" si="7"/>
        <v>2.1621011673151749</v>
      </c>
      <c r="K49" s="72">
        <f t="shared" si="8"/>
        <v>5.5517914157974559E-4</v>
      </c>
      <c r="L49" s="73">
        <f t="shared" si="9"/>
        <v>2.1621011673151749</v>
      </c>
      <c r="M49" s="74">
        <f t="shared" si="10"/>
        <v>5.5517914157974559E-4</v>
      </c>
      <c r="N49" s="71">
        <f t="shared" si="11"/>
        <v>2.2650583657587551</v>
      </c>
      <c r="O49" s="72">
        <f t="shared" si="12"/>
        <v>5.5517914157974559E-4</v>
      </c>
      <c r="P49" s="73">
        <f t="shared" si="13"/>
        <v>2.2650583657587551</v>
      </c>
      <c r="Q49" s="74">
        <f t="shared" si="14"/>
        <v>5.5517914157974559E-4</v>
      </c>
      <c r="R49" s="71">
        <f t="shared" si="15"/>
        <v>2.0591439688715956</v>
      </c>
      <c r="S49" s="72">
        <f t="shared" si="16"/>
        <v>5.5517914157974559E-4</v>
      </c>
      <c r="T49" s="73">
        <f t="shared" si="17"/>
        <v>2.3680155642023344</v>
      </c>
      <c r="U49" s="74">
        <f t="shared" si="18"/>
        <v>5.5517914157974559E-4</v>
      </c>
      <c r="V49" s="71">
        <f t="shared" si="19"/>
        <v>2.2650583657587551</v>
      </c>
      <c r="W49" s="72">
        <f t="shared" si="20"/>
        <v>5.5517914157974559E-4</v>
      </c>
      <c r="X49" s="73">
        <f t="shared" si="21"/>
        <v>2.0591439688715956</v>
      </c>
      <c r="Y49" s="74">
        <f t="shared" si="22"/>
        <v>5.5517914157974559E-4</v>
      </c>
      <c r="Z49" s="75">
        <f t="shared" si="23"/>
        <v>26.459999999999997</v>
      </c>
    </row>
    <row r="50" spans="1:26">
      <c r="A50" s="80" t="str">
        <f>Sage!A40</f>
        <v>ETS KOPHA</v>
      </c>
      <c r="B50" s="71">
        <f t="shared" si="0"/>
        <v>28.029571984435794</v>
      </c>
      <c r="C50" s="72">
        <f>Sage!J40</f>
        <v>6.5715082064541309E-3</v>
      </c>
      <c r="D50" s="73">
        <f t="shared" si="1"/>
        <v>24.373540856031127</v>
      </c>
      <c r="E50" s="74">
        <f t="shared" si="2"/>
        <v>6.5715082064541309E-3</v>
      </c>
      <c r="F50" s="71">
        <f t="shared" si="3"/>
        <v>26.810894941634238</v>
      </c>
      <c r="G50" s="72">
        <f t="shared" si="4"/>
        <v>6.5715082064541309E-3</v>
      </c>
      <c r="H50" s="73">
        <f t="shared" si="5"/>
        <v>25.592217898832683</v>
      </c>
      <c r="I50" s="74">
        <f t="shared" si="6"/>
        <v>6.5715082064541309E-3</v>
      </c>
      <c r="J50" s="71">
        <f t="shared" si="7"/>
        <v>25.592217898832683</v>
      </c>
      <c r="K50" s="72">
        <f t="shared" si="8"/>
        <v>6.5715082064541309E-3</v>
      </c>
      <c r="L50" s="73">
        <f t="shared" si="9"/>
        <v>25.592217898832683</v>
      </c>
      <c r="M50" s="74">
        <f t="shared" si="10"/>
        <v>6.5715082064541309E-3</v>
      </c>
      <c r="N50" s="71">
        <f t="shared" si="11"/>
        <v>26.810894941634238</v>
      </c>
      <c r="O50" s="72">
        <f t="shared" si="12"/>
        <v>6.5715082064541309E-3</v>
      </c>
      <c r="P50" s="73">
        <f t="shared" si="13"/>
        <v>26.810894941634238</v>
      </c>
      <c r="Q50" s="74">
        <f t="shared" si="14"/>
        <v>6.5715082064541309E-3</v>
      </c>
      <c r="R50" s="71">
        <f t="shared" si="15"/>
        <v>24.373540856031127</v>
      </c>
      <c r="S50" s="72">
        <f t="shared" si="16"/>
        <v>6.5715082064541309E-3</v>
      </c>
      <c r="T50" s="73">
        <f t="shared" si="17"/>
        <v>28.029571984435794</v>
      </c>
      <c r="U50" s="74">
        <f t="shared" si="18"/>
        <v>6.5715082064541309E-3</v>
      </c>
      <c r="V50" s="71">
        <f t="shared" si="19"/>
        <v>26.810894941634238</v>
      </c>
      <c r="W50" s="72">
        <f t="shared" si="20"/>
        <v>6.5715082064541309E-3</v>
      </c>
      <c r="X50" s="73">
        <f t="shared" si="21"/>
        <v>24.373540856031127</v>
      </c>
      <c r="Y50" s="74">
        <f t="shared" si="22"/>
        <v>6.5715082064541309E-3</v>
      </c>
      <c r="Z50" s="75">
        <f t="shared" si="23"/>
        <v>313.2</v>
      </c>
    </row>
    <row r="51" spans="1:26">
      <c r="A51" s="80" t="str">
        <f>Sage!A41</f>
        <v>ETS M C</v>
      </c>
      <c r="B51" s="71">
        <f t="shared" si="0"/>
        <v>9.6653696498054469</v>
      </c>
      <c r="C51" s="72">
        <f>Sage!J41</f>
        <v>2.26603731257039E-3</v>
      </c>
      <c r="D51" s="73">
        <f t="shared" si="1"/>
        <v>8.4046692607003894</v>
      </c>
      <c r="E51" s="74">
        <f t="shared" si="2"/>
        <v>2.26603731257039E-3</v>
      </c>
      <c r="F51" s="71">
        <f t="shared" si="3"/>
        <v>9.2451361867704271</v>
      </c>
      <c r="G51" s="72">
        <f t="shared" si="4"/>
        <v>2.26603731257039E-3</v>
      </c>
      <c r="H51" s="73">
        <f t="shared" si="5"/>
        <v>8.8249027237354074</v>
      </c>
      <c r="I51" s="74">
        <f t="shared" si="6"/>
        <v>2.26603731257039E-3</v>
      </c>
      <c r="J51" s="71">
        <f t="shared" si="7"/>
        <v>8.8249027237354074</v>
      </c>
      <c r="K51" s="72">
        <f t="shared" si="8"/>
        <v>2.26603731257039E-3</v>
      </c>
      <c r="L51" s="73">
        <f t="shared" si="9"/>
        <v>8.8249027237354074</v>
      </c>
      <c r="M51" s="74">
        <f t="shared" si="10"/>
        <v>2.26603731257039E-3</v>
      </c>
      <c r="N51" s="71">
        <f t="shared" si="11"/>
        <v>9.2451361867704271</v>
      </c>
      <c r="O51" s="72">
        <f t="shared" si="12"/>
        <v>2.26603731257039E-3</v>
      </c>
      <c r="P51" s="73">
        <f t="shared" si="13"/>
        <v>9.2451361867704271</v>
      </c>
      <c r="Q51" s="74">
        <f t="shared" si="14"/>
        <v>2.26603731257039E-3</v>
      </c>
      <c r="R51" s="71">
        <f t="shared" si="15"/>
        <v>8.4046692607003894</v>
      </c>
      <c r="S51" s="72">
        <f t="shared" si="16"/>
        <v>2.26603731257039E-3</v>
      </c>
      <c r="T51" s="73">
        <f t="shared" si="17"/>
        <v>9.6653696498054469</v>
      </c>
      <c r="U51" s="74">
        <f t="shared" si="18"/>
        <v>2.26603731257039E-3</v>
      </c>
      <c r="V51" s="71">
        <f t="shared" si="19"/>
        <v>9.2451361867704271</v>
      </c>
      <c r="W51" s="72">
        <f t="shared" si="20"/>
        <v>2.26603731257039E-3</v>
      </c>
      <c r="X51" s="73">
        <f t="shared" si="21"/>
        <v>8.4046692607003894</v>
      </c>
      <c r="Y51" s="74">
        <f t="shared" si="22"/>
        <v>2.26603731257039E-3</v>
      </c>
      <c r="Z51" s="75">
        <f t="shared" si="23"/>
        <v>107.99999999999997</v>
      </c>
    </row>
    <row r="52" spans="1:26">
      <c r="A52" s="80" t="str">
        <f>Sage!A42</f>
        <v>F H CONSTRUCTION</v>
      </c>
      <c r="B52" s="71">
        <f t="shared" si="0"/>
        <v>15.077976653696496</v>
      </c>
      <c r="C52" s="72">
        <f>Sage!J42</f>
        <v>3.5350182076098083E-3</v>
      </c>
      <c r="D52" s="73">
        <f t="shared" si="1"/>
        <v>13.111284046692607</v>
      </c>
      <c r="E52" s="74">
        <f t="shared" si="2"/>
        <v>3.5350182076098083E-3</v>
      </c>
      <c r="F52" s="71">
        <f t="shared" si="3"/>
        <v>14.422412451361867</v>
      </c>
      <c r="G52" s="72">
        <f t="shared" si="4"/>
        <v>3.5350182076098083E-3</v>
      </c>
      <c r="H52" s="73">
        <f t="shared" si="5"/>
        <v>13.766848249027236</v>
      </c>
      <c r="I52" s="74">
        <f t="shared" si="6"/>
        <v>3.5350182076098083E-3</v>
      </c>
      <c r="J52" s="71">
        <f t="shared" si="7"/>
        <v>13.766848249027236</v>
      </c>
      <c r="K52" s="72">
        <f t="shared" si="8"/>
        <v>3.5350182076098083E-3</v>
      </c>
      <c r="L52" s="73">
        <f t="shared" si="9"/>
        <v>13.766848249027236</v>
      </c>
      <c r="M52" s="74">
        <f t="shared" si="10"/>
        <v>3.5350182076098083E-3</v>
      </c>
      <c r="N52" s="71">
        <f t="shared" si="11"/>
        <v>14.422412451361867</v>
      </c>
      <c r="O52" s="72">
        <f t="shared" si="12"/>
        <v>3.5350182076098083E-3</v>
      </c>
      <c r="P52" s="73">
        <f t="shared" si="13"/>
        <v>14.422412451361867</v>
      </c>
      <c r="Q52" s="74">
        <f t="shared" si="14"/>
        <v>3.5350182076098083E-3</v>
      </c>
      <c r="R52" s="71">
        <f t="shared" si="15"/>
        <v>13.111284046692607</v>
      </c>
      <c r="S52" s="72">
        <f t="shared" si="16"/>
        <v>3.5350182076098083E-3</v>
      </c>
      <c r="T52" s="73">
        <f t="shared" si="17"/>
        <v>15.077976653696496</v>
      </c>
      <c r="U52" s="74">
        <f t="shared" si="18"/>
        <v>3.5350182076098083E-3</v>
      </c>
      <c r="V52" s="71">
        <f t="shared" si="19"/>
        <v>14.422412451361867</v>
      </c>
      <c r="W52" s="72">
        <f t="shared" si="20"/>
        <v>3.5350182076098083E-3</v>
      </c>
      <c r="X52" s="73">
        <f t="shared" si="21"/>
        <v>13.111284046692607</v>
      </c>
      <c r="Y52" s="74">
        <f t="shared" si="22"/>
        <v>3.5350182076098083E-3</v>
      </c>
      <c r="Z52" s="75">
        <f t="shared" si="23"/>
        <v>168.48000000000002</v>
      </c>
    </row>
    <row r="53" spans="1:26">
      <c r="A53" s="80" t="str">
        <f>Sage!A43</f>
        <v>FOBADI METRO</v>
      </c>
      <c r="B53" s="71">
        <f t="shared" si="0"/>
        <v>31.895719844357973</v>
      </c>
      <c r="C53" s="72">
        <f>Sage!J43</f>
        <v>7.4779231314822869E-3</v>
      </c>
      <c r="D53" s="73">
        <f t="shared" si="1"/>
        <v>27.735408560311281</v>
      </c>
      <c r="E53" s="74">
        <f t="shared" si="2"/>
        <v>7.4779231314822869E-3</v>
      </c>
      <c r="F53" s="71">
        <f t="shared" si="3"/>
        <v>30.508949416342411</v>
      </c>
      <c r="G53" s="72">
        <f t="shared" si="4"/>
        <v>7.4779231314822869E-3</v>
      </c>
      <c r="H53" s="73">
        <f t="shared" si="5"/>
        <v>29.122178988326844</v>
      </c>
      <c r="I53" s="74">
        <f t="shared" si="6"/>
        <v>7.4779231314822869E-3</v>
      </c>
      <c r="J53" s="71">
        <f t="shared" si="7"/>
        <v>29.122178988326844</v>
      </c>
      <c r="K53" s="72">
        <f t="shared" si="8"/>
        <v>7.4779231314822869E-3</v>
      </c>
      <c r="L53" s="73">
        <f t="shared" si="9"/>
        <v>29.122178988326844</v>
      </c>
      <c r="M53" s="74">
        <f t="shared" si="10"/>
        <v>7.4779231314822869E-3</v>
      </c>
      <c r="N53" s="71">
        <f t="shared" si="11"/>
        <v>30.508949416342411</v>
      </c>
      <c r="O53" s="72">
        <f t="shared" si="12"/>
        <v>7.4779231314822869E-3</v>
      </c>
      <c r="P53" s="73">
        <f t="shared" si="13"/>
        <v>30.508949416342411</v>
      </c>
      <c r="Q53" s="74">
        <f t="shared" si="14"/>
        <v>7.4779231314822869E-3</v>
      </c>
      <c r="R53" s="71">
        <f t="shared" si="15"/>
        <v>27.735408560311281</v>
      </c>
      <c r="S53" s="72">
        <f t="shared" si="16"/>
        <v>7.4779231314822869E-3</v>
      </c>
      <c r="T53" s="73">
        <f t="shared" si="17"/>
        <v>31.895719844357973</v>
      </c>
      <c r="U53" s="74">
        <f t="shared" si="18"/>
        <v>7.4779231314822869E-3</v>
      </c>
      <c r="V53" s="71">
        <f t="shared" si="19"/>
        <v>30.508949416342411</v>
      </c>
      <c r="W53" s="72">
        <f t="shared" si="20"/>
        <v>7.4779231314822869E-3</v>
      </c>
      <c r="X53" s="73">
        <f t="shared" si="21"/>
        <v>27.735408560311281</v>
      </c>
      <c r="Y53" s="74">
        <f t="shared" si="22"/>
        <v>7.4779231314822869E-3</v>
      </c>
      <c r="Z53" s="75">
        <f t="shared" si="23"/>
        <v>356.4</v>
      </c>
    </row>
    <row r="54" spans="1:26">
      <c r="A54" s="80" t="str">
        <f>Sage!A44</f>
        <v>FODOP ARI</v>
      </c>
      <c r="B54" s="71">
        <f t="shared" si="0"/>
        <v>94.237354085603101</v>
      </c>
      <c r="C54" s="72">
        <f>Sage!J44</f>
        <v>2.2093863797561304E-2</v>
      </c>
      <c r="D54" s="73">
        <f t="shared" si="1"/>
        <v>81.945525291828801</v>
      </c>
      <c r="E54" s="74">
        <f t="shared" si="2"/>
        <v>2.2093863797561304E-2</v>
      </c>
      <c r="F54" s="71">
        <f t="shared" si="3"/>
        <v>90.140077821011673</v>
      </c>
      <c r="G54" s="72">
        <f t="shared" si="4"/>
        <v>2.2093863797561304E-2</v>
      </c>
      <c r="H54" s="73">
        <f t="shared" si="5"/>
        <v>86.04280155642023</v>
      </c>
      <c r="I54" s="74">
        <f t="shared" si="6"/>
        <v>2.2093863797561304E-2</v>
      </c>
      <c r="J54" s="71">
        <f t="shared" si="7"/>
        <v>86.04280155642023</v>
      </c>
      <c r="K54" s="72">
        <f t="shared" si="8"/>
        <v>2.2093863797561304E-2</v>
      </c>
      <c r="L54" s="73">
        <f t="shared" si="9"/>
        <v>86.04280155642023</v>
      </c>
      <c r="M54" s="74">
        <f t="shared" si="10"/>
        <v>2.2093863797561304E-2</v>
      </c>
      <c r="N54" s="71">
        <f t="shared" si="11"/>
        <v>90.140077821011673</v>
      </c>
      <c r="O54" s="72">
        <f t="shared" si="12"/>
        <v>2.2093863797561304E-2</v>
      </c>
      <c r="P54" s="73">
        <f t="shared" si="13"/>
        <v>90.140077821011673</v>
      </c>
      <c r="Q54" s="74">
        <f t="shared" si="14"/>
        <v>2.2093863797561304E-2</v>
      </c>
      <c r="R54" s="71">
        <f t="shared" si="15"/>
        <v>81.945525291828801</v>
      </c>
      <c r="S54" s="72">
        <f t="shared" si="16"/>
        <v>2.2093863797561304E-2</v>
      </c>
      <c r="T54" s="73">
        <f t="shared" si="17"/>
        <v>94.237354085603101</v>
      </c>
      <c r="U54" s="74">
        <f t="shared" si="18"/>
        <v>2.2093863797561304E-2</v>
      </c>
      <c r="V54" s="71">
        <f t="shared" si="19"/>
        <v>90.140077821011673</v>
      </c>
      <c r="W54" s="72">
        <f t="shared" si="20"/>
        <v>2.2093863797561304E-2</v>
      </c>
      <c r="X54" s="73">
        <f t="shared" si="21"/>
        <v>81.945525291828801</v>
      </c>
      <c r="Y54" s="74">
        <f t="shared" si="22"/>
        <v>2.2093863797561304E-2</v>
      </c>
      <c r="Z54" s="75">
        <f t="shared" si="23"/>
        <v>1053</v>
      </c>
    </row>
    <row r="55" spans="1:26">
      <c r="A55" s="80" t="str">
        <f>Sage!A45</f>
        <v>FOKAM</v>
      </c>
      <c r="B55" s="71">
        <f t="shared" si="0"/>
        <v>21.553774319066143</v>
      </c>
      <c r="C55" s="72">
        <f>Sage!J45</f>
        <v>5.0532632070319694E-3</v>
      </c>
      <c r="D55" s="73">
        <f t="shared" si="1"/>
        <v>18.742412451361865</v>
      </c>
      <c r="E55" s="74">
        <f t="shared" si="2"/>
        <v>5.0532632070319694E-3</v>
      </c>
      <c r="F55" s="71">
        <f t="shared" si="3"/>
        <v>20.616653696498052</v>
      </c>
      <c r="G55" s="72">
        <f t="shared" si="4"/>
        <v>5.0532632070319694E-3</v>
      </c>
      <c r="H55" s="73">
        <f t="shared" si="5"/>
        <v>19.679533073929957</v>
      </c>
      <c r="I55" s="74">
        <f t="shared" si="6"/>
        <v>5.0532632070319694E-3</v>
      </c>
      <c r="J55" s="71">
        <f t="shared" si="7"/>
        <v>19.679533073929957</v>
      </c>
      <c r="K55" s="72">
        <f t="shared" si="8"/>
        <v>5.0532632070319694E-3</v>
      </c>
      <c r="L55" s="73">
        <f t="shared" si="9"/>
        <v>19.679533073929957</v>
      </c>
      <c r="M55" s="74">
        <f t="shared" si="10"/>
        <v>5.0532632070319694E-3</v>
      </c>
      <c r="N55" s="71">
        <f t="shared" si="11"/>
        <v>20.616653696498052</v>
      </c>
      <c r="O55" s="72">
        <f t="shared" si="12"/>
        <v>5.0532632070319694E-3</v>
      </c>
      <c r="P55" s="73">
        <f t="shared" si="13"/>
        <v>20.616653696498052</v>
      </c>
      <c r="Q55" s="74">
        <f t="shared" si="14"/>
        <v>5.0532632070319694E-3</v>
      </c>
      <c r="R55" s="71">
        <f t="shared" si="15"/>
        <v>18.742412451361865</v>
      </c>
      <c r="S55" s="72">
        <f t="shared" si="16"/>
        <v>5.0532632070319694E-3</v>
      </c>
      <c r="T55" s="73">
        <f t="shared" si="17"/>
        <v>21.553774319066143</v>
      </c>
      <c r="U55" s="74">
        <f t="shared" si="18"/>
        <v>5.0532632070319694E-3</v>
      </c>
      <c r="V55" s="71">
        <f t="shared" si="19"/>
        <v>20.616653696498052</v>
      </c>
      <c r="W55" s="72">
        <f t="shared" si="20"/>
        <v>5.0532632070319694E-3</v>
      </c>
      <c r="X55" s="73">
        <f t="shared" si="21"/>
        <v>18.742412451361865</v>
      </c>
      <c r="Y55" s="74">
        <f t="shared" si="22"/>
        <v>5.0532632070319694E-3</v>
      </c>
      <c r="Z55" s="75">
        <f t="shared" si="23"/>
        <v>240.83999999999997</v>
      </c>
    </row>
    <row r="56" spans="1:26">
      <c r="A56" s="80" t="str">
        <f>Sage!A46</f>
        <v>FOKEM NGODI</v>
      </c>
      <c r="B56" s="71">
        <f t="shared" si="0"/>
        <v>80.947470817120603</v>
      </c>
      <c r="C56" s="72">
        <f>Sage!J46</f>
        <v>1.8978062492777014E-2</v>
      </c>
      <c r="D56" s="73">
        <f t="shared" si="1"/>
        <v>70.389105058365743</v>
      </c>
      <c r="E56" s="74">
        <f t="shared" si="2"/>
        <v>1.8978062492777014E-2</v>
      </c>
      <c r="F56" s="71">
        <f t="shared" si="3"/>
        <v>77.428015564202326</v>
      </c>
      <c r="G56" s="72">
        <f t="shared" si="4"/>
        <v>1.8978062492777014E-2</v>
      </c>
      <c r="H56" s="73">
        <f t="shared" si="5"/>
        <v>73.908560311284035</v>
      </c>
      <c r="I56" s="74">
        <f t="shared" si="6"/>
        <v>1.8978062492777014E-2</v>
      </c>
      <c r="J56" s="71">
        <f t="shared" si="7"/>
        <v>73.908560311284035</v>
      </c>
      <c r="K56" s="72">
        <f t="shared" si="8"/>
        <v>1.8978062492777014E-2</v>
      </c>
      <c r="L56" s="73">
        <f t="shared" si="9"/>
        <v>73.908560311284035</v>
      </c>
      <c r="M56" s="74">
        <f t="shared" si="10"/>
        <v>1.8978062492777014E-2</v>
      </c>
      <c r="N56" s="71">
        <f t="shared" si="11"/>
        <v>77.428015564202326</v>
      </c>
      <c r="O56" s="72">
        <f t="shared" si="12"/>
        <v>1.8978062492777014E-2</v>
      </c>
      <c r="P56" s="73">
        <f t="shared" si="13"/>
        <v>77.428015564202326</v>
      </c>
      <c r="Q56" s="74">
        <f t="shared" si="14"/>
        <v>1.8978062492777014E-2</v>
      </c>
      <c r="R56" s="71">
        <f t="shared" si="15"/>
        <v>70.389105058365743</v>
      </c>
      <c r="S56" s="72">
        <f t="shared" si="16"/>
        <v>1.8978062492777014E-2</v>
      </c>
      <c r="T56" s="73">
        <f t="shared" si="17"/>
        <v>80.947470817120603</v>
      </c>
      <c r="U56" s="74">
        <f t="shared" si="18"/>
        <v>1.8978062492777014E-2</v>
      </c>
      <c r="V56" s="71">
        <f t="shared" si="19"/>
        <v>77.428015564202326</v>
      </c>
      <c r="W56" s="72">
        <f t="shared" si="20"/>
        <v>1.8978062492777014E-2</v>
      </c>
      <c r="X56" s="73">
        <f t="shared" si="21"/>
        <v>70.389105058365743</v>
      </c>
      <c r="Y56" s="74">
        <f t="shared" si="22"/>
        <v>1.8978062492777014E-2</v>
      </c>
      <c r="Z56" s="75">
        <f t="shared" si="23"/>
        <v>904.49999999999989</v>
      </c>
    </row>
    <row r="57" spans="1:26">
      <c r="A57" s="80" t="str">
        <f>Sage!A47</f>
        <v>FOKOU DAKAR</v>
      </c>
      <c r="B57" s="71">
        <f t="shared" si="0"/>
        <v>4.8326848249027234</v>
      </c>
      <c r="C57" s="72">
        <f>Sage!J47</f>
        <v>1.133018656285195E-3</v>
      </c>
      <c r="D57" s="73">
        <f t="shared" si="1"/>
        <v>4.2023346303501947</v>
      </c>
      <c r="E57" s="74">
        <f t="shared" si="2"/>
        <v>1.133018656285195E-3</v>
      </c>
      <c r="F57" s="71">
        <f t="shared" si="3"/>
        <v>4.6225680933852136</v>
      </c>
      <c r="G57" s="72">
        <f t="shared" si="4"/>
        <v>1.133018656285195E-3</v>
      </c>
      <c r="H57" s="73">
        <f t="shared" si="5"/>
        <v>4.4124513618677037</v>
      </c>
      <c r="I57" s="74">
        <f t="shared" si="6"/>
        <v>1.133018656285195E-3</v>
      </c>
      <c r="J57" s="71">
        <f t="shared" si="7"/>
        <v>4.4124513618677037</v>
      </c>
      <c r="K57" s="72">
        <f t="shared" si="8"/>
        <v>1.133018656285195E-3</v>
      </c>
      <c r="L57" s="73">
        <f t="shared" si="9"/>
        <v>4.4124513618677037</v>
      </c>
      <c r="M57" s="74">
        <f t="shared" si="10"/>
        <v>1.133018656285195E-3</v>
      </c>
      <c r="N57" s="71">
        <f t="shared" si="11"/>
        <v>4.6225680933852136</v>
      </c>
      <c r="O57" s="72">
        <f t="shared" si="12"/>
        <v>1.133018656285195E-3</v>
      </c>
      <c r="P57" s="73">
        <f t="shared" si="13"/>
        <v>4.6225680933852136</v>
      </c>
      <c r="Q57" s="74">
        <f t="shared" si="14"/>
        <v>1.133018656285195E-3</v>
      </c>
      <c r="R57" s="71">
        <f t="shared" si="15"/>
        <v>4.2023346303501947</v>
      </c>
      <c r="S57" s="72">
        <f t="shared" si="16"/>
        <v>1.133018656285195E-3</v>
      </c>
      <c r="T57" s="73">
        <f t="shared" si="17"/>
        <v>4.8326848249027234</v>
      </c>
      <c r="U57" s="74">
        <f t="shared" si="18"/>
        <v>1.133018656285195E-3</v>
      </c>
      <c r="V57" s="71">
        <f t="shared" si="19"/>
        <v>4.6225680933852136</v>
      </c>
      <c r="W57" s="72">
        <f t="shared" si="20"/>
        <v>1.133018656285195E-3</v>
      </c>
      <c r="X57" s="73">
        <f t="shared" si="21"/>
        <v>4.2023346303501947</v>
      </c>
      <c r="Y57" s="74">
        <f t="shared" si="22"/>
        <v>1.133018656285195E-3</v>
      </c>
      <c r="Z57" s="75">
        <f t="shared" si="23"/>
        <v>53.999999999999986</v>
      </c>
    </row>
    <row r="58" spans="1:26">
      <c r="A58" s="80" t="str">
        <f>Sage!A48</f>
        <v xml:space="preserve">FOKOU SAMUEL </v>
      </c>
      <c r="B58" s="71">
        <f t="shared" si="0"/>
        <v>5.5575875486381321</v>
      </c>
      <c r="C58" s="72">
        <f>Sage!J48</f>
        <v>1.3029714547279744E-3</v>
      </c>
      <c r="D58" s="73">
        <f t="shared" si="1"/>
        <v>4.8326848249027243</v>
      </c>
      <c r="E58" s="74">
        <f t="shared" si="2"/>
        <v>1.3029714547279744E-3</v>
      </c>
      <c r="F58" s="71">
        <f t="shared" si="3"/>
        <v>5.3159533073929968</v>
      </c>
      <c r="G58" s="72">
        <f t="shared" si="4"/>
        <v>1.3029714547279744E-3</v>
      </c>
      <c r="H58" s="73">
        <f t="shared" si="5"/>
        <v>5.0743190661478605</v>
      </c>
      <c r="I58" s="74">
        <f t="shared" si="6"/>
        <v>1.3029714547279744E-3</v>
      </c>
      <c r="J58" s="71">
        <f t="shared" si="7"/>
        <v>5.0743190661478605</v>
      </c>
      <c r="K58" s="72">
        <f t="shared" si="8"/>
        <v>1.3029714547279744E-3</v>
      </c>
      <c r="L58" s="73">
        <f t="shared" si="9"/>
        <v>5.0743190661478605</v>
      </c>
      <c r="M58" s="74">
        <f t="shared" si="10"/>
        <v>1.3029714547279744E-3</v>
      </c>
      <c r="N58" s="71">
        <f t="shared" si="11"/>
        <v>5.3159533073929968</v>
      </c>
      <c r="O58" s="72">
        <f t="shared" si="12"/>
        <v>1.3029714547279744E-3</v>
      </c>
      <c r="P58" s="73">
        <f t="shared" si="13"/>
        <v>5.3159533073929968</v>
      </c>
      <c r="Q58" s="74">
        <f t="shared" si="14"/>
        <v>1.3029714547279744E-3</v>
      </c>
      <c r="R58" s="71">
        <f t="shared" si="15"/>
        <v>4.8326848249027243</v>
      </c>
      <c r="S58" s="72">
        <f t="shared" si="16"/>
        <v>1.3029714547279744E-3</v>
      </c>
      <c r="T58" s="73">
        <f t="shared" si="17"/>
        <v>5.5575875486381321</v>
      </c>
      <c r="U58" s="74">
        <f t="shared" si="18"/>
        <v>1.3029714547279744E-3</v>
      </c>
      <c r="V58" s="71">
        <f t="shared" si="19"/>
        <v>5.3159533073929968</v>
      </c>
      <c r="W58" s="72">
        <f t="shared" si="20"/>
        <v>1.3029714547279744E-3</v>
      </c>
      <c r="X58" s="73">
        <f t="shared" si="21"/>
        <v>4.8326848249027243</v>
      </c>
      <c r="Y58" s="74">
        <f t="shared" si="22"/>
        <v>1.3029714547279744E-3</v>
      </c>
      <c r="Z58" s="75">
        <f t="shared" si="23"/>
        <v>62.100000000000009</v>
      </c>
    </row>
    <row r="59" spans="1:26">
      <c r="A59" s="80" t="str">
        <f>Sage!A49</f>
        <v>FONGANG GUYZO</v>
      </c>
      <c r="B59" s="71">
        <f t="shared" si="0"/>
        <v>25.516575875486378</v>
      </c>
      <c r="C59" s="72">
        <f>Sage!J49</f>
        <v>5.98233850518583E-3</v>
      </c>
      <c r="D59" s="73">
        <f t="shared" si="1"/>
        <v>22.18832684824903</v>
      </c>
      <c r="E59" s="74">
        <f t="shared" si="2"/>
        <v>5.98233850518583E-3</v>
      </c>
      <c r="F59" s="71">
        <f t="shared" si="3"/>
        <v>24.40715953307393</v>
      </c>
      <c r="G59" s="72">
        <f t="shared" si="4"/>
        <v>5.98233850518583E-3</v>
      </c>
      <c r="H59" s="73">
        <f t="shared" si="5"/>
        <v>23.297743190661478</v>
      </c>
      <c r="I59" s="74">
        <f t="shared" si="6"/>
        <v>5.98233850518583E-3</v>
      </c>
      <c r="J59" s="71">
        <f t="shared" si="7"/>
        <v>23.297743190661478</v>
      </c>
      <c r="K59" s="72">
        <f t="shared" si="8"/>
        <v>5.98233850518583E-3</v>
      </c>
      <c r="L59" s="73">
        <f t="shared" si="9"/>
        <v>23.297743190661478</v>
      </c>
      <c r="M59" s="74">
        <f t="shared" si="10"/>
        <v>5.98233850518583E-3</v>
      </c>
      <c r="N59" s="71">
        <f t="shared" si="11"/>
        <v>24.40715953307393</v>
      </c>
      <c r="O59" s="72">
        <f t="shared" si="12"/>
        <v>5.98233850518583E-3</v>
      </c>
      <c r="P59" s="73">
        <f t="shared" si="13"/>
        <v>24.40715953307393</v>
      </c>
      <c r="Q59" s="74">
        <f t="shared" si="14"/>
        <v>5.98233850518583E-3</v>
      </c>
      <c r="R59" s="71">
        <f t="shared" si="15"/>
        <v>22.18832684824903</v>
      </c>
      <c r="S59" s="72">
        <f t="shared" si="16"/>
        <v>5.98233850518583E-3</v>
      </c>
      <c r="T59" s="73">
        <f t="shared" si="17"/>
        <v>25.516575875486378</v>
      </c>
      <c r="U59" s="74">
        <f t="shared" si="18"/>
        <v>5.98233850518583E-3</v>
      </c>
      <c r="V59" s="71">
        <f t="shared" si="19"/>
        <v>24.40715953307393</v>
      </c>
      <c r="W59" s="72">
        <f t="shared" si="20"/>
        <v>5.98233850518583E-3</v>
      </c>
      <c r="X59" s="73">
        <f t="shared" si="21"/>
        <v>22.18832684824903</v>
      </c>
      <c r="Y59" s="74">
        <f t="shared" si="22"/>
        <v>5.98233850518583E-3</v>
      </c>
      <c r="Z59" s="75">
        <f t="shared" si="23"/>
        <v>285.11999999999995</v>
      </c>
    </row>
    <row r="60" spans="1:26">
      <c r="A60" s="80" t="str">
        <f>Sage!A50</f>
        <v>FONKOU AMEDE</v>
      </c>
      <c r="B60" s="71">
        <f t="shared" si="0"/>
        <v>18.315875486381319</v>
      </c>
      <c r="C60" s="72">
        <f>Sage!J50</f>
        <v>4.2941407073208886E-3</v>
      </c>
      <c r="D60" s="73">
        <f t="shared" si="1"/>
        <v>15.926848249027236</v>
      </c>
      <c r="E60" s="74">
        <f t="shared" si="2"/>
        <v>4.2941407073208886E-3</v>
      </c>
      <c r="F60" s="71">
        <f t="shared" si="3"/>
        <v>17.519533073929956</v>
      </c>
      <c r="G60" s="72">
        <f t="shared" si="4"/>
        <v>4.2941407073208886E-3</v>
      </c>
      <c r="H60" s="73">
        <f t="shared" si="5"/>
        <v>16.723190661478597</v>
      </c>
      <c r="I60" s="74">
        <f t="shared" si="6"/>
        <v>4.2941407073208886E-3</v>
      </c>
      <c r="J60" s="71">
        <f t="shared" si="7"/>
        <v>16.723190661478597</v>
      </c>
      <c r="K60" s="72">
        <f t="shared" si="8"/>
        <v>4.2941407073208886E-3</v>
      </c>
      <c r="L60" s="73">
        <f t="shared" si="9"/>
        <v>16.723190661478597</v>
      </c>
      <c r="M60" s="74">
        <f t="shared" si="10"/>
        <v>4.2941407073208886E-3</v>
      </c>
      <c r="N60" s="71">
        <f t="shared" si="11"/>
        <v>17.519533073929956</v>
      </c>
      <c r="O60" s="72">
        <f t="shared" si="12"/>
        <v>4.2941407073208886E-3</v>
      </c>
      <c r="P60" s="73">
        <f t="shared" si="13"/>
        <v>17.519533073929956</v>
      </c>
      <c r="Q60" s="74">
        <f t="shared" si="14"/>
        <v>4.2941407073208886E-3</v>
      </c>
      <c r="R60" s="71">
        <f t="shared" si="15"/>
        <v>15.926848249027236</v>
      </c>
      <c r="S60" s="72">
        <f t="shared" si="16"/>
        <v>4.2941407073208886E-3</v>
      </c>
      <c r="T60" s="73">
        <f t="shared" si="17"/>
        <v>18.315875486381319</v>
      </c>
      <c r="U60" s="74">
        <f t="shared" si="18"/>
        <v>4.2941407073208886E-3</v>
      </c>
      <c r="V60" s="71">
        <f t="shared" si="19"/>
        <v>17.519533073929956</v>
      </c>
      <c r="W60" s="72">
        <f t="shared" si="20"/>
        <v>4.2941407073208886E-3</v>
      </c>
      <c r="X60" s="73">
        <f t="shared" si="21"/>
        <v>15.926848249027236</v>
      </c>
      <c r="Y60" s="74">
        <f t="shared" si="22"/>
        <v>4.2941407073208886E-3</v>
      </c>
      <c r="Z60" s="75">
        <f t="shared" si="23"/>
        <v>204.65999999999997</v>
      </c>
    </row>
    <row r="61" spans="1:26">
      <c r="A61" s="80" t="str">
        <f>Sage!A51</f>
        <v>FRABRICE JAPOMA</v>
      </c>
      <c r="B61" s="71">
        <f t="shared" si="0"/>
        <v>33.82879377431906</v>
      </c>
      <c r="C61" s="72">
        <f>Sage!J51</f>
        <v>7.931130593996364E-3</v>
      </c>
      <c r="D61" s="73">
        <f t="shared" si="1"/>
        <v>29.416342412451357</v>
      </c>
      <c r="E61" s="74">
        <f t="shared" si="2"/>
        <v>7.931130593996364E-3</v>
      </c>
      <c r="F61" s="71">
        <f t="shared" si="3"/>
        <v>32.35797665369649</v>
      </c>
      <c r="G61" s="72">
        <f t="shared" si="4"/>
        <v>7.931130593996364E-3</v>
      </c>
      <c r="H61" s="73">
        <f t="shared" si="5"/>
        <v>30.887159533073923</v>
      </c>
      <c r="I61" s="74">
        <f t="shared" si="6"/>
        <v>7.931130593996364E-3</v>
      </c>
      <c r="J61" s="71">
        <f t="shared" si="7"/>
        <v>30.887159533073923</v>
      </c>
      <c r="K61" s="72">
        <f t="shared" si="8"/>
        <v>7.931130593996364E-3</v>
      </c>
      <c r="L61" s="73">
        <f t="shared" si="9"/>
        <v>30.887159533073923</v>
      </c>
      <c r="M61" s="74">
        <f t="shared" si="10"/>
        <v>7.931130593996364E-3</v>
      </c>
      <c r="N61" s="71">
        <f t="shared" si="11"/>
        <v>32.35797665369649</v>
      </c>
      <c r="O61" s="72">
        <f t="shared" si="12"/>
        <v>7.931130593996364E-3</v>
      </c>
      <c r="P61" s="73">
        <f t="shared" si="13"/>
        <v>32.35797665369649</v>
      </c>
      <c r="Q61" s="74">
        <f t="shared" si="14"/>
        <v>7.931130593996364E-3</v>
      </c>
      <c r="R61" s="71">
        <f t="shared" si="15"/>
        <v>29.416342412451357</v>
      </c>
      <c r="S61" s="72">
        <f t="shared" si="16"/>
        <v>7.931130593996364E-3</v>
      </c>
      <c r="T61" s="73">
        <f t="shared" si="17"/>
        <v>33.82879377431906</v>
      </c>
      <c r="U61" s="74">
        <f t="shared" si="18"/>
        <v>7.931130593996364E-3</v>
      </c>
      <c r="V61" s="71">
        <f t="shared" si="19"/>
        <v>32.35797665369649</v>
      </c>
      <c r="W61" s="72">
        <f t="shared" si="20"/>
        <v>7.931130593996364E-3</v>
      </c>
      <c r="X61" s="73">
        <f t="shared" si="21"/>
        <v>29.416342412451357</v>
      </c>
      <c r="Y61" s="74">
        <f t="shared" si="22"/>
        <v>7.931130593996364E-3</v>
      </c>
      <c r="Z61" s="75">
        <f t="shared" si="23"/>
        <v>377.99999999999989</v>
      </c>
    </row>
    <row r="62" spans="1:26">
      <c r="A62" s="80" t="str">
        <f>Sage!A52</f>
        <v>FRANCIS YATIKA</v>
      </c>
      <c r="B62" s="71">
        <f t="shared" si="0"/>
        <v>23.100233463035018</v>
      </c>
      <c r="C62" s="72">
        <f>Sage!J52</f>
        <v>5.4158291770432321E-3</v>
      </c>
      <c r="D62" s="73">
        <f t="shared" si="1"/>
        <v>20.08715953307393</v>
      </c>
      <c r="E62" s="74">
        <f t="shared" si="2"/>
        <v>5.4158291770432321E-3</v>
      </c>
      <c r="F62" s="71">
        <f t="shared" si="3"/>
        <v>22.09587548638132</v>
      </c>
      <c r="G62" s="72">
        <f t="shared" si="4"/>
        <v>5.4158291770432321E-3</v>
      </c>
      <c r="H62" s="73">
        <f t="shared" si="5"/>
        <v>21.091517509727623</v>
      </c>
      <c r="I62" s="74">
        <f t="shared" si="6"/>
        <v>5.4158291770432321E-3</v>
      </c>
      <c r="J62" s="71">
        <f t="shared" si="7"/>
        <v>21.091517509727623</v>
      </c>
      <c r="K62" s="72">
        <f t="shared" si="8"/>
        <v>5.4158291770432321E-3</v>
      </c>
      <c r="L62" s="73">
        <f t="shared" si="9"/>
        <v>21.091517509727623</v>
      </c>
      <c r="M62" s="74">
        <f t="shared" si="10"/>
        <v>5.4158291770432321E-3</v>
      </c>
      <c r="N62" s="71">
        <f t="shared" si="11"/>
        <v>22.09587548638132</v>
      </c>
      <c r="O62" s="72">
        <f t="shared" si="12"/>
        <v>5.4158291770432321E-3</v>
      </c>
      <c r="P62" s="73">
        <f t="shared" si="13"/>
        <v>22.09587548638132</v>
      </c>
      <c r="Q62" s="74">
        <f t="shared" si="14"/>
        <v>5.4158291770432321E-3</v>
      </c>
      <c r="R62" s="71">
        <f t="shared" si="15"/>
        <v>20.08715953307393</v>
      </c>
      <c r="S62" s="72">
        <f t="shared" si="16"/>
        <v>5.4158291770432321E-3</v>
      </c>
      <c r="T62" s="73">
        <f t="shared" si="17"/>
        <v>23.100233463035018</v>
      </c>
      <c r="U62" s="74">
        <f t="shared" si="18"/>
        <v>5.4158291770432321E-3</v>
      </c>
      <c r="V62" s="71">
        <f t="shared" si="19"/>
        <v>22.09587548638132</v>
      </c>
      <c r="W62" s="72">
        <f t="shared" si="20"/>
        <v>5.4158291770432321E-3</v>
      </c>
      <c r="X62" s="73">
        <f t="shared" si="21"/>
        <v>20.08715953307393</v>
      </c>
      <c r="Y62" s="74">
        <f t="shared" si="22"/>
        <v>5.4158291770432321E-3</v>
      </c>
      <c r="Z62" s="75">
        <f t="shared" si="23"/>
        <v>258.11999999999995</v>
      </c>
    </row>
    <row r="63" spans="1:26">
      <c r="A63" s="80" t="str">
        <f>Sage!A53</f>
        <v>FRANCKLIN</v>
      </c>
      <c r="B63" s="71">
        <f t="shared" si="0"/>
        <v>28.512840466926065</v>
      </c>
      <c r="C63" s="72">
        <f>Sage!J53</f>
        <v>6.68481007208265E-3</v>
      </c>
      <c r="D63" s="73">
        <f t="shared" si="1"/>
        <v>24.793774319066145</v>
      </c>
      <c r="E63" s="74">
        <f t="shared" si="2"/>
        <v>6.68481007208265E-3</v>
      </c>
      <c r="F63" s="71">
        <f t="shared" si="3"/>
        <v>27.273151750972758</v>
      </c>
      <c r="G63" s="72">
        <f t="shared" si="4"/>
        <v>6.68481007208265E-3</v>
      </c>
      <c r="H63" s="73">
        <f t="shared" si="5"/>
        <v>26.033463035019452</v>
      </c>
      <c r="I63" s="74">
        <f t="shared" si="6"/>
        <v>6.68481007208265E-3</v>
      </c>
      <c r="J63" s="71">
        <f t="shared" si="7"/>
        <v>26.033463035019452</v>
      </c>
      <c r="K63" s="72">
        <f t="shared" si="8"/>
        <v>6.68481007208265E-3</v>
      </c>
      <c r="L63" s="73">
        <f t="shared" si="9"/>
        <v>26.033463035019452</v>
      </c>
      <c r="M63" s="74">
        <f t="shared" si="10"/>
        <v>6.68481007208265E-3</v>
      </c>
      <c r="N63" s="71">
        <f t="shared" si="11"/>
        <v>27.273151750972758</v>
      </c>
      <c r="O63" s="72">
        <f t="shared" si="12"/>
        <v>6.68481007208265E-3</v>
      </c>
      <c r="P63" s="73">
        <f t="shared" si="13"/>
        <v>27.273151750972758</v>
      </c>
      <c r="Q63" s="74">
        <f t="shared" si="14"/>
        <v>6.68481007208265E-3</v>
      </c>
      <c r="R63" s="71">
        <f t="shared" si="15"/>
        <v>24.793774319066145</v>
      </c>
      <c r="S63" s="72">
        <f t="shared" si="16"/>
        <v>6.68481007208265E-3</v>
      </c>
      <c r="T63" s="73">
        <f t="shared" si="17"/>
        <v>28.512840466926065</v>
      </c>
      <c r="U63" s="74">
        <f t="shared" si="18"/>
        <v>6.68481007208265E-3</v>
      </c>
      <c r="V63" s="71">
        <f t="shared" si="19"/>
        <v>27.273151750972758</v>
      </c>
      <c r="W63" s="72">
        <f t="shared" si="20"/>
        <v>6.68481007208265E-3</v>
      </c>
      <c r="X63" s="73">
        <f t="shared" si="21"/>
        <v>24.793774319066145</v>
      </c>
      <c r="Y63" s="74">
        <f t="shared" si="22"/>
        <v>6.68481007208265E-3</v>
      </c>
      <c r="Z63" s="75">
        <f t="shared" si="23"/>
        <v>318.59999999999991</v>
      </c>
    </row>
    <row r="64" spans="1:26">
      <c r="A64" s="80" t="str">
        <f>Sage!A54</f>
        <v>FREDERICK LOGBABA</v>
      </c>
      <c r="B64" s="71">
        <f t="shared" si="0"/>
        <v>10.511089494163421</v>
      </c>
      <c r="C64" s="72">
        <f>Sage!J54</f>
        <v>2.464315577420299E-3</v>
      </c>
      <c r="D64" s="73">
        <f t="shared" si="1"/>
        <v>9.1400778210116727</v>
      </c>
      <c r="E64" s="74">
        <f t="shared" si="2"/>
        <v>2.464315577420299E-3</v>
      </c>
      <c r="F64" s="71">
        <f t="shared" si="3"/>
        <v>10.054085603112838</v>
      </c>
      <c r="G64" s="72">
        <f t="shared" si="4"/>
        <v>2.464315577420299E-3</v>
      </c>
      <c r="H64" s="73">
        <f t="shared" si="5"/>
        <v>9.5970817120622556</v>
      </c>
      <c r="I64" s="74">
        <f t="shared" si="6"/>
        <v>2.464315577420299E-3</v>
      </c>
      <c r="J64" s="71">
        <f t="shared" si="7"/>
        <v>9.5970817120622556</v>
      </c>
      <c r="K64" s="72">
        <f t="shared" si="8"/>
        <v>2.464315577420299E-3</v>
      </c>
      <c r="L64" s="73">
        <f t="shared" si="9"/>
        <v>9.5970817120622556</v>
      </c>
      <c r="M64" s="74">
        <f t="shared" si="10"/>
        <v>2.464315577420299E-3</v>
      </c>
      <c r="N64" s="71">
        <f t="shared" si="11"/>
        <v>10.054085603112838</v>
      </c>
      <c r="O64" s="72">
        <f t="shared" si="12"/>
        <v>2.464315577420299E-3</v>
      </c>
      <c r="P64" s="73">
        <f t="shared" si="13"/>
        <v>10.054085603112838</v>
      </c>
      <c r="Q64" s="74">
        <f t="shared" si="14"/>
        <v>2.464315577420299E-3</v>
      </c>
      <c r="R64" s="71">
        <f t="shared" si="15"/>
        <v>9.1400778210116727</v>
      </c>
      <c r="S64" s="72">
        <f t="shared" si="16"/>
        <v>2.464315577420299E-3</v>
      </c>
      <c r="T64" s="73">
        <f t="shared" si="17"/>
        <v>10.511089494163421</v>
      </c>
      <c r="U64" s="74">
        <f t="shared" si="18"/>
        <v>2.464315577420299E-3</v>
      </c>
      <c r="V64" s="71">
        <f t="shared" si="19"/>
        <v>10.054085603112838</v>
      </c>
      <c r="W64" s="72">
        <f t="shared" si="20"/>
        <v>2.464315577420299E-3</v>
      </c>
      <c r="X64" s="73">
        <f t="shared" si="21"/>
        <v>9.1400778210116727</v>
      </c>
      <c r="Y64" s="74">
        <f t="shared" si="22"/>
        <v>2.464315577420299E-3</v>
      </c>
      <c r="Z64" s="75">
        <f t="shared" si="23"/>
        <v>117.44999999999997</v>
      </c>
    </row>
    <row r="65" spans="1:26">
      <c r="A65" s="80" t="str">
        <f>Sage!A55</f>
        <v>GARANTI CONSTRU BAZAR</v>
      </c>
      <c r="B65" s="71">
        <f t="shared" si="0"/>
        <v>19.330739299610894</v>
      </c>
      <c r="C65" s="72">
        <f>Sage!J55</f>
        <v>4.5320746251407799E-3</v>
      </c>
      <c r="D65" s="73">
        <f t="shared" si="1"/>
        <v>16.809338521400779</v>
      </c>
      <c r="E65" s="74">
        <f t="shared" si="2"/>
        <v>4.5320746251407799E-3</v>
      </c>
      <c r="F65" s="71">
        <f t="shared" si="3"/>
        <v>18.490272373540854</v>
      </c>
      <c r="G65" s="72">
        <f t="shared" si="4"/>
        <v>4.5320746251407799E-3</v>
      </c>
      <c r="H65" s="73">
        <f t="shared" si="5"/>
        <v>17.649805447470815</v>
      </c>
      <c r="I65" s="74">
        <f t="shared" si="6"/>
        <v>4.5320746251407799E-3</v>
      </c>
      <c r="J65" s="71">
        <f t="shared" si="7"/>
        <v>17.649805447470815</v>
      </c>
      <c r="K65" s="72">
        <f t="shared" si="8"/>
        <v>4.5320746251407799E-3</v>
      </c>
      <c r="L65" s="73">
        <f t="shared" si="9"/>
        <v>17.649805447470815</v>
      </c>
      <c r="M65" s="74">
        <f t="shared" si="10"/>
        <v>4.5320746251407799E-3</v>
      </c>
      <c r="N65" s="71">
        <f t="shared" si="11"/>
        <v>18.490272373540854</v>
      </c>
      <c r="O65" s="72">
        <f t="shared" si="12"/>
        <v>4.5320746251407799E-3</v>
      </c>
      <c r="P65" s="73">
        <f t="shared" si="13"/>
        <v>18.490272373540854</v>
      </c>
      <c r="Q65" s="74">
        <f t="shared" si="14"/>
        <v>4.5320746251407799E-3</v>
      </c>
      <c r="R65" s="71">
        <f t="shared" si="15"/>
        <v>16.809338521400779</v>
      </c>
      <c r="S65" s="72">
        <f t="shared" si="16"/>
        <v>4.5320746251407799E-3</v>
      </c>
      <c r="T65" s="73">
        <f t="shared" si="17"/>
        <v>19.330739299610894</v>
      </c>
      <c r="U65" s="74">
        <f t="shared" si="18"/>
        <v>4.5320746251407799E-3</v>
      </c>
      <c r="V65" s="71">
        <f t="shared" si="19"/>
        <v>18.490272373540854</v>
      </c>
      <c r="W65" s="72">
        <f t="shared" si="20"/>
        <v>4.5320746251407799E-3</v>
      </c>
      <c r="X65" s="73">
        <f t="shared" si="21"/>
        <v>16.809338521400779</v>
      </c>
      <c r="Y65" s="74">
        <f t="shared" si="22"/>
        <v>4.5320746251407799E-3</v>
      </c>
      <c r="Z65" s="75">
        <f t="shared" si="23"/>
        <v>215.99999999999994</v>
      </c>
    </row>
    <row r="66" spans="1:26">
      <c r="A66" s="80" t="str">
        <f>Sage!A56</f>
        <v xml:space="preserve">GENERAL </v>
      </c>
      <c r="B66" s="71">
        <f t="shared" si="0"/>
        <v>20.297276264591435</v>
      </c>
      <c r="C66" s="72">
        <f>Sage!J56</f>
        <v>4.7586783563978189E-3</v>
      </c>
      <c r="D66" s="73">
        <f t="shared" si="1"/>
        <v>17.649805447470815</v>
      </c>
      <c r="E66" s="74">
        <f t="shared" si="2"/>
        <v>4.7586783563978189E-3</v>
      </c>
      <c r="F66" s="71">
        <f t="shared" si="3"/>
        <v>19.414785992217897</v>
      </c>
      <c r="G66" s="72">
        <f t="shared" si="4"/>
        <v>4.7586783563978189E-3</v>
      </c>
      <c r="H66" s="73">
        <f t="shared" si="5"/>
        <v>18.532295719844356</v>
      </c>
      <c r="I66" s="74">
        <f t="shared" si="6"/>
        <v>4.7586783563978189E-3</v>
      </c>
      <c r="J66" s="71">
        <f t="shared" si="7"/>
        <v>18.532295719844356</v>
      </c>
      <c r="K66" s="72">
        <f t="shared" si="8"/>
        <v>4.7586783563978189E-3</v>
      </c>
      <c r="L66" s="73">
        <f t="shared" si="9"/>
        <v>18.532295719844356</v>
      </c>
      <c r="M66" s="74">
        <f t="shared" si="10"/>
        <v>4.7586783563978189E-3</v>
      </c>
      <c r="N66" s="71">
        <f t="shared" si="11"/>
        <v>19.414785992217897</v>
      </c>
      <c r="O66" s="72">
        <f t="shared" si="12"/>
        <v>4.7586783563978189E-3</v>
      </c>
      <c r="P66" s="73">
        <f t="shared" si="13"/>
        <v>19.414785992217897</v>
      </c>
      <c r="Q66" s="74">
        <f t="shared" si="14"/>
        <v>4.7586783563978189E-3</v>
      </c>
      <c r="R66" s="71">
        <f t="shared" si="15"/>
        <v>17.649805447470815</v>
      </c>
      <c r="S66" s="72">
        <f t="shared" si="16"/>
        <v>4.7586783563978189E-3</v>
      </c>
      <c r="T66" s="73">
        <f t="shared" si="17"/>
        <v>20.297276264591435</v>
      </c>
      <c r="U66" s="74">
        <f t="shared" si="18"/>
        <v>4.7586783563978189E-3</v>
      </c>
      <c r="V66" s="71">
        <f t="shared" si="19"/>
        <v>19.414785992217897</v>
      </c>
      <c r="W66" s="72">
        <f t="shared" si="20"/>
        <v>4.7586783563978189E-3</v>
      </c>
      <c r="X66" s="73">
        <f t="shared" si="21"/>
        <v>17.649805447470815</v>
      </c>
      <c r="Y66" s="74">
        <f t="shared" si="22"/>
        <v>4.7586783563978189E-3</v>
      </c>
      <c r="Z66" s="75">
        <f t="shared" si="23"/>
        <v>226.79999999999995</v>
      </c>
    </row>
    <row r="67" spans="1:26">
      <c r="A67" s="80" t="str">
        <f>Sage!A57</f>
        <v>GILBERT</v>
      </c>
      <c r="B67" s="71">
        <f t="shared" si="0"/>
        <v>31.702412451361862</v>
      </c>
      <c r="C67" s="72">
        <f>Sage!J57</f>
        <v>7.4326023852308793E-3</v>
      </c>
      <c r="D67" s="73">
        <f t="shared" si="1"/>
        <v>27.567315175097274</v>
      </c>
      <c r="E67" s="74">
        <f t="shared" si="2"/>
        <v>7.4326023852308793E-3</v>
      </c>
      <c r="F67" s="71">
        <f t="shared" si="3"/>
        <v>30.324046692607002</v>
      </c>
      <c r="G67" s="72">
        <f t="shared" si="4"/>
        <v>7.4326023852308793E-3</v>
      </c>
      <c r="H67" s="73">
        <f t="shared" si="5"/>
        <v>28.945680933852138</v>
      </c>
      <c r="I67" s="74">
        <f t="shared" si="6"/>
        <v>7.4326023852308793E-3</v>
      </c>
      <c r="J67" s="71">
        <f t="shared" si="7"/>
        <v>28.945680933852138</v>
      </c>
      <c r="K67" s="72">
        <f t="shared" si="8"/>
        <v>7.4326023852308793E-3</v>
      </c>
      <c r="L67" s="73">
        <f t="shared" si="9"/>
        <v>28.945680933852138</v>
      </c>
      <c r="M67" s="74">
        <f t="shared" si="10"/>
        <v>7.4326023852308793E-3</v>
      </c>
      <c r="N67" s="71">
        <f t="shared" si="11"/>
        <v>30.324046692607002</v>
      </c>
      <c r="O67" s="72">
        <f t="shared" si="12"/>
        <v>7.4326023852308793E-3</v>
      </c>
      <c r="P67" s="73">
        <f t="shared" si="13"/>
        <v>30.324046692607002</v>
      </c>
      <c r="Q67" s="74">
        <f t="shared" si="14"/>
        <v>7.4326023852308793E-3</v>
      </c>
      <c r="R67" s="71">
        <f t="shared" si="15"/>
        <v>27.567315175097274</v>
      </c>
      <c r="S67" s="72">
        <f t="shared" si="16"/>
        <v>7.4326023852308793E-3</v>
      </c>
      <c r="T67" s="73">
        <f t="shared" si="17"/>
        <v>31.702412451361862</v>
      </c>
      <c r="U67" s="74">
        <f t="shared" si="18"/>
        <v>7.4326023852308793E-3</v>
      </c>
      <c r="V67" s="71">
        <f t="shared" si="19"/>
        <v>30.324046692607002</v>
      </c>
      <c r="W67" s="72">
        <f t="shared" si="20"/>
        <v>7.4326023852308793E-3</v>
      </c>
      <c r="X67" s="73">
        <f t="shared" si="21"/>
        <v>27.567315175097274</v>
      </c>
      <c r="Y67" s="74">
        <f t="shared" si="22"/>
        <v>7.4326023852308793E-3</v>
      </c>
      <c r="Z67" s="75">
        <f t="shared" si="23"/>
        <v>354.24</v>
      </c>
    </row>
    <row r="68" spans="1:26">
      <c r="A68" s="80" t="str">
        <f>Sage!A58</f>
        <v>GUY 3 BORDELLE</v>
      </c>
      <c r="B68" s="71">
        <f t="shared" si="0"/>
        <v>22.713618677042795</v>
      </c>
      <c r="C68" s="72">
        <f>Sage!J58</f>
        <v>5.325187684540416E-3</v>
      </c>
      <c r="D68" s="73">
        <f t="shared" si="1"/>
        <v>19.750972762645912</v>
      </c>
      <c r="E68" s="74">
        <f t="shared" si="2"/>
        <v>5.325187684540416E-3</v>
      </c>
      <c r="F68" s="71">
        <f t="shared" si="3"/>
        <v>21.726070038910503</v>
      </c>
      <c r="G68" s="72">
        <f t="shared" si="4"/>
        <v>5.325187684540416E-3</v>
      </c>
      <c r="H68" s="73">
        <f t="shared" si="5"/>
        <v>20.738521400778207</v>
      </c>
      <c r="I68" s="74">
        <f t="shared" si="6"/>
        <v>5.325187684540416E-3</v>
      </c>
      <c r="J68" s="71">
        <f t="shared" si="7"/>
        <v>20.738521400778207</v>
      </c>
      <c r="K68" s="72">
        <f t="shared" si="8"/>
        <v>5.325187684540416E-3</v>
      </c>
      <c r="L68" s="73">
        <f t="shared" si="9"/>
        <v>20.738521400778207</v>
      </c>
      <c r="M68" s="74">
        <f t="shared" si="10"/>
        <v>5.325187684540416E-3</v>
      </c>
      <c r="N68" s="71">
        <f t="shared" si="11"/>
        <v>21.726070038910503</v>
      </c>
      <c r="O68" s="72">
        <f t="shared" si="12"/>
        <v>5.325187684540416E-3</v>
      </c>
      <c r="P68" s="73">
        <f t="shared" si="13"/>
        <v>21.726070038910503</v>
      </c>
      <c r="Q68" s="74">
        <f t="shared" si="14"/>
        <v>5.325187684540416E-3</v>
      </c>
      <c r="R68" s="71">
        <f t="shared" si="15"/>
        <v>19.750972762645912</v>
      </c>
      <c r="S68" s="72">
        <f t="shared" si="16"/>
        <v>5.325187684540416E-3</v>
      </c>
      <c r="T68" s="73">
        <f t="shared" si="17"/>
        <v>22.713618677042795</v>
      </c>
      <c r="U68" s="74">
        <f t="shared" si="18"/>
        <v>5.325187684540416E-3</v>
      </c>
      <c r="V68" s="71">
        <f t="shared" si="19"/>
        <v>21.726070038910503</v>
      </c>
      <c r="W68" s="72">
        <f t="shared" si="20"/>
        <v>5.325187684540416E-3</v>
      </c>
      <c r="X68" s="73">
        <f t="shared" si="21"/>
        <v>19.750972762645912</v>
      </c>
      <c r="Y68" s="74">
        <f t="shared" si="22"/>
        <v>5.325187684540416E-3</v>
      </c>
      <c r="Z68" s="75">
        <f t="shared" si="23"/>
        <v>253.79999999999998</v>
      </c>
    </row>
    <row r="69" spans="1:26">
      <c r="A69" s="80" t="str">
        <f>Sage!A59</f>
        <v>GUY YASSA</v>
      </c>
      <c r="B69" s="71">
        <f t="shared" si="0"/>
        <v>7.1523735408560301</v>
      </c>
      <c r="C69" s="72">
        <f>Sage!J59</f>
        <v>1.6768676113020887E-3</v>
      </c>
      <c r="D69" s="73">
        <f t="shared" si="1"/>
        <v>6.219455252918288</v>
      </c>
      <c r="E69" s="74">
        <f t="shared" si="2"/>
        <v>1.6768676113020887E-3</v>
      </c>
      <c r="F69" s="71">
        <f t="shared" si="3"/>
        <v>6.8414007782101169</v>
      </c>
      <c r="G69" s="72">
        <f t="shared" si="4"/>
        <v>1.6768676113020887E-3</v>
      </c>
      <c r="H69" s="73">
        <f t="shared" si="5"/>
        <v>6.530428015564202</v>
      </c>
      <c r="I69" s="74">
        <f t="shared" si="6"/>
        <v>1.6768676113020887E-3</v>
      </c>
      <c r="J69" s="71">
        <f t="shared" si="7"/>
        <v>6.530428015564202</v>
      </c>
      <c r="K69" s="72">
        <f t="shared" si="8"/>
        <v>1.6768676113020887E-3</v>
      </c>
      <c r="L69" s="73">
        <f t="shared" si="9"/>
        <v>6.530428015564202</v>
      </c>
      <c r="M69" s="74">
        <f t="shared" si="10"/>
        <v>1.6768676113020887E-3</v>
      </c>
      <c r="N69" s="71">
        <f t="shared" si="11"/>
        <v>6.8414007782101169</v>
      </c>
      <c r="O69" s="72">
        <f t="shared" si="12"/>
        <v>1.6768676113020887E-3</v>
      </c>
      <c r="P69" s="73">
        <f t="shared" si="13"/>
        <v>6.8414007782101169</v>
      </c>
      <c r="Q69" s="74">
        <f t="shared" si="14"/>
        <v>1.6768676113020887E-3</v>
      </c>
      <c r="R69" s="71">
        <f t="shared" si="15"/>
        <v>6.219455252918288</v>
      </c>
      <c r="S69" s="72">
        <f t="shared" si="16"/>
        <v>1.6768676113020887E-3</v>
      </c>
      <c r="T69" s="73">
        <f t="shared" si="17"/>
        <v>7.1523735408560301</v>
      </c>
      <c r="U69" s="74">
        <f t="shared" si="18"/>
        <v>1.6768676113020887E-3</v>
      </c>
      <c r="V69" s="71">
        <f t="shared" si="19"/>
        <v>6.8414007782101169</v>
      </c>
      <c r="W69" s="72">
        <f t="shared" si="20"/>
        <v>1.6768676113020887E-3</v>
      </c>
      <c r="X69" s="73">
        <f t="shared" si="21"/>
        <v>6.219455252918288</v>
      </c>
      <c r="Y69" s="74">
        <f t="shared" si="22"/>
        <v>1.6768676113020887E-3</v>
      </c>
      <c r="Z69" s="75">
        <f t="shared" si="23"/>
        <v>79.92</v>
      </c>
    </row>
    <row r="70" spans="1:26">
      <c r="A70" s="80" t="str">
        <f>Sage!A60</f>
        <v>HERVE DAKAR</v>
      </c>
      <c r="B70" s="71">
        <f t="shared" si="0"/>
        <v>2.8996108949416337</v>
      </c>
      <c r="C70" s="72">
        <f>Sage!J60</f>
        <v>6.7981119377111699E-4</v>
      </c>
      <c r="D70" s="73">
        <f t="shared" si="1"/>
        <v>2.5214007782101167</v>
      </c>
      <c r="E70" s="74">
        <f t="shared" si="2"/>
        <v>6.7981119377111699E-4</v>
      </c>
      <c r="F70" s="71">
        <f t="shared" si="3"/>
        <v>2.7735408560311283</v>
      </c>
      <c r="G70" s="72">
        <f t="shared" si="4"/>
        <v>6.7981119377111699E-4</v>
      </c>
      <c r="H70" s="73">
        <f t="shared" si="5"/>
        <v>2.647470817120622</v>
      </c>
      <c r="I70" s="74">
        <f t="shared" si="6"/>
        <v>6.7981119377111699E-4</v>
      </c>
      <c r="J70" s="71">
        <f t="shared" si="7"/>
        <v>2.647470817120622</v>
      </c>
      <c r="K70" s="72">
        <f t="shared" si="8"/>
        <v>6.7981119377111699E-4</v>
      </c>
      <c r="L70" s="73">
        <f t="shared" si="9"/>
        <v>2.647470817120622</v>
      </c>
      <c r="M70" s="74">
        <f t="shared" si="10"/>
        <v>6.7981119377111699E-4</v>
      </c>
      <c r="N70" s="71">
        <f t="shared" si="11"/>
        <v>2.7735408560311283</v>
      </c>
      <c r="O70" s="72">
        <f t="shared" si="12"/>
        <v>6.7981119377111699E-4</v>
      </c>
      <c r="P70" s="73">
        <f t="shared" si="13"/>
        <v>2.7735408560311283</v>
      </c>
      <c r="Q70" s="74">
        <f t="shared" si="14"/>
        <v>6.7981119377111699E-4</v>
      </c>
      <c r="R70" s="71">
        <f t="shared" si="15"/>
        <v>2.5214007782101167</v>
      </c>
      <c r="S70" s="72">
        <f t="shared" si="16"/>
        <v>6.7981119377111699E-4</v>
      </c>
      <c r="T70" s="73">
        <f t="shared" si="17"/>
        <v>2.8996108949416337</v>
      </c>
      <c r="U70" s="74">
        <f t="shared" si="18"/>
        <v>6.7981119377111699E-4</v>
      </c>
      <c r="V70" s="71">
        <f t="shared" si="19"/>
        <v>2.7735408560311283</v>
      </c>
      <c r="W70" s="72">
        <f t="shared" si="20"/>
        <v>6.7981119377111699E-4</v>
      </c>
      <c r="X70" s="73">
        <f t="shared" si="21"/>
        <v>2.5214007782101167</v>
      </c>
      <c r="Y70" s="74">
        <f t="shared" si="22"/>
        <v>6.7981119377111699E-4</v>
      </c>
      <c r="Z70" s="75">
        <f t="shared" si="23"/>
        <v>32.4</v>
      </c>
    </row>
    <row r="71" spans="1:26">
      <c r="A71" s="80" t="str">
        <f>Sage!A61</f>
        <v>HERVE NGODI</v>
      </c>
      <c r="B71" s="71">
        <f t="shared" si="0"/>
        <v>18.364202334630349</v>
      </c>
      <c r="C71" s="72">
        <f>Sage!J61</f>
        <v>4.3054708938837409E-3</v>
      </c>
      <c r="D71" s="73">
        <f t="shared" si="1"/>
        <v>15.968871595330739</v>
      </c>
      <c r="E71" s="74">
        <f t="shared" si="2"/>
        <v>4.3054708938837409E-3</v>
      </c>
      <c r="F71" s="71">
        <f t="shared" si="3"/>
        <v>17.565758754863811</v>
      </c>
      <c r="G71" s="72">
        <f t="shared" si="4"/>
        <v>4.3054708938837409E-3</v>
      </c>
      <c r="H71" s="73">
        <f t="shared" si="5"/>
        <v>16.767315175097274</v>
      </c>
      <c r="I71" s="74">
        <f t="shared" si="6"/>
        <v>4.3054708938837409E-3</v>
      </c>
      <c r="J71" s="71">
        <f t="shared" si="7"/>
        <v>16.767315175097274</v>
      </c>
      <c r="K71" s="72">
        <f t="shared" si="8"/>
        <v>4.3054708938837409E-3</v>
      </c>
      <c r="L71" s="73">
        <f t="shared" si="9"/>
        <v>16.767315175097274</v>
      </c>
      <c r="M71" s="74">
        <f t="shared" si="10"/>
        <v>4.3054708938837409E-3</v>
      </c>
      <c r="N71" s="71">
        <f t="shared" si="11"/>
        <v>17.565758754863811</v>
      </c>
      <c r="O71" s="72">
        <f t="shared" si="12"/>
        <v>4.3054708938837409E-3</v>
      </c>
      <c r="P71" s="73">
        <f t="shared" si="13"/>
        <v>17.565758754863811</v>
      </c>
      <c r="Q71" s="74">
        <f t="shared" si="14"/>
        <v>4.3054708938837409E-3</v>
      </c>
      <c r="R71" s="71">
        <f t="shared" si="15"/>
        <v>15.968871595330739</v>
      </c>
      <c r="S71" s="72">
        <f t="shared" si="16"/>
        <v>4.3054708938837409E-3</v>
      </c>
      <c r="T71" s="73">
        <f t="shared" si="17"/>
        <v>18.364202334630349</v>
      </c>
      <c r="U71" s="74">
        <f t="shared" si="18"/>
        <v>4.3054708938837409E-3</v>
      </c>
      <c r="V71" s="71">
        <f t="shared" si="19"/>
        <v>17.565758754863811</v>
      </c>
      <c r="W71" s="72">
        <f t="shared" si="20"/>
        <v>4.3054708938837409E-3</v>
      </c>
      <c r="X71" s="73">
        <f t="shared" si="21"/>
        <v>15.968871595330739</v>
      </c>
      <c r="Y71" s="74">
        <f t="shared" si="22"/>
        <v>4.3054708938837409E-3</v>
      </c>
      <c r="Z71" s="75">
        <f t="shared" si="23"/>
        <v>205.2</v>
      </c>
    </row>
    <row r="72" spans="1:26">
      <c r="A72" s="80" t="str">
        <f>Sage!A62</f>
        <v>HERVE YASSA ASSENGNING</v>
      </c>
      <c r="B72" s="71">
        <f t="shared" si="0"/>
        <v>8.8438132295719818</v>
      </c>
      <c r="C72" s="72">
        <f>Sage!J62</f>
        <v>2.0734241410019067E-3</v>
      </c>
      <c r="D72" s="73">
        <f t="shared" si="1"/>
        <v>7.6902723735408554</v>
      </c>
      <c r="E72" s="74">
        <f t="shared" si="2"/>
        <v>2.0734241410019067E-3</v>
      </c>
      <c r="F72" s="71">
        <f t="shared" si="3"/>
        <v>8.4592996108949396</v>
      </c>
      <c r="G72" s="72">
        <f t="shared" si="4"/>
        <v>2.0734241410019067E-3</v>
      </c>
      <c r="H72" s="73">
        <f t="shared" si="5"/>
        <v>8.0747859922178975</v>
      </c>
      <c r="I72" s="74">
        <f t="shared" si="6"/>
        <v>2.0734241410019067E-3</v>
      </c>
      <c r="J72" s="71">
        <f t="shared" si="7"/>
        <v>8.0747859922178975</v>
      </c>
      <c r="K72" s="72">
        <f t="shared" si="8"/>
        <v>2.0734241410019067E-3</v>
      </c>
      <c r="L72" s="73">
        <f t="shared" si="9"/>
        <v>8.0747859922178975</v>
      </c>
      <c r="M72" s="74">
        <f t="shared" si="10"/>
        <v>2.0734241410019067E-3</v>
      </c>
      <c r="N72" s="71">
        <f t="shared" si="11"/>
        <v>8.4592996108949396</v>
      </c>
      <c r="O72" s="72">
        <f t="shared" si="12"/>
        <v>2.0734241410019067E-3</v>
      </c>
      <c r="P72" s="73">
        <f t="shared" si="13"/>
        <v>8.4592996108949396</v>
      </c>
      <c r="Q72" s="74">
        <f t="shared" si="14"/>
        <v>2.0734241410019067E-3</v>
      </c>
      <c r="R72" s="71">
        <f t="shared" si="15"/>
        <v>7.6902723735408554</v>
      </c>
      <c r="S72" s="72">
        <f t="shared" si="16"/>
        <v>2.0734241410019067E-3</v>
      </c>
      <c r="T72" s="73">
        <f t="shared" si="17"/>
        <v>8.8438132295719818</v>
      </c>
      <c r="U72" s="74">
        <f t="shared" si="18"/>
        <v>2.0734241410019067E-3</v>
      </c>
      <c r="V72" s="71">
        <f t="shared" si="19"/>
        <v>8.4592996108949396</v>
      </c>
      <c r="W72" s="72">
        <f t="shared" si="20"/>
        <v>2.0734241410019067E-3</v>
      </c>
      <c r="X72" s="73">
        <f t="shared" si="21"/>
        <v>7.6902723735408554</v>
      </c>
      <c r="Y72" s="74">
        <f t="shared" si="22"/>
        <v>2.0734241410019067E-3</v>
      </c>
      <c r="Z72" s="75">
        <f t="shared" si="23"/>
        <v>98.819999999999965</v>
      </c>
    </row>
    <row r="73" spans="1:26">
      <c r="A73" s="80" t="str">
        <f>Sage!A63</f>
        <v>HONORABLE PARIZO</v>
      </c>
      <c r="B73" s="71">
        <f t="shared" si="0"/>
        <v>8.2155642023346278</v>
      </c>
      <c r="C73" s="72">
        <f>Sage!J63</f>
        <v>1.9261317156848313E-3</v>
      </c>
      <c r="D73" s="73">
        <f t="shared" si="1"/>
        <v>7.1439688715953293</v>
      </c>
      <c r="E73" s="74">
        <f t="shared" si="2"/>
        <v>1.9261317156848313E-3</v>
      </c>
      <c r="F73" s="71">
        <f t="shared" si="3"/>
        <v>7.8583657587548625</v>
      </c>
      <c r="G73" s="72">
        <f t="shared" si="4"/>
        <v>1.9261317156848313E-3</v>
      </c>
      <c r="H73" s="73">
        <f t="shared" si="5"/>
        <v>7.5011673151750955</v>
      </c>
      <c r="I73" s="74">
        <f t="shared" si="6"/>
        <v>1.9261317156848313E-3</v>
      </c>
      <c r="J73" s="71">
        <f t="shared" si="7"/>
        <v>7.5011673151750955</v>
      </c>
      <c r="K73" s="72">
        <f t="shared" si="8"/>
        <v>1.9261317156848313E-3</v>
      </c>
      <c r="L73" s="73">
        <f t="shared" si="9"/>
        <v>7.5011673151750955</v>
      </c>
      <c r="M73" s="74">
        <f t="shared" si="10"/>
        <v>1.9261317156848313E-3</v>
      </c>
      <c r="N73" s="71">
        <f t="shared" si="11"/>
        <v>7.8583657587548625</v>
      </c>
      <c r="O73" s="72">
        <f t="shared" si="12"/>
        <v>1.9261317156848313E-3</v>
      </c>
      <c r="P73" s="73">
        <f t="shared" si="13"/>
        <v>7.8583657587548625</v>
      </c>
      <c r="Q73" s="74">
        <f t="shared" si="14"/>
        <v>1.9261317156848313E-3</v>
      </c>
      <c r="R73" s="71">
        <f t="shared" si="15"/>
        <v>7.1439688715953293</v>
      </c>
      <c r="S73" s="72">
        <f t="shared" si="16"/>
        <v>1.9261317156848313E-3</v>
      </c>
      <c r="T73" s="73">
        <f t="shared" si="17"/>
        <v>8.2155642023346278</v>
      </c>
      <c r="U73" s="74">
        <f t="shared" si="18"/>
        <v>1.9261317156848313E-3</v>
      </c>
      <c r="V73" s="71">
        <f t="shared" si="19"/>
        <v>7.8583657587548625</v>
      </c>
      <c r="W73" s="72">
        <f t="shared" si="20"/>
        <v>1.9261317156848313E-3</v>
      </c>
      <c r="X73" s="73">
        <f t="shared" si="21"/>
        <v>7.1439688715953293</v>
      </c>
      <c r="Y73" s="74">
        <f t="shared" si="22"/>
        <v>1.9261317156848313E-3</v>
      </c>
      <c r="Z73" s="75">
        <f t="shared" si="23"/>
        <v>91.799999999999983</v>
      </c>
    </row>
    <row r="74" spans="1:26">
      <c r="A74" s="80" t="str">
        <f>Sage!A64</f>
        <v>JEAN CLAUDE</v>
      </c>
      <c r="B74" s="71">
        <f t="shared" si="0"/>
        <v>11.598443579766535</v>
      </c>
      <c r="C74" s="72">
        <f>Sage!J64</f>
        <v>2.719244775084468E-3</v>
      </c>
      <c r="D74" s="73">
        <f t="shared" si="1"/>
        <v>10.085603112840467</v>
      </c>
      <c r="E74" s="74">
        <f t="shared" si="2"/>
        <v>2.719244775084468E-3</v>
      </c>
      <c r="F74" s="71">
        <f t="shared" si="3"/>
        <v>11.094163424124513</v>
      </c>
      <c r="G74" s="72">
        <f t="shared" si="4"/>
        <v>2.719244775084468E-3</v>
      </c>
      <c r="H74" s="73">
        <f t="shared" si="5"/>
        <v>10.589883268482488</v>
      </c>
      <c r="I74" s="74">
        <f t="shared" si="6"/>
        <v>2.719244775084468E-3</v>
      </c>
      <c r="J74" s="71">
        <f t="shared" si="7"/>
        <v>10.589883268482488</v>
      </c>
      <c r="K74" s="72">
        <f t="shared" si="8"/>
        <v>2.719244775084468E-3</v>
      </c>
      <c r="L74" s="73">
        <f t="shared" si="9"/>
        <v>10.589883268482488</v>
      </c>
      <c r="M74" s="74">
        <f t="shared" si="10"/>
        <v>2.719244775084468E-3</v>
      </c>
      <c r="N74" s="71">
        <f t="shared" si="11"/>
        <v>11.094163424124513</v>
      </c>
      <c r="O74" s="72">
        <f t="shared" si="12"/>
        <v>2.719244775084468E-3</v>
      </c>
      <c r="P74" s="73">
        <f t="shared" si="13"/>
        <v>11.094163424124513</v>
      </c>
      <c r="Q74" s="74">
        <f t="shared" si="14"/>
        <v>2.719244775084468E-3</v>
      </c>
      <c r="R74" s="71">
        <f t="shared" si="15"/>
        <v>10.085603112840467</v>
      </c>
      <c r="S74" s="72">
        <f t="shared" si="16"/>
        <v>2.719244775084468E-3</v>
      </c>
      <c r="T74" s="73">
        <f t="shared" si="17"/>
        <v>11.598443579766535</v>
      </c>
      <c r="U74" s="74">
        <f t="shared" si="18"/>
        <v>2.719244775084468E-3</v>
      </c>
      <c r="V74" s="71">
        <f t="shared" si="19"/>
        <v>11.094163424124513</v>
      </c>
      <c r="W74" s="72">
        <f t="shared" si="20"/>
        <v>2.719244775084468E-3</v>
      </c>
      <c r="X74" s="73">
        <f t="shared" si="21"/>
        <v>10.085603112840467</v>
      </c>
      <c r="Y74" s="74">
        <f t="shared" si="22"/>
        <v>2.719244775084468E-3</v>
      </c>
      <c r="Z74" s="75">
        <f t="shared" si="23"/>
        <v>129.6</v>
      </c>
    </row>
    <row r="75" spans="1:26">
      <c r="A75" s="80" t="str">
        <f>Sage!A65</f>
        <v>JOSE LYCEE</v>
      </c>
      <c r="B75" s="71">
        <f t="shared" si="0"/>
        <v>8.1189105058365758</v>
      </c>
      <c r="C75" s="72">
        <f>Sage!J65</f>
        <v>1.9034713425591277E-3</v>
      </c>
      <c r="D75" s="73">
        <f t="shared" si="1"/>
        <v>7.0599221789883266</v>
      </c>
      <c r="E75" s="74">
        <f t="shared" si="2"/>
        <v>1.9034713425591277E-3</v>
      </c>
      <c r="F75" s="71">
        <f t="shared" si="3"/>
        <v>7.7659143968871591</v>
      </c>
      <c r="G75" s="72">
        <f t="shared" si="4"/>
        <v>1.9034713425591277E-3</v>
      </c>
      <c r="H75" s="73">
        <f t="shared" si="5"/>
        <v>7.4129182879377424</v>
      </c>
      <c r="I75" s="74">
        <f t="shared" si="6"/>
        <v>1.9034713425591277E-3</v>
      </c>
      <c r="J75" s="71">
        <f t="shared" si="7"/>
        <v>7.4129182879377424</v>
      </c>
      <c r="K75" s="72">
        <f t="shared" si="8"/>
        <v>1.9034713425591277E-3</v>
      </c>
      <c r="L75" s="73">
        <f t="shared" si="9"/>
        <v>7.4129182879377424</v>
      </c>
      <c r="M75" s="74">
        <f t="shared" si="10"/>
        <v>1.9034713425591277E-3</v>
      </c>
      <c r="N75" s="71">
        <f t="shared" si="11"/>
        <v>7.7659143968871591</v>
      </c>
      <c r="O75" s="72">
        <f t="shared" si="12"/>
        <v>1.9034713425591277E-3</v>
      </c>
      <c r="P75" s="73">
        <f t="shared" si="13"/>
        <v>7.7659143968871591</v>
      </c>
      <c r="Q75" s="74">
        <f t="shared" si="14"/>
        <v>1.9034713425591277E-3</v>
      </c>
      <c r="R75" s="71">
        <f t="shared" si="15"/>
        <v>7.0599221789883266</v>
      </c>
      <c r="S75" s="72">
        <f t="shared" si="16"/>
        <v>1.9034713425591277E-3</v>
      </c>
      <c r="T75" s="73">
        <f t="shared" si="17"/>
        <v>8.1189105058365758</v>
      </c>
      <c r="U75" s="74">
        <f t="shared" si="18"/>
        <v>1.9034713425591277E-3</v>
      </c>
      <c r="V75" s="71">
        <f t="shared" si="19"/>
        <v>7.7659143968871591</v>
      </c>
      <c r="W75" s="72">
        <f t="shared" si="20"/>
        <v>1.9034713425591277E-3</v>
      </c>
      <c r="X75" s="73">
        <f t="shared" si="21"/>
        <v>7.0599221789883266</v>
      </c>
      <c r="Y75" s="74">
        <f t="shared" si="22"/>
        <v>1.9034713425591277E-3</v>
      </c>
      <c r="Z75" s="75">
        <f t="shared" si="23"/>
        <v>90.720000000000013</v>
      </c>
    </row>
    <row r="76" spans="1:26">
      <c r="A76" s="80" t="str">
        <f>Sage!A66</f>
        <v>JOSEPH JARDIN NYALLA</v>
      </c>
      <c r="B76" s="71">
        <f t="shared" si="0"/>
        <v>7.0073929961089485</v>
      </c>
      <c r="C76" s="72">
        <f>Sage!J66</f>
        <v>1.6428770516135327E-3</v>
      </c>
      <c r="D76" s="73">
        <f t="shared" si="1"/>
        <v>6.0933852140077818</v>
      </c>
      <c r="E76" s="74">
        <f t="shared" si="2"/>
        <v>1.6428770516135327E-3</v>
      </c>
      <c r="F76" s="71">
        <f t="shared" si="3"/>
        <v>6.7027237354085596</v>
      </c>
      <c r="G76" s="72">
        <f t="shared" si="4"/>
        <v>1.6428770516135327E-3</v>
      </c>
      <c r="H76" s="73">
        <f t="shared" si="5"/>
        <v>6.3980544747081707</v>
      </c>
      <c r="I76" s="74">
        <f t="shared" si="6"/>
        <v>1.6428770516135327E-3</v>
      </c>
      <c r="J76" s="71">
        <f t="shared" si="7"/>
        <v>6.3980544747081707</v>
      </c>
      <c r="K76" s="72">
        <f t="shared" si="8"/>
        <v>1.6428770516135327E-3</v>
      </c>
      <c r="L76" s="73">
        <f t="shared" si="9"/>
        <v>6.3980544747081707</v>
      </c>
      <c r="M76" s="74">
        <f t="shared" si="10"/>
        <v>1.6428770516135327E-3</v>
      </c>
      <c r="N76" s="71">
        <f t="shared" si="11"/>
        <v>6.7027237354085596</v>
      </c>
      <c r="O76" s="72">
        <f t="shared" si="12"/>
        <v>1.6428770516135327E-3</v>
      </c>
      <c r="P76" s="73">
        <f t="shared" si="13"/>
        <v>6.7027237354085596</v>
      </c>
      <c r="Q76" s="74">
        <f t="shared" si="14"/>
        <v>1.6428770516135327E-3</v>
      </c>
      <c r="R76" s="71">
        <f t="shared" si="15"/>
        <v>6.0933852140077818</v>
      </c>
      <c r="S76" s="72">
        <f t="shared" si="16"/>
        <v>1.6428770516135327E-3</v>
      </c>
      <c r="T76" s="73">
        <f t="shared" si="17"/>
        <v>7.0073929961089485</v>
      </c>
      <c r="U76" s="74">
        <f t="shared" si="18"/>
        <v>1.6428770516135327E-3</v>
      </c>
      <c r="V76" s="71">
        <f t="shared" si="19"/>
        <v>6.7027237354085596</v>
      </c>
      <c r="W76" s="72">
        <f t="shared" si="20"/>
        <v>1.6428770516135327E-3</v>
      </c>
      <c r="X76" s="73">
        <f t="shared" si="21"/>
        <v>6.0933852140077818</v>
      </c>
      <c r="Y76" s="74">
        <f t="shared" si="22"/>
        <v>1.6428770516135327E-3</v>
      </c>
      <c r="Z76" s="75">
        <f t="shared" si="23"/>
        <v>78.3</v>
      </c>
    </row>
    <row r="77" spans="1:26">
      <c r="A77" s="80" t="str">
        <f>Sage!A67</f>
        <v>JOSIANE FACE YOLLANDE</v>
      </c>
      <c r="B77" s="71">
        <f t="shared" ref="B77:B140" si="24">$B$7*C77</f>
        <v>3.7694941634241239</v>
      </c>
      <c r="C77" s="72">
        <f>Sage!J67</f>
        <v>8.8375455190245207E-4</v>
      </c>
      <c r="D77" s="73">
        <f t="shared" ref="D77:D140" si="25">$D$7*E77</f>
        <v>3.2778210116731517</v>
      </c>
      <c r="E77" s="74">
        <f t="shared" ref="E77:E140" si="26">C77</f>
        <v>8.8375455190245207E-4</v>
      </c>
      <c r="F77" s="71">
        <f t="shared" ref="F77:F140" si="27">$F$7*G77</f>
        <v>3.6056031128404666</v>
      </c>
      <c r="G77" s="72">
        <f t="shared" ref="G77:G140" si="28">C77</f>
        <v>8.8375455190245207E-4</v>
      </c>
      <c r="H77" s="73">
        <f t="shared" ref="H77:H140" si="29">$H$7*I77</f>
        <v>3.4417120622568089</v>
      </c>
      <c r="I77" s="74">
        <f t="shared" ref="I77:I140" si="30">C77</f>
        <v>8.8375455190245207E-4</v>
      </c>
      <c r="J77" s="71">
        <f t="shared" ref="J77:J140" si="31">$J$7*K77</f>
        <v>3.4417120622568089</v>
      </c>
      <c r="K77" s="72">
        <f t="shared" ref="K77:K140" si="32">C77</f>
        <v>8.8375455190245207E-4</v>
      </c>
      <c r="L77" s="73">
        <f t="shared" ref="L77:L140" si="33">$L$7*M77</f>
        <v>3.4417120622568089</v>
      </c>
      <c r="M77" s="74">
        <f t="shared" ref="M77:M140" si="34">C77</f>
        <v>8.8375455190245207E-4</v>
      </c>
      <c r="N77" s="71">
        <f t="shared" ref="N77:N140" si="35">$N$7*O77</f>
        <v>3.6056031128404666</v>
      </c>
      <c r="O77" s="72">
        <f t="shared" ref="O77:O140" si="36">C77</f>
        <v>8.8375455190245207E-4</v>
      </c>
      <c r="P77" s="73">
        <f t="shared" ref="P77:P140" si="37">$P$7*Q77</f>
        <v>3.6056031128404666</v>
      </c>
      <c r="Q77" s="74">
        <f t="shared" ref="Q77:Q140" si="38">C77</f>
        <v>8.8375455190245207E-4</v>
      </c>
      <c r="R77" s="71">
        <f t="shared" ref="R77:R140" si="39">$R$7*S77</f>
        <v>3.2778210116731517</v>
      </c>
      <c r="S77" s="72">
        <f t="shared" ref="S77:S140" si="40">C77</f>
        <v>8.8375455190245207E-4</v>
      </c>
      <c r="T77" s="73">
        <f t="shared" ref="T77:T140" si="41">$T$7*U77</f>
        <v>3.7694941634241239</v>
      </c>
      <c r="U77" s="74">
        <f t="shared" ref="U77:U140" si="42">C77</f>
        <v>8.8375455190245207E-4</v>
      </c>
      <c r="V77" s="71">
        <f t="shared" ref="V77:V140" si="43">$V$7*W77</f>
        <v>3.6056031128404666</v>
      </c>
      <c r="W77" s="72">
        <f t="shared" ref="W77:W140" si="44">C77</f>
        <v>8.8375455190245207E-4</v>
      </c>
      <c r="X77" s="73">
        <f t="shared" ref="X77:X140" si="45">$X$7*Y77</f>
        <v>3.2778210116731517</v>
      </c>
      <c r="Y77" s="74">
        <f t="shared" ref="Y77:Y140" si="46">C77</f>
        <v>8.8375455190245207E-4</v>
      </c>
      <c r="Z77" s="75">
        <f t="shared" ref="Z77:Z140" si="47">B77+D77+F77+H77+J77+L77+N77+P77+R77+T77+V77+X77</f>
        <v>42.120000000000005</v>
      </c>
    </row>
    <row r="78" spans="1:26">
      <c r="A78" s="80" t="str">
        <f>Sage!A68</f>
        <v>JULE BOIS DE SINGE</v>
      </c>
      <c r="B78" s="71">
        <f t="shared" si="24"/>
        <v>12.806614785992215</v>
      </c>
      <c r="C78" s="72">
        <f>Sage!J68</f>
        <v>3.0024994391557665E-3</v>
      </c>
      <c r="D78" s="73">
        <f t="shared" si="25"/>
        <v>11.136186770428015</v>
      </c>
      <c r="E78" s="74">
        <f t="shared" si="26"/>
        <v>3.0024994391557665E-3</v>
      </c>
      <c r="F78" s="71">
        <f t="shared" si="27"/>
        <v>12.249805447470814</v>
      </c>
      <c r="G78" s="72">
        <f t="shared" si="28"/>
        <v>3.0024994391557665E-3</v>
      </c>
      <c r="H78" s="73">
        <f t="shared" si="29"/>
        <v>11.692996108949414</v>
      </c>
      <c r="I78" s="74">
        <f t="shared" si="30"/>
        <v>3.0024994391557665E-3</v>
      </c>
      <c r="J78" s="71">
        <f t="shared" si="31"/>
        <v>11.692996108949414</v>
      </c>
      <c r="K78" s="72">
        <f t="shared" si="32"/>
        <v>3.0024994391557665E-3</v>
      </c>
      <c r="L78" s="73">
        <f t="shared" si="33"/>
        <v>11.692996108949414</v>
      </c>
      <c r="M78" s="74">
        <f t="shared" si="34"/>
        <v>3.0024994391557665E-3</v>
      </c>
      <c r="N78" s="71">
        <f t="shared" si="35"/>
        <v>12.249805447470814</v>
      </c>
      <c r="O78" s="72">
        <f t="shared" si="36"/>
        <v>3.0024994391557665E-3</v>
      </c>
      <c r="P78" s="73">
        <f t="shared" si="37"/>
        <v>12.249805447470814</v>
      </c>
      <c r="Q78" s="74">
        <f t="shared" si="38"/>
        <v>3.0024994391557665E-3</v>
      </c>
      <c r="R78" s="71">
        <f t="shared" si="39"/>
        <v>11.136186770428015</v>
      </c>
      <c r="S78" s="72">
        <f t="shared" si="40"/>
        <v>3.0024994391557665E-3</v>
      </c>
      <c r="T78" s="73">
        <f t="shared" si="41"/>
        <v>12.806614785992215</v>
      </c>
      <c r="U78" s="74">
        <f t="shared" si="42"/>
        <v>3.0024994391557665E-3</v>
      </c>
      <c r="V78" s="71">
        <f t="shared" si="43"/>
        <v>12.249805447470814</v>
      </c>
      <c r="W78" s="72">
        <f t="shared" si="44"/>
        <v>3.0024994391557665E-3</v>
      </c>
      <c r="X78" s="73">
        <f t="shared" si="45"/>
        <v>11.136186770428015</v>
      </c>
      <c r="Y78" s="74">
        <f t="shared" si="46"/>
        <v>3.0024994391557665E-3</v>
      </c>
      <c r="Z78" s="75">
        <f t="shared" si="47"/>
        <v>143.1</v>
      </c>
    </row>
    <row r="79" spans="1:26">
      <c r="A79" s="80" t="str">
        <f>Sage!A69</f>
        <v>K G CAM</v>
      </c>
      <c r="B79" s="71">
        <f t="shared" si="24"/>
        <v>46.92536964980544</v>
      </c>
      <c r="C79" s="72">
        <f>Sage!J69</f>
        <v>1.1001611152529242E-2</v>
      </c>
      <c r="D79" s="73">
        <f t="shared" si="25"/>
        <v>40.804669260700386</v>
      </c>
      <c r="E79" s="74">
        <f t="shared" si="26"/>
        <v>1.1001611152529242E-2</v>
      </c>
      <c r="F79" s="71">
        <f t="shared" si="27"/>
        <v>44.885136186770424</v>
      </c>
      <c r="G79" s="72">
        <f t="shared" si="28"/>
        <v>1.1001611152529242E-2</v>
      </c>
      <c r="H79" s="73">
        <f t="shared" si="29"/>
        <v>42.844902723735402</v>
      </c>
      <c r="I79" s="74">
        <f t="shared" si="30"/>
        <v>1.1001611152529242E-2</v>
      </c>
      <c r="J79" s="71">
        <f t="shared" si="31"/>
        <v>42.844902723735402</v>
      </c>
      <c r="K79" s="72">
        <f t="shared" si="32"/>
        <v>1.1001611152529242E-2</v>
      </c>
      <c r="L79" s="73">
        <f t="shared" si="33"/>
        <v>42.844902723735402</v>
      </c>
      <c r="M79" s="74">
        <f t="shared" si="34"/>
        <v>1.1001611152529242E-2</v>
      </c>
      <c r="N79" s="71">
        <f t="shared" si="35"/>
        <v>44.885136186770424</v>
      </c>
      <c r="O79" s="72">
        <f t="shared" si="36"/>
        <v>1.1001611152529242E-2</v>
      </c>
      <c r="P79" s="73">
        <f t="shared" si="37"/>
        <v>44.885136186770424</v>
      </c>
      <c r="Q79" s="74">
        <f t="shared" si="38"/>
        <v>1.1001611152529242E-2</v>
      </c>
      <c r="R79" s="71">
        <f t="shared" si="39"/>
        <v>40.804669260700386</v>
      </c>
      <c r="S79" s="72">
        <f t="shared" si="40"/>
        <v>1.1001611152529242E-2</v>
      </c>
      <c r="T79" s="73">
        <f t="shared" si="41"/>
        <v>46.92536964980544</v>
      </c>
      <c r="U79" s="74">
        <f t="shared" si="42"/>
        <v>1.1001611152529242E-2</v>
      </c>
      <c r="V79" s="71">
        <f t="shared" si="43"/>
        <v>44.885136186770424</v>
      </c>
      <c r="W79" s="72">
        <f t="shared" si="44"/>
        <v>1.1001611152529242E-2</v>
      </c>
      <c r="X79" s="73">
        <f t="shared" si="45"/>
        <v>40.804669260700386</v>
      </c>
      <c r="Y79" s="74">
        <f t="shared" si="46"/>
        <v>1.1001611152529242E-2</v>
      </c>
      <c r="Z79" s="75">
        <f t="shared" si="47"/>
        <v>524.3399999999998</v>
      </c>
    </row>
    <row r="80" spans="1:26">
      <c r="A80" s="80" t="str">
        <f>Sage!A70</f>
        <v>KAMTA JAPOMA MR</v>
      </c>
      <c r="B80" s="71">
        <f t="shared" si="24"/>
        <v>47.746926070038896</v>
      </c>
      <c r="C80" s="72">
        <f>Sage!J70</f>
        <v>1.1194224324097725E-2</v>
      </c>
      <c r="D80" s="73">
        <f t="shared" si="25"/>
        <v>41.519066147859917</v>
      </c>
      <c r="E80" s="74">
        <f t="shared" si="26"/>
        <v>1.1194224324097725E-2</v>
      </c>
      <c r="F80" s="71">
        <f t="shared" si="27"/>
        <v>45.670972762645903</v>
      </c>
      <c r="G80" s="72">
        <f t="shared" si="28"/>
        <v>1.1194224324097725E-2</v>
      </c>
      <c r="H80" s="73">
        <f t="shared" si="29"/>
        <v>43.59501945525291</v>
      </c>
      <c r="I80" s="74">
        <f t="shared" si="30"/>
        <v>1.1194224324097725E-2</v>
      </c>
      <c r="J80" s="71">
        <f t="shared" si="31"/>
        <v>43.59501945525291</v>
      </c>
      <c r="K80" s="72">
        <f t="shared" si="32"/>
        <v>1.1194224324097725E-2</v>
      </c>
      <c r="L80" s="73">
        <f t="shared" si="33"/>
        <v>43.59501945525291</v>
      </c>
      <c r="M80" s="74">
        <f t="shared" si="34"/>
        <v>1.1194224324097725E-2</v>
      </c>
      <c r="N80" s="71">
        <f t="shared" si="35"/>
        <v>45.670972762645903</v>
      </c>
      <c r="O80" s="72">
        <f t="shared" si="36"/>
        <v>1.1194224324097725E-2</v>
      </c>
      <c r="P80" s="73">
        <f t="shared" si="37"/>
        <v>45.670972762645903</v>
      </c>
      <c r="Q80" s="74">
        <f t="shared" si="38"/>
        <v>1.1194224324097725E-2</v>
      </c>
      <c r="R80" s="71">
        <f t="shared" si="39"/>
        <v>41.519066147859917</v>
      </c>
      <c r="S80" s="72">
        <f t="shared" si="40"/>
        <v>1.1194224324097725E-2</v>
      </c>
      <c r="T80" s="73">
        <f t="shared" si="41"/>
        <v>47.746926070038896</v>
      </c>
      <c r="U80" s="74">
        <f t="shared" si="42"/>
        <v>1.1194224324097725E-2</v>
      </c>
      <c r="V80" s="71">
        <f t="shared" si="43"/>
        <v>45.670972762645903</v>
      </c>
      <c r="W80" s="72">
        <f t="shared" si="44"/>
        <v>1.1194224324097725E-2</v>
      </c>
      <c r="X80" s="73">
        <f t="shared" si="45"/>
        <v>41.519066147859917</v>
      </c>
      <c r="Y80" s="74">
        <f t="shared" si="46"/>
        <v>1.1194224324097725E-2</v>
      </c>
      <c r="Z80" s="75">
        <f t="shared" si="47"/>
        <v>533.51999999999987</v>
      </c>
    </row>
    <row r="81" spans="1:26">
      <c r="A81" s="80" t="str">
        <f>Sage!A71</f>
        <v>KAMTA MAETURE</v>
      </c>
      <c r="B81" s="71">
        <f t="shared" si="24"/>
        <v>54.367704280155635</v>
      </c>
      <c r="C81" s="72">
        <f>Sage!J71</f>
        <v>1.2746459883208444E-2</v>
      </c>
      <c r="D81" s="73">
        <f t="shared" si="25"/>
        <v>47.276264591439691</v>
      </c>
      <c r="E81" s="74">
        <f t="shared" si="26"/>
        <v>1.2746459883208444E-2</v>
      </c>
      <c r="F81" s="71">
        <f t="shared" si="27"/>
        <v>52.003891050583654</v>
      </c>
      <c r="G81" s="72">
        <f t="shared" si="28"/>
        <v>1.2746459883208444E-2</v>
      </c>
      <c r="H81" s="73">
        <f t="shared" si="29"/>
        <v>49.640077821011666</v>
      </c>
      <c r="I81" s="74">
        <f t="shared" si="30"/>
        <v>1.2746459883208444E-2</v>
      </c>
      <c r="J81" s="71">
        <f t="shared" si="31"/>
        <v>49.640077821011666</v>
      </c>
      <c r="K81" s="72">
        <f t="shared" si="32"/>
        <v>1.2746459883208444E-2</v>
      </c>
      <c r="L81" s="73">
        <f t="shared" si="33"/>
        <v>49.640077821011666</v>
      </c>
      <c r="M81" s="74">
        <f t="shared" si="34"/>
        <v>1.2746459883208444E-2</v>
      </c>
      <c r="N81" s="71">
        <f t="shared" si="35"/>
        <v>52.003891050583654</v>
      </c>
      <c r="O81" s="72">
        <f t="shared" si="36"/>
        <v>1.2746459883208444E-2</v>
      </c>
      <c r="P81" s="73">
        <f t="shared" si="37"/>
        <v>52.003891050583654</v>
      </c>
      <c r="Q81" s="74">
        <f t="shared" si="38"/>
        <v>1.2746459883208444E-2</v>
      </c>
      <c r="R81" s="71">
        <f t="shared" si="39"/>
        <v>47.276264591439691</v>
      </c>
      <c r="S81" s="72">
        <f t="shared" si="40"/>
        <v>1.2746459883208444E-2</v>
      </c>
      <c r="T81" s="73">
        <f t="shared" si="41"/>
        <v>54.367704280155635</v>
      </c>
      <c r="U81" s="74">
        <f t="shared" si="42"/>
        <v>1.2746459883208444E-2</v>
      </c>
      <c r="V81" s="71">
        <f t="shared" si="43"/>
        <v>52.003891050583654</v>
      </c>
      <c r="W81" s="72">
        <f t="shared" si="44"/>
        <v>1.2746459883208444E-2</v>
      </c>
      <c r="X81" s="73">
        <f t="shared" si="45"/>
        <v>47.276264591439691</v>
      </c>
      <c r="Y81" s="74">
        <f t="shared" si="46"/>
        <v>1.2746459883208444E-2</v>
      </c>
      <c r="Z81" s="75">
        <f t="shared" si="47"/>
        <v>607.5</v>
      </c>
    </row>
    <row r="82" spans="1:26">
      <c r="A82" s="80" t="str">
        <f>Sage!A72</f>
        <v>KATCHESSIBO MOUSSA</v>
      </c>
      <c r="B82" s="71">
        <f t="shared" si="24"/>
        <v>7.1040466926070032</v>
      </c>
      <c r="C82" s="72">
        <f>Sage!J72</f>
        <v>1.6655374247392368E-3</v>
      </c>
      <c r="D82" s="73">
        <f t="shared" si="25"/>
        <v>6.1774319066147863</v>
      </c>
      <c r="E82" s="74">
        <f t="shared" si="26"/>
        <v>1.6655374247392368E-3</v>
      </c>
      <c r="F82" s="71">
        <f t="shared" si="27"/>
        <v>6.7951750972762648</v>
      </c>
      <c r="G82" s="72">
        <f t="shared" si="28"/>
        <v>1.6655374247392368E-3</v>
      </c>
      <c r="H82" s="73">
        <f t="shared" si="29"/>
        <v>6.4863035019455246</v>
      </c>
      <c r="I82" s="74">
        <f t="shared" si="30"/>
        <v>1.6655374247392368E-3</v>
      </c>
      <c r="J82" s="71">
        <f t="shared" si="31"/>
        <v>6.4863035019455246</v>
      </c>
      <c r="K82" s="72">
        <f t="shared" si="32"/>
        <v>1.6655374247392368E-3</v>
      </c>
      <c r="L82" s="73">
        <f t="shared" si="33"/>
        <v>6.4863035019455246</v>
      </c>
      <c r="M82" s="74">
        <f t="shared" si="34"/>
        <v>1.6655374247392368E-3</v>
      </c>
      <c r="N82" s="71">
        <f t="shared" si="35"/>
        <v>6.7951750972762648</v>
      </c>
      <c r="O82" s="72">
        <f t="shared" si="36"/>
        <v>1.6655374247392368E-3</v>
      </c>
      <c r="P82" s="73">
        <f t="shared" si="37"/>
        <v>6.7951750972762648</v>
      </c>
      <c r="Q82" s="74">
        <f t="shared" si="38"/>
        <v>1.6655374247392368E-3</v>
      </c>
      <c r="R82" s="71">
        <f t="shared" si="39"/>
        <v>6.1774319066147863</v>
      </c>
      <c r="S82" s="72">
        <f t="shared" si="40"/>
        <v>1.6655374247392368E-3</v>
      </c>
      <c r="T82" s="73">
        <f t="shared" si="41"/>
        <v>7.1040466926070032</v>
      </c>
      <c r="U82" s="74">
        <f t="shared" si="42"/>
        <v>1.6655374247392368E-3</v>
      </c>
      <c r="V82" s="71">
        <f t="shared" si="43"/>
        <v>6.7951750972762648</v>
      </c>
      <c r="W82" s="72">
        <f t="shared" si="44"/>
        <v>1.6655374247392368E-3</v>
      </c>
      <c r="X82" s="73">
        <f t="shared" si="45"/>
        <v>6.1774319066147863</v>
      </c>
      <c r="Y82" s="74">
        <f t="shared" si="46"/>
        <v>1.6655374247392368E-3</v>
      </c>
      <c r="Z82" s="75">
        <f t="shared" si="47"/>
        <v>79.38</v>
      </c>
    </row>
    <row r="83" spans="1:26">
      <c r="A83" s="80" t="str">
        <f>Sage!A73</f>
        <v xml:space="preserve">KEMOGNE </v>
      </c>
      <c r="B83" s="71">
        <f t="shared" si="24"/>
        <v>8.3605447470817111</v>
      </c>
      <c r="C83" s="72">
        <f>Sage!J73</f>
        <v>1.9601222753733872E-3</v>
      </c>
      <c r="D83" s="73">
        <f t="shared" si="25"/>
        <v>7.2700389105058356</v>
      </c>
      <c r="E83" s="74">
        <f t="shared" si="26"/>
        <v>1.9601222753733872E-3</v>
      </c>
      <c r="F83" s="71">
        <f t="shared" si="27"/>
        <v>7.997042801556419</v>
      </c>
      <c r="G83" s="72">
        <f t="shared" si="28"/>
        <v>1.9601222753733872E-3</v>
      </c>
      <c r="H83" s="73">
        <f t="shared" si="29"/>
        <v>7.6335408560311269</v>
      </c>
      <c r="I83" s="74">
        <f t="shared" si="30"/>
        <v>1.9601222753733872E-3</v>
      </c>
      <c r="J83" s="71">
        <f t="shared" si="31"/>
        <v>7.6335408560311269</v>
      </c>
      <c r="K83" s="72">
        <f t="shared" si="32"/>
        <v>1.9601222753733872E-3</v>
      </c>
      <c r="L83" s="73">
        <f t="shared" si="33"/>
        <v>7.6335408560311269</v>
      </c>
      <c r="M83" s="74">
        <f t="shared" si="34"/>
        <v>1.9601222753733872E-3</v>
      </c>
      <c r="N83" s="71">
        <f t="shared" si="35"/>
        <v>7.997042801556419</v>
      </c>
      <c r="O83" s="72">
        <f t="shared" si="36"/>
        <v>1.9601222753733872E-3</v>
      </c>
      <c r="P83" s="73">
        <f t="shared" si="37"/>
        <v>7.997042801556419</v>
      </c>
      <c r="Q83" s="74">
        <f t="shared" si="38"/>
        <v>1.9601222753733872E-3</v>
      </c>
      <c r="R83" s="71">
        <f t="shared" si="39"/>
        <v>7.2700389105058356</v>
      </c>
      <c r="S83" s="72">
        <f t="shared" si="40"/>
        <v>1.9601222753733872E-3</v>
      </c>
      <c r="T83" s="73">
        <f t="shared" si="41"/>
        <v>8.3605447470817111</v>
      </c>
      <c r="U83" s="74">
        <f t="shared" si="42"/>
        <v>1.9601222753733872E-3</v>
      </c>
      <c r="V83" s="71">
        <f t="shared" si="43"/>
        <v>7.997042801556419</v>
      </c>
      <c r="W83" s="72">
        <f t="shared" si="44"/>
        <v>1.9601222753733872E-3</v>
      </c>
      <c r="X83" s="73">
        <f t="shared" si="45"/>
        <v>7.2700389105058356</v>
      </c>
      <c r="Y83" s="74">
        <f t="shared" si="46"/>
        <v>1.9601222753733872E-3</v>
      </c>
      <c r="Z83" s="75">
        <f t="shared" si="47"/>
        <v>93.419999999999973</v>
      </c>
    </row>
    <row r="84" spans="1:26">
      <c r="A84" s="80" t="str">
        <f>Sage!A74</f>
        <v>KENGNE DANGER</v>
      </c>
      <c r="B84" s="71">
        <f t="shared" si="24"/>
        <v>2.8996108949416337</v>
      </c>
      <c r="C84" s="72">
        <f>Sage!J74</f>
        <v>6.7981119377111699E-4</v>
      </c>
      <c r="D84" s="73">
        <f t="shared" si="25"/>
        <v>2.5214007782101167</v>
      </c>
      <c r="E84" s="74">
        <f t="shared" si="26"/>
        <v>6.7981119377111699E-4</v>
      </c>
      <c r="F84" s="71">
        <f t="shared" si="27"/>
        <v>2.7735408560311283</v>
      </c>
      <c r="G84" s="72">
        <f t="shared" si="28"/>
        <v>6.7981119377111699E-4</v>
      </c>
      <c r="H84" s="73">
        <f t="shared" si="29"/>
        <v>2.647470817120622</v>
      </c>
      <c r="I84" s="74">
        <f t="shared" si="30"/>
        <v>6.7981119377111699E-4</v>
      </c>
      <c r="J84" s="71">
        <f t="shared" si="31"/>
        <v>2.647470817120622</v>
      </c>
      <c r="K84" s="72">
        <f t="shared" si="32"/>
        <v>6.7981119377111699E-4</v>
      </c>
      <c r="L84" s="73">
        <f t="shared" si="33"/>
        <v>2.647470817120622</v>
      </c>
      <c r="M84" s="74">
        <f t="shared" si="34"/>
        <v>6.7981119377111699E-4</v>
      </c>
      <c r="N84" s="71">
        <f t="shared" si="35"/>
        <v>2.7735408560311283</v>
      </c>
      <c r="O84" s="72">
        <f t="shared" si="36"/>
        <v>6.7981119377111699E-4</v>
      </c>
      <c r="P84" s="73">
        <f t="shared" si="37"/>
        <v>2.7735408560311283</v>
      </c>
      <c r="Q84" s="74">
        <f t="shared" si="38"/>
        <v>6.7981119377111699E-4</v>
      </c>
      <c r="R84" s="71">
        <f t="shared" si="39"/>
        <v>2.5214007782101167</v>
      </c>
      <c r="S84" s="72">
        <f t="shared" si="40"/>
        <v>6.7981119377111699E-4</v>
      </c>
      <c r="T84" s="73">
        <f t="shared" si="41"/>
        <v>2.8996108949416337</v>
      </c>
      <c r="U84" s="74">
        <f t="shared" si="42"/>
        <v>6.7981119377111699E-4</v>
      </c>
      <c r="V84" s="71">
        <f t="shared" si="43"/>
        <v>2.7735408560311283</v>
      </c>
      <c r="W84" s="72">
        <f t="shared" si="44"/>
        <v>6.7981119377111699E-4</v>
      </c>
      <c r="X84" s="73">
        <f t="shared" si="45"/>
        <v>2.5214007782101167</v>
      </c>
      <c r="Y84" s="74">
        <f t="shared" si="46"/>
        <v>6.7981119377111699E-4</v>
      </c>
      <c r="Z84" s="75">
        <f t="shared" si="47"/>
        <v>32.4</v>
      </c>
    </row>
    <row r="85" spans="1:26">
      <c r="A85" s="80" t="str">
        <f>Sage!A75</f>
        <v>KENGNE DEBROULLARD</v>
      </c>
      <c r="B85" s="71">
        <f t="shared" si="24"/>
        <v>10.631906614785988</v>
      </c>
      <c r="C85" s="72">
        <f>Sage!J75</f>
        <v>2.4926410438274285E-3</v>
      </c>
      <c r="D85" s="73">
        <f t="shared" si="25"/>
        <v>9.2451361867704254</v>
      </c>
      <c r="E85" s="74">
        <f t="shared" si="26"/>
        <v>2.4926410438274285E-3</v>
      </c>
      <c r="F85" s="71">
        <f t="shared" si="27"/>
        <v>10.169649805447468</v>
      </c>
      <c r="G85" s="72">
        <f t="shared" si="28"/>
        <v>2.4926410438274285E-3</v>
      </c>
      <c r="H85" s="73">
        <f t="shared" si="29"/>
        <v>9.7073929961089469</v>
      </c>
      <c r="I85" s="74">
        <f t="shared" si="30"/>
        <v>2.4926410438274285E-3</v>
      </c>
      <c r="J85" s="71">
        <f t="shared" si="31"/>
        <v>9.7073929961089469</v>
      </c>
      <c r="K85" s="72">
        <f t="shared" si="32"/>
        <v>2.4926410438274285E-3</v>
      </c>
      <c r="L85" s="73">
        <f t="shared" si="33"/>
        <v>9.7073929961089469</v>
      </c>
      <c r="M85" s="74">
        <f t="shared" si="34"/>
        <v>2.4926410438274285E-3</v>
      </c>
      <c r="N85" s="71">
        <f t="shared" si="35"/>
        <v>10.169649805447468</v>
      </c>
      <c r="O85" s="72">
        <f t="shared" si="36"/>
        <v>2.4926410438274285E-3</v>
      </c>
      <c r="P85" s="73">
        <f t="shared" si="37"/>
        <v>10.169649805447468</v>
      </c>
      <c r="Q85" s="74">
        <f t="shared" si="38"/>
        <v>2.4926410438274285E-3</v>
      </c>
      <c r="R85" s="71">
        <f t="shared" si="39"/>
        <v>9.2451361867704254</v>
      </c>
      <c r="S85" s="72">
        <f t="shared" si="40"/>
        <v>2.4926410438274285E-3</v>
      </c>
      <c r="T85" s="73">
        <f t="shared" si="41"/>
        <v>10.631906614785988</v>
      </c>
      <c r="U85" s="74">
        <f t="shared" si="42"/>
        <v>2.4926410438274285E-3</v>
      </c>
      <c r="V85" s="71">
        <f t="shared" si="43"/>
        <v>10.169649805447468</v>
      </c>
      <c r="W85" s="72">
        <f t="shared" si="44"/>
        <v>2.4926410438274285E-3</v>
      </c>
      <c r="X85" s="73">
        <f t="shared" si="45"/>
        <v>9.2451361867704254</v>
      </c>
      <c r="Y85" s="74">
        <f t="shared" si="46"/>
        <v>2.4926410438274285E-3</v>
      </c>
      <c r="Z85" s="75">
        <f t="shared" si="47"/>
        <v>118.79999999999995</v>
      </c>
    </row>
    <row r="86" spans="1:26">
      <c r="A86" s="80" t="str">
        <f>Sage!A76</f>
        <v>KOTOU</v>
      </c>
      <c r="B86" s="71">
        <f t="shared" si="24"/>
        <v>36.631750972762639</v>
      </c>
      <c r="C86" s="72">
        <f>Sage!J76</f>
        <v>8.5882814146417772E-3</v>
      </c>
      <c r="D86" s="73">
        <f t="shared" si="25"/>
        <v>31.853696498054472</v>
      </c>
      <c r="E86" s="74">
        <f t="shared" si="26"/>
        <v>8.5882814146417772E-3</v>
      </c>
      <c r="F86" s="71">
        <f t="shared" si="27"/>
        <v>35.039066147859913</v>
      </c>
      <c r="G86" s="72">
        <f t="shared" si="28"/>
        <v>8.5882814146417772E-3</v>
      </c>
      <c r="H86" s="73">
        <f t="shared" si="29"/>
        <v>33.446381322957194</v>
      </c>
      <c r="I86" s="74">
        <f t="shared" si="30"/>
        <v>8.5882814146417772E-3</v>
      </c>
      <c r="J86" s="71">
        <f t="shared" si="31"/>
        <v>33.446381322957194</v>
      </c>
      <c r="K86" s="72">
        <f t="shared" si="32"/>
        <v>8.5882814146417772E-3</v>
      </c>
      <c r="L86" s="73">
        <f t="shared" si="33"/>
        <v>33.446381322957194</v>
      </c>
      <c r="M86" s="74">
        <f t="shared" si="34"/>
        <v>8.5882814146417772E-3</v>
      </c>
      <c r="N86" s="71">
        <f t="shared" si="35"/>
        <v>35.039066147859913</v>
      </c>
      <c r="O86" s="72">
        <f t="shared" si="36"/>
        <v>8.5882814146417772E-3</v>
      </c>
      <c r="P86" s="73">
        <f t="shared" si="37"/>
        <v>35.039066147859913</v>
      </c>
      <c r="Q86" s="74">
        <f t="shared" si="38"/>
        <v>8.5882814146417772E-3</v>
      </c>
      <c r="R86" s="71">
        <f t="shared" si="39"/>
        <v>31.853696498054472</v>
      </c>
      <c r="S86" s="72">
        <f t="shared" si="40"/>
        <v>8.5882814146417772E-3</v>
      </c>
      <c r="T86" s="73">
        <f t="shared" si="41"/>
        <v>36.631750972762639</v>
      </c>
      <c r="U86" s="74">
        <f t="shared" si="42"/>
        <v>8.5882814146417772E-3</v>
      </c>
      <c r="V86" s="71">
        <f t="shared" si="43"/>
        <v>35.039066147859913</v>
      </c>
      <c r="W86" s="72">
        <f t="shared" si="44"/>
        <v>8.5882814146417772E-3</v>
      </c>
      <c r="X86" s="73">
        <f t="shared" si="45"/>
        <v>31.853696498054472</v>
      </c>
      <c r="Y86" s="74">
        <f t="shared" si="46"/>
        <v>8.5882814146417772E-3</v>
      </c>
      <c r="Z86" s="75">
        <f t="shared" si="47"/>
        <v>409.31999999999994</v>
      </c>
    </row>
    <row r="87" spans="1:26">
      <c r="A87" s="80" t="str">
        <f>Sage!A77</f>
        <v>KOUAHOU SUZANNE</v>
      </c>
      <c r="B87" s="71">
        <f t="shared" si="24"/>
        <v>21.070505836575872</v>
      </c>
      <c r="C87" s="72">
        <f>Sage!J77</f>
        <v>4.9399613414034503E-3</v>
      </c>
      <c r="D87" s="73">
        <f t="shared" si="25"/>
        <v>18.322178988326847</v>
      </c>
      <c r="E87" s="74">
        <f t="shared" si="26"/>
        <v>4.9399613414034503E-3</v>
      </c>
      <c r="F87" s="71">
        <f t="shared" si="27"/>
        <v>20.154396887159532</v>
      </c>
      <c r="G87" s="72">
        <f t="shared" si="28"/>
        <v>4.9399613414034503E-3</v>
      </c>
      <c r="H87" s="73">
        <f t="shared" si="29"/>
        <v>19.238287937743188</v>
      </c>
      <c r="I87" s="74">
        <f t="shared" si="30"/>
        <v>4.9399613414034503E-3</v>
      </c>
      <c r="J87" s="71">
        <f t="shared" si="31"/>
        <v>19.238287937743188</v>
      </c>
      <c r="K87" s="72">
        <f t="shared" si="32"/>
        <v>4.9399613414034503E-3</v>
      </c>
      <c r="L87" s="73">
        <f t="shared" si="33"/>
        <v>19.238287937743188</v>
      </c>
      <c r="M87" s="74">
        <f t="shared" si="34"/>
        <v>4.9399613414034503E-3</v>
      </c>
      <c r="N87" s="71">
        <f t="shared" si="35"/>
        <v>20.154396887159532</v>
      </c>
      <c r="O87" s="72">
        <f t="shared" si="36"/>
        <v>4.9399613414034503E-3</v>
      </c>
      <c r="P87" s="73">
        <f t="shared" si="37"/>
        <v>20.154396887159532</v>
      </c>
      <c r="Q87" s="74">
        <f t="shared" si="38"/>
        <v>4.9399613414034503E-3</v>
      </c>
      <c r="R87" s="71">
        <f t="shared" si="39"/>
        <v>18.322178988326847</v>
      </c>
      <c r="S87" s="72">
        <f t="shared" si="40"/>
        <v>4.9399613414034503E-3</v>
      </c>
      <c r="T87" s="73">
        <f t="shared" si="41"/>
        <v>21.070505836575872</v>
      </c>
      <c r="U87" s="74">
        <f t="shared" si="42"/>
        <v>4.9399613414034503E-3</v>
      </c>
      <c r="V87" s="71">
        <f t="shared" si="43"/>
        <v>20.154396887159532</v>
      </c>
      <c r="W87" s="72">
        <f t="shared" si="44"/>
        <v>4.9399613414034503E-3</v>
      </c>
      <c r="X87" s="73">
        <f t="shared" si="45"/>
        <v>18.322178988326847</v>
      </c>
      <c r="Y87" s="74">
        <f t="shared" si="46"/>
        <v>4.9399613414034503E-3</v>
      </c>
      <c r="Z87" s="75">
        <f t="shared" si="47"/>
        <v>235.43999999999994</v>
      </c>
    </row>
    <row r="88" spans="1:26">
      <c r="A88" s="80" t="str">
        <f>Sage!A78</f>
        <v>KOUEKAM</v>
      </c>
      <c r="B88" s="71">
        <f t="shared" si="24"/>
        <v>25.709883268482489</v>
      </c>
      <c r="C88" s="72">
        <f>Sage!J78</f>
        <v>6.0276592514372377E-3</v>
      </c>
      <c r="D88" s="73">
        <f t="shared" si="25"/>
        <v>22.356420233463037</v>
      </c>
      <c r="E88" s="74">
        <f t="shared" si="26"/>
        <v>6.0276592514372377E-3</v>
      </c>
      <c r="F88" s="71">
        <f t="shared" si="27"/>
        <v>24.592062256809339</v>
      </c>
      <c r="G88" s="72">
        <f t="shared" si="28"/>
        <v>6.0276592514372377E-3</v>
      </c>
      <c r="H88" s="73">
        <f t="shared" si="29"/>
        <v>23.474241245136184</v>
      </c>
      <c r="I88" s="74">
        <f t="shared" si="30"/>
        <v>6.0276592514372377E-3</v>
      </c>
      <c r="J88" s="71">
        <f t="shared" si="31"/>
        <v>23.474241245136184</v>
      </c>
      <c r="K88" s="72">
        <f t="shared" si="32"/>
        <v>6.0276592514372377E-3</v>
      </c>
      <c r="L88" s="73">
        <f t="shared" si="33"/>
        <v>23.474241245136184</v>
      </c>
      <c r="M88" s="74">
        <f t="shared" si="34"/>
        <v>6.0276592514372377E-3</v>
      </c>
      <c r="N88" s="71">
        <f t="shared" si="35"/>
        <v>24.592062256809339</v>
      </c>
      <c r="O88" s="72">
        <f t="shared" si="36"/>
        <v>6.0276592514372377E-3</v>
      </c>
      <c r="P88" s="73">
        <f t="shared" si="37"/>
        <v>24.592062256809339</v>
      </c>
      <c r="Q88" s="74">
        <f t="shared" si="38"/>
        <v>6.0276592514372377E-3</v>
      </c>
      <c r="R88" s="71">
        <f t="shared" si="39"/>
        <v>22.356420233463037</v>
      </c>
      <c r="S88" s="72">
        <f t="shared" si="40"/>
        <v>6.0276592514372377E-3</v>
      </c>
      <c r="T88" s="73">
        <f t="shared" si="41"/>
        <v>25.709883268482489</v>
      </c>
      <c r="U88" s="74">
        <f t="shared" si="42"/>
        <v>6.0276592514372377E-3</v>
      </c>
      <c r="V88" s="71">
        <f t="shared" si="43"/>
        <v>24.592062256809339</v>
      </c>
      <c r="W88" s="72">
        <f t="shared" si="44"/>
        <v>6.0276592514372377E-3</v>
      </c>
      <c r="X88" s="73">
        <f t="shared" si="45"/>
        <v>22.356420233463037</v>
      </c>
      <c r="Y88" s="74">
        <f t="shared" si="46"/>
        <v>6.0276592514372377E-3</v>
      </c>
      <c r="Z88" s="75">
        <f t="shared" si="47"/>
        <v>287.27999999999997</v>
      </c>
    </row>
    <row r="89" spans="1:26">
      <c r="A89" s="80" t="str">
        <f>Sage!A79</f>
        <v>KUATE MICHEL</v>
      </c>
      <c r="B89" s="71">
        <f t="shared" si="24"/>
        <v>22.230350194552528</v>
      </c>
      <c r="C89" s="72">
        <f>Sage!J79</f>
        <v>5.2118858189118978E-3</v>
      </c>
      <c r="D89" s="73">
        <f t="shared" si="25"/>
        <v>19.330739299610897</v>
      </c>
      <c r="E89" s="74">
        <f t="shared" si="26"/>
        <v>5.2118858189118978E-3</v>
      </c>
      <c r="F89" s="71">
        <f t="shared" si="27"/>
        <v>21.263813229571987</v>
      </c>
      <c r="G89" s="72">
        <f t="shared" si="28"/>
        <v>5.2118858189118978E-3</v>
      </c>
      <c r="H89" s="73">
        <f t="shared" si="29"/>
        <v>20.297276264591442</v>
      </c>
      <c r="I89" s="74">
        <f t="shared" si="30"/>
        <v>5.2118858189118978E-3</v>
      </c>
      <c r="J89" s="71">
        <f t="shared" si="31"/>
        <v>20.297276264591442</v>
      </c>
      <c r="K89" s="72">
        <f t="shared" si="32"/>
        <v>5.2118858189118978E-3</v>
      </c>
      <c r="L89" s="73">
        <f t="shared" si="33"/>
        <v>20.297276264591442</v>
      </c>
      <c r="M89" s="74">
        <f t="shared" si="34"/>
        <v>5.2118858189118978E-3</v>
      </c>
      <c r="N89" s="71">
        <f t="shared" si="35"/>
        <v>21.263813229571987</v>
      </c>
      <c r="O89" s="72">
        <f t="shared" si="36"/>
        <v>5.2118858189118978E-3</v>
      </c>
      <c r="P89" s="73">
        <f t="shared" si="37"/>
        <v>21.263813229571987</v>
      </c>
      <c r="Q89" s="74">
        <f t="shared" si="38"/>
        <v>5.2118858189118978E-3</v>
      </c>
      <c r="R89" s="71">
        <f t="shared" si="39"/>
        <v>19.330739299610897</v>
      </c>
      <c r="S89" s="72">
        <f t="shared" si="40"/>
        <v>5.2118858189118978E-3</v>
      </c>
      <c r="T89" s="73">
        <f t="shared" si="41"/>
        <v>22.230350194552528</v>
      </c>
      <c r="U89" s="74">
        <f t="shared" si="42"/>
        <v>5.2118858189118978E-3</v>
      </c>
      <c r="V89" s="71">
        <f t="shared" si="43"/>
        <v>21.263813229571987</v>
      </c>
      <c r="W89" s="72">
        <f t="shared" si="44"/>
        <v>5.2118858189118978E-3</v>
      </c>
      <c r="X89" s="73">
        <f t="shared" si="45"/>
        <v>19.330739299610897</v>
      </c>
      <c r="Y89" s="74">
        <f t="shared" si="46"/>
        <v>5.2118858189118978E-3</v>
      </c>
      <c r="Z89" s="75">
        <f t="shared" si="47"/>
        <v>248.40000000000003</v>
      </c>
    </row>
    <row r="90" spans="1:26">
      <c r="A90" s="80" t="str">
        <f>Sage!A80</f>
        <v>LA FORTUNE</v>
      </c>
      <c r="B90" s="71">
        <f t="shared" si="24"/>
        <v>1.8364202334630346</v>
      </c>
      <c r="C90" s="72">
        <f>Sage!J80</f>
        <v>4.3054708938837407E-4</v>
      </c>
      <c r="D90" s="73">
        <f t="shared" si="25"/>
        <v>1.5968871595330738</v>
      </c>
      <c r="E90" s="74">
        <f t="shared" si="26"/>
        <v>4.3054708938837407E-4</v>
      </c>
      <c r="F90" s="71">
        <f t="shared" si="27"/>
        <v>1.7565758754863812</v>
      </c>
      <c r="G90" s="72">
        <f t="shared" si="28"/>
        <v>4.3054708938837407E-4</v>
      </c>
      <c r="H90" s="73">
        <f t="shared" si="29"/>
        <v>1.6767315175097273</v>
      </c>
      <c r="I90" s="74">
        <f t="shared" si="30"/>
        <v>4.3054708938837407E-4</v>
      </c>
      <c r="J90" s="71">
        <f t="shared" si="31"/>
        <v>1.6767315175097273</v>
      </c>
      <c r="K90" s="72">
        <f t="shared" si="32"/>
        <v>4.3054708938837407E-4</v>
      </c>
      <c r="L90" s="73">
        <f t="shared" si="33"/>
        <v>1.6767315175097273</v>
      </c>
      <c r="M90" s="74">
        <f t="shared" si="34"/>
        <v>4.3054708938837407E-4</v>
      </c>
      <c r="N90" s="71">
        <f t="shared" si="35"/>
        <v>1.7565758754863812</v>
      </c>
      <c r="O90" s="72">
        <f t="shared" si="36"/>
        <v>4.3054708938837407E-4</v>
      </c>
      <c r="P90" s="73">
        <f t="shared" si="37"/>
        <v>1.7565758754863812</v>
      </c>
      <c r="Q90" s="74">
        <f t="shared" si="38"/>
        <v>4.3054708938837407E-4</v>
      </c>
      <c r="R90" s="71">
        <f t="shared" si="39"/>
        <v>1.5968871595330738</v>
      </c>
      <c r="S90" s="72">
        <f t="shared" si="40"/>
        <v>4.3054708938837407E-4</v>
      </c>
      <c r="T90" s="73">
        <f t="shared" si="41"/>
        <v>1.8364202334630346</v>
      </c>
      <c r="U90" s="74">
        <f t="shared" si="42"/>
        <v>4.3054708938837407E-4</v>
      </c>
      <c r="V90" s="71">
        <f t="shared" si="43"/>
        <v>1.7565758754863812</v>
      </c>
      <c r="W90" s="72">
        <f t="shared" si="44"/>
        <v>4.3054708938837407E-4</v>
      </c>
      <c r="X90" s="73">
        <f t="shared" si="45"/>
        <v>1.5968871595330738</v>
      </c>
      <c r="Y90" s="74">
        <f t="shared" si="46"/>
        <v>4.3054708938837407E-4</v>
      </c>
      <c r="Z90" s="75">
        <f t="shared" si="47"/>
        <v>20.52</v>
      </c>
    </row>
    <row r="91" spans="1:26">
      <c r="A91" s="80" t="str">
        <f>Sage!A81</f>
        <v>LACMANGO INNOCENT</v>
      </c>
      <c r="B91" s="71">
        <f t="shared" si="24"/>
        <v>19.620700389105057</v>
      </c>
      <c r="C91" s="72">
        <f>Sage!J81</f>
        <v>4.6000557445178922E-3</v>
      </c>
      <c r="D91" s="73">
        <f t="shared" si="25"/>
        <v>17.061478599221793</v>
      </c>
      <c r="E91" s="74">
        <f t="shared" si="26"/>
        <v>4.6000557445178922E-3</v>
      </c>
      <c r="F91" s="71">
        <f t="shared" si="27"/>
        <v>18.767626459143969</v>
      </c>
      <c r="G91" s="72">
        <f t="shared" si="28"/>
        <v>4.6000557445178922E-3</v>
      </c>
      <c r="H91" s="73">
        <f t="shared" si="29"/>
        <v>17.914552529182881</v>
      </c>
      <c r="I91" s="74">
        <f t="shared" si="30"/>
        <v>4.6000557445178922E-3</v>
      </c>
      <c r="J91" s="71">
        <f t="shared" si="31"/>
        <v>17.914552529182881</v>
      </c>
      <c r="K91" s="72">
        <f t="shared" si="32"/>
        <v>4.6000557445178922E-3</v>
      </c>
      <c r="L91" s="73">
        <f t="shared" si="33"/>
        <v>17.914552529182881</v>
      </c>
      <c r="M91" s="74">
        <f t="shared" si="34"/>
        <v>4.6000557445178922E-3</v>
      </c>
      <c r="N91" s="71">
        <f t="shared" si="35"/>
        <v>18.767626459143969</v>
      </c>
      <c r="O91" s="72">
        <f t="shared" si="36"/>
        <v>4.6000557445178922E-3</v>
      </c>
      <c r="P91" s="73">
        <f t="shared" si="37"/>
        <v>18.767626459143969</v>
      </c>
      <c r="Q91" s="74">
        <f t="shared" si="38"/>
        <v>4.6000557445178922E-3</v>
      </c>
      <c r="R91" s="71">
        <f t="shared" si="39"/>
        <v>17.061478599221793</v>
      </c>
      <c r="S91" s="72">
        <f t="shared" si="40"/>
        <v>4.6000557445178922E-3</v>
      </c>
      <c r="T91" s="73">
        <f t="shared" si="41"/>
        <v>19.620700389105057</v>
      </c>
      <c r="U91" s="74">
        <f t="shared" si="42"/>
        <v>4.6000557445178922E-3</v>
      </c>
      <c r="V91" s="71">
        <f t="shared" si="43"/>
        <v>18.767626459143969</v>
      </c>
      <c r="W91" s="72">
        <f t="shared" si="44"/>
        <v>4.6000557445178922E-3</v>
      </c>
      <c r="X91" s="73">
        <f t="shared" si="45"/>
        <v>17.061478599221793</v>
      </c>
      <c r="Y91" s="74">
        <f t="shared" si="46"/>
        <v>4.6000557445178922E-3</v>
      </c>
      <c r="Z91" s="75">
        <f t="shared" si="47"/>
        <v>219.24000000000004</v>
      </c>
    </row>
    <row r="92" spans="1:26">
      <c r="A92" s="80" t="str">
        <f>Sage!A82</f>
        <v>LAPA BIENVENUE</v>
      </c>
      <c r="B92" s="71">
        <f t="shared" si="24"/>
        <v>30.059299610894939</v>
      </c>
      <c r="C92" s="72">
        <f>Sage!J82</f>
        <v>7.0473760420939136E-3</v>
      </c>
      <c r="D92" s="73">
        <f t="shared" si="25"/>
        <v>26.138521400778213</v>
      </c>
      <c r="E92" s="74">
        <f t="shared" si="26"/>
        <v>7.0473760420939136E-3</v>
      </c>
      <c r="F92" s="71">
        <f t="shared" si="27"/>
        <v>28.752373540856031</v>
      </c>
      <c r="G92" s="72">
        <f t="shared" si="28"/>
        <v>7.0473760420939136E-3</v>
      </c>
      <c r="H92" s="73">
        <f t="shared" si="29"/>
        <v>27.445447470817122</v>
      </c>
      <c r="I92" s="74">
        <f t="shared" si="30"/>
        <v>7.0473760420939136E-3</v>
      </c>
      <c r="J92" s="71">
        <f t="shared" si="31"/>
        <v>27.445447470817122</v>
      </c>
      <c r="K92" s="72">
        <f t="shared" si="32"/>
        <v>7.0473760420939136E-3</v>
      </c>
      <c r="L92" s="73">
        <f t="shared" si="33"/>
        <v>27.445447470817122</v>
      </c>
      <c r="M92" s="74">
        <f t="shared" si="34"/>
        <v>7.0473760420939136E-3</v>
      </c>
      <c r="N92" s="71">
        <f t="shared" si="35"/>
        <v>28.752373540856031</v>
      </c>
      <c r="O92" s="72">
        <f t="shared" si="36"/>
        <v>7.0473760420939136E-3</v>
      </c>
      <c r="P92" s="73">
        <f t="shared" si="37"/>
        <v>28.752373540856031</v>
      </c>
      <c r="Q92" s="74">
        <f t="shared" si="38"/>
        <v>7.0473760420939136E-3</v>
      </c>
      <c r="R92" s="71">
        <f t="shared" si="39"/>
        <v>26.138521400778213</v>
      </c>
      <c r="S92" s="72">
        <f t="shared" si="40"/>
        <v>7.0473760420939136E-3</v>
      </c>
      <c r="T92" s="73">
        <f t="shared" si="41"/>
        <v>30.059299610894939</v>
      </c>
      <c r="U92" s="74">
        <f t="shared" si="42"/>
        <v>7.0473760420939136E-3</v>
      </c>
      <c r="V92" s="71">
        <f t="shared" si="43"/>
        <v>28.752373540856031</v>
      </c>
      <c r="W92" s="72">
        <f t="shared" si="44"/>
        <v>7.0473760420939136E-3</v>
      </c>
      <c r="X92" s="73">
        <f t="shared" si="45"/>
        <v>26.138521400778213</v>
      </c>
      <c r="Y92" s="74">
        <f t="shared" si="46"/>
        <v>7.0473760420939136E-3</v>
      </c>
      <c r="Z92" s="75">
        <f t="shared" si="47"/>
        <v>335.88</v>
      </c>
    </row>
    <row r="93" spans="1:26">
      <c r="A93" s="80" t="str">
        <f>Sage!A83</f>
        <v>LAURENT FACE CORENTIN</v>
      </c>
      <c r="B93" s="71">
        <f t="shared" si="24"/>
        <v>23.583501945525288</v>
      </c>
      <c r="C93" s="72">
        <f>Sage!J83</f>
        <v>5.5291310426717512E-3</v>
      </c>
      <c r="D93" s="73">
        <f t="shared" si="25"/>
        <v>20.507392996108948</v>
      </c>
      <c r="E93" s="74">
        <f t="shared" si="26"/>
        <v>5.5291310426717512E-3</v>
      </c>
      <c r="F93" s="71">
        <f t="shared" si="27"/>
        <v>22.55813229571984</v>
      </c>
      <c r="G93" s="72">
        <f t="shared" si="28"/>
        <v>5.5291310426717512E-3</v>
      </c>
      <c r="H93" s="73">
        <f t="shared" si="29"/>
        <v>21.532762645914392</v>
      </c>
      <c r="I93" s="74">
        <f t="shared" si="30"/>
        <v>5.5291310426717512E-3</v>
      </c>
      <c r="J93" s="71">
        <f t="shared" si="31"/>
        <v>21.532762645914392</v>
      </c>
      <c r="K93" s="72">
        <f t="shared" si="32"/>
        <v>5.5291310426717512E-3</v>
      </c>
      <c r="L93" s="73">
        <f t="shared" si="33"/>
        <v>21.532762645914392</v>
      </c>
      <c r="M93" s="74">
        <f t="shared" si="34"/>
        <v>5.5291310426717512E-3</v>
      </c>
      <c r="N93" s="71">
        <f t="shared" si="35"/>
        <v>22.55813229571984</v>
      </c>
      <c r="O93" s="72">
        <f t="shared" si="36"/>
        <v>5.5291310426717512E-3</v>
      </c>
      <c r="P93" s="73">
        <f t="shared" si="37"/>
        <v>22.55813229571984</v>
      </c>
      <c r="Q93" s="74">
        <f t="shared" si="38"/>
        <v>5.5291310426717512E-3</v>
      </c>
      <c r="R93" s="71">
        <f t="shared" si="39"/>
        <v>20.507392996108948</v>
      </c>
      <c r="S93" s="72">
        <f t="shared" si="40"/>
        <v>5.5291310426717512E-3</v>
      </c>
      <c r="T93" s="73">
        <f t="shared" si="41"/>
        <v>23.583501945525288</v>
      </c>
      <c r="U93" s="74">
        <f t="shared" si="42"/>
        <v>5.5291310426717512E-3</v>
      </c>
      <c r="V93" s="71">
        <f t="shared" si="43"/>
        <v>22.55813229571984</v>
      </c>
      <c r="W93" s="72">
        <f t="shared" si="44"/>
        <v>5.5291310426717512E-3</v>
      </c>
      <c r="X93" s="73">
        <f t="shared" si="45"/>
        <v>20.507392996108948</v>
      </c>
      <c r="Y93" s="74">
        <f t="shared" si="46"/>
        <v>5.5291310426717512E-3</v>
      </c>
      <c r="Z93" s="75">
        <f t="shared" si="47"/>
        <v>263.51999999999992</v>
      </c>
    </row>
    <row r="94" spans="1:26">
      <c r="A94" s="80" t="str">
        <f>Sage!A84</f>
        <v>LE COIN</v>
      </c>
      <c r="B94" s="71">
        <f t="shared" si="24"/>
        <v>31.412451361867699</v>
      </c>
      <c r="C94" s="72">
        <f>Sage!J84</f>
        <v>7.364621265853767E-3</v>
      </c>
      <c r="D94" s="73">
        <f t="shared" si="25"/>
        <v>27.315175097276263</v>
      </c>
      <c r="E94" s="74">
        <f t="shared" si="26"/>
        <v>7.364621265853767E-3</v>
      </c>
      <c r="F94" s="71">
        <f t="shared" si="27"/>
        <v>30.046692607003887</v>
      </c>
      <c r="G94" s="72">
        <f t="shared" si="28"/>
        <v>7.364621265853767E-3</v>
      </c>
      <c r="H94" s="73">
        <f t="shared" si="29"/>
        <v>28.680933852140072</v>
      </c>
      <c r="I94" s="74">
        <f t="shared" si="30"/>
        <v>7.364621265853767E-3</v>
      </c>
      <c r="J94" s="71">
        <f t="shared" si="31"/>
        <v>28.680933852140072</v>
      </c>
      <c r="K94" s="72">
        <f t="shared" si="32"/>
        <v>7.364621265853767E-3</v>
      </c>
      <c r="L94" s="73">
        <f t="shared" si="33"/>
        <v>28.680933852140072</v>
      </c>
      <c r="M94" s="74">
        <f t="shared" si="34"/>
        <v>7.364621265853767E-3</v>
      </c>
      <c r="N94" s="71">
        <f t="shared" si="35"/>
        <v>30.046692607003887</v>
      </c>
      <c r="O94" s="72">
        <f t="shared" si="36"/>
        <v>7.364621265853767E-3</v>
      </c>
      <c r="P94" s="73">
        <f t="shared" si="37"/>
        <v>30.046692607003887</v>
      </c>
      <c r="Q94" s="74">
        <f t="shared" si="38"/>
        <v>7.364621265853767E-3</v>
      </c>
      <c r="R94" s="71">
        <f t="shared" si="39"/>
        <v>27.315175097276263</v>
      </c>
      <c r="S94" s="72">
        <f t="shared" si="40"/>
        <v>7.364621265853767E-3</v>
      </c>
      <c r="T94" s="73">
        <f t="shared" si="41"/>
        <v>31.412451361867699</v>
      </c>
      <c r="U94" s="74">
        <f t="shared" si="42"/>
        <v>7.364621265853767E-3</v>
      </c>
      <c r="V94" s="71">
        <f t="shared" si="43"/>
        <v>30.046692607003887</v>
      </c>
      <c r="W94" s="72">
        <f t="shared" si="44"/>
        <v>7.364621265853767E-3</v>
      </c>
      <c r="X94" s="73">
        <f t="shared" si="45"/>
        <v>27.315175097276263</v>
      </c>
      <c r="Y94" s="74">
        <f t="shared" si="46"/>
        <v>7.364621265853767E-3</v>
      </c>
      <c r="Z94" s="75">
        <f t="shared" si="47"/>
        <v>350.99999999999989</v>
      </c>
    </row>
    <row r="95" spans="1:26">
      <c r="A95" s="80" t="str">
        <f>Sage!A85</f>
        <v>LE FRONT</v>
      </c>
      <c r="B95" s="71">
        <f t="shared" si="24"/>
        <v>5.0743190661478588</v>
      </c>
      <c r="C95" s="72">
        <f>Sage!J85</f>
        <v>1.1896695890994547E-3</v>
      </c>
      <c r="D95" s="73">
        <f t="shared" si="25"/>
        <v>4.4124513618677037</v>
      </c>
      <c r="E95" s="74">
        <f t="shared" si="26"/>
        <v>1.1896695890994547E-3</v>
      </c>
      <c r="F95" s="71">
        <f t="shared" si="27"/>
        <v>4.8536964980544743</v>
      </c>
      <c r="G95" s="72">
        <f t="shared" si="28"/>
        <v>1.1896695890994547E-3</v>
      </c>
      <c r="H95" s="73">
        <f t="shared" si="29"/>
        <v>4.633073929961089</v>
      </c>
      <c r="I95" s="74">
        <f t="shared" si="30"/>
        <v>1.1896695890994547E-3</v>
      </c>
      <c r="J95" s="71">
        <f t="shared" si="31"/>
        <v>4.633073929961089</v>
      </c>
      <c r="K95" s="72">
        <f t="shared" si="32"/>
        <v>1.1896695890994547E-3</v>
      </c>
      <c r="L95" s="73">
        <f t="shared" si="33"/>
        <v>4.633073929961089</v>
      </c>
      <c r="M95" s="74">
        <f t="shared" si="34"/>
        <v>1.1896695890994547E-3</v>
      </c>
      <c r="N95" s="71">
        <f t="shared" si="35"/>
        <v>4.8536964980544743</v>
      </c>
      <c r="O95" s="72">
        <f t="shared" si="36"/>
        <v>1.1896695890994547E-3</v>
      </c>
      <c r="P95" s="73">
        <f t="shared" si="37"/>
        <v>4.8536964980544743</v>
      </c>
      <c r="Q95" s="74">
        <f t="shared" si="38"/>
        <v>1.1896695890994547E-3</v>
      </c>
      <c r="R95" s="71">
        <f t="shared" si="39"/>
        <v>4.4124513618677037</v>
      </c>
      <c r="S95" s="72">
        <f t="shared" si="40"/>
        <v>1.1896695890994547E-3</v>
      </c>
      <c r="T95" s="73">
        <f t="shared" si="41"/>
        <v>5.0743190661478588</v>
      </c>
      <c r="U95" s="74">
        <f t="shared" si="42"/>
        <v>1.1896695890994547E-3</v>
      </c>
      <c r="V95" s="71">
        <f t="shared" si="43"/>
        <v>4.8536964980544743</v>
      </c>
      <c r="W95" s="72">
        <f t="shared" si="44"/>
        <v>1.1896695890994547E-3</v>
      </c>
      <c r="X95" s="73">
        <f t="shared" si="45"/>
        <v>4.4124513618677037</v>
      </c>
      <c r="Y95" s="74">
        <f t="shared" si="46"/>
        <v>1.1896695890994547E-3</v>
      </c>
      <c r="Z95" s="75">
        <f t="shared" si="47"/>
        <v>56.699999999999989</v>
      </c>
    </row>
    <row r="96" spans="1:26">
      <c r="A96" s="80" t="str">
        <f>Sage!A86</f>
        <v>M.OLIVIER</v>
      </c>
      <c r="B96" s="71">
        <f t="shared" si="24"/>
        <v>76.356420233463027</v>
      </c>
      <c r="C96" s="72">
        <f>Sage!J86</f>
        <v>1.790169476930608E-2</v>
      </c>
      <c r="D96" s="73">
        <f t="shared" si="25"/>
        <v>66.396887159533065</v>
      </c>
      <c r="E96" s="74">
        <f t="shared" si="26"/>
        <v>1.790169476930608E-2</v>
      </c>
      <c r="F96" s="71">
        <f t="shared" si="27"/>
        <v>73.036575875486378</v>
      </c>
      <c r="G96" s="72">
        <f t="shared" si="28"/>
        <v>1.790169476930608E-2</v>
      </c>
      <c r="H96" s="73">
        <f t="shared" si="29"/>
        <v>69.716731517509714</v>
      </c>
      <c r="I96" s="74">
        <f t="shared" si="30"/>
        <v>1.790169476930608E-2</v>
      </c>
      <c r="J96" s="71">
        <f t="shared" si="31"/>
        <v>69.716731517509714</v>
      </c>
      <c r="K96" s="72">
        <f t="shared" si="32"/>
        <v>1.790169476930608E-2</v>
      </c>
      <c r="L96" s="73">
        <f t="shared" si="33"/>
        <v>69.716731517509714</v>
      </c>
      <c r="M96" s="74">
        <f t="shared" si="34"/>
        <v>1.790169476930608E-2</v>
      </c>
      <c r="N96" s="71">
        <f t="shared" si="35"/>
        <v>73.036575875486378</v>
      </c>
      <c r="O96" s="72">
        <f t="shared" si="36"/>
        <v>1.790169476930608E-2</v>
      </c>
      <c r="P96" s="73">
        <f t="shared" si="37"/>
        <v>73.036575875486378</v>
      </c>
      <c r="Q96" s="74">
        <f t="shared" si="38"/>
        <v>1.790169476930608E-2</v>
      </c>
      <c r="R96" s="71">
        <f t="shared" si="39"/>
        <v>66.396887159533065</v>
      </c>
      <c r="S96" s="72">
        <f t="shared" si="40"/>
        <v>1.790169476930608E-2</v>
      </c>
      <c r="T96" s="73">
        <f t="shared" si="41"/>
        <v>76.356420233463027</v>
      </c>
      <c r="U96" s="74">
        <f t="shared" si="42"/>
        <v>1.790169476930608E-2</v>
      </c>
      <c r="V96" s="71">
        <f t="shared" si="43"/>
        <v>73.036575875486378</v>
      </c>
      <c r="W96" s="72">
        <f t="shared" si="44"/>
        <v>1.790169476930608E-2</v>
      </c>
      <c r="X96" s="73">
        <f t="shared" si="45"/>
        <v>66.396887159533065</v>
      </c>
      <c r="Y96" s="74">
        <f t="shared" si="46"/>
        <v>1.790169476930608E-2</v>
      </c>
      <c r="Z96" s="75">
        <f t="shared" si="47"/>
        <v>853.2</v>
      </c>
    </row>
    <row r="97" spans="1:26">
      <c r="A97" s="80" t="str">
        <f>Sage!A87</f>
        <v>MAFFO ENTREE LYCEE</v>
      </c>
      <c r="B97" s="71">
        <f t="shared" si="24"/>
        <v>16.431128404669256</v>
      </c>
      <c r="C97" s="72">
        <f>Sage!J87</f>
        <v>3.8522634313696625E-3</v>
      </c>
      <c r="D97" s="73">
        <f t="shared" si="25"/>
        <v>14.287937743190659</v>
      </c>
      <c r="E97" s="74">
        <f t="shared" si="26"/>
        <v>3.8522634313696625E-3</v>
      </c>
      <c r="F97" s="71">
        <f t="shared" si="27"/>
        <v>15.716731517509725</v>
      </c>
      <c r="G97" s="72">
        <f t="shared" si="28"/>
        <v>3.8522634313696625E-3</v>
      </c>
      <c r="H97" s="73">
        <f t="shared" si="29"/>
        <v>15.002334630350191</v>
      </c>
      <c r="I97" s="74">
        <f t="shared" si="30"/>
        <v>3.8522634313696625E-3</v>
      </c>
      <c r="J97" s="71">
        <f t="shared" si="31"/>
        <v>15.002334630350191</v>
      </c>
      <c r="K97" s="72">
        <f t="shared" si="32"/>
        <v>3.8522634313696625E-3</v>
      </c>
      <c r="L97" s="73">
        <f t="shared" si="33"/>
        <v>15.002334630350191</v>
      </c>
      <c r="M97" s="74">
        <f t="shared" si="34"/>
        <v>3.8522634313696625E-3</v>
      </c>
      <c r="N97" s="71">
        <f t="shared" si="35"/>
        <v>15.716731517509725</v>
      </c>
      <c r="O97" s="72">
        <f t="shared" si="36"/>
        <v>3.8522634313696625E-3</v>
      </c>
      <c r="P97" s="73">
        <f t="shared" si="37"/>
        <v>15.716731517509725</v>
      </c>
      <c r="Q97" s="74">
        <f t="shared" si="38"/>
        <v>3.8522634313696625E-3</v>
      </c>
      <c r="R97" s="71">
        <f t="shared" si="39"/>
        <v>14.287937743190659</v>
      </c>
      <c r="S97" s="72">
        <f t="shared" si="40"/>
        <v>3.8522634313696625E-3</v>
      </c>
      <c r="T97" s="73">
        <f t="shared" si="41"/>
        <v>16.431128404669256</v>
      </c>
      <c r="U97" s="74">
        <f t="shared" si="42"/>
        <v>3.8522634313696625E-3</v>
      </c>
      <c r="V97" s="71">
        <f t="shared" si="43"/>
        <v>15.716731517509725</v>
      </c>
      <c r="W97" s="72">
        <f t="shared" si="44"/>
        <v>3.8522634313696625E-3</v>
      </c>
      <c r="X97" s="73">
        <f t="shared" si="45"/>
        <v>14.287937743190659</v>
      </c>
      <c r="Y97" s="74">
        <f t="shared" si="46"/>
        <v>3.8522634313696625E-3</v>
      </c>
      <c r="Z97" s="75">
        <f t="shared" si="47"/>
        <v>183.59999999999997</v>
      </c>
    </row>
    <row r="98" spans="1:26">
      <c r="A98" s="80" t="str">
        <f>Sage!A88</f>
        <v>MANDELA</v>
      </c>
      <c r="B98" s="71">
        <f t="shared" si="24"/>
        <v>24.163424124513615</v>
      </c>
      <c r="C98" s="72">
        <f>Sage!J88</f>
        <v>5.6650932814259749E-3</v>
      </c>
      <c r="D98" s="73">
        <f t="shared" si="25"/>
        <v>21.011673151750973</v>
      </c>
      <c r="E98" s="74">
        <f t="shared" si="26"/>
        <v>5.6650932814259749E-3</v>
      </c>
      <c r="F98" s="71">
        <f t="shared" si="27"/>
        <v>23.11284046692607</v>
      </c>
      <c r="G98" s="72">
        <f t="shared" si="28"/>
        <v>5.6650932814259749E-3</v>
      </c>
      <c r="H98" s="73">
        <f t="shared" si="29"/>
        <v>22.062256809338518</v>
      </c>
      <c r="I98" s="74">
        <f t="shared" si="30"/>
        <v>5.6650932814259749E-3</v>
      </c>
      <c r="J98" s="71">
        <f t="shared" si="31"/>
        <v>22.062256809338518</v>
      </c>
      <c r="K98" s="72">
        <f t="shared" si="32"/>
        <v>5.6650932814259749E-3</v>
      </c>
      <c r="L98" s="73">
        <f t="shared" si="33"/>
        <v>22.062256809338518</v>
      </c>
      <c r="M98" s="74">
        <f t="shared" si="34"/>
        <v>5.6650932814259749E-3</v>
      </c>
      <c r="N98" s="71">
        <f t="shared" si="35"/>
        <v>23.11284046692607</v>
      </c>
      <c r="O98" s="72">
        <f t="shared" si="36"/>
        <v>5.6650932814259749E-3</v>
      </c>
      <c r="P98" s="73">
        <f t="shared" si="37"/>
        <v>23.11284046692607</v>
      </c>
      <c r="Q98" s="74">
        <f t="shared" si="38"/>
        <v>5.6650932814259749E-3</v>
      </c>
      <c r="R98" s="71">
        <f t="shared" si="39"/>
        <v>21.011673151750973</v>
      </c>
      <c r="S98" s="72">
        <f t="shared" si="40"/>
        <v>5.6650932814259749E-3</v>
      </c>
      <c r="T98" s="73">
        <f t="shared" si="41"/>
        <v>24.163424124513615</v>
      </c>
      <c r="U98" s="74">
        <f t="shared" si="42"/>
        <v>5.6650932814259749E-3</v>
      </c>
      <c r="V98" s="71">
        <f t="shared" si="43"/>
        <v>23.11284046692607</v>
      </c>
      <c r="W98" s="72">
        <f t="shared" si="44"/>
        <v>5.6650932814259749E-3</v>
      </c>
      <c r="X98" s="73">
        <f t="shared" si="45"/>
        <v>21.011673151750973</v>
      </c>
      <c r="Y98" s="74">
        <f t="shared" si="46"/>
        <v>5.6650932814259749E-3</v>
      </c>
      <c r="Z98" s="75">
        <f t="shared" si="47"/>
        <v>269.99999999999994</v>
      </c>
    </row>
    <row r="99" spans="1:26">
      <c r="A99" s="80" t="str">
        <f>Sage!A89</f>
        <v>MBAH JEAN</v>
      </c>
      <c r="B99" s="71">
        <f t="shared" si="24"/>
        <v>38.129883268482487</v>
      </c>
      <c r="C99" s="72">
        <f>Sage!J89</f>
        <v>8.9395171980901893E-3</v>
      </c>
      <c r="D99" s="73">
        <f t="shared" si="25"/>
        <v>33.156420233463038</v>
      </c>
      <c r="E99" s="74">
        <f t="shared" si="26"/>
        <v>8.9395171980901893E-3</v>
      </c>
      <c r="F99" s="71">
        <f t="shared" si="27"/>
        <v>36.472062256809338</v>
      </c>
      <c r="G99" s="72">
        <f t="shared" si="28"/>
        <v>8.9395171980901893E-3</v>
      </c>
      <c r="H99" s="73">
        <f t="shared" si="29"/>
        <v>34.814241245136188</v>
      </c>
      <c r="I99" s="74">
        <f t="shared" si="30"/>
        <v>8.9395171980901893E-3</v>
      </c>
      <c r="J99" s="71">
        <f t="shared" si="31"/>
        <v>34.814241245136188</v>
      </c>
      <c r="K99" s="72">
        <f t="shared" si="32"/>
        <v>8.9395171980901893E-3</v>
      </c>
      <c r="L99" s="73">
        <f t="shared" si="33"/>
        <v>34.814241245136188</v>
      </c>
      <c r="M99" s="74">
        <f t="shared" si="34"/>
        <v>8.9395171980901893E-3</v>
      </c>
      <c r="N99" s="71">
        <f t="shared" si="35"/>
        <v>36.472062256809338</v>
      </c>
      <c r="O99" s="72">
        <f t="shared" si="36"/>
        <v>8.9395171980901893E-3</v>
      </c>
      <c r="P99" s="73">
        <f t="shared" si="37"/>
        <v>36.472062256809338</v>
      </c>
      <c r="Q99" s="74">
        <f t="shared" si="38"/>
        <v>8.9395171980901893E-3</v>
      </c>
      <c r="R99" s="71">
        <f t="shared" si="39"/>
        <v>33.156420233463038</v>
      </c>
      <c r="S99" s="72">
        <f t="shared" si="40"/>
        <v>8.9395171980901893E-3</v>
      </c>
      <c r="T99" s="73">
        <f t="shared" si="41"/>
        <v>38.129883268482487</v>
      </c>
      <c r="U99" s="74">
        <f t="shared" si="42"/>
        <v>8.9395171980901893E-3</v>
      </c>
      <c r="V99" s="71">
        <f t="shared" si="43"/>
        <v>36.472062256809338</v>
      </c>
      <c r="W99" s="72">
        <f t="shared" si="44"/>
        <v>8.9395171980901893E-3</v>
      </c>
      <c r="X99" s="73">
        <f t="shared" si="45"/>
        <v>33.156420233463038</v>
      </c>
      <c r="Y99" s="74">
        <f t="shared" si="46"/>
        <v>8.9395171980901893E-3</v>
      </c>
      <c r="Z99" s="75">
        <f t="shared" si="47"/>
        <v>426.06000000000012</v>
      </c>
    </row>
    <row r="100" spans="1:26">
      <c r="A100" s="80" t="str">
        <f>Sage!A90</f>
        <v>MBATAMAC ARI</v>
      </c>
      <c r="B100" s="71">
        <f t="shared" si="24"/>
        <v>6.2824902723735407</v>
      </c>
      <c r="C100" s="72">
        <f>Sage!J90</f>
        <v>1.4729242531707537E-3</v>
      </c>
      <c r="D100" s="73">
        <f t="shared" si="25"/>
        <v>5.4630350194552539</v>
      </c>
      <c r="E100" s="74">
        <f t="shared" si="26"/>
        <v>1.4729242531707537E-3</v>
      </c>
      <c r="F100" s="71">
        <f t="shared" si="27"/>
        <v>6.0093385214007791</v>
      </c>
      <c r="G100" s="72">
        <f t="shared" si="28"/>
        <v>1.4729242531707537E-3</v>
      </c>
      <c r="H100" s="73">
        <f t="shared" si="29"/>
        <v>5.7361867704280156</v>
      </c>
      <c r="I100" s="74">
        <f t="shared" si="30"/>
        <v>1.4729242531707537E-3</v>
      </c>
      <c r="J100" s="71">
        <f t="shared" si="31"/>
        <v>5.7361867704280156</v>
      </c>
      <c r="K100" s="72">
        <f t="shared" si="32"/>
        <v>1.4729242531707537E-3</v>
      </c>
      <c r="L100" s="73">
        <f t="shared" si="33"/>
        <v>5.7361867704280156</v>
      </c>
      <c r="M100" s="74">
        <f t="shared" si="34"/>
        <v>1.4729242531707537E-3</v>
      </c>
      <c r="N100" s="71">
        <f t="shared" si="35"/>
        <v>6.0093385214007791</v>
      </c>
      <c r="O100" s="72">
        <f t="shared" si="36"/>
        <v>1.4729242531707537E-3</v>
      </c>
      <c r="P100" s="73">
        <f t="shared" si="37"/>
        <v>6.0093385214007791</v>
      </c>
      <c r="Q100" s="74">
        <f t="shared" si="38"/>
        <v>1.4729242531707537E-3</v>
      </c>
      <c r="R100" s="71">
        <f t="shared" si="39"/>
        <v>5.4630350194552539</v>
      </c>
      <c r="S100" s="72">
        <f t="shared" si="40"/>
        <v>1.4729242531707537E-3</v>
      </c>
      <c r="T100" s="73">
        <f t="shared" si="41"/>
        <v>6.2824902723735407</v>
      </c>
      <c r="U100" s="74">
        <f t="shared" si="42"/>
        <v>1.4729242531707537E-3</v>
      </c>
      <c r="V100" s="71">
        <f t="shared" si="43"/>
        <v>6.0093385214007791</v>
      </c>
      <c r="W100" s="72">
        <f t="shared" si="44"/>
        <v>1.4729242531707537E-3</v>
      </c>
      <c r="X100" s="73">
        <f t="shared" si="45"/>
        <v>5.4630350194552539</v>
      </c>
      <c r="Y100" s="74">
        <f t="shared" si="46"/>
        <v>1.4729242531707537E-3</v>
      </c>
      <c r="Z100" s="75">
        <f t="shared" si="47"/>
        <v>70.2</v>
      </c>
    </row>
    <row r="101" spans="1:26">
      <c r="A101" s="80" t="str">
        <f>Sage!A91</f>
        <v>MEDIA CONSTRUCTION</v>
      </c>
      <c r="B101" s="71">
        <f t="shared" si="24"/>
        <v>23.583501945525288</v>
      </c>
      <c r="C101" s="72">
        <f>Sage!J91</f>
        <v>5.5291310426717512E-3</v>
      </c>
      <c r="D101" s="73">
        <f t="shared" si="25"/>
        <v>20.507392996108948</v>
      </c>
      <c r="E101" s="74">
        <f t="shared" si="26"/>
        <v>5.5291310426717512E-3</v>
      </c>
      <c r="F101" s="71">
        <f t="shared" si="27"/>
        <v>22.55813229571984</v>
      </c>
      <c r="G101" s="72">
        <f t="shared" si="28"/>
        <v>5.5291310426717512E-3</v>
      </c>
      <c r="H101" s="73">
        <f t="shared" si="29"/>
        <v>21.532762645914392</v>
      </c>
      <c r="I101" s="74">
        <f t="shared" si="30"/>
        <v>5.5291310426717512E-3</v>
      </c>
      <c r="J101" s="71">
        <f t="shared" si="31"/>
        <v>21.532762645914392</v>
      </c>
      <c r="K101" s="72">
        <f t="shared" si="32"/>
        <v>5.5291310426717512E-3</v>
      </c>
      <c r="L101" s="73">
        <f t="shared" si="33"/>
        <v>21.532762645914392</v>
      </c>
      <c r="M101" s="74">
        <f t="shared" si="34"/>
        <v>5.5291310426717512E-3</v>
      </c>
      <c r="N101" s="71">
        <f t="shared" si="35"/>
        <v>22.55813229571984</v>
      </c>
      <c r="O101" s="72">
        <f t="shared" si="36"/>
        <v>5.5291310426717512E-3</v>
      </c>
      <c r="P101" s="73">
        <f t="shared" si="37"/>
        <v>22.55813229571984</v>
      </c>
      <c r="Q101" s="74">
        <f t="shared" si="38"/>
        <v>5.5291310426717512E-3</v>
      </c>
      <c r="R101" s="71">
        <f t="shared" si="39"/>
        <v>20.507392996108948</v>
      </c>
      <c r="S101" s="72">
        <f t="shared" si="40"/>
        <v>5.5291310426717512E-3</v>
      </c>
      <c r="T101" s="73">
        <f t="shared" si="41"/>
        <v>23.583501945525288</v>
      </c>
      <c r="U101" s="74">
        <f t="shared" si="42"/>
        <v>5.5291310426717512E-3</v>
      </c>
      <c r="V101" s="71">
        <f t="shared" si="43"/>
        <v>22.55813229571984</v>
      </c>
      <c r="W101" s="72">
        <f t="shared" si="44"/>
        <v>5.5291310426717512E-3</v>
      </c>
      <c r="X101" s="73">
        <f t="shared" si="45"/>
        <v>20.507392996108948</v>
      </c>
      <c r="Y101" s="74">
        <f t="shared" si="46"/>
        <v>5.5291310426717512E-3</v>
      </c>
      <c r="Z101" s="75">
        <f t="shared" si="47"/>
        <v>263.51999999999992</v>
      </c>
    </row>
    <row r="102" spans="1:26">
      <c r="A102" s="80" t="str">
        <f>Sage!A92</f>
        <v xml:space="preserve">MEFO </v>
      </c>
      <c r="B102" s="71">
        <f t="shared" si="24"/>
        <v>13.289883268482487</v>
      </c>
      <c r="C102" s="72">
        <f>Sage!J92</f>
        <v>3.115801304784286E-3</v>
      </c>
      <c r="D102" s="73">
        <f t="shared" si="25"/>
        <v>11.556420233463033</v>
      </c>
      <c r="E102" s="74">
        <f t="shared" si="26"/>
        <v>3.115801304784286E-3</v>
      </c>
      <c r="F102" s="71">
        <f t="shared" si="27"/>
        <v>12.712062256809336</v>
      </c>
      <c r="G102" s="72">
        <f t="shared" si="28"/>
        <v>3.115801304784286E-3</v>
      </c>
      <c r="H102" s="73">
        <f t="shared" si="29"/>
        <v>12.134241245136185</v>
      </c>
      <c r="I102" s="74">
        <f t="shared" si="30"/>
        <v>3.115801304784286E-3</v>
      </c>
      <c r="J102" s="71">
        <f t="shared" si="31"/>
        <v>12.134241245136185</v>
      </c>
      <c r="K102" s="72">
        <f t="shared" si="32"/>
        <v>3.115801304784286E-3</v>
      </c>
      <c r="L102" s="73">
        <f t="shared" si="33"/>
        <v>12.134241245136185</v>
      </c>
      <c r="M102" s="74">
        <f t="shared" si="34"/>
        <v>3.115801304784286E-3</v>
      </c>
      <c r="N102" s="71">
        <f t="shared" si="35"/>
        <v>12.712062256809336</v>
      </c>
      <c r="O102" s="72">
        <f t="shared" si="36"/>
        <v>3.115801304784286E-3</v>
      </c>
      <c r="P102" s="73">
        <f t="shared" si="37"/>
        <v>12.712062256809336</v>
      </c>
      <c r="Q102" s="74">
        <f t="shared" si="38"/>
        <v>3.115801304784286E-3</v>
      </c>
      <c r="R102" s="71">
        <f t="shared" si="39"/>
        <v>11.556420233463033</v>
      </c>
      <c r="S102" s="72">
        <f t="shared" si="40"/>
        <v>3.115801304784286E-3</v>
      </c>
      <c r="T102" s="73">
        <f t="shared" si="41"/>
        <v>13.289883268482487</v>
      </c>
      <c r="U102" s="74">
        <f t="shared" si="42"/>
        <v>3.115801304784286E-3</v>
      </c>
      <c r="V102" s="71">
        <f t="shared" si="43"/>
        <v>12.712062256809336</v>
      </c>
      <c r="W102" s="72">
        <f t="shared" si="44"/>
        <v>3.115801304784286E-3</v>
      </c>
      <c r="X102" s="73">
        <f t="shared" si="45"/>
        <v>11.556420233463033</v>
      </c>
      <c r="Y102" s="74">
        <f t="shared" si="46"/>
        <v>3.115801304784286E-3</v>
      </c>
      <c r="Z102" s="75">
        <f t="shared" si="47"/>
        <v>148.49999999999994</v>
      </c>
    </row>
    <row r="103" spans="1:26">
      <c r="A103" s="80" t="str">
        <f>Sage!A93</f>
        <v>MEKIA CONSTRUCTION</v>
      </c>
      <c r="B103" s="71">
        <f t="shared" si="24"/>
        <v>2.0780544747081708</v>
      </c>
      <c r="C103" s="72">
        <f>Sage!J93</f>
        <v>4.8719802220263388E-4</v>
      </c>
      <c r="D103" s="73">
        <f t="shared" si="25"/>
        <v>1.8070038910505837</v>
      </c>
      <c r="E103" s="74">
        <f t="shared" si="26"/>
        <v>4.8719802220263388E-4</v>
      </c>
      <c r="F103" s="71">
        <f t="shared" si="27"/>
        <v>1.9877042801556419</v>
      </c>
      <c r="G103" s="72">
        <f t="shared" si="28"/>
        <v>4.8719802220263388E-4</v>
      </c>
      <c r="H103" s="73">
        <f t="shared" si="29"/>
        <v>1.8973540856031128</v>
      </c>
      <c r="I103" s="74">
        <f t="shared" si="30"/>
        <v>4.8719802220263388E-4</v>
      </c>
      <c r="J103" s="71">
        <f t="shared" si="31"/>
        <v>1.8973540856031128</v>
      </c>
      <c r="K103" s="72">
        <f t="shared" si="32"/>
        <v>4.8719802220263388E-4</v>
      </c>
      <c r="L103" s="73">
        <f t="shared" si="33"/>
        <v>1.8973540856031128</v>
      </c>
      <c r="M103" s="74">
        <f t="shared" si="34"/>
        <v>4.8719802220263388E-4</v>
      </c>
      <c r="N103" s="71">
        <f t="shared" si="35"/>
        <v>1.9877042801556419</v>
      </c>
      <c r="O103" s="72">
        <f t="shared" si="36"/>
        <v>4.8719802220263388E-4</v>
      </c>
      <c r="P103" s="73">
        <f t="shared" si="37"/>
        <v>1.9877042801556419</v>
      </c>
      <c r="Q103" s="74">
        <f t="shared" si="38"/>
        <v>4.8719802220263388E-4</v>
      </c>
      <c r="R103" s="71">
        <f t="shared" si="39"/>
        <v>1.8070038910505837</v>
      </c>
      <c r="S103" s="72">
        <f t="shared" si="40"/>
        <v>4.8719802220263388E-4</v>
      </c>
      <c r="T103" s="73">
        <f t="shared" si="41"/>
        <v>2.0780544747081708</v>
      </c>
      <c r="U103" s="74">
        <f t="shared" si="42"/>
        <v>4.8719802220263388E-4</v>
      </c>
      <c r="V103" s="71">
        <f t="shared" si="43"/>
        <v>1.9877042801556419</v>
      </c>
      <c r="W103" s="72">
        <f t="shared" si="44"/>
        <v>4.8719802220263388E-4</v>
      </c>
      <c r="X103" s="73">
        <f t="shared" si="45"/>
        <v>1.8070038910505837</v>
      </c>
      <c r="Y103" s="74">
        <f t="shared" si="46"/>
        <v>4.8719802220263388E-4</v>
      </c>
      <c r="Z103" s="75">
        <f t="shared" si="47"/>
        <v>23.22</v>
      </c>
    </row>
    <row r="104" spans="1:26">
      <c r="A104" s="80" t="str">
        <f>Sage!A94</f>
        <v>MENKAM CERVEAUX</v>
      </c>
      <c r="B104" s="71">
        <f t="shared" si="24"/>
        <v>0.48326848249027232</v>
      </c>
      <c r="C104" s="72">
        <f>Sage!J94</f>
        <v>1.133018656285195E-4</v>
      </c>
      <c r="D104" s="73">
        <f t="shared" si="25"/>
        <v>0.42023346303501946</v>
      </c>
      <c r="E104" s="74">
        <f t="shared" si="26"/>
        <v>1.133018656285195E-4</v>
      </c>
      <c r="F104" s="71">
        <f t="shared" si="27"/>
        <v>0.46225680933852137</v>
      </c>
      <c r="G104" s="72">
        <f t="shared" si="28"/>
        <v>1.133018656285195E-4</v>
      </c>
      <c r="H104" s="73">
        <f t="shared" si="29"/>
        <v>0.44124513618677036</v>
      </c>
      <c r="I104" s="74">
        <f t="shared" si="30"/>
        <v>1.133018656285195E-4</v>
      </c>
      <c r="J104" s="71">
        <f t="shared" si="31"/>
        <v>0.44124513618677036</v>
      </c>
      <c r="K104" s="72">
        <f t="shared" si="32"/>
        <v>1.133018656285195E-4</v>
      </c>
      <c r="L104" s="73">
        <f t="shared" si="33"/>
        <v>0.44124513618677036</v>
      </c>
      <c r="M104" s="74">
        <f t="shared" si="34"/>
        <v>1.133018656285195E-4</v>
      </c>
      <c r="N104" s="71">
        <f t="shared" si="35"/>
        <v>0.46225680933852137</v>
      </c>
      <c r="O104" s="72">
        <f t="shared" si="36"/>
        <v>1.133018656285195E-4</v>
      </c>
      <c r="P104" s="73">
        <f t="shared" si="37"/>
        <v>0.46225680933852137</v>
      </c>
      <c r="Q104" s="74">
        <f t="shared" si="38"/>
        <v>1.133018656285195E-4</v>
      </c>
      <c r="R104" s="71">
        <f t="shared" si="39"/>
        <v>0.42023346303501946</v>
      </c>
      <c r="S104" s="72">
        <f t="shared" si="40"/>
        <v>1.133018656285195E-4</v>
      </c>
      <c r="T104" s="73">
        <f t="shared" si="41"/>
        <v>0.48326848249027232</v>
      </c>
      <c r="U104" s="74">
        <f t="shared" si="42"/>
        <v>1.133018656285195E-4</v>
      </c>
      <c r="V104" s="71">
        <f t="shared" si="43"/>
        <v>0.46225680933852137</v>
      </c>
      <c r="W104" s="72">
        <f t="shared" si="44"/>
        <v>1.133018656285195E-4</v>
      </c>
      <c r="X104" s="73">
        <f t="shared" si="45"/>
        <v>0.42023346303501946</v>
      </c>
      <c r="Y104" s="74">
        <f t="shared" si="46"/>
        <v>1.133018656285195E-4</v>
      </c>
      <c r="Z104" s="75">
        <f t="shared" si="47"/>
        <v>5.4</v>
      </c>
    </row>
    <row r="105" spans="1:26">
      <c r="A105" s="80" t="str">
        <f>Sage!A95</f>
        <v>MENKAM NORBERT</v>
      </c>
      <c r="B105" s="71">
        <f t="shared" si="24"/>
        <v>51.22645914396886</v>
      </c>
      <c r="C105" s="72">
        <f>Sage!J95</f>
        <v>1.2009997756623066E-2</v>
      </c>
      <c r="D105" s="73">
        <f t="shared" si="25"/>
        <v>44.54474708171206</v>
      </c>
      <c r="E105" s="74">
        <f t="shared" si="26"/>
        <v>1.2009997756623066E-2</v>
      </c>
      <c r="F105" s="71">
        <f t="shared" si="27"/>
        <v>48.999221789883258</v>
      </c>
      <c r="G105" s="72">
        <f t="shared" si="28"/>
        <v>1.2009997756623066E-2</v>
      </c>
      <c r="H105" s="73">
        <f t="shared" si="29"/>
        <v>46.771984435797656</v>
      </c>
      <c r="I105" s="74">
        <f t="shared" si="30"/>
        <v>1.2009997756623066E-2</v>
      </c>
      <c r="J105" s="71">
        <f t="shared" si="31"/>
        <v>46.771984435797656</v>
      </c>
      <c r="K105" s="72">
        <f t="shared" si="32"/>
        <v>1.2009997756623066E-2</v>
      </c>
      <c r="L105" s="73">
        <f t="shared" si="33"/>
        <v>46.771984435797656</v>
      </c>
      <c r="M105" s="74">
        <f t="shared" si="34"/>
        <v>1.2009997756623066E-2</v>
      </c>
      <c r="N105" s="71">
        <f t="shared" si="35"/>
        <v>48.999221789883258</v>
      </c>
      <c r="O105" s="72">
        <f t="shared" si="36"/>
        <v>1.2009997756623066E-2</v>
      </c>
      <c r="P105" s="73">
        <f t="shared" si="37"/>
        <v>48.999221789883258</v>
      </c>
      <c r="Q105" s="74">
        <f t="shared" si="38"/>
        <v>1.2009997756623066E-2</v>
      </c>
      <c r="R105" s="71">
        <f t="shared" si="39"/>
        <v>44.54474708171206</v>
      </c>
      <c r="S105" s="72">
        <f t="shared" si="40"/>
        <v>1.2009997756623066E-2</v>
      </c>
      <c r="T105" s="73">
        <f t="shared" si="41"/>
        <v>51.22645914396886</v>
      </c>
      <c r="U105" s="74">
        <f t="shared" si="42"/>
        <v>1.2009997756623066E-2</v>
      </c>
      <c r="V105" s="71">
        <f t="shared" si="43"/>
        <v>48.999221789883258</v>
      </c>
      <c r="W105" s="72">
        <f t="shared" si="44"/>
        <v>1.2009997756623066E-2</v>
      </c>
      <c r="X105" s="73">
        <f t="shared" si="45"/>
        <v>44.54474708171206</v>
      </c>
      <c r="Y105" s="74">
        <f t="shared" si="46"/>
        <v>1.2009997756623066E-2</v>
      </c>
      <c r="Z105" s="75">
        <f t="shared" si="47"/>
        <v>572.4</v>
      </c>
    </row>
    <row r="106" spans="1:26">
      <c r="A106" s="80" t="str">
        <f>Sage!A96</f>
        <v>MIAFFO</v>
      </c>
      <c r="B106" s="71">
        <f t="shared" si="24"/>
        <v>3.576186770428015</v>
      </c>
      <c r="C106" s="72">
        <f>Sage!J96</f>
        <v>8.3843380565104433E-4</v>
      </c>
      <c r="D106" s="73">
        <f t="shared" si="25"/>
        <v>3.109727626459144</v>
      </c>
      <c r="E106" s="74">
        <f t="shared" si="26"/>
        <v>8.3843380565104433E-4</v>
      </c>
      <c r="F106" s="71">
        <f t="shared" si="27"/>
        <v>3.4207003891050585</v>
      </c>
      <c r="G106" s="72">
        <f t="shared" si="28"/>
        <v>8.3843380565104433E-4</v>
      </c>
      <c r="H106" s="73">
        <f t="shared" si="29"/>
        <v>3.265214007782101</v>
      </c>
      <c r="I106" s="74">
        <f t="shared" si="30"/>
        <v>8.3843380565104433E-4</v>
      </c>
      <c r="J106" s="71">
        <f t="shared" si="31"/>
        <v>3.265214007782101</v>
      </c>
      <c r="K106" s="72">
        <f t="shared" si="32"/>
        <v>8.3843380565104433E-4</v>
      </c>
      <c r="L106" s="73">
        <f t="shared" si="33"/>
        <v>3.265214007782101</v>
      </c>
      <c r="M106" s="74">
        <f t="shared" si="34"/>
        <v>8.3843380565104433E-4</v>
      </c>
      <c r="N106" s="71">
        <f t="shared" si="35"/>
        <v>3.4207003891050585</v>
      </c>
      <c r="O106" s="72">
        <f t="shared" si="36"/>
        <v>8.3843380565104433E-4</v>
      </c>
      <c r="P106" s="73">
        <f t="shared" si="37"/>
        <v>3.4207003891050585</v>
      </c>
      <c r="Q106" s="74">
        <f t="shared" si="38"/>
        <v>8.3843380565104433E-4</v>
      </c>
      <c r="R106" s="71">
        <f t="shared" si="39"/>
        <v>3.109727626459144</v>
      </c>
      <c r="S106" s="72">
        <f t="shared" si="40"/>
        <v>8.3843380565104433E-4</v>
      </c>
      <c r="T106" s="73">
        <f t="shared" si="41"/>
        <v>3.576186770428015</v>
      </c>
      <c r="U106" s="74">
        <f t="shared" si="42"/>
        <v>8.3843380565104433E-4</v>
      </c>
      <c r="V106" s="71">
        <f t="shared" si="43"/>
        <v>3.4207003891050585</v>
      </c>
      <c r="W106" s="72">
        <f t="shared" si="44"/>
        <v>8.3843380565104433E-4</v>
      </c>
      <c r="X106" s="73">
        <f t="shared" si="45"/>
        <v>3.109727626459144</v>
      </c>
      <c r="Y106" s="74">
        <f t="shared" si="46"/>
        <v>8.3843380565104433E-4</v>
      </c>
      <c r="Z106" s="75">
        <f t="shared" si="47"/>
        <v>39.96</v>
      </c>
    </row>
    <row r="107" spans="1:26">
      <c r="A107" s="80" t="str">
        <f>Sage!A97</f>
        <v>MICHEL YATICA</v>
      </c>
      <c r="B107" s="71">
        <f t="shared" si="24"/>
        <v>21.988715953307388</v>
      </c>
      <c r="C107" s="72">
        <f>Sage!J97</f>
        <v>5.155234886097637E-3</v>
      </c>
      <c r="D107" s="73">
        <f t="shared" si="25"/>
        <v>19.120622568093385</v>
      </c>
      <c r="E107" s="74">
        <f t="shared" si="26"/>
        <v>5.155234886097637E-3</v>
      </c>
      <c r="F107" s="71">
        <f t="shared" si="27"/>
        <v>21.03268482490272</v>
      </c>
      <c r="G107" s="72">
        <f t="shared" si="28"/>
        <v>5.155234886097637E-3</v>
      </c>
      <c r="H107" s="73">
        <f t="shared" si="29"/>
        <v>20.076653696498052</v>
      </c>
      <c r="I107" s="74">
        <f t="shared" si="30"/>
        <v>5.155234886097637E-3</v>
      </c>
      <c r="J107" s="71">
        <f t="shared" si="31"/>
        <v>20.076653696498052</v>
      </c>
      <c r="K107" s="72">
        <f t="shared" si="32"/>
        <v>5.155234886097637E-3</v>
      </c>
      <c r="L107" s="73">
        <f t="shared" si="33"/>
        <v>20.076653696498052</v>
      </c>
      <c r="M107" s="74">
        <f t="shared" si="34"/>
        <v>5.155234886097637E-3</v>
      </c>
      <c r="N107" s="71">
        <f t="shared" si="35"/>
        <v>21.03268482490272</v>
      </c>
      <c r="O107" s="72">
        <f t="shared" si="36"/>
        <v>5.155234886097637E-3</v>
      </c>
      <c r="P107" s="73">
        <f t="shared" si="37"/>
        <v>21.03268482490272</v>
      </c>
      <c r="Q107" s="74">
        <f t="shared" si="38"/>
        <v>5.155234886097637E-3</v>
      </c>
      <c r="R107" s="71">
        <f t="shared" si="39"/>
        <v>19.120622568093385</v>
      </c>
      <c r="S107" s="72">
        <f t="shared" si="40"/>
        <v>5.155234886097637E-3</v>
      </c>
      <c r="T107" s="73">
        <f t="shared" si="41"/>
        <v>21.988715953307388</v>
      </c>
      <c r="U107" s="74">
        <f t="shared" si="42"/>
        <v>5.155234886097637E-3</v>
      </c>
      <c r="V107" s="71">
        <f t="shared" si="43"/>
        <v>21.03268482490272</v>
      </c>
      <c r="W107" s="72">
        <f t="shared" si="44"/>
        <v>5.155234886097637E-3</v>
      </c>
      <c r="X107" s="73">
        <f t="shared" si="45"/>
        <v>19.120622568093385</v>
      </c>
      <c r="Y107" s="74">
        <f t="shared" si="46"/>
        <v>5.155234886097637E-3</v>
      </c>
      <c r="Z107" s="75">
        <f t="shared" si="47"/>
        <v>245.7</v>
      </c>
    </row>
    <row r="108" spans="1:26">
      <c r="A108" s="80" t="str">
        <f>Sage!A98</f>
        <v>MINKAM ROMARIO SAINT THOMAS LOGBAB</v>
      </c>
      <c r="B108" s="71">
        <f t="shared" si="24"/>
        <v>2.657976653696497</v>
      </c>
      <c r="C108" s="72">
        <f>Sage!J98</f>
        <v>6.2316026095685713E-4</v>
      </c>
      <c r="D108" s="73">
        <f t="shared" si="25"/>
        <v>2.3112840466926063</v>
      </c>
      <c r="E108" s="74">
        <f t="shared" si="26"/>
        <v>6.2316026095685713E-4</v>
      </c>
      <c r="F108" s="71">
        <f t="shared" si="27"/>
        <v>2.5424124513618671</v>
      </c>
      <c r="G108" s="72">
        <f t="shared" si="28"/>
        <v>6.2316026095685713E-4</v>
      </c>
      <c r="H108" s="73">
        <f t="shared" si="29"/>
        <v>2.4268482490272367</v>
      </c>
      <c r="I108" s="74">
        <f t="shared" si="30"/>
        <v>6.2316026095685713E-4</v>
      </c>
      <c r="J108" s="71">
        <f t="shared" si="31"/>
        <v>2.4268482490272367</v>
      </c>
      <c r="K108" s="72">
        <f t="shared" si="32"/>
        <v>6.2316026095685713E-4</v>
      </c>
      <c r="L108" s="73">
        <f t="shared" si="33"/>
        <v>2.4268482490272367</v>
      </c>
      <c r="M108" s="74">
        <f t="shared" si="34"/>
        <v>6.2316026095685713E-4</v>
      </c>
      <c r="N108" s="71">
        <f t="shared" si="35"/>
        <v>2.5424124513618671</v>
      </c>
      <c r="O108" s="72">
        <f t="shared" si="36"/>
        <v>6.2316026095685713E-4</v>
      </c>
      <c r="P108" s="73">
        <f t="shared" si="37"/>
        <v>2.5424124513618671</v>
      </c>
      <c r="Q108" s="74">
        <f t="shared" si="38"/>
        <v>6.2316026095685713E-4</v>
      </c>
      <c r="R108" s="71">
        <f t="shared" si="39"/>
        <v>2.3112840466926063</v>
      </c>
      <c r="S108" s="72">
        <f t="shared" si="40"/>
        <v>6.2316026095685713E-4</v>
      </c>
      <c r="T108" s="73">
        <f t="shared" si="41"/>
        <v>2.657976653696497</v>
      </c>
      <c r="U108" s="74">
        <f t="shared" si="42"/>
        <v>6.2316026095685713E-4</v>
      </c>
      <c r="V108" s="71">
        <f t="shared" si="43"/>
        <v>2.5424124513618671</v>
      </c>
      <c r="W108" s="72">
        <f t="shared" si="44"/>
        <v>6.2316026095685713E-4</v>
      </c>
      <c r="X108" s="73">
        <f t="shared" si="45"/>
        <v>2.3112840466926063</v>
      </c>
      <c r="Y108" s="74">
        <f t="shared" si="46"/>
        <v>6.2316026095685713E-4</v>
      </c>
      <c r="Z108" s="75">
        <f t="shared" si="47"/>
        <v>29.699999999999989</v>
      </c>
    </row>
    <row r="109" spans="1:26">
      <c r="A109" s="80" t="str">
        <f>Sage!A99</f>
        <v>MME CHANTAL</v>
      </c>
      <c r="B109" s="71">
        <f t="shared" si="24"/>
        <v>2.7352996108949417</v>
      </c>
      <c r="C109" s="72">
        <f>Sage!J99</f>
        <v>6.4128855945742044E-4</v>
      </c>
      <c r="D109" s="73">
        <f t="shared" si="25"/>
        <v>2.3785214007782103</v>
      </c>
      <c r="E109" s="74">
        <f t="shared" si="26"/>
        <v>6.4128855945742044E-4</v>
      </c>
      <c r="F109" s="71">
        <f t="shared" si="27"/>
        <v>2.6163735408560314</v>
      </c>
      <c r="G109" s="72">
        <f t="shared" si="28"/>
        <v>6.4128855945742044E-4</v>
      </c>
      <c r="H109" s="73">
        <f t="shared" si="29"/>
        <v>2.4974474708171206</v>
      </c>
      <c r="I109" s="74">
        <f t="shared" si="30"/>
        <v>6.4128855945742044E-4</v>
      </c>
      <c r="J109" s="71">
        <f t="shared" si="31"/>
        <v>2.4974474708171206</v>
      </c>
      <c r="K109" s="72">
        <f t="shared" si="32"/>
        <v>6.4128855945742044E-4</v>
      </c>
      <c r="L109" s="73">
        <f t="shared" si="33"/>
        <v>2.4974474708171206</v>
      </c>
      <c r="M109" s="74">
        <f t="shared" si="34"/>
        <v>6.4128855945742044E-4</v>
      </c>
      <c r="N109" s="71">
        <f t="shared" si="35"/>
        <v>2.6163735408560314</v>
      </c>
      <c r="O109" s="72">
        <f t="shared" si="36"/>
        <v>6.4128855945742044E-4</v>
      </c>
      <c r="P109" s="73">
        <f t="shared" si="37"/>
        <v>2.6163735408560314</v>
      </c>
      <c r="Q109" s="74">
        <f t="shared" si="38"/>
        <v>6.4128855945742044E-4</v>
      </c>
      <c r="R109" s="71">
        <f t="shared" si="39"/>
        <v>2.3785214007782103</v>
      </c>
      <c r="S109" s="72">
        <f t="shared" si="40"/>
        <v>6.4128855945742044E-4</v>
      </c>
      <c r="T109" s="73">
        <f t="shared" si="41"/>
        <v>2.7352996108949417</v>
      </c>
      <c r="U109" s="74">
        <f t="shared" si="42"/>
        <v>6.4128855945742044E-4</v>
      </c>
      <c r="V109" s="71">
        <f t="shared" si="43"/>
        <v>2.6163735408560314</v>
      </c>
      <c r="W109" s="72">
        <f t="shared" si="44"/>
        <v>6.4128855945742044E-4</v>
      </c>
      <c r="X109" s="73">
        <f t="shared" si="45"/>
        <v>2.3785214007782103</v>
      </c>
      <c r="Y109" s="74">
        <f t="shared" si="46"/>
        <v>6.4128855945742044E-4</v>
      </c>
      <c r="Z109" s="75">
        <f t="shared" si="47"/>
        <v>30.564000000000004</v>
      </c>
    </row>
    <row r="110" spans="1:26">
      <c r="A110" s="80" t="str">
        <f>Sage!A100</f>
        <v>MME KWAYEP</v>
      </c>
      <c r="B110" s="71">
        <f t="shared" si="24"/>
        <v>5.0743190661478588</v>
      </c>
      <c r="C110" s="72">
        <f>Sage!J100</f>
        <v>1.1896695890994547E-3</v>
      </c>
      <c r="D110" s="73">
        <f t="shared" si="25"/>
        <v>4.4124513618677037</v>
      </c>
      <c r="E110" s="74">
        <f t="shared" si="26"/>
        <v>1.1896695890994547E-3</v>
      </c>
      <c r="F110" s="71">
        <f t="shared" si="27"/>
        <v>4.8536964980544743</v>
      </c>
      <c r="G110" s="72">
        <f t="shared" si="28"/>
        <v>1.1896695890994547E-3</v>
      </c>
      <c r="H110" s="73">
        <f t="shared" si="29"/>
        <v>4.633073929961089</v>
      </c>
      <c r="I110" s="74">
        <f t="shared" si="30"/>
        <v>1.1896695890994547E-3</v>
      </c>
      <c r="J110" s="71">
        <f t="shared" si="31"/>
        <v>4.633073929961089</v>
      </c>
      <c r="K110" s="72">
        <f t="shared" si="32"/>
        <v>1.1896695890994547E-3</v>
      </c>
      <c r="L110" s="73">
        <f t="shared" si="33"/>
        <v>4.633073929961089</v>
      </c>
      <c r="M110" s="74">
        <f t="shared" si="34"/>
        <v>1.1896695890994547E-3</v>
      </c>
      <c r="N110" s="71">
        <f t="shared" si="35"/>
        <v>4.8536964980544743</v>
      </c>
      <c r="O110" s="72">
        <f t="shared" si="36"/>
        <v>1.1896695890994547E-3</v>
      </c>
      <c r="P110" s="73">
        <f t="shared" si="37"/>
        <v>4.8536964980544743</v>
      </c>
      <c r="Q110" s="74">
        <f t="shared" si="38"/>
        <v>1.1896695890994547E-3</v>
      </c>
      <c r="R110" s="71">
        <f t="shared" si="39"/>
        <v>4.4124513618677037</v>
      </c>
      <c r="S110" s="72">
        <f t="shared" si="40"/>
        <v>1.1896695890994547E-3</v>
      </c>
      <c r="T110" s="73">
        <f t="shared" si="41"/>
        <v>5.0743190661478588</v>
      </c>
      <c r="U110" s="74">
        <f t="shared" si="42"/>
        <v>1.1896695890994547E-3</v>
      </c>
      <c r="V110" s="71">
        <f t="shared" si="43"/>
        <v>4.8536964980544743</v>
      </c>
      <c r="W110" s="72">
        <f t="shared" si="44"/>
        <v>1.1896695890994547E-3</v>
      </c>
      <c r="X110" s="73">
        <f t="shared" si="45"/>
        <v>4.4124513618677037</v>
      </c>
      <c r="Y110" s="74">
        <f t="shared" si="46"/>
        <v>1.1896695890994547E-3</v>
      </c>
      <c r="Z110" s="75">
        <f t="shared" si="47"/>
        <v>56.699999999999989</v>
      </c>
    </row>
    <row r="111" spans="1:26">
      <c r="A111" s="80" t="str">
        <f>Sage!A101</f>
        <v>MME MARTIAL</v>
      </c>
      <c r="B111" s="71">
        <f t="shared" si="24"/>
        <v>17.880933852140075</v>
      </c>
      <c r="C111" s="72">
        <f>Sage!J101</f>
        <v>4.192169028255221E-3</v>
      </c>
      <c r="D111" s="73">
        <f t="shared" si="25"/>
        <v>15.548638132295718</v>
      </c>
      <c r="E111" s="74">
        <f t="shared" si="26"/>
        <v>4.192169028255221E-3</v>
      </c>
      <c r="F111" s="71">
        <f t="shared" si="27"/>
        <v>17.103501945525288</v>
      </c>
      <c r="G111" s="72">
        <f t="shared" si="28"/>
        <v>4.192169028255221E-3</v>
      </c>
      <c r="H111" s="73">
        <f t="shared" si="29"/>
        <v>16.326070038910501</v>
      </c>
      <c r="I111" s="74">
        <f t="shared" si="30"/>
        <v>4.192169028255221E-3</v>
      </c>
      <c r="J111" s="71">
        <f t="shared" si="31"/>
        <v>16.326070038910501</v>
      </c>
      <c r="K111" s="72">
        <f t="shared" si="32"/>
        <v>4.192169028255221E-3</v>
      </c>
      <c r="L111" s="73">
        <f t="shared" si="33"/>
        <v>16.326070038910501</v>
      </c>
      <c r="M111" s="74">
        <f t="shared" si="34"/>
        <v>4.192169028255221E-3</v>
      </c>
      <c r="N111" s="71">
        <f t="shared" si="35"/>
        <v>17.103501945525288</v>
      </c>
      <c r="O111" s="72">
        <f t="shared" si="36"/>
        <v>4.192169028255221E-3</v>
      </c>
      <c r="P111" s="73">
        <f t="shared" si="37"/>
        <v>17.103501945525288</v>
      </c>
      <c r="Q111" s="74">
        <f t="shared" si="38"/>
        <v>4.192169028255221E-3</v>
      </c>
      <c r="R111" s="71">
        <f t="shared" si="39"/>
        <v>15.548638132295718</v>
      </c>
      <c r="S111" s="72">
        <f t="shared" si="40"/>
        <v>4.192169028255221E-3</v>
      </c>
      <c r="T111" s="73">
        <f t="shared" si="41"/>
        <v>17.880933852140075</v>
      </c>
      <c r="U111" s="74">
        <f t="shared" si="42"/>
        <v>4.192169028255221E-3</v>
      </c>
      <c r="V111" s="71">
        <f t="shared" si="43"/>
        <v>17.103501945525288</v>
      </c>
      <c r="W111" s="72">
        <f t="shared" si="44"/>
        <v>4.192169028255221E-3</v>
      </c>
      <c r="X111" s="73">
        <f t="shared" si="45"/>
        <v>15.548638132295718</v>
      </c>
      <c r="Y111" s="74">
        <f t="shared" si="46"/>
        <v>4.192169028255221E-3</v>
      </c>
      <c r="Z111" s="75">
        <f t="shared" si="47"/>
        <v>199.79999999999995</v>
      </c>
    </row>
    <row r="112" spans="1:26">
      <c r="A112" s="80" t="str">
        <f>Sage!A102</f>
        <v>MME TALOM 14</v>
      </c>
      <c r="B112" s="71">
        <f t="shared" si="24"/>
        <v>4.5910505836575872</v>
      </c>
      <c r="C112" s="72">
        <f>Sage!J102</f>
        <v>1.0763677234709352E-3</v>
      </c>
      <c r="D112" s="73">
        <f t="shared" si="25"/>
        <v>3.9922178988326849</v>
      </c>
      <c r="E112" s="74">
        <f t="shared" si="26"/>
        <v>1.0763677234709352E-3</v>
      </c>
      <c r="F112" s="71">
        <f t="shared" si="27"/>
        <v>4.3914396887159528</v>
      </c>
      <c r="G112" s="72">
        <f t="shared" si="28"/>
        <v>1.0763677234709352E-3</v>
      </c>
      <c r="H112" s="73">
        <f t="shared" si="29"/>
        <v>4.1918287937743184</v>
      </c>
      <c r="I112" s="74">
        <f t="shared" si="30"/>
        <v>1.0763677234709352E-3</v>
      </c>
      <c r="J112" s="71">
        <f t="shared" si="31"/>
        <v>4.1918287937743184</v>
      </c>
      <c r="K112" s="72">
        <f t="shared" si="32"/>
        <v>1.0763677234709352E-3</v>
      </c>
      <c r="L112" s="73">
        <f t="shared" si="33"/>
        <v>4.1918287937743184</v>
      </c>
      <c r="M112" s="74">
        <f t="shared" si="34"/>
        <v>1.0763677234709352E-3</v>
      </c>
      <c r="N112" s="71">
        <f t="shared" si="35"/>
        <v>4.3914396887159528</v>
      </c>
      <c r="O112" s="72">
        <f t="shared" si="36"/>
        <v>1.0763677234709352E-3</v>
      </c>
      <c r="P112" s="73">
        <f t="shared" si="37"/>
        <v>4.3914396887159528</v>
      </c>
      <c r="Q112" s="74">
        <f t="shared" si="38"/>
        <v>1.0763677234709352E-3</v>
      </c>
      <c r="R112" s="71">
        <f t="shared" si="39"/>
        <v>3.9922178988326849</v>
      </c>
      <c r="S112" s="72">
        <f t="shared" si="40"/>
        <v>1.0763677234709352E-3</v>
      </c>
      <c r="T112" s="73">
        <f t="shared" si="41"/>
        <v>4.5910505836575872</v>
      </c>
      <c r="U112" s="74">
        <f t="shared" si="42"/>
        <v>1.0763677234709352E-3</v>
      </c>
      <c r="V112" s="71">
        <f t="shared" si="43"/>
        <v>4.3914396887159528</v>
      </c>
      <c r="W112" s="72">
        <f t="shared" si="44"/>
        <v>1.0763677234709352E-3</v>
      </c>
      <c r="X112" s="73">
        <f t="shared" si="45"/>
        <v>3.9922178988326849</v>
      </c>
      <c r="Y112" s="74">
        <f t="shared" si="46"/>
        <v>1.0763677234709352E-3</v>
      </c>
      <c r="Z112" s="75">
        <f t="shared" si="47"/>
        <v>51.3</v>
      </c>
    </row>
    <row r="113" spans="1:26">
      <c r="A113" s="80" t="str">
        <f>Sage!A103</f>
        <v>Mne KENGNE</v>
      </c>
      <c r="B113" s="71">
        <f t="shared" si="24"/>
        <v>8.698832684824902</v>
      </c>
      <c r="C113" s="72">
        <f>Sage!J103</f>
        <v>2.039433581313351E-3</v>
      </c>
      <c r="D113" s="73">
        <f t="shared" si="25"/>
        <v>7.56420233463035</v>
      </c>
      <c r="E113" s="74">
        <f t="shared" si="26"/>
        <v>2.039433581313351E-3</v>
      </c>
      <c r="F113" s="71">
        <f t="shared" si="27"/>
        <v>8.3206225680933841</v>
      </c>
      <c r="G113" s="72">
        <f t="shared" si="28"/>
        <v>2.039433581313351E-3</v>
      </c>
      <c r="H113" s="73">
        <f t="shared" si="29"/>
        <v>7.942412451361867</v>
      </c>
      <c r="I113" s="74">
        <f t="shared" si="30"/>
        <v>2.039433581313351E-3</v>
      </c>
      <c r="J113" s="71">
        <f t="shared" si="31"/>
        <v>7.942412451361867</v>
      </c>
      <c r="K113" s="72">
        <f t="shared" si="32"/>
        <v>2.039433581313351E-3</v>
      </c>
      <c r="L113" s="73">
        <f t="shared" si="33"/>
        <v>7.942412451361867</v>
      </c>
      <c r="M113" s="74">
        <f t="shared" si="34"/>
        <v>2.039433581313351E-3</v>
      </c>
      <c r="N113" s="71">
        <f t="shared" si="35"/>
        <v>8.3206225680933841</v>
      </c>
      <c r="O113" s="72">
        <f t="shared" si="36"/>
        <v>2.039433581313351E-3</v>
      </c>
      <c r="P113" s="73">
        <f t="shared" si="37"/>
        <v>8.3206225680933841</v>
      </c>
      <c r="Q113" s="74">
        <f t="shared" si="38"/>
        <v>2.039433581313351E-3</v>
      </c>
      <c r="R113" s="71">
        <f t="shared" si="39"/>
        <v>7.56420233463035</v>
      </c>
      <c r="S113" s="72">
        <f t="shared" si="40"/>
        <v>2.039433581313351E-3</v>
      </c>
      <c r="T113" s="73">
        <f t="shared" si="41"/>
        <v>8.698832684824902</v>
      </c>
      <c r="U113" s="74">
        <f t="shared" si="42"/>
        <v>2.039433581313351E-3</v>
      </c>
      <c r="V113" s="71">
        <f t="shared" si="43"/>
        <v>8.3206225680933841</v>
      </c>
      <c r="W113" s="72">
        <f t="shared" si="44"/>
        <v>2.039433581313351E-3</v>
      </c>
      <c r="X113" s="73">
        <f t="shared" si="45"/>
        <v>7.56420233463035</v>
      </c>
      <c r="Y113" s="74">
        <f t="shared" si="46"/>
        <v>2.039433581313351E-3</v>
      </c>
      <c r="Z113" s="75">
        <f t="shared" si="47"/>
        <v>97.2</v>
      </c>
    </row>
    <row r="114" spans="1:26">
      <c r="A114" s="80" t="str">
        <f>Sage!A104</f>
        <v>Mne SITCHI</v>
      </c>
      <c r="B114" s="71">
        <f t="shared" si="24"/>
        <v>27.54630350194552</v>
      </c>
      <c r="C114" s="72">
        <f>Sage!J104</f>
        <v>6.458206340825611E-3</v>
      </c>
      <c r="D114" s="73">
        <f t="shared" si="25"/>
        <v>23.953307392996106</v>
      </c>
      <c r="E114" s="74">
        <f t="shared" si="26"/>
        <v>6.458206340825611E-3</v>
      </c>
      <c r="F114" s="71">
        <f t="shared" si="27"/>
        <v>26.348638132295715</v>
      </c>
      <c r="G114" s="72">
        <f t="shared" si="28"/>
        <v>6.458206340825611E-3</v>
      </c>
      <c r="H114" s="73">
        <f t="shared" si="29"/>
        <v>25.15097276264591</v>
      </c>
      <c r="I114" s="74">
        <f t="shared" si="30"/>
        <v>6.458206340825611E-3</v>
      </c>
      <c r="J114" s="71">
        <f t="shared" si="31"/>
        <v>25.15097276264591</v>
      </c>
      <c r="K114" s="72">
        <f t="shared" si="32"/>
        <v>6.458206340825611E-3</v>
      </c>
      <c r="L114" s="73">
        <f t="shared" si="33"/>
        <v>25.15097276264591</v>
      </c>
      <c r="M114" s="74">
        <f t="shared" si="34"/>
        <v>6.458206340825611E-3</v>
      </c>
      <c r="N114" s="71">
        <f t="shared" si="35"/>
        <v>26.348638132295715</v>
      </c>
      <c r="O114" s="72">
        <f t="shared" si="36"/>
        <v>6.458206340825611E-3</v>
      </c>
      <c r="P114" s="73">
        <f t="shared" si="37"/>
        <v>26.348638132295715</v>
      </c>
      <c r="Q114" s="74">
        <f t="shared" si="38"/>
        <v>6.458206340825611E-3</v>
      </c>
      <c r="R114" s="71">
        <f t="shared" si="39"/>
        <v>23.953307392996106</v>
      </c>
      <c r="S114" s="72">
        <f t="shared" si="40"/>
        <v>6.458206340825611E-3</v>
      </c>
      <c r="T114" s="73">
        <f t="shared" si="41"/>
        <v>27.54630350194552</v>
      </c>
      <c r="U114" s="74">
        <f t="shared" si="42"/>
        <v>6.458206340825611E-3</v>
      </c>
      <c r="V114" s="71">
        <f t="shared" si="43"/>
        <v>26.348638132295715</v>
      </c>
      <c r="W114" s="72">
        <f t="shared" si="44"/>
        <v>6.458206340825611E-3</v>
      </c>
      <c r="X114" s="73">
        <f t="shared" si="45"/>
        <v>23.953307392996106</v>
      </c>
      <c r="Y114" s="74">
        <f t="shared" si="46"/>
        <v>6.458206340825611E-3</v>
      </c>
      <c r="Z114" s="75">
        <f t="shared" si="47"/>
        <v>307.8</v>
      </c>
    </row>
    <row r="115" spans="1:26">
      <c r="A115" s="80" t="str">
        <f>Sage!A105</f>
        <v>MON PARTENAIRE</v>
      </c>
      <c r="B115" s="71">
        <f t="shared" si="24"/>
        <v>169.14396887159529</v>
      </c>
      <c r="C115" s="72">
        <f>Sage!J105</f>
        <v>3.9655652969981824E-2</v>
      </c>
      <c r="D115" s="73">
        <f t="shared" si="25"/>
        <v>147.0817120622568</v>
      </c>
      <c r="E115" s="74">
        <f t="shared" si="26"/>
        <v>3.9655652969981824E-2</v>
      </c>
      <c r="F115" s="71">
        <f t="shared" si="27"/>
        <v>161.78988326848247</v>
      </c>
      <c r="G115" s="72">
        <f t="shared" si="28"/>
        <v>3.9655652969981824E-2</v>
      </c>
      <c r="H115" s="73">
        <f t="shared" si="29"/>
        <v>154.43579766536962</v>
      </c>
      <c r="I115" s="74">
        <f t="shared" si="30"/>
        <v>3.9655652969981824E-2</v>
      </c>
      <c r="J115" s="71">
        <f t="shared" si="31"/>
        <v>154.43579766536962</v>
      </c>
      <c r="K115" s="72">
        <f t="shared" si="32"/>
        <v>3.9655652969981824E-2</v>
      </c>
      <c r="L115" s="73">
        <f t="shared" si="33"/>
        <v>154.43579766536962</v>
      </c>
      <c r="M115" s="74">
        <f t="shared" si="34"/>
        <v>3.9655652969981824E-2</v>
      </c>
      <c r="N115" s="71">
        <f t="shared" si="35"/>
        <v>161.78988326848247</v>
      </c>
      <c r="O115" s="72">
        <f t="shared" si="36"/>
        <v>3.9655652969981824E-2</v>
      </c>
      <c r="P115" s="73">
        <f t="shared" si="37"/>
        <v>161.78988326848247</v>
      </c>
      <c r="Q115" s="74">
        <f t="shared" si="38"/>
        <v>3.9655652969981824E-2</v>
      </c>
      <c r="R115" s="71">
        <f t="shared" si="39"/>
        <v>147.0817120622568</v>
      </c>
      <c r="S115" s="72">
        <f t="shared" si="40"/>
        <v>3.9655652969981824E-2</v>
      </c>
      <c r="T115" s="73">
        <f t="shared" si="41"/>
        <v>169.14396887159529</v>
      </c>
      <c r="U115" s="74">
        <f t="shared" si="42"/>
        <v>3.9655652969981824E-2</v>
      </c>
      <c r="V115" s="71">
        <f t="shared" si="43"/>
        <v>161.78988326848247</v>
      </c>
      <c r="W115" s="72">
        <f t="shared" si="44"/>
        <v>3.9655652969981824E-2</v>
      </c>
      <c r="X115" s="73">
        <f t="shared" si="45"/>
        <v>147.0817120622568</v>
      </c>
      <c r="Y115" s="74">
        <f t="shared" si="46"/>
        <v>3.9655652969981824E-2</v>
      </c>
      <c r="Z115" s="75">
        <f t="shared" si="47"/>
        <v>1890</v>
      </c>
    </row>
    <row r="116" spans="1:26">
      <c r="A116" s="80" t="str">
        <f>Sage!A106</f>
        <v>MOUTEMA BANGA MPOGO</v>
      </c>
      <c r="B116" s="71">
        <f t="shared" si="24"/>
        <v>2.4163424124513617</v>
      </c>
      <c r="C116" s="72">
        <f>Sage!J106</f>
        <v>5.6650932814259749E-4</v>
      </c>
      <c r="D116" s="73">
        <f t="shared" si="25"/>
        <v>2.1011673151750974</v>
      </c>
      <c r="E116" s="74">
        <f t="shared" si="26"/>
        <v>5.6650932814259749E-4</v>
      </c>
      <c r="F116" s="71">
        <f t="shared" si="27"/>
        <v>2.3112840466926068</v>
      </c>
      <c r="G116" s="72">
        <f t="shared" si="28"/>
        <v>5.6650932814259749E-4</v>
      </c>
      <c r="H116" s="73">
        <f t="shared" si="29"/>
        <v>2.2062256809338519</v>
      </c>
      <c r="I116" s="74">
        <f t="shared" si="30"/>
        <v>5.6650932814259749E-4</v>
      </c>
      <c r="J116" s="71">
        <f t="shared" si="31"/>
        <v>2.2062256809338519</v>
      </c>
      <c r="K116" s="72">
        <f t="shared" si="32"/>
        <v>5.6650932814259749E-4</v>
      </c>
      <c r="L116" s="73">
        <f t="shared" si="33"/>
        <v>2.2062256809338519</v>
      </c>
      <c r="M116" s="74">
        <f t="shared" si="34"/>
        <v>5.6650932814259749E-4</v>
      </c>
      <c r="N116" s="71">
        <f t="shared" si="35"/>
        <v>2.3112840466926068</v>
      </c>
      <c r="O116" s="72">
        <f t="shared" si="36"/>
        <v>5.6650932814259749E-4</v>
      </c>
      <c r="P116" s="73">
        <f t="shared" si="37"/>
        <v>2.3112840466926068</v>
      </c>
      <c r="Q116" s="74">
        <f t="shared" si="38"/>
        <v>5.6650932814259749E-4</v>
      </c>
      <c r="R116" s="71">
        <f t="shared" si="39"/>
        <v>2.1011673151750974</v>
      </c>
      <c r="S116" s="72">
        <f t="shared" si="40"/>
        <v>5.6650932814259749E-4</v>
      </c>
      <c r="T116" s="73">
        <f t="shared" si="41"/>
        <v>2.4163424124513617</v>
      </c>
      <c r="U116" s="74">
        <f t="shared" si="42"/>
        <v>5.6650932814259749E-4</v>
      </c>
      <c r="V116" s="71">
        <f t="shared" si="43"/>
        <v>2.3112840466926068</v>
      </c>
      <c r="W116" s="72">
        <f t="shared" si="44"/>
        <v>5.6650932814259749E-4</v>
      </c>
      <c r="X116" s="73">
        <f t="shared" si="45"/>
        <v>2.1011673151750974</v>
      </c>
      <c r="Y116" s="74">
        <f t="shared" si="46"/>
        <v>5.6650932814259749E-4</v>
      </c>
      <c r="Z116" s="75">
        <f t="shared" si="47"/>
        <v>26.999999999999993</v>
      </c>
    </row>
    <row r="117" spans="1:26">
      <c r="A117" s="80" t="str">
        <f>Sage!A107</f>
        <v>MR DEBROUILLARD</v>
      </c>
      <c r="B117" s="71">
        <f t="shared" si="24"/>
        <v>3.6245136186770424</v>
      </c>
      <c r="C117" s="72">
        <f>Sage!J107</f>
        <v>8.4976399221389624E-4</v>
      </c>
      <c r="D117" s="73">
        <f t="shared" si="25"/>
        <v>3.1517509727626458</v>
      </c>
      <c r="E117" s="74">
        <f t="shared" si="26"/>
        <v>8.4976399221389624E-4</v>
      </c>
      <c r="F117" s="71">
        <f t="shared" si="27"/>
        <v>3.4669260700389102</v>
      </c>
      <c r="G117" s="72">
        <f t="shared" si="28"/>
        <v>8.4976399221389624E-4</v>
      </c>
      <c r="H117" s="73">
        <f t="shared" si="29"/>
        <v>3.309338521400778</v>
      </c>
      <c r="I117" s="74">
        <f t="shared" si="30"/>
        <v>8.4976399221389624E-4</v>
      </c>
      <c r="J117" s="71">
        <f t="shared" si="31"/>
        <v>3.309338521400778</v>
      </c>
      <c r="K117" s="72">
        <f t="shared" si="32"/>
        <v>8.4976399221389624E-4</v>
      </c>
      <c r="L117" s="73">
        <f t="shared" si="33"/>
        <v>3.309338521400778</v>
      </c>
      <c r="M117" s="74">
        <f t="shared" si="34"/>
        <v>8.4976399221389624E-4</v>
      </c>
      <c r="N117" s="71">
        <f t="shared" si="35"/>
        <v>3.4669260700389102</v>
      </c>
      <c r="O117" s="72">
        <f t="shared" si="36"/>
        <v>8.4976399221389624E-4</v>
      </c>
      <c r="P117" s="73">
        <f t="shared" si="37"/>
        <v>3.4669260700389102</v>
      </c>
      <c r="Q117" s="74">
        <f t="shared" si="38"/>
        <v>8.4976399221389624E-4</v>
      </c>
      <c r="R117" s="71">
        <f t="shared" si="39"/>
        <v>3.1517509727626458</v>
      </c>
      <c r="S117" s="72">
        <f t="shared" si="40"/>
        <v>8.4976399221389624E-4</v>
      </c>
      <c r="T117" s="73">
        <f t="shared" si="41"/>
        <v>3.6245136186770424</v>
      </c>
      <c r="U117" s="74">
        <f t="shared" si="42"/>
        <v>8.4976399221389624E-4</v>
      </c>
      <c r="V117" s="71">
        <f t="shared" si="43"/>
        <v>3.4669260700389102</v>
      </c>
      <c r="W117" s="72">
        <f t="shared" si="44"/>
        <v>8.4976399221389624E-4</v>
      </c>
      <c r="X117" s="73">
        <f t="shared" si="45"/>
        <v>3.1517509727626458</v>
      </c>
      <c r="Y117" s="74">
        <f t="shared" si="46"/>
        <v>8.4976399221389624E-4</v>
      </c>
      <c r="Z117" s="75">
        <f t="shared" si="47"/>
        <v>40.499999999999993</v>
      </c>
    </row>
    <row r="118" spans="1:26">
      <c r="A118" s="80" t="str">
        <f>Sage!A108</f>
        <v>Mr TAKAM</v>
      </c>
      <c r="B118" s="71">
        <f t="shared" si="24"/>
        <v>28.996108949416339</v>
      </c>
      <c r="C118" s="72">
        <f>Sage!J108</f>
        <v>6.7981119377111699E-3</v>
      </c>
      <c r="D118" s="73">
        <f t="shared" si="25"/>
        <v>25.214007782101167</v>
      </c>
      <c r="E118" s="74">
        <f t="shared" si="26"/>
        <v>6.7981119377111699E-3</v>
      </c>
      <c r="F118" s="71">
        <f t="shared" si="27"/>
        <v>27.735408560311281</v>
      </c>
      <c r="G118" s="72">
        <f t="shared" si="28"/>
        <v>6.7981119377111699E-3</v>
      </c>
      <c r="H118" s="73">
        <f t="shared" si="29"/>
        <v>26.474708171206224</v>
      </c>
      <c r="I118" s="74">
        <f t="shared" si="30"/>
        <v>6.7981119377111699E-3</v>
      </c>
      <c r="J118" s="71">
        <f t="shared" si="31"/>
        <v>26.474708171206224</v>
      </c>
      <c r="K118" s="72">
        <f t="shared" si="32"/>
        <v>6.7981119377111699E-3</v>
      </c>
      <c r="L118" s="73">
        <f t="shared" si="33"/>
        <v>26.474708171206224</v>
      </c>
      <c r="M118" s="74">
        <f t="shared" si="34"/>
        <v>6.7981119377111699E-3</v>
      </c>
      <c r="N118" s="71">
        <f t="shared" si="35"/>
        <v>27.735408560311281</v>
      </c>
      <c r="O118" s="72">
        <f t="shared" si="36"/>
        <v>6.7981119377111699E-3</v>
      </c>
      <c r="P118" s="73">
        <f t="shared" si="37"/>
        <v>27.735408560311281</v>
      </c>
      <c r="Q118" s="74">
        <f t="shared" si="38"/>
        <v>6.7981119377111699E-3</v>
      </c>
      <c r="R118" s="71">
        <f t="shared" si="39"/>
        <v>25.214007782101167</v>
      </c>
      <c r="S118" s="72">
        <f t="shared" si="40"/>
        <v>6.7981119377111699E-3</v>
      </c>
      <c r="T118" s="73">
        <f t="shared" si="41"/>
        <v>28.996108949416339</v>
      </c>
      <c r="U118" s="74">
        <f t="shared" si="42"/>
        <v>6.7981119377111699E-3</v>
      </c>
      <c r="V118" s="71">
        <f t="shared" si="43"/>
        <v>27.735408560311281</v>
      </c>
      <c r="W118" s="72">
        <f t="shared" si="44"/>
        <v>6.7981119377111699E-3</v>
      </c>
      <c r="X118" s="73">
        <f t="shared" si="45"/>
        <v>25.214007782101167</v>
      </c>
      <c r="Y118" s="74">
        <f t="shared" si="46"/>
        <v>6.7981119377111699E-3</v>
      </c>
      <c r="Z118" s="75">
        <f t="shared" si="47"/>
        <v>323.99999999999994</v>
      </c>
    </row>
    <row r="119" spans="1:26">
      <c r="A119" s="80" t="str">
        <f>Sage!A109</f>
        <v>MR WAFFO ENTREE LYCEE</v>
      </c>
      <c r="B119" s="71">
        <f t="shared" si="24"/>
        <v>1.8364202334630346</v>
      </c>
      <c r="C119" s="72">
        <f>Sage!J109</f>
        <v>4.3054708938837407E-4</v>
      </c>
      <c r="D119" s="73">
        <f t="shared" si="25"/>
        <v>1.5968871595330738</v>
      </c>
      <c r="E119" s="74">
        <f t="shared" si="26"/>
        <v>4.3054708938837407E-4</v>
      </c>
      <c r="F119" s="71">
        <f t="shared" si="27"/>
        <v>1.7565758754863812</v>
      </c>
      <c r="G119" s="72">
        <f t="shared" si="28"/>
        <v>4.3054708938837407E-4</v>
      </c>
      <c r="H119" s="73">
        <f t="shared" si="29"/>
        <v>1.6767315175097273</v>
      </c>
      <c r="I119" s="74">
        <f t="shared" si="30"/>
        <v>4.3054708938837407E-4</v>
      </c>
      <c r="J119" s="71">
        <f t="shared" si="31"/>
        <v>1.6767315175097273</v>
      </c>
      <c r="K119" s="72">
        <f t="shared" si="32"/>
        <v>4.3054708938837407E-4</v>
      </c>
      <c r="L119" s="73">
        <f t="shared" si="33"/>
        <v>1.6767315175097273</v>
      </c>
      <c r="M119" s="74">
        <f t="shared" si="34"/>
        <v>4.3054708938837407E-4</v>
      </c>
      <c r="N119" s="71">
        <f t="shared" si="35"/>
        <v>1.7565758754863812</v>
      </c>
      <c r="O119" s="72">
        <f t="shared" si="36"/>
        <v>4.3054708938837407E-4</v>
      </c>
      <c r="P119" s="73">
        <f t="shared" si="37"/>
        <v>1.7565758754863812</v>
      </c>
      <c r="Q119" s="74">
        <f t="shared" si="38"/>
        <v>4.3054708938837407E-4</v>
      </c>
      <c r="R119" s="71">
        <f t="shared" si="39"/>
        <v>1.5968871595330738</v>
      </c>
      <c r="S119" s="72">
        <f t="shared" si="40"/>
        <v>4.3054708938837407E-4</v>
      </c>
      <c r="T119" s="73">
        <f t="shared" si="41"/>
        <v>1.8364202334630346</v>
      </c>
      <c r="U119" s="74">
        <f t="shared" si="42"/>
        <v>4.3054708938837407E-4</v>
      </c>
      <c r="V119" s="71">
        <f t="shared" si="43"/>
        <v>1.7565758754863812</v>
      </c>
      <c r="W119" s="72">
        <f t="shared" si="44"/>
        <v>4.3054708938837407E-4</v>
      </c>
      <c r="X119" s="73">
        <f t="shared" si="45"/>
        <v>1.5968871595330738</v>
      </c>
      <c r="Y119" s="74">
        <f t="shared" si="46"/>
        <v>4.3054708938837407E-4</v>
      </c>
      <c r="Z119" s="75">
        <f t="shared" si="47"/>
        <v>20.52</v>
      </c>
    </row>
    <row r="120" spans="1:26">
      <c r="A120" s="80" t="str">
        <f>Sage!A110</f>
        <v>NADINE JAPOMA</v>
      </c>
      <c r="B120" s="71">
        <f t="shared" si="24"/>
        <v>6.2824902723735407</v>
      </c>
      <c r="C120" s="72">
        <f>Sage!J110</f>
        <v>1.4729242531707537E-3</v>
      </c>
      <c r="D120" s="73">
        <f t="shared" si="25"/>
        <v>5.4630350194552539</v>
      </c>
      <c r="E120" s="74">
        <f t="shared" si="26"/>
        <v>1.4729242531707537E-3</v>
      </c>
      <c r="F120" s="71">
        <f t="shared" si="27"/>
        <v>6.0093385214007791</v>
      </c>
      <c r="G120" s="72">
        <f t="shared" si="28"/>
        <v>1.4729242531707537E-3</v>
      </c>
      <c r="H120" s="73">
        <f t="shared" si="29"/>
        <v>5.7361867704280156</v>
      </c>
      <c r="I120" s="74">
        <f t="shared" si="30"/>
        <v>1.4729242531707537E-3</v>
      </c>
      <c r="J120" s="71">
        <f t="shared" si="31"/>
        <v>5.7361867704280156</v>
      </c>
      <c r="K120" s="72">
        <f t="shared" si="32"/>
        <v>1.4729242531707537E-3</v>
      </c>
      <c r="L120" s="73">
        <f t="shared" si="33"/>
        <v>5.7361867704280156</v>
      </c>
      <c r="M120" s="74">
        <f t="shared" si="34"/>
        <v>1.4729242531707537E-3</v>
      </c>
      <c r="N120" s="71">
        <f t="shared" si="35"/>
        <v>6.0093385214007791</v>
      </c>
      <c r="O120" s="72">
        <f t="shared" si="36"/>
        <v>1.4729242531707537E-3</v>
      </c>
      <c r="P120" s="73">
        <f t="shared" si="37"/>
        <v>6.0093385214007791</v>
      </c>
      <c r="Q120" s="74">
        <f t="shared" si="38"/>
        <v>1.4729242531707537E-3</v>
      </c>
      <c r="R120" s="71">
        <f t="shared" si="39"/>
        <v>5.4630350194552539</v>
      </c>
      <c r="S120" s="72">
        <f t="shared" si="40"/>
        <v>1.4729242531707537E-3</v>
      </c>
      <c r="T120" s="73">
        <f t="shared" si="41"/>
        <v>6.2824902723735407</v>
      </c>
      <c r="U120" s="74">
        <f t="shared" si="42"/>
        <v>1.4729242531707537E-3</v>
      </c>
      <c r="V120" s="71">
        <f t="shared" si="43"/>
        <v>6.0093385214007791</v>
      </c>
      <c r="W120" s="72">
        <f t="shared" si="44"/>
        <v>1.4729242531707537E-3</v>
      </c>
      <c r="X120" s="73">
        <f t="shared" si="45"/>
        <v>5.4630350194552539</v>
      </c>
      <c r="Y120" s="74">
        <f t="shared" si="46"/>
        <v>1.4729242531707537E-3</v>
      </c>
      <c r="Z120" s="75">
        <f t="shared" si="47"/>
        <v>70.2</v>
      </c>
    </row>
    <row r="121" spans="1:26">
      <c r="A121" s="80" t="str">
        <f>Sage!A111</f>
        <v>NDE SERGE</v>
      </c>
      <c r="B121" s="71">
        <f t="shared" si="24"/>
        <v>4.7360311284046688</v>
      </c>
      <c r="C121" s="72">
        <f>Sage!J111</f>
        <v>1.1103582831594912E-3</v>
      </c>
      <c r="D121" s="73">
        <f t="shared" si="25"/>
        <v>4.1182879377431911</v>
      </c>
      <c r="E121" s="74">
        <f t="shared" si="26"/>
        <v>1.1103582831594912E-3</v>
      </c>
      <c r="F121" s="71">
        <f t="shared" si="27"/>
        <v>4.5301167315175102</v>
      </c>
      <c r="G121" s="72">
        <f t="shared" si="28"/>
        <v>1.1103582831594912E-3</v>
      </c>
      <c r="H121" s="73">
        <f t="shared" si="29"/>
        <v>4.3242023346303498</v>
      </c>
      <c r="I121" s="74">
        <f t="shared" si="30"/>
        <v>1.1103582831594912E-3</v>
      </c>
      <c r="J121" s="71">
        <f t="shared" si="31"/>
        <v>4.3242023346303498</v>
      </c>
      <c r="K121" s="72">
        <f t="shared" si="32"/>
        <v>1.1103582831594912E-3</v>
      </c>
      <c r="L121" s="73">
        <f t="shared" si="33"/>
        <v>4.3242023346303498</v>
      </c>
      <c r="M121" s="74">
        <f t="shared" si="34"/>
        <v>1.1103582831594912E-3</v>
      </c>
      <c r="N121" s="71">
        <f t="shared" si="35"/>
        <v>4.5301167315175102</v>
      </c>
      <c r="O121" s="72">
        <f t="shared" si="36"/>
        <v>1.1103582831594912E-3</v>
      </c>
      <c r="P121" s="73">
        <f t="shared" si="37"/>
        <v>4.5301167315175102</v>
      </c>
      <c r="Q121" s="74">
        <f t="shared" si="38"/>
        <v>1.1103582831594912E-3</v>
      </c>
      <c r="R121" s="71">
        <f t="shared" si="39"/>
        <v>4.1182879377431911</v>
      </c>
      <c r="S121" s="72">
        <f t="shared" si="40"/>
        <v>1.1103582831594912E-3</v>
      </c>
      <c r="T121" s="73">
        <f t="shared" si="41"/>
        <v>4.7360311284046688</v>
      </c>
      <c r="U121" s="74">
        <f t="shared" si="42"/>
        <v>1.1103582831594912E-3</v>
      </c>
      <c r="V121" s="71">
        <f t="shared" si="43"/>
        <v>4.5301167315175102</v>
      </c>
      <c r="W121" s="72">
        <f t="shared" si="44"/>
        <v>1.1103582831594912E-3</v>
      </c>
      <c r="X121" s="73">
        <f t="shared" si="45"/>
        <v>4.1182879377431911</v>
      </c>
      <c r="Y121" s="74">
        <f t="shared" si="46"/>
        <v>1.1103582831594912E-3</v>
      </c>
      <c r="Z121" s="75">
        <f t="shared" si="47"/>
        <v>52.919999999999995</v>
      </c>
    </row>
    <row r="122" spans="1:26">
      <c r="A122" s="80" t="str">
        <f>Sage!A112</f>
        <v>NGANNE PASCAL</v>
      </c>
      <c r="B122" s="71">
        <f t="shared" si="24"/>
        <v>14.014785992217897</v>
      </c>
      <c r="C122" s="72">
        <f>Sage!J112</f>
        <v>3.2857541032270655E-3</v>
      </c>
      <c r="D122" s="73">
        <f t="shared" si="25"/>
        <v>12.186770428015564</v>
      </c>
      <c r="E122" s="74">
        <f t="shared" si="26"/>
        <v>3.2857541032270655E-3</v>
      </c>
      <c r="F122" s="71">
        <f t="shared" si="27"/>
        <v>13.405447470817119</v>
      </c>
      <c r="G122" s="72">
        <f t="shared" si="28"/>
        <v>3.2857541032270655E-3</v>
      </c>
      <c r="H122" s="73">
        <f t="shared" si="29"/>
        <v>12.796108949416341</v>
      </c>
      <c r="I122" s="74">
        <f t="shared" si="30"/>
        <v>3.2857541032270655E-3</v>
      </c>
      <c r="J122" s="71">
        <f t="shared" si="31"/>
        <v>12.796108949416341</v>
      </c>
      <c r="K122" s="72">
        <f t="shared" si="32"/>
        <v>3.2857541032270655E-3</v>
      </c>
      <c r="L122" s="73">
        <f t="shared" si="33"/>
        <v>12.796108949416341</v>
      </c>
      <c r="M122" s="74">
        <f t="shared" si="34"/>
        <v>3.2857541032270655E-3</v>
      </c>
      <c r="N122" s="71">
        <f t="shared" si="35"/>
        <v>13.405447470817119</v>
      </c>
      <c r="O122" s="72">
        <f t="shared" si="36"/>
        <v>3.2857541032270655E-3</v>
      </c>
      <c r="P122" s="73">
        <f t="shared" si="37"/>
        <v>13.405447470817119</v>
      </c>
      <c r="Q122" s="74">
        <f t="shared" si="38"/>
        <v>3.2857541032270655E-3</v>
      </c>
      <c r="R122" s="71">
        <f t="shared" si="39"/>
        <v>12.186770428015564</v>
      </c>
      <c r="S122" s="72">
        <f t="shared" si="40"/>
        <v>3.2857541032270655E-3</v>
      </c>
      <c r="T122" s="73">
        <f t="shared" si="41"/>
        <v>14.014785992217897</v>
      </c>
      <c r="U122" s="74">
        <f t="shared" si="42"/>
        <v>3.2857541032270655E-3</v>
      </c>
      <c r="V122" s="71">
        <f t="shared" si="43"/>
        <v>13.405447470817119</v>
      </c>
      <c r="W122" s="72">
        <f t="shared" si="44"/>
        <v>3.2857541032270655E-3</v>
      </c>
      <c r="X122" s="73">
        <f t="shared" si="45"/>
        <v>12.186770428015564</v>
      </c>
      <c r="Y122" s="74">
        <f t="shared" si="46"/>
        <v>3.2857541032270655E-3</v>
      </c>
      <c r="Z122" s="75">
        <f t="shared" si="47"/>
        <v>156.6</v>
      </c>
    </row>
    <row r="123" spans="1:26">
      <c r="A123" s="80" t="str">
        <f>Sage!A113</f>
        <v>NGANWA SIMPLICE</v>
      </c>
      <c r="B123" s="71">
        <f t="shared" si="24"/>
        <v>26.579766536964975</v>
      </c>
      <c r="C123" s="72">
        <f>Sage!J113</f>
        <v>6.231602609568572E-3</v>
      </c>
      <c r="D123" s="73">
        <f t="shared" si="25"/>
        <v>23.112840466926066</v>
      </c>
      <c r="E123" s="74">
        <f t="shared" si="26"/>
        <v>6.231602609568572E-3</v>
      </c>
      <c r="F123" s="71">
        <f t="shared" si="27"/>
        <v>25.424124513618672</v>
      </c>
      <c r="G123" s="72">
        <f t="shared" si="28"/>
        <v>6.231602609568572E-3</v>
      </c>
      <c r="H123" s="73">
        <f t="shared" si="29"/>
        <v>24.268482490272369</v>
      </c>
      <c r="I123" s="74">
        <f t="shared" si="30"/>
        <v>6.231602609568572E-3</v>
      </c>
      <c r="J123" s="71">
        <f t="shared" si="31"/>
        <v>24.268482490272369</v>
      </c>
      <c r="K123" s="72">
        <f t="shared" si="32"/>
        <v>6.231602609568572E-3</v>
      </c>
      <c r="L123" s="73">
        <f t="shared" si="33"/>
        <v>24.268482490272369</v>
      </c>
      <c r="M123" s="74">
        <f t="shared" si="34"/>
        <v>6.231602609568572E-3</v>
      </c>
      <c r="N123" s="71">
        <f t="shared" si="35"/>
        <v>25.424124513618672</v>
      </c>
      <c r="O123" s="72">
        <f t="shared" si="36"/>
        <v>6.231602609568572E-3</v>
      </c>
      <c r="P123" s="73">
        <f t="shared" si="37"/>
        <v>25.424124513618672</v>
      </c>
      <c r="Q123" s="74">
        <f t="shared" si="38"/>
        <v>6.231602609568572E-3</v>
      </c>
      <c r="R123" s="71">
        <f t="shared" si="39"/>
        <v>23.112840466926066</v>
      </c>
      <c r="S123" s="72">
        <f t="shared" si="40"/>
        <v>6.231602609568572E-3</v>
      </c>
      <c r="T123" s="73">
        <f t="shared" si="41"/>
        <v>26.579766536964975</v>
      </c>
      <c r="U123" s="74">
        <f t="shared" si="42"/>
        <v>6.231602609568572E-3</v>
      </c>
      <c r="V123" s="71">
        <f t="shared" si="43"/>
        <v>25.424124513618672</v>
      </c>
      <c r="W123" s="72">
        <f t="shared" si="44"/>
        <v>6.231602609568572E-3</v>
      </c>
      <c r="X123" s="73">
        <f t="shared" si="45"/>
        <v>23.112840466926066</v>
      </c>
      <c r="Y123" s="74">
        <f t="shared" si="46"/>
        <v>6.231602609568572E-3</v>
      </c>
      <c r="Z123" s="75">
        <f t="shared" si="47"/>
        <v>296.99999999999989</v>
      </c>
    </row>
    <row r="124" spans="1:26">
      <c r="A124" s="80" t="str">
        <f>Sage!A114</f>
        <v>NGONGANG</v>
      </c>
      <c r="B124" s="71">
        <f t="shared" si="24"/>
        <v>1.6431128404669257</v>
      </c>
      <c r="C124" s="72">
        <f>Sage!J114</f>
        <v>3.8522634313696628E-4</v>
      </c>
      <c r="D124" s="73">
        <f t="shared" si="25"/>
        <v>1.428793774319066</v>
      </c>
      <c r="E124" s="74">
        <f t="shared" si="26"/>
        <v>3.8522634313696628E-4</v>
      </c>
      <c r="F124" s="71">
        <f t="shared" si="27"/>
        <v>1.5716731517509726</v>
      </c>
      <c r="G124" s="72">
        <f t="shared" si="28"/>
        <v>3.8522634313696628E-4</v>
      </c>
      <c r="H124" s="73">
        <f t="shared" si="29"/>
        <v>1.5002334630350191</v>
      </c>
      <c r="I124" s="74">
        <f t="shared" si="30"/>
        <v>3.8522634313696628E-4</v>
      </c>
      <c r="J124" s="71">
        <f t="shared" si="31"/>
        <v>1.5002334630350191</v>
      </c>
      <c r="K124" s="72">
        <f t="shared" si="32"/>
        <v>3.8522634313696628E-4</v>
      </c>
      <c r="L124" s="73">
        <f t="shared" si="33"/>
        <v>1.5002334630350191</v>
      </c>
      <c r="M124" s="74">
        <f t="shared" si="34"/>
        <v>3.8522634313696628E-4</v>
      </c>
      <c r="N124" s="71">
        <f t="shared" si="35"/>
        <v>1.5716731517509726</v>
      </c>
      <c r="O124" s="72">
        <f t="shared" si="36"/>
        <v>3.8522634313696628E-4</v>
      </c>
      <c r="P124" s="73">
        <f t="shared" si="37"/>
        <v>1.5716731517509726</v>
      </c>
      <c r="Q124" s="74">
        <f t="shared" si="38"/>
        <v>3.8522634313696628E-4</v>
      </c>
      <c r="R124" s="71">
        <f t="shared" si="39"/>
        <v>1.428793774319066</v>
      </c>
      <c r="S124" s="72">
        <f t="shared" si="40"/>
        <v>3.8522634313696628E-4</v>
      </c>
      <c r="T124" s="73">
        <f t="shared" si="41"/>
        <v>1.6431128404669257</v>
      </c>
      <c r="U124" s="74">
        <f t="shared" si="42"/>
        <v>3.8522634313696628E-4</v>
      </c>
      <c r="V124" s="71">
        <f t="shared" si="43"/>
        <v>1.5716731517509726</v>
      </c>
      <c r="W124" s="72">
        <f t="shared" si="44"/>
        <v>3.8522634313696628E-4</v>
      </c>
      <c r="X124" s="73">
        <f t="shared" si="45"/>
        <v>1.428793774319066</v>
      </c>
      <c r="Y124" s="74">
        <f t="shared" si="46"/>
        <v>3.8522634313696628E-4</v>
      </c>
      <c r="Z124" s="75">
        <f t="shared" si="47"/>
        <v>18.359999999999996</v>
      </c>
    </row>
    <row r="125" spans="1:26">
      <c r="A125" s="80" t="str">
        <f>Sage!A115</f>
        <v>NGOUAGNIA FOLE SERGE</v>
      </c>
      <c r="B125" s="71">
        <f t="shared" si="24"/>
        <v>23.19688715953307</v>
      </c>
      <c r="C125" s="72">
        <f>Sage!J115</f>
        <v>5.4384895501689359E-3</v>
      </c>
      <c r="D125" s="73">
        <f t="shared" si="25"/>
        <v>20.171206225680933</v>
      </c>
      <c r="E125" s="74">
        <f t="shared" si="26"/>
        <v>5.4384895501689359E-3</v>
      </c>
      <c r="F125" s="71">
        <f t="shared" si="27"/>
        <v>22.188326848249027</v>
      </c>
      <c r="G125" s="72">
        <f t="shared" si="28"/>
        <v>5.4384895501689359E-3</v>
      </c>
      <c r="H125" s="73">
        <f t="shared" si="29"/>
        <v>21.179766536964976</v>
      </c>
      <c r="I125" s="74">
        <f t="shared" si="30"/>
        <v>5.4384895501689359E-3</v>
      </c>
      <c r="J125" s="71">
        <f t="shared" si="31"/>
        <v>21.179766536964976</v>
      </c>
      <c r="K125" s="72">
        <f t="shared" si="32"/>
        <v>5.4384895501689359E-3</v>
      </c>
      <c r="L125" s="73">
        <f t="shared" si="33"/>
        <v>21.179766536964976</v>
      </c>
      <c r="M125" s="74">
        <f t="shared" si="34"/>
        <v>5.4384895501689359E-3</v>
      </c>
      <c r="N125" s="71">
        <f t="shared" si="35"/>
        <v>22.188326848249027</v>
      </c>
      <c r="O125" s="72">
        <f t="shared" si="36"/>
        <v>5.4384895501689359E-3</v>
      </c>
      <c r="P125" s="73">
        <f t="shared" si="37"/>
        <v>22.188326848249027</v>
      </c>
      <c r="Q125" s="74">
        <f t="shared" si="38"/>
        <v>5.4384895501689359E-3</v>
      </c>
      <c r="R125" s="71">
        <f t="shared" si="39"/>
        <v>20.171206225680933</v>
      </c>
      <c r="S125" s="72">
        <f t="shared" si="40"/>
        <v>5.4384895501689359E-3</v>
      </c>
      <c r="T125" s="73">
        <f t="shared" si="41"/>
        <v>23.19688715953307</v>
      </c>
      <c r="U125" s="74">
        <f t="shared" si="42"/>
        <v>5.4384895501689359E-3</v>
      </c>
      <c r="V125" s="71">
        <f t="shared" si="43"/>
        <v>22.188326848249027</v>
      </c>
      <c r="W125" s="72">
        <f t="shared" si="44"/>
        <v>5.4384895501689359E-3</v>
      </c>
      <c r="X125" s="73">
        <f t="shared" si="45"/>
        <v>20.171206225680933</v>
      </c>
      <c r="Y125" s="74">
        <f t="shared" si="46"/>
        <v>5.4384895501689359E-3</v>
      </c>
      <c r="Z125" s="75">
        <f t="shared" si="47"/>
        <v>259.2</v>
      </c>
    </row>
    <row r="126" spans="1:26">
      <c r="A126" s="80" t="str">
        <f>Sage!A116</f>
        <v>NGOUMTSA APPOLINAIRE</v>
      </c>
      <c r="B126" s="71">
        <f t="shared" si="24"/>
        <v>9.4237354085603116</v>
      </c>
      <c r="C126" s="72">
        <f>Sage!J116</f>
        <v>2.2093863797561304E-3</v>
      </c>
      <c r="D126" s="73">
        <f t="shared" si="25"/>
        <v>8.1945525291828805</v>
      </c>
      <c r="E126" s="74">
        <f t="shared" si="26"/>
        <v>2.2093863797561304E-3</v>
      </c>
      <c r="F126" s="71">
        <f t="shared" si="27"/>
        <v>9.0140077821011673</v>
      </c>
      <c r="G126" s="72">
        <f t="shared" si="28"/>
        <v>2.2093863797561304E-3</v>
      </c>
      <c r="H126" s="73">
        <f t="shared" si="29"/>
        <v>8.604280155642023</v>
      </c>
      <c r="I126" s="74">
        <f t="shared" si="30"/>
        <v>2.2093863797561304E-3</v>
      </c>
      <c r="J126" s="71">
        <f t="shared" si="31"/>
        <v>8.604280155642023</v>
      </c>
      <c r="K126" s="72">
        <f t="shared" si="32"/>
        <v>2.2093863797561304E-3</v>
      </c>
      <c r="L126" s="73">
        <f t="shared" si="33"/>
        <v>8.604280155642023</v>
      </c>
      <c r="M126" s="74">
        <f t="shared" si="34"/>
        <v>2.2093863797561304E-3</v>
      </c>
      <c r="N126" s="71">
        <f t="shared" si="35"/>
        <v>9.0140077821011673</v>
      </c>
      <c r="O126" s="72">
        <f t="shared" si="36"/>
        <v>2.2093863797561304E-3</v>
      </c>
      <c r="P126" s="73">
        <f t="shared" si="37"/>
        <v>9.0140077821011673</v>
      </c>
      <c r="Q126" s="74">
        <f t="shared" si="38"/>
        <v>2.2093863797561304E-3</v>
      </c>
      <c r="R126" s="71">
        <f t="shared" si="39"/>
        <v>8.1945525291828805</v>
      </c>
      <c r="S126" s="72">
        <f t="shared" si="40"/>
        <v>2.2093863797561304E-3</v>
      </c>
      <c r="T126" s="73">
        <f t="shared" si="41"/>
        <v>9.4237354085603116</v>
      </c>
      <c r="U126" s="74">
        <f t="shared" si="42"/>
        <v>2.2093863797561304E-3</v>
      </c>
      <c r="V126" s="71">
        <f t="shared" si="43"/>
        <v>9.0140077821011673</v>
      </c>
      <c r="W126" s="72">
        <f t="shared" si="44"/>
        <v>2.2093863797561304E-3</v>
      </c>
      <c r="X126" s="73">
        <f t="shared" si="45"/>
        <v>8.1945525291828805</v>
      </c>
      <c r="Y126" s="74">
        <f t="shared" si="46"/>
        <v>2.2093863797561304E-3</v>
      </c>
      <c r="Z126" s="75">
        <f t="shared" si="47"/>
        <v>105.30000000000001</v>
      </c>
    </row>
    <row r="127" spans="1:26">
      <c r="A127" s="80" t="str">
        <f>Sage!A117</f>
        <v>NGUEBOU SALVADOR</v>
      </c>
      <c r="B127" s="71">
        <f t="shared" si="24"/>
        <v>69.590661478599216</v>
      </c>
      <c r="C127" s="72">
        <f>Sage!J117</f>
        <v>1.6315468650506808E-2</v>
      </c>
      <c r="D127" s="73">
        <f t="shared" si="25"/>
        <v>60.5136186770428</v>
      </c>
      <c r="E127" s="74">
        <f t="shared" si="26"/>
        <v>1.6315468650506808E-2</v>
      </c>
      <c r="F127" s="71">
        <f t="shared" si="27"/>
        <v>66.564980544747073</v>
      </c>
      <c r="G127" s="72">
        <f t="shared" si="28"/>
        <v>1.6315468650506808E-2</v>
      </c>
      <c r="H127" s="73">
        <f t="shared" si="29"/>
        <v>63.539299610894936</v>
      </c>
      <c r="I127" s="74">
        <f t="shared" si="30"/>
        <v>1.6315468650506808E-2</v>
      </c>
      <c r="J127" s="71">
        <f t="shared" si="31"/>
        <v>63.539299610894936</v>
      </c>
      <c r="K127" s="72">
        <f t="shared" si="32"/>
        <v>1.6315468650506808E-2</v>
      </c>
      <c r="L127" s="73">
        <f t="shared" si="33"/>
        <v>63.539299610894936</v>
      </c>
      <c r="M127" s="74">
        <f t="shared" si="34"/>
        <v>1.6315468650506808E-2</v>
      </c>
      <c r="N127" s="71">
        <f t="shared" si="35"/>
        <v>66.564980544747073</v>
      </c>
      <c r="O127" s="72">
        <f t="shared" si="36"/>
        <v>1.6315468650506808E-2</v>
      </c>
      <c r="P127" s="73">
        <f t="shared" si="37"/>
        <v>66.564980544747073</v>
      </c>
      <c r="Q127" s="74">
        <f t="shared" si="38"/>
        <v>1.6315468650506808E-2</v>
      </c>
      <c r="R127" s="71">
        <f t="shared" si="39"/>
        <v>60.5136186770428</v>
      </c>
      <c r="S127" s="72">
        <f t="shared" si="40"/>
        <v>1.6315468650506808E-2</v>
      </c>
      <c r="T127" s="73">
        <f t="shared" si="41"/>
        <v>69.590661478599216</v>
      </c>
      <c r="U127" s="74">
        <f t="shared" si="42"/>
        <v>1.6315468650506808E-2</v>
      </c>
      <c r="V127" s="71">
        <f t="shared" si="43"/>
        <v>66.564980544747073</v>
      </c>
      <c r="W127" s="72">
        <f t="shared" si="44"/>
        <v>1.6315468650506808E-2</v>
      </c>
      <c r="X127" s="73">
        <f t="shared" si="45"/>
        <v>60.5136186770428</v>
      </c>
      <c r="Y127" s="74">
        <f t="shared" si="46"/>
        <v>1.6315468650506808E-2</v>
      </c>
      <c r="Z127" s="75">
        <f t="shared" si="47"/>
        <v>777.6</v>
      </c>
    </row>
    <row r="128" spans="1:26">
      <c r="A128" s="80" t="str">
        <f>Sage!A118</f>
        <v xml:space="preserve">NGUETSA BLAISE </v>
      </c>
      <c r="B128" s="71">
        <f t="shared" si="24"/>
        <v>22.713618677042795</v>
      </c>
      <c r="C128" s="72">
        <f>Sage!J118</f>
        <v>5.325187684540416E-3</v>
      </c>
      <c r="D128" s="73">
        <f t="shared" si="25"/>
        <v>19.750972762645912</v>
      </c>
      <c r="E128" s="74">
        <f t="shared" si="26"/>
        <v>5.325187684540416E-3</v>
      </c>
      <c r="F128" s="71">
        <f t="shared" si="27"/>
        <v>21.726070038910503</v>
      </c>
      <c r="G128" s="72">
        <f t="shared" si="28"/>
        <v>5.325187684540416E-3</v>
      </c>
      <c r="H128" s="73">
        <f t="shared" si="29"/>
        <v>20.738521400778207</v>
      </c>
      <c r="I128" s="74">
        <f t="shared" si="30"/>
        <v>5.325187684540416E-3</v>
      </c>
      <c r="J128" s="71">
        <f t="shared" si="31"/>
        <v>20.738521400778207</v>
      </c>
      <c r="K128" s="72">
        <f t="shared" si="32"/>
        <v>5.325187684540416E-3</v>
      </c>
      <c r="L128" s="73">
        <f t="shared" si="33"/>
        <v>20.738521400778207</v>
      </c>
      <c r="M128" s="74">
        <f t="shared" si="34"/>
        <v>5.325187684540416E-3</v>
      </c>
      <c r="N128" s="71">
        <f t="shared" si="35"/>
        <v>21.726070038910503</v>
      </c>
      <c r="O128" s="72">
        <f t="shared" si="36"/>
        <v>5.325187684540416E-3</v>
      </c>
      <c r="P128" s="73">
        <f t="shared" si="37"/>
        <v>21.726070038910503</v>
      </c>
      <c r="Q128" s="74">
        <f t="shared" si="38"/>
        <v>5.325187684540416E-3</v>
      </c>
      <c r="R128" s="71">
        <f t="shared" si="39"/>
        <v>19.750972762645912</v>
      </c>
      <c r="S128" s="72">
        <f t="shared" si="40"/>
        <v>5.325187684540416E-3</v>
      </c>
      <c r="T128" s="73">
        <f t="shared" si="41"/>
        <v>22.713618677042795</v>
      </c>
      <c r="U128" s="74">
        <f t="shared" si="42"/>
        <v>5.325187684540416E-3</v>
      </c>
      <c r="V128" s="71">
        <f t="shared" si="43"/>
        <v>21.726070038910503</v>
      </c>
      <c r="W128" s="72">
        <f t="shared" si="44"/>
        <v>5.325187684540416E-3</v>
      </c>
      <c r="X128" s="73">
        <f t="shared" si="45"/>
        <v>19.750972762645912</v>
      </c>
      <c r="Y128" s="74">
        <f t="shared" si="46"/>
        <v>5.325187684540416E-3</v>
      </c>
      <c r="Z128" s="75">
        <f t="shared" si="47"/>
        <v>253.79999999999998</v>
      </c>
    </row>
    <row r="129" spans="1:26">
      <c r="A129" s="80" t="str">
        <f>Sage!A119</f>
        <v>NOUVEAU DEPART</v>
      </c>
      <c r="B129" s="71">
        <f t="shared" si="24"/>
        <v>69.590661478599216</v>
      </c>
      <c r="C129" s="72">
        <f>Sage!J119</f>
        <v>1.6315468650506808E-2</v>
      </c>
      <c r="D129" s="73">
        <f t="shared" si="25"/>
        <v>60.5136186770428</v>
      </c>
      <c r="E129" s="74">
        <f t="shared" si="26"/>
        <v>1.6315468650506808E-2</v>
      </c>
      <c r="F129" s="71">
        <f t="shared" si="27"/>
        <v>66.564980544747073</v>
      </c>
      <c r="G129" s="72">
        <f t="shared" si="28"/>
        <v>1.6315468650506808E-2</v>
      </c>
      <c r="H129" s="73">
        <f t="shared" si="29"/>
        <v>63.539299610894936</v>
      </c>
      <c r="I129" s="74">
        <f t="shared" si="30"/>
        <v>1.6315468650506808E-2</v>
      </c>
      <c r="J129" s="71">
        <f t="shared" si="31"/>
        <v>63.539299610894936</v>
      </c>
      <c r="K129" s="72">
        <f t="shared" si="32"/>
        <v>1.6315468650506808E-2</v>
      </c>
      <c r="L129" s="73">
        <f t="shared" si="33"/>
        <v>63.539299610894936</v>
      </c>
      <c r="M129" s="74">
        <f t="shared" si="34"/>
        <v>1.6315468650506808E-2</v>
      </c>
      <c r="N129" s="71">
        <f t="shared" si="35"/>
        <v>66.564980544747073</v>
      </c>
      <c r="O129" s="72">
        <f t="shared" si="36"/>
        <v>1.6315468650506808E-2</v>
      </c>
      <c r="P129" s="73">
        <f t="shared" si="37"/>
        <v>66.564980544747073</v>
      </c>
      <c r="Q129" s="74">
        <f t="shared" si="38"/>
        <v>1.6315468650506808E-2</v>
      </c>
      <c r="R129" s="71">
        <f t="shared" si="39"/>
        <v>60.5136186770428</v>
      </c>
      <c r="S129" s="72">
        <f t="shared" si="40"/>
        <v>1.6315468650506808E-2</v>
      </c>
      <c r="T129" s="73">
        <f t="shared" si="41"/>
        <v>69.590661478599216</v>
      </c>
      <c r="U129" s="74">
        <f t="shared" si="42"/>
        <v>1.6315468650506808E-2</v>
      </c>
      <c r="V129" s="71">
        <f t="shared" si="43"/>
        <v>66.564980544747073</v>
      </c>
      <c r="W129" s="72">
        <f t="shared" si="44"/>
        <v>1.6315468650506808E-2</v>
      </c>
      <c r="X129" s="73">
        <f t="shared" si="45"/>
        <v>60.5136186770428</v>
      </c>
      <c r="Y129" s="74">
        <f t="shared" si="46"/>
        <v>1.6315468650506808E-2</v>
      </c>
      <c r="Z129" s="75">
        <f t="shared" si="47"/>
        <v>777.6</v>
      </c>
    </row>
    <row r="130" spans="1:26">
      <c r="A130" s="80" t="str">
        <f>Sage!A120</f>
        <v>OLIVIER 14</v>
      </c>
      <c r="B130" s="71">
        <f t="shared" si="24"/>
        <v>12.564980544747081</v>
      </c>
      <c r="C130" s="72">
        <f>Sage!J120</f>
        <v>2.9458485063415074E-3</v>
      </c>
      <c r="D130" s="73">
        <f t="shared" si="25"/>
        <v>10.926070038910508</v>
      </c>
      <c r="E130" s="74">
        <f t="shared" si="26"/>
        <v>2.9458485063415074E-3</v>
      </c>
      <c r="F130" s="71">
        <f t="shared" si="27"/>
        <v>12.018677042801558</v>
      </c>
      <c r="G130" s="72">
        <f t="shared" si="28"/>
        <v>2.9458485063415074E-3</v>
      </c>
      <c r="H130" s="73">
        <f t="shared" si="29"/>
        <v>11.472373540856031</v>
      </c>
      <c r="I130" s="74">
        <f t="shared" si="30"/>
        <v>2.9458485063415074E-3</v>
      </c>
      <c r="J130" s="71">
        <f t="shared" si="31"/>
        <v>11.472373540856031</v>
      </c>
      <c r="K130" s="72">
        <f t="shared" si="32"/>
        <v>2.9458485063415074E-3</v>
      </c>
      <c r="L130" s="73">
        <f t="shared" si="33"/>
        <v>11.472373540856031</v>
      </c>
      <c r="M130" s="74">
        <f t="shared" si="34"/>
        <v>2.9458485063415074E-3</v>
      </c>
      <c r="N130" s="71">
        <f t="shared" si="35"/>
        <v>12.018677042801558</v>
      </c>
      <c r="O130" s="72">
        <f t="shared" si="36"/>
        <v>2.9458485063415074E-3</v>
      </c>
      <c r="P130" s="73">
        <f t="shared" si="37"/>
        <v>12.018677042801558</v>
      </c>
      <c r="Q130" s="74">
        <f t="shared" si="38"/>
        <v>2.9458485063415074E-3</v>
      </c>
      <c r="R130" s="71">
        <f t="shared" si="39"/>
        <v>10.926070038910508</v>
      </c>
      <c r="S130" s="72">
        <f t="shared" si="40"/>
        <v>2.9458485063415074E-3</v>
      </c>
      <c r="T130" s="73">
        <f t="shared" si="41"/>
        <v>12.564980544747081</v>
      </c>
      <c r="U130" s="74">
        <f t="shared" si="42"/>
        <v>2.9458485063415074E-3</v>
      </c>
      <c r="V130" s="71">
        <f t="shared" si="43"/>
        <v>12.018677042801558</v>
      </c>
      <c r="W130" s="72">
        <f t="shared" si="44"/>
        <v>2.9458485063415074E-3</v>
      </c>
      <c r="X130" s="73">
        <f t="shared" si="45"/>
        <v>10.926070038910508</v>
      </c>
      <c r="Y130" s="74">
        <f t="shared" si="46"/>
        <v>2.9458485063415074E-3</v>
      </c>
      <c r="Z130" s="75">
        <f t="shared" si="47"/>
        <v>140.4</v>
      </c>
    </row>
    <row r="131" spans="1:26">
      <c r="A131" s="80" t="str">
        <f>Sage!A121</f>
        <v>PALOMA ITBA</v>
      </c>
      <c r="B131" s="71">
        <f t="shared" si="24"/>
        <v>44.943968871595324</v>
      </c>
      <c r="C131" s="72">
        <f>Sage!J121</f>
        <v>1.0537073503452314E-2</v>
      </c>
      <c r="D131" s="73">
        <f t="shared" si="25"/>
        <v>39.081712062256813</v>
      </c>
      <c r="E131" s="74">
        <f t="shared" si="26"/>
        <v>1.0537073503452314E-2</v>
      </c>
      <c r="F131" s="71">
        <f t="shared" si="27"/>
        <v>42.989883268482487</v>
      </c>
      <c r="G131" s="72">
        <f t="shared" si="28"/>
        <v>1.0537073503452314E-2</v>
      </c>
      <c r="H131" s="73">
        <f t="shared" si="29"/>
        <v>41.03579766536965</v>
      </c>
      <c r="I131" s="74">
        <f t="shared" si="30"/>
        <v>1.0537073503452314E-2</v>
      </c>
      <c r="J131" s="71">
        <f t="shared" si="31"/>
        <v>41.03579766536965</v>
      </c>
      <c r="K131" s="72">
        <f t="shared" si="32"/>
        <v>1.0537073503452314E-2</v>
      </c>
      <c r="L131" s="73">
        <f t="shared" si="33"/>
        <v>41.03579766536965</v>
      </c>
      <c r="M131" s="74">
        <f t="shared" si="34"/>
        <v>1.0537073503452314E-2</v>
      </c>
      <c r="N131" s="71">
        <f t="shared" si="35"/>
        <v>42.989883268482487</v>
      </c>
      <c r="O131" s="72">
        <f t="shared" si="36"/>
        <v>1.0537073503452314E-2</v>
      </c>
      <c r="P131" s="73">
        <f t="shared" si="37"/>
        <v>42.989883268482487</v>
      </c>
      <c r="Q131" s="74">
        <f t="shared" si="38"/>
        <v>1.0537073503452314E-2</v>
      </c>
      <c r="R131" s="71">
        <f t="shared" si="39"/>
        <v>39.081712062256813</v>
      </c>
      <c r="S131" s="72">
        <f t="shared" si="40"/>
        <v>1.0537073503452314E-2</v>
      </c>
      <c r="T131" s="73">
        <f t="shared" si="41"/>
        <v>44.943968871595324</v>
      </c>
      <c r="U131" s="74">
        <f t="shared" si="42"/>
        <v>1.0537073503452314E-2</v>
      </c>
      <c r="V131" s="71">
        <f t="shared" si="43"/>
        <v>42.989883268482487</v>
      </c>
      <c r="W131" s="72">
        <f t="shared" si="44"/>
        <v>1.0537073503452314E-2</v>
      </c>
      <c r="X131" s="73">
        <f t="shared" si="45"/>
        <v>39.081712062256813</v>
      </c>
      <c r="Y131" s="74">
        <f t="shared" si="46"/>
        <v>1.0537073503452314E-2</v>
      </c>
      <c r="Z131" s="75">
        <f t="shared" si="47"/>
        <v>502.2</v>
      </c>
    </row>
    <row r="132" spans="1:26">
      <c r="A132" s="80" t="str">
        <f>Sage!A122</f>
        <v>PASCAL BALOUM</v>
      </c>
      <c r="B132" s="71">
        <f t="shared" si="24"/>
        <v>20.780544747081709</v>
      </c>
      <c r="C132" s="72">
        <f>Sage!J122</f>
        <v>4.8719802220263389E-3</v>
      </c>
      <c r="D132" s="73">
        <f t="shared" si="25"/>
        <v>18.070038910505836</v>
      </c>
      <c r="E132" s="74">
        <f t="shared" si="26"/>
        <v>4.8719802220263389E-3</v>
      </c>
      <c r="F132" s="71">
        <f t="shared" si="27"/>
        <v>19.877042801556421</v>
      </c>
      <c r="G132" s="72">
        <f t="shared" si="28"/>
        <v>4.8719802220263389E-3</v>
      </c>
      <c r="H132" s="73">
        <f t="shared" si="29"/>
        <v>18.973540856031128</v>
      </c>
      <c r="I132" s="74">
        <f t="shared" si="30"/>
        <v>4.8719802220263389E-3</v>
      </c>
      <c r="J132" s="71">
        <f t="shared" si="31"/>
        <v>18.973540856031128</v>
      </c>
      <c r="K132" s="72">
        <f t="shared" si="32"/>
        <v>4.8719802220263389E-3</v>
      </c>
      <c r="L132" s="73">
        <f t="shared" si="33"/>
        <v>18.973540856031128</v>
      </c>
      <c r="M132" s="74">
        <f t="shared" si="34"/>
        <v>4.8719802220263389E-3</v>
      </c>
      <c r="N132" s="71">
        <f t="shared" si="35"/>
        <v>19.877042801556421</v>
      </c>
      <c r="O132" s="72">
        <f t="shared" si="36"/>
        <v>4.8719802220263389E-3</v>
      </c>
      <c r="P132" s="73">
        <f t="shared" si="37"/>
        <v>19.877042801556421</v>
      </c>
      <c r="Q132" s="74">
        <f t="shared" si="38"/>
        <v>4.8719802220263389E-3</v>
      </c>
      <c r="R132" s="71">
        <f t="shared" si="39"/>
        <v>18.070038910505836</v>
      </c>
      <c r="S132" s="72">
        <f t="shared" si="40"/>
        <v>4.8719802220263389E-3</v>
      </c>
      <c r="T132" s="73">
        <f t="shared" si="41"/>
        <v>20.780544747081709</v>
      </c>
      <c r="U132" s="74">
        <f t="shared" si="42"/>
        <v>4.8719802220263389E-3</v>
      </c>
      <c r="V132" s="71">
        <f t="shared" si="43"/>
        <v>19.877042801556421</v>
      </c>
      <c r="W132" s="72">
        <f t="shared" si="44"/>
        <v>4.8719802220263389E-3</v>
      </c>
      <c r="X132" s="73">
        <f t="shared" si="45"/>
        <v>18.070038910505836</v>
      </c>
      <c r="Y132" s="74">
        <f t="shared" si="46"/>
        <v>4.8719802220263389E-3</v>
      </c>
      <c r="Z132" s="75">
        <f t="shared" si="47"/>
        <v>232.20000000000002</v>
      </c>
    </row>
    <row r="133" spans="1:26">
      <c r="A133" s="80" t="str">
        <f>Sage!A123</f>
        <v>PAUL CHANTIER</v>
      </c>
      <c r="B133" s="71">
        <f t="shared" si="24"/>
        <v>6.7174319066147863</v>
      </c>
      <c r="C133" s="72">
        <f>Sage!J123</f>
        <v>1.5748959322364213E-3</v>
      </c>
      <c r="D133" s="73">
        <f t="shared" si="25"/>
        <v>5.841245136186771</v>
      </c>
      <c r="E133" s="74">
        <f t="shared" si="26"/>
        <v>1.5748959322364213E-3</v>
      </c>
      <c r="F133" s="71">
        <f t="shared" si="27"/>
        <v>6.4253696498054484</v>
      </c>
      <c r="G133" s="72">
        <f t="shared" si="28"/>
        <v>1.5748959322364213E-3</v>
      </c>
      <c r="H133" s="73">
        <f t="shared" si="29"/>
        <v>6.1333073929961088</v>
      </c>
      <c r="I133" s="74">
        <f t="shared" si="30"/>
        <v>1.5748959322364213E-3</v>
      </c>
      <c r="J133" s="71">
        <f t="shared" si="31"/>
        <v>6.1333073929961088</v>
      </c>
      <c r="K133" s="72">
        <f t="shared" si="32"/>
        <v>1.5748959322364213E-3</v>
      </c>
      <c r="L133" s="73">
        <f t="shared" si="33"/>
        <v>6.1333073929961088</v>
      </c>
      <c r="M133" s="74">
        <f t="shared" si="34"/>
        <v>1.5748959322364213E-3</v>
      </c>
      <c r="N133" s="71">
        <f t="shared" si="35"/>
        <v>6.4253696498054484</v>
      </c>
      <c r="O133" s="72">
        <f t="shared" si="36"/>
        <v>1.5748959322364213E-3</v>
      </c>
      <c r="P133" s="73">
        <f t="shared" si="37"/>
        <v>6.4253696498054484</v>
      </c>
      <c r="Q133" s="74">
        <f t="shared" si="38"/>
        <v>1.5748959322364213E-3</v>
      </c>
      <c r="R133" s="71">
        <f t="shared" si="39"/>
        <v>5.841245136186771</v>
      </c>
      <c r="S133" s="72">
        <f t="shared" si="40"/>
        <v>1.5748959322364213E-3</v>
      </c>
      <c r="T133" s="73">
        <f t="shared" si="41"/>
        <v>6.7174319066147863</v>
      </c>
      <c r="U133" s="74">
        <f t="shared" si="42"/>
        <v>1.5748959322364213E-3</v>
      </c>
      <c r="V133" s="71">
        <f t="shared" si="43"/>
        <v>6.4253696498054484</v>
      </c>
      <c r="W133" s="72">
        <f t="shared" si="44"/>
        <v>1.5748959322364213E-3</v>
      </c>
      <c r="X133" s="73">
        <f t="shared" si="45"/>
        <v>5.841245136186771</v>
      </c>
      <c r="Y133" s="74">
        <f t="shared" si="46"/>
        <v>1.5748959322364213E-3</v>
      </c>
      <c r="Z133" s="75">
        <f t="shared" si="47"/>
        <v>75.06</v>
      </c>
    </row>
    <row r="134" spans="1:26">
      <c r="A134" s="80" t="str">
        <f>Sage!A124</f>
        <v>PAULIN AKWA</v>
      </c>
      <c r="B134" s="71">
        <f t="shared" si="24"/>
        <v>10.148638132295718</v>
      </c>
      <c r="C134" s="72">
        <f>Sage!J124</f>
        <v>2.3793391781989095E-3</v>
      </c>
      <c r="D134" s="73">
        <f t="shared" si="25"/>
        <v>8.8249027237354074</v>
      </c>
      <c r="E134" s="74">
        <f t="shared" si="26"/>
        <v>2.3793391781989095E-3</v>
      </c>
      <c r="F134" s="71">
        <f t="shared" si="27"/>
        <v>9.7073929961089487</v>
      </c>
      <c r="G134" s="72">
        <f t="shared" si="28"/>
        <v>2.3793391781989095E-3</v>
      </c>
      <c r="H134" s="73">
        <f t="shared" si="29"/>
        <v>9.266147859922178</v>
      </c>
      <c r="I134" s="74">
        <f t="shared" si="30"/>
        <v>2.3793391781989095E-3</v>
      </c>
      <c r="J134" s="71">
        <f t="shared" si="31"/>
        <v>9.266147859922178</v>
      </c>
      <c r="K134" s="72">
        <f t="shared" si="32"/>
        <v>2.3793391781989095E-3</v>
      </c>
      <c r="L134" s="73">
        <f t="shared" si="33"/>
        <v>9.266147859922178</v>
      </c>
      <c r="M134" s="74">
        <f t="shared" si="34"/>
        <v>2.3793391781989095E-3</v>
      </c>
      <c r="N134" s="71">
        <f t="shared" si="35"/>
        <v>9.7073929961089487</v>
      </c>
      <c r="O134" s="72">
        <f t="shared" si="36"/>
        <v>2.3793391781989095E-3</v>
      </c>
      <c r="P134" s="73">
        <f t="shared" si="37"/>
        <v>9.7073929961089487</v>
      </c>
      <c r="Q134" s="74">
        <f t="shared" si="38"/>
        <v>2.3793391781989095E-3</v>
      </c>
      <c r="R134" s="71">
        <f t="shared" si="39"/>
        <v>8.8249027237354074</v>
      </c>
      <c r="S134" s="72">
        <f t="shared" si="40"/>
        <v>2.3793391781989095E-3</v>
      </c>
      <c r="T134" s="73">
        <f t="shared" si="41"/>
        <v>10.148638132295718</v>
      </c>
      <c r="U134" s="74">
        <f t="shared" si="42"/>
        <v>2.3793391781989095E-3</v>
      </c>
      <c r="V134" s="71">
        <f t="shared" si="43"/>
        <v>9.7073929961089487</v>
      </c>
      <c r="W134" s="72">
        <f t="shared" si="44"/>
        <v>2.3793391781989095E-3</v>
      </c>
      <c r="X134" s="73">
        <f t="shared" si="45"/>
        <v>8.8249027237354074</v>
      </c>
      <c r="Y134" s="74">
        <f t="shared" si="46"/>
        <v>2.3793391781989095E-3</v>
      </c>
      <c r="Z134" s="75">
        <f t="shared" si="47"/>
        <v>113.39999999999998</v>
      </c>
    </row>
    <row r="135" spans="1:26">
      <c r="A135" s="80" t="str">
        <f>Sage!A125</f>
        <v>PETIT A PETIT</v>
      </c>
      <c r="B135" s="71">
        <f t="shared" si="24"/>
        <v>27.54630350194552</v>
      </c>
      <c r="C135" s="72">
        <f>Sage!J125</f>
        <v>6.458206340825611E-3</v>
      </c>
      <c r="D135" s="73">
        <f t="shared" si="25"/>
        <v>23.953307392996106</v>
      </c>
      <c r="E135" s="74">
        <f t="shared" si="26"/>
        <v>6.458206340825611E-3</v>
      </c>
      <c r="F135" s="71">
        <f t="shared" si="27"/>
        <v>26.348638132295715</v>
      </c>
      <c r="G135" s="72">
        <f t="shared" si="28"/>
        <v>6.458206340825611E-3</v>
      </c>
      <c r="H135" s="73">
        <f t="shared" si="29"/>
        <v>25.15097276264591</v>
      </c>
      <c r="I135" s="74">
        <f t="shared" si="30"/>
        <v>6.458206340825611E-3</v>
      </c>
      <c r="J135" s="71">
        <f t="shared" si="31"/>
        <v>25.15097276264591</v>
      </c>
      <c r="K135" s="72">
        <f t="shared" si="32"/>
        <v>6.458206340825611E-3</v>
      </c>
      <c r="L135" s="73">
        <f t="shared" si="33"/>
        <v>25.15097276264591</v>
      </c>
      <c r="M135" s="74">
        <f t="shared" si="34"/>
        <v>6.458206340825611E-3</v>
      </c>
      <c r="N135" s="71">
        <f t="shared" si="35"/>
        <v>26.348638132295715</v>
      </c>
      <c r="O135" s="72">
        <f t="shared" si="36"/>
        <v>6.458206340825611E-3</v>
      </c>
      <c r="P135" s="73">
        <f t="shared" si="37"/>
        <v>26.348638132295715</v>
      </c>
      <c r="Q135" s="74">
        <f t="shared" si="38"/>
        <v>6.458206340825611E-3</v>
      </c>
      <c r="R135" s="71">
        <f t="shared" si="39"/>
        <v>23.953307392996106</v>
      </c>
      <c r="S135" s="72">
        <f t="shared" si="40"/>
        <v>6.458206340825611E-3</v>
      </c>
      <c r="T135" s="73">
        <f t="shared" si="41"/>
        <v>27.54630350194552</v>
      </c>
      <c r="U135" s="74">
        <f t="shared" si="42"/>
        <v>6.458206340825611E-3</v>
      </c>
      <c r="V135" s="71">
        <f t="shared" si="43"/>
        <v>26.348638132295715</v>
      </c>
      <c r="W135" s="72">
        <f t="shared" si="44"/>
        <v>6.458206340825611E-3</v>
      </c>
      <c r="X135" s="73">
        <f t="shared" si="45"/>
        <v>23.953307392996106</v>
      </c>
      <c r="Y135" s="74">
        <f t="shared" si="46"/>
        <v>6.458206340825611E-3</v>
      </c>
      <c r="Z135" s="75">
        <f t="shared" si="47"/>
        <v>307.8</v>
      </c>
    </row>
    <row r="136" spans="1:26">
      <c r="A136" s="80" t="str">
        <f>Sage!A126</f>
        <v>PROMESSE</v>
      </c>
      <c r="B136" s="71">
        <f t="shared" si="24"/>
        <v>20.780544747081709</v>
      </c>
      <c r="C136" s="72">
        <f>Sage!J126</f>
        <v>4.8719802220263389E-3</v>
      </c>
      <c r="D136" s="73">
        <f t="shared" si="25"/>
        <v>18.070038910505836</v>
      </c>
      <c r="E136" s="74">
        <f t="shared" si="26"/>
        <v>4.8719802220263389E-3</v>
      </c>
      <c r="F136" s="71">
        <f t="shared" si="27"/>
        <v>19.877042801556421</v>
      </c>
      <c r="G136" s="72">
        <f t="shared" si="28"/>
        <v>4.8719802220263389E-3</v>
      </c>
      <c r="H136" s="73">
        <f t="shared" si="29"/>
        <v>18.973540856031128</v>
      </c>
      <c r="I136" s="74">
        <f t="shared" si="30"/>
        <v>4.8719802220263389E-3</v>
      </c>
      <c r="J136" s="71">
        <f t="shared" si="31"/>
        <v>18.973540856031128</v>
      </c>
      <c r="K136" s="72">
        <f t="shared" si="32"/>
        <v>4.8719802220263389E-3</v>
      </c>
      <c r="L136" s="73">
        <f t="shared" si="33"/>
        <v>18.973540856031128</v>
      </c>
      <c r="M136" s="74">
        <f t="shared" si="34"/>
        <v>4.8719802220263389E-3</v>
      </c>
      <c r="N136" s="71">
        <f t="shared" si="35"/>
        <v>19.877042801556421</v>
      </c>
      <c r="O136" s="72">
        <f t="shared" si="36"/>
        <v>4.8719802220263389E-3</v>
      </c>
      <c r="P136" s="73">
        <f t="shared" si="37"/>
        <v>19.877042801556421</v>
      </c>
      <c r="Q136" s="74">
        <f t="shared" si="38"/>
        <v>4.8719802220263389E-3</v>
      </c>
      <c r="R136" s="71">
        <f t="shared" si="39"/>
        <v>18.070038910505836</v>
      </c>
      <c r="S136" s="72">
        <f t="shared" si="40"/>
        <v>4.8719802220263389E-3</v>
      </c>
      <c r="T136" s="73">
        <f t="shared" si="41"/>
        <v>20.780544747081709</v>
      </c>
      <c r="U136" s="74">
        <f t="shared" si="42"/>
        <v>4.8719802220263389E-3</v>
      </c>
      <c r="V136" s="71">
        <f t="shared" si="43"/>
        <v>19.877042801556421</v>
      </c>
      <c r="W136" s="72">
        <f t="shared" si="44"/>
        <v>4.8719802220263389E-3</v>
      </c>
      <c r="X136" s="73">
        <f t="shared" si="45"/>
        <v>18.070038910505836</v>
      </c>
      <c r="Y136" s="74">
        <f t="shared" si="46"/>
        <v>4.8719802220263389E-3</v>
      </c>
      <c r="Z136" s="75">
        <f t="shared" si="47"/>
        <v>232.20000000000002</v>
      </c>
    </row>
    <row r="137" spans="1:26">
      <c r="A137" s="80" t="str">
        <f>Sage!A127</f>
        <v>QUIN AVENIR</v>
      </c>
      <c r="B137" s="71">
        <f t="shared" si="24"/>
        <v>4.8326848249027234</v>
      </c>
      <c r="C137" s="72">
        <f>Sage!J127</f>
        <v>1.133018656285195E-3</v>
      </c>
      <c r="D137" s="73">
        <f t="shared" si="25"/>
        <v>4.2023346303501947</v>
      </c>
      <c r="E137" s="74">
        <f t="shared" si="26"/>
        <v>1.133018656285195E-3</v>
      </c>
      <c r="F137" s="71">
        <f t="shared" si="27"/>
        <v>4.6225680933852136</v>
      </c>
      <c r="G137" s="72">
        <f t="shared" si="28"/>
        <v>1.133018656285195E-3</v>
      </c>
      <c r="H137" s="73">
        <f t="shared" si="29"/>
        <v>4.4124513618677037</v>
      </c>
      <c r="I137" s="74">
        <f t="shared" si="30"/>
        <v>1.133018656285195E-3</v>
      </c>
      <c r="J137" s="71">
        <f t="shared" si="31"/>
        <v>4.4124513618677037</v>
      </c>
      <c r="K137" s="72">
        <f t="shared" si="32"/>
        <v>1.133018656285195E-3</v>
      </c>
      <c r="L137" s="73">
        <f t="shared" si="33"/>
        <v>4.4124513618677037</v>
      </c>
      <c r="M137" s="74">
        <f t="shared" si="34"/>
        <v>1.133018656285195E-3</v>
      </c>
      <c r="N137" s="71">
        <f t="shared" si="35"/>
        <v>4.6225680933852136</v>
      </c>
      <c r="O137" s="72">
        <f t="shared" si="36"/>
        <v>1.133018656285195E-3</v>
      </c>
      <c r="P137" s="73">
        <f t="shared" si="37"/>
        <v>4.6225680933852136</v>
      </c>
      <c r="Q137" s="74">
        <f t="shared" si="38"/>
        <v>1.133018656285195E-3</v>
      </c>
      <c r="R137" s="71">
        <f t="shared" si="39"/>
        <v>4.2023346303501947</v>
      </c>
      <c r="S137" s="72">
        <f t="shared" si="40"/>
        <v>1.133018656285195E-3</v>
      </c>
      <c r="T137" s="73">
        <f t="shared" si="41"/>
        <v>4.8326848249027234</v>
      </c>
      <c r="U137" s="74">
        <f t="shared" si="42"/>
        <v>1.133018656285195E-3</v>
      </c>
      <c r="V137" s="71">
        <f t="shared" si="43"/>
        <v>4.6225680933852136</v>
      </c>
      <c r="W137" s="72">
        <f t="shared" si="44"/>
        <v>1.133018656285195E-3</v>
      </c>
      <c r="X137" s="73">
        <f t="shared" si="45"/>
        <v>4.2023346303501947</v>
      </c>
      <c r="Y137" s="74">
        <f t="shared" si="46"/>
        <v>1.133018656285195E-3</v>
      </c>
      <c r="Z137" s="75">
        <f t="shared" si="47"/>
        <v>53.999999999999986</v>
      </c>
    </row>
    <row r="138" spans="1:26">
      <c r="A138" s="80" t="str">
        <f>Sage!A128</f>
        <v>QUIN DU CHEMIN</v>
      </c>
      <c r="B138" s="71">
        <f t="shared" si="24"/>
        <v>16.431128404669256</v>
      </c>
      <c r="C138" s="72">
        <f>Sage!J128</f>
        <v>3.8522634313696625E-3</v>
      </c>
      <c r="D138" s="73">
        <f t="shared" si="25"/>
        <v>14.287937743190659</v>
      </c>
      <c r="E138" s="74">
        <f t="shared" si="26"/>
        <v>3.8522634313696625E-3</v>
      </c>
      <c r="F138" s="71">
        <f t="shared" si="27"/>
        <v>15.716731517509725</v>
      </c>
      <c r="G138" s="72">
        <f t="shared" si="28"/>
        <v>3.8522634313696625E-3</v>
      </c>
      <c r="H138" s="73">
        <f t="shared" si="29"/>
        <v>15.002334630350191</v>
      </c>
      <c r="I138" s="74">
        <f t="shared" si="30"/>
        <v>3.8522634313696625E-3</v>
      </c>
      <c r="J138" s="71">
        <f t="shared" si="31"/>
        <v>15.002334630350191</v>
      </c>
      <c r="K138" s="72">
        <f t="shared" si="32"/>
        <v>3.8522634313696625E-3</v>
      </c>
      <c r="L138" s="73">
        <f t="shared" si="33"/>
        <v>15.002334630350191</v>
      </c>
      <c r="M138" s="74">
        <f t="shared" si="34"/>
        <v>3.8522634313696625E-3</v>
      </c>
      <c r="N138" s="71">
        <f t="shared" si="35"/>
        <v>15.716731517509725</v>
      </c>
      <c r="O138" s="72">
        <f t="shared" si="36"/>
        <v>3.8522634313696625E-3</v>
      </c>
      <c r="P138" s="73">
        <f t="shared" si="37"/>
        <v>15.716731517509725</v>
      </c>
      <c r="Q138" s="74">
        <f t="shared" si="38"/>
        <v>3.8522634313696625E-3</v>
      </c>
      <c r="R138" s="71">
        <f t="shared" si="39"/>
        <v>14.287937743190659</v>
      </c>
      <c r="S138" s="72">
        <f t="shared" si="40"/>
        <v>3.8522634313696625E-3</v>
      </c>
      <c r="T138" s="73">
        <f t="shared" si="41"/>
        <v>16.431128404669256</v>
      </c>
      <c r="U138" s="74">
        <f t="shared" si="42"/>
        <v>3.8522634313696625E-3</v>
      </c>
      <c r="V138" s="71">
        <f t="shared" si="43"/>
        <v>15.716731517509725</v>
      </c>
      <c r="W138" s="72">
        <f t="shared" si="44"/>
        <v>3.8522634313696625E-3</v>
      </c>
      <c r="X138" s="73">
        <f t="shared" si="45"/>
        <v>14.287937743190659</v>
      </c>
      <c r="Y138" s="74">
        <f t="shared" si="46"/>
        <v>3.8522634313696625E-3</v>
      </c>
      <c r="Z138" s="75">
        <f t="shared" si="47"/>
        <v>183.59999999999997</v>
      </c>
    </row>
    <row r="139" spans="1:26">
      <c r="A139" s="80" t="str">
        <f>Sage!A129</f>
        <v>QUIN DU GENI</v>
      </c>
      <c r="B139" s="71">
        <f t="shared" si="24"/>
        <v>29.479377431906613</v>
      </c>
      <c r="C139" s="72">
        <f>Sage!J129</f>
        <v>6.9114138033396898E-3</v>
      </c>
      <c r="D139" s="73">
        <f t="shared" si="25"/>
        <v>25.634241245136188</v>
      </c>
      <c r="E139" s="74">
        <f t="shared" si="26"/>
        <v>6.9114138033396898E-3</v>
      </c>
      <c r="F139" s="71">
        <f t="shared" si="27"/>
        <v>28.197665369649805</v>
      </c>
      <c r="G139" s="72">
        <f t="shared" si="28"/>
        <v>6.9114138033396898E-3</v>
      </c>
      <c r="H139" s="73">
        <f t="shared" si="29"/>
        <v>26.915953307392996</v>
      </c>
      <c r="I139" s="74">
        <f t="shared" si="30"/>
        <v>6.9114138033396898E-3</v>
      </c>
      <c r="J139" s="71">
        <f t="shared" si="31"/>
        <v>26.915953307392996</v>
      </c>
      <c r="K139" s="72">
        <f t="shared" si="32"/>
        <v>6.9114138033396898E-3</v>
      </c>
      <c r="L139" s="73">
        <f t="shared" si="33"/>
        <v>26.915953307392996</v>
      </c>
      <c r="M139" s="74">
        <f t="shared" si="34"/>
        <v>6.9114138033396898E-3</v>
      </c>
      <c r="N139" s="71">
        <f t="shared" si="35"/>
        <v>28.197665369649805</v>
      </c>
      <c r="O139" s="72">
        <f t="shared" si="36"/>
        <v>6.9114138033396898E-3</v>
      </c>
      <c r="P139" s="73">
        <f t="shared" si="37"/>
        <v>28.197665369649805</v>
      </c>
      <c r="Q139" s="74">
        <f t="shared" si="38"/>
        <v>6.9114138033396898E-3</v>
      </c>
      <c r="R139" s="71">
        <f t="shared" si="39"/>
        <v>25.634241245136188</v>
      </c>
      <c r="S139" s="72">
        <f t="shared" si="40"/>
        <v>6.9114138033396898E-3</v>
      </c>
      <c r="T139" s="73">
        <f t="shared" si="41"/>
        <v>29.479377431906613</v>
      </c>
      <c r="U139" s="74">
        <f t="shared" si="42"/>
        <v>6.9114138033396898E-3</v>
      </c>
      <c r="V139" s="71">
        <f t="shared" si="43"/>
        <v>28.197665369649805</v>
      </c>
      <c r="W139" s="72">
        <f t="shared" si="44"/>
        <v>6.9114138033396898E-3</v>
      </c>
      <c r="X139" s="73">
        <f t="shared" si="45"/>
        <v>25.634241245136188</v>
      </c>
      <c r="Y139" s="74">
        <f t="shared" si="46"/>
        <v>6.9114138033396898E-3</v>
      </c>
      <c r="Z139" s="75">
        <f t="shared" si="47"/>
        <v>329.4</v>
      </c>
    </row>
    <row r="140" spans="1:26">
      <c r="A140" s="80" t="str">
        <f>Sage!A130</f>
        <v>QUIN JULIO</v>
      </c>
      <c r="B140" s="71">
        <f t="shared" si="24"/>
        <v>12.081712062256807</v>
      </c>
      <c r="C140" s="72">
        <f>Sage!J130</f>
        <v>2.8325466407129875E-3</v>
      </c>
      <c r="D140" s="73">
        <f t="shared" si="25"/>
        <v>10.505836575875486</v>
      </c>
      <c r="E140" s="74">
        <f t="shared" si="26"/>
        <v>2.8325466407129875E-3</v>
      </c>
      <c r="F140" s="71">
        <f t="shared" si="27"/>
        <v>11.556420233463035</v>
      </c>
      <c r="G140" s="72">
        <f t="shared" si="28"/>
        <v>2.8325466407129875E-3</v>
      </c>
      <c r="H140" s="73">
        <f t="shared" si="29"/>
        <v>11.031128404669259</v>
      </c>
      <c r="I140" s="74">
        <f t="shared" si="30"/>
        <v>2.8325466407129875E-3</v>
      </c>
      <c r="J140" s="71">
        <f t="shared" si="31"/>
        <v>11.031128404669259</v>
      </c>
      <c r="K140" s="72">
        <f t="shared" si="32"/>
        <v>2.8325466407129875E-3</v>
      </c>
      <c r="L140" s="73">
        <f t="shared" si="33"/>
        <v>11.031128404669259</v>
      </c>
      <c r="M140" s="74">
        <f t="shared" si="34"/>
        <v>2.8325466407129875E-3</v>
      </c>
      <c r="N140" s="71">
        <f t="shared" si="35"/>
        <v>11.556420233463035</v>
      </c>
      <c r="O140" s="72">
        <f t="shared" si="36"/>
        <v>2.8325466407129875E-3</v>
      </c>
      <c r="P140" s="73">
        <f t="shared" si="37"/>
        <v>11.556420233463035</v>
      </c>
      <c r="Q140" s="74">
        <f t="shared" si="38"/>
        <v>2.8325466407129875E-3</v>
      </c>
      <c r="R140" s="71">
        <f t="shared" si="39"/>
        <v>10.505836575875486</v>
      </c>
      <c r="S140" s="72">
        <f t="shared" si="40"/>
        <v>2.8325466407129875E-3</v>
      </c>
      <c r="T140" s="73">
        <f t="shared" si="41"/>
        <v>12.081712062256807</v>
      </c>
      <c r="U140" s="74">
        <f t="shared" si="42"/>
        <v>2.8325466407129875E-3</v>
      </c>
      <c r="V140" s="71">
        <f t="shared" si="43"/>
        <v>11.556420233463035</v>
      </c>
      <c r="W140" s="72">
        <f t="shared" si="44"/>
        <v>2.8325466407129875E-3</v>
      </c>
      <c r="X140" s="73">
        <f t="shared" si="45"/>
        <v>10.505836575875486</v>
      </c>
      <c r="Y140" s="74">
        <f t="shared" si="46"/>
        <v>2.8325466407129875E-3</v>
      </c>
      <c r="Z140" s="75">
        <f t="shared" si="47"/>
        <v>134.99999999999997</v>
      </c>
    </row>
    <row r="141" spans="1:26">
      <c r="A141" s="80" t="str">
        <f>Sage!A131</f>
        <v>QUIN PAS A PAS</v>
      </c>
      <c r="B141" s="71">
        <f t="shared" ref="B141:B200" si="48">$B$7*C141</f>
        <v>23.19688715953307</v>
      </c>
      <c r="C141" s="72">
        <f>Sage!J131</f>
        <v>5.4384895501689359E-3</v>
      </c>
      <c r="D141" s="73">
        <f t="shared" ref="D141:D200" si="49">$D$7*E141</f>
        <v>20.171206225680933</v>
      </c>
      <c r="E141" s="74">
        <f t="shared" ref="E141:E200" si="50">C141</f>
        <v>5.4384895501689359E-3</v>
      </c>
      <c r="F141" s="71">
        <f t="shared" ref="F141:F200" si="51">$F$7*G141</f>
        <v>22.188326848249027</v>
      </c>
      <c r="G141" s="72">
        <f t="shared" ref="G141:G200" si="52">C141</f>
        <v>5.4384895501689359E-3</v>
      </c>
      <c r="H141" s="73">
        <f t="shared" ref="H141:H200" si="53">$H$7*I141</f>
        <v>21.179766536964976</v>
      </c>
      <c r="I141" s="74">
        <f t="shared" ref="I141:I200" si="54">C141</f>
        <v>5.4384895501689359E-3</v>
      </c>
      <c r="J141" s="71">
        <f t="shared" ref="J141:J200" si="55">$J$7*K141</f>
        <v>21.179766536964976</v>
      </c>
      <c r="K141" s="72">
        <f t="shared" ref="K141:K200" si="56">C141</f>
        <v>5.4384895501689359E-3</v>
      </c>
      <c r="L141" s="73">
        <f t="shared" ref="L141:L200" si="57">$L$7*M141</f>
        <v>21.179766536964976</v>
      </c>
      <c r="M141" s="74">
        <f t="shared" ref="M141:M200" si="58">C141</f>
        <v>5.4384895501689359E-3</v>
      </c>
      <c r="N141" s="71">
        <f t="shared" ref="N141:N200" si="59">$N$7*O141</f>
        <v>22.188326848249027</v>
      </c>
      <c r="O141" s="72">
        <f t="shared" ref="O141:O200" si="60">C141</f>
        <v>5.4384895501689359E-3</v>
      </c>
      <c r="P141" s="73">
        <f t="shared" ref="P141:P200" si="61">$P$7*Q141</f>
        <v>22.188326848249027</v>
      </c>
      <c r="Q141" s="74">
        <f t="shared" ref="Q141:Q200" si="62">C141</f>
        <v>5.4384895501689359E-3</v>
      </c>
      <c r="R141" s="71">
        <f t="shared" ref="R141:R200" si="63">$R$7*S141</f>
        <v>20.171206225680933</v>
      </c>
      <c r="S141" s="72">
        <f t="shared" ref="S141:S200" si="64">C141</f>
        <v>5.4384895501689359E-3</v>
      </c>
      <c r="T141" s="73">
        <f t="shared" ref="T141:T200" si="65">$T$7*U141</f>
        <v>23.19688715953307</v>
      </c>
      <c r="U141" s="74">
        <f t="shared" ref="U141:U200" si="66">C141</f>
        <v>5.4384895501689359E-3</v>
      </c>
      <c r="V141" s="71">
        <f t="shared" ref="V141:V200" si="67">$V$7*W141</f>
        <v>22.188326848249027</v>
      </c>
      <c r="W141" s="72">
        <f t="shared" ref="W141:W200" si="68">C141</f>
        <v>5.4384895501689359E-3</v>
      </c>
      <c r="X141" s="73">
        <f t="shared" ref="X141:X200" si="69">$X$7*Y141</f>
        <v>20.171206225680933</v>
      </c>
      <c r="Y141" s="74">
        <f t="shared" ref="Y141:Y200" si="70">C141</f>
        <v>5.4384895501689359E-3</v>
      </c>
      <c r="Z141" s="75">
        <f t="shared" ref="Z141:Z200" si="71">B141+D141+F141+H141+J141+L141+N141+P141+R141+T141+V141+X141</f>
        <v>259.2</v>
      </c>
    </row>
    <row r="142" spans="1:26">
      <c r="A142" s="80" t="str">
        <f>Sage!A132</f>
        <v>QUIN UNIVERSEL</v>
      </c>
      <c r="B142" s="71">
        <f t="shared" si="48"/>
        <v>4.8326848249027234</v>
      </c>
      <c r="C142" s="72">
        <f>Sage!J132</f>
        <v>1.133018656285195E-3</v>
      </c>
      <c r="D142" s="73">
        <f t="shared" si="49"/>
        <v>4.2023346303501947</v>
      </c>
      <c r="E142" s="74">
        <f t="shared" si="50"/>
        <v>1.133018656285195E-3</v>
      </c>
      <c r="F142" s="71">
        <f t="shared" si="51"/>
        <v>4.6225680933852136</v>
      </c>
      <c r="G142" s="72">
        <f t="shared" si="52"/>
        <v>1.133018656285195E-3</v>
      </c>
      <c r="H142" s="73">
        <f t="shared" si="53"/>
        <v>4.4124513618677037</v>
      </c>
      <c r="I142" s="74">
        <f t="shared" si="54"/>
        <v>1.133018656285195E-3</v>
      </c>
      <c r="J142" s="71">
        <f t="shared" si="55"/>
        <v>4.4124513618677037</v>
      </c>
      <c r="K142" s="72">
        <f t="shared" si="56"/>
        <v>1.133018656285195E-3</v>
      </c>
      <c r="L142" s="73">
        <f t="shared" si="57"/>
        <v>4.4124513618677037</v>
      </c>
      <c r="M142" s="74">
        <f t="shared" si="58"/>
        <v>1.133018656285195E-3</v>
      </c>
      <c r="N142" s="71">
        <f t="shared" si="59"/>
        <v>4.6225680933852136</v>
      </c>
      <c r="O142" s="72">
        <f t="shared" si="60"/>
        <v>1.133018656285195E-3</v>
      </c>
      <c r="P142" s="73">
        <f t="shared" si="61"/>
        <v>4.6225680933852136</v>
      </c>
      <c r="Q142" s="74">
        <f t="shared" si="62"/>
        <v>1.133018656285195E-3</v>
      </c>
      <c r="R142" s="71">
        <f t="shared" si="63"/>
        <v>4.2023346303501947</v>
      </c>
      <c r="S142" s="72">
        <f t="shared" si="64"/>
        <v>1.133018656285195E-3</v>
      </c>
      <c r="T142" s="73">
        <f t="shared" si="65"/>
        <v>4.8326848249027234</v>
      </c>
      <c r="U142" s="74">
        <f t="shared" si="66"/>
        <v>1.133018656285195E-3</v>
      </c>
      <c r="V142" s="71">
        <f t="shared" si="67"/>
        <v>4.6225680933852136</v>
      </c>
      <c r="W142" s="72">
        <f t="shared" si="68"/>
        <v>1.133018656285195E-3</v>
      </c>
      <c r="X142" s="73">
        <f t="shared" si="69"/>
        <v>4.2023346303501947</v>
      </c>
      <c r="Y142" s="74">
        <f t="shared" si="70"/>
        <v>1.133018656285195E-3</v>
      </c>
      <c r="Z142" s="75">
        <f t="shared" si="71"/>
        <v>53.999999999999986</v>
      </c>
    </row>
    <row r="143" spans="1:26">
      <c r="A143" s="80" t="str">
        <f>Sage!A133</f>
        <v>QUIN WAKAM</v>
      </c>
      <c r="B143" s="71">
        <f t="shared" si="48"/>
        <v>14.498054474708169</v>
      </c>
      <c r="C143" s="72">
        <f>Sage!J133</f>
        <v>3.399055968855585E-3</v>
      </c>
      <c r="D143" s="73">
        <f t="shared" si="49"/>
        <v>12.607003891050583</v>
      </c>
      <c r="E143" s="74">
        <f t="shared" si="50"/>
        <v>3.399055968855585E-3</v>
      </c>
      <c r="F143" s="71">
        <f t="shared" si="51"/>
        <v>13.867704280155641</v>
      </c>
      <c r="G143" s="72">
        <f t="shared" si="52"/>
        <v>3.399055968855585E-3</v>
      </c>
      <c r="H143" s="73">
        <f t="shared" si="53"/>
        <v>13.237354085603112</v>
      </c>
      <c r="I143" s="74">
        <f t="shared" si="54"/>
        <v>3.399055968855585E-3</v>
      </c>
      <c r="J143" s="71">
        <f t="shared" si="55"/>
        <v>13.237354085603112</v>
      </c>
      <c r="K143" s="72">
        <f t="shared" si="56"/>
        <v>3.399055968855585E-3</v>
      </c>
      <c r="L143" s="73">
        <f t="shared" si="57"/>
        <v>13.237354085603112</v>
      </c>
      <c r="M143" s="74">
        <f t="shared" si="58"/>
        <v>3.399055968855585E-3</v>
      </c>
      <c r="N143" s="71">
        <f t="shared" si="59"/>
        <v>13.867704280155641</v>
      </c>
      <c r="O143" s="72">
        <f t="shared" si="60"/>
        <v>3.399055968855585E-3</v>
      </c>
      <c r="P143" s="73">
        <f t="shared" si="61"/>
        <v>13.867704280155641</v>
      </c>
      <c r="Q143" s="74">
        <f t="shared" si="62"/>
        <v>3.399055968855585E-3</v>
      </c>
      <c r="R143" s="71">
        <f t="shared" si="63"/>
        <v>12.607003891050583</v>
      </c>
      <c r="S143" s="72">
        <f t="shared" si="64"/>
        <v>3.399055968855585E-3</v>
      </c>
      <c r="T143" s="73">
        <f t="shared" si="65"/>
        <v>14.498054474708169</v>
      </c>
      <c r="U143" s="74">
        <f t="shared" si="66"/>
        <v>3.399055968855585E-3</v>
      </c>
      <c r="V143" s="71">
        <f t="shared" si="67"/>
        <v>13.867704280155641</v>
      </c>
      <c r="W143" s="72">
        <f t="shared" si="68"/>
        <v>3.399055968855585E-3</v>
      </c>
      <c r="X143" s="73">
        <f t="shared" si="69"/>
        <v>12.607003891050583</v>
      </c>
      <c r="Y143" s="74">
        <f t="shared" si="70"/>
        <v>3.399055968855585E-3</v>
      </c>
      <c r="Z143" s="75">
        <f t="shared" si="71"/>
        <v>161.99999999999997</v>
      </c>
    </row>
    <row r="144" spans="1:26">
      <c r="A144" s="80" t="str">
        <f>Sage!A134</f>
        <v>QUINCAILLERIE GASSA</v>
      </c>
      <c r="B144" s="71">
        <f t="shared" si="48"/>
        <v>51.22645914396886</v>
      </c>
      <c r="C144" s="72">
        <f>Sage!J134</f>
        <v>1.2009997756623066E-2</v>
      </c>
      <c r="D144" s="73">
        <f t="shared" si="49"/>
        <v>44.54474708171206</v>
      </c>
      <c r="E144" s="74">
        <f t="shared" si="50"/>
        <v>1.2009997756623066E-2</v>
      </c>
      <c r="F144" s="71">
        <f t="shared" si="51"/>
        <v>48.999221789883258</v>
      </c>
      <c r="G144" s="72">
        <f t="shared" si="52"/>
        <v>1.2009997756623066E-2</v>
      </c>
      <c r="H144" s="73">
        <f t="shared" si="53"/>
        <v>46.771984435797656</v>
      </c>
      <c r="I144" s="74">
        <f t="shared" si="54"/>
        <v>1.2009997756623066E-2</v>
      </c>
      <c r="J144" s="71">
        <f t="shared" si="55"/>
        <v>46.771984435797656</v>
      </c>
      <c r="K144" s="72">
        <f t="shared" si="56"/>
        <v>1.2009997756623066E-2</v>
      </c>
      <c r="L144" s="73">
        <f t="shared" si="57"/>
        <v>46.771984435797656</v>
      </c>
      <c r="M144" s="74">
        <f t="shared" si="58"/>
        <v>1.2009997756623066E-2</v>
      </c>
      <c r="N144" s="71">
        <f t="shared" si="59"/>
        <v>48.999221789883258</v>
      </c>
      <c r="O144" s="72">
        <f t="shared" si="60"/>
        <v>1.2009997756623066E-2</v>
      </c>
      <c r="P144" s="73">
        <f t="shared" si="61"/>
        <v>48.999221789883258</v>
      </c>
      <c r="Q144" s="74">
        <f t="shared" si="62"/>
        <v>1.2009997756623066E-2</v>
      </c>
      <c r="R144" s="71">
        <f t="shared" si="63"/>
        <v>44.54474708171206</v>
      </c>
      <c r="S144" s="72">
        <f t="shared" si="64"/>
        <v>1.2009997756623066E-2</v>
      </c>
      <c r="T144" s="73">
        <f t="shared" si="65"/>
        <v>51.22645914396886</v>
      </c>
      <c r="U144" s="74">
        <f t="shared" si="66"/>
        <v>1.2009997756623066E-2</v>
      </c>
      <c r="V144" s="71">
        <f t="shared" si="67"/>
        <v>48.999221789883258</v>
      </c>
      <c r="W144" s="72">
        <f t="shared" si="68"/>
        <v>1.2009997756623066E-2</v>
      </c>
      <c r="X144" s="73">
        <f t="shared" si="69"/>
        <v>44.54474708171206</v>
      </c>
      <c r="Y144" s="74">
        <f t="shared" si="70"/>
        <v>1.2009997756623066E-2</v>
      </c>
      <c r="Z144" s="75">
        <f t="shared" si="71"/>
        <v>572.4</v>
      </c>
    </row>
    <row r="145" spans="1:26">
      <c r="A145" s="80" t="str">
        <f>Sage!A135</f>
        <v>RABAIN</v>
      </c>
      <c r="B145" s="71">
        <f t="shared" si="48"/>
        <v>22.471984435797662</v>
      </c>
      <c r="C145" s="72">
        <f>Sage!J135</f>
        <v>5.2685367517261569E-3</v>
      </c>
      <c r="D145" s="73">
        <f t="shared" si="49"/>
        <v>19.540856031128406</v>
      </c>
      <c r="E145" s="74">
        <f t="shared" si="50"/>
        <v>5.2685367517261569E-3</v>
      </c>
      <c r="F145" s="71">
        <f t="shared" si="51"/>
        <v>21.494941634241243</v>
      </c>
      <c r="G145" s="72">
        <f t="shared" si="52"/>
        <v>5.2685367517261569E-3</v>
      </c>
      <c r="H145" s="73">
        <f t="shared" si="53"/>
        <v>20.517898832684825</v>
      </c>
      <c r="I145" s="74">
        <f t="shared" si="54"/>
        <v>5.2685367517261569E-3</v>
      </c>
      <c r="J145" s="71">
        <f t="shared" si="55"/>
        <v>20.517898832684825</v>
      </c>
      <c r="K145" s="72">
        <f t="shared" si="56"/>
        <v>5.2685367517261569E-3</v>
      </c>
      <c r="L145" s="73">
        <f t="shared" si="57"/>
        <v>20.517898832684825</v>
      </c>
      <c r="M145" s="74">
        <f t="shared" si="58"/>
        <v>5.2685367517261569E-3</v>
      </c>
      <c r="N145" s="71">
        <f t="shared" si="59"/>
        <v>21.494941634241243</v>
      </c>
      <c r="O145" s="72">
        <f t="shared" si="60"/>
        <v>5.2685367517261569E-3</v>
      </c>
      <c r="P145" s="73">
        <f t="shared" si="61"/>
        <v>21.494941634241243</v>
      </c>
      <c r="Q145" s="74">
        <f t="shared" si="62"/>
        <v>5.2685367517261569E-3</v>
      </c>
      <c r="R145" s="71">
        <f t="shared" si="63"/>
        <v>19.540856031128406</v>
      </c>
      <c r="S145" s="72">
        <f t="shared" si="64"/>
        <v>5.2685367517261569E-3</v>
      </c>
      <c r="T145" s="73">
        <f t="shared" si="65"/>
        <v>22.471984435797662</v>
      </c>
      <c r="U145" s="74">
        <f t="shared" si="66"/>
        <v>5.2685367517261569E-3</v>
      </c>
      <c r="V145" s="71">
        <f t="shared" si="67"/>
        <v>21.494941634241243</v>
      </c>
      <c r="W145" s="72">
        <f t="shared" si="68"/>
        <v>5.2685367517261569E-3</v>
      </c>
      <c r="X145" s="73">
        <f t="shared" si="69"/>
        <v>19.540856031128406</v>
      </c>
      <c r="Y145" s="74">
        <f t="shared" si="70"/>
        <v>5.2685367517261569E-3</v>
      </c>
      <c r="Z145" s="75">
        <f t="shared" si="71"/>
        <v>251.1</v>
      </c>
    </row>
    <row r="146" spans="1:26">
      <c r="A146" s="80" t="str">
        <f>Sage!A136</f>
        <v>RAYMOND</v>
      </c>
      <c r="B146" s="71">
        <f t="shared" si="48"/>
        <v>32.862256809338511</v>
      </c>
      <c r="C146" s="72">
        <f>Sage!J136</f>
        <v>7.704526862739325E-3</v>
      </c>
      <c r="D146" s="73">
        <f t="shared" si="49"/>
        <v>28.575875486381317</v>
      </c>
      <c r="E146" s="74">
        <f t="shared" si="50"/>
        <v>7.704526862739325E-3</v>
      </c>
      <c r="F146" s="71">
        <f t="shared" si="51"/>
        <v>31.43346303501945</v>
      </c>
      <c r="G146" s="72">
        <f t="shared" si="52"/>
        <v>7.704526862739325E-3</v>
      </c>
      <c r="H146" s="73">
        <f t="shared" si="53"/>
        <v>30.004669260700382</v>
      </c>
      <c r="I146" s="74">
        <f t="shared" si="54"/>
        <v>7.704526862739325E-3</v>
      </c>
      <c r="J146" s="71">
        <f t="shared" si="55"/>
        <v>30.004669260700382</v>
      </c>
      <c r="K146" s="72">
        <f t="shared" si="56"/>
        <v>7.704526862739325E-3</v>
      </c>
      <c r="L146" s="73">
        <f t="shared" si="57"/>
        <v>30.004669260700382</v>
      </c>
      <c r="M146" s="74">
        <f t="shared" si="58"/>
        <v>7.704526862739325E-3</v>
      </c>
      <c r="N146" s="71">
        <f t="shared" si="59"/>
        <v>31.43346303501945</v>
      </c>
      <c r="O146" s="72">
        <f t="shared" si="60"/>
        <v>7.704526862739325E-3</v>
      </c>
      <c r="P146" s="73">
        <f t="shared" si="61"/>
        <v>31.43346303501945</v>
      </c>
      <c r="Q146" s="74">
        <f t="shared" si="62"/>
        <v>7.704526862739325E-3</v>
      </c>
      <c r="R146" s="71">
        <f t="shared" si="63"/>
        <v>28.575875486381317</v>
      </c>
      <c r="S146" s="72">
        <f t="shared" si="64"/>
        <v>7.704526862739325E-3</v>
      </c>
      <c r="T146" s="73">
        <f t="shared" si="65"/>
        <v>32.862256809338511</v>
      </c>
      <c r="U146" s="74">
        <f t="shared" si="66"/>
        <v>7.704526862739325E-3</v>
      </c>
      <c r="V146" s="71">
        <f t="shared" si="67"/>
        <v>31.43346303501945</v>
      </c>
      <c r="W146" s="72">
        <f t="shared" si="68"/>
        <v>7.704526862739325E-3</v>
      </c>
      <c r="X146" s="73">
        <f t="shared" si="69"/>
        <v>28.575875486381317</v>
      </c>
      <c r="Y146" s="74">
        <f t="shared" si="70"/>
        <v>7.704526862739325E-3</v>
      </c>
      <c r="Z146" s="75">
        <f t="shared" si="71"/>
        <v>367.19999999999993</v>
      </c>
    </row>
    <row r="147" spans="1:26">
      <c r="A147" s="80" t="str">
        <f>Sage!A137</f>
        <v>REZO</v>
      </c>
      <c r="B147" s="71">
        <f t="shared" si="48"/>
        <v>12.564980544747081</v>
      </c>
      <c r="C147" s="72">
        <f>Sage!J137</f>
        <v>2.9458485063415074E-3</v>
      </c>
      <c r="D147" s="73">
        <f t="shared" si="49"/>
        <v>10.926070038910508</v>
      </c>
      <c r="E147" s="74">
        <f t="shared" si="50"/>
        <v>2.9458485063415074E-3</v>
      </c>
      <c r="F147" s="71">
        <f t="shared" si="51"/>
        <v>12.018677042801558</v>
      </c>
      <c r="G147" s="72">
        <f t="shared" si="52"/>
        <v>2.9458485063415074E-3</v>
      </c>
      <c r="H147" s="73">
        <f t="shared" si="53"/>
        <v>11.472373540856031</v>
      </c>
      <c r="I147" s="74">
        <f t="shared" si="54"/>
        <v>2.9458485063415074E-3</v>
      </c>
      <c r="J147" s="71">
        <f t="shared" si="55"/>
        <v>11.472373540856031</v>
      </c>
      <c r="K147" s="72">
        <f t="shared" si="56"/>
        <v>2.9458485063415074E-3</v>
      </c>
      <c r="L147" s="73">
        <f t="shared" si="57"/>
        <v>11.472373540856031</v>
      </c>
      <c r="M147" s="74">
        <f t="shared" si="58"/>
        <v>2.9458485063415074E-3</v>
      </c>
      <c r="N147" s="71">
        <f t="shared" si="59"/>
        <v>12.018677042801558</v>
      </c>
      <c r="O147" s="72">
        <f t="shared" si="60"/>
        <v>2.9458485063415074E-3</v>
      </c>
      <c r="P147" s="73">
        <f t="shared" si="61"/>
        <v>12.018677042801558</v>
      </c>
      <c r="Q147" s="74">
        <f t="shared" si="62"/>
        <v>2.9458485063415074E-3</v>
      </c>
      <c r="R147" s="71">
        <f t="shared" si="63"/>
        <v>10.926070038910508</v>
      </c>
      <c r="S147" s="72">
        <f t="shared" si="64"/>
        <v>2.9458485063415074E-3</v>
      </c>
      <c r="T147" s="73">
        <f t="shared" si="65"/>
        <v>12.564980544747081</v>
      </c>
      <c r="U147" s="74">
        <f t="shared" si="66"/>
        <v>2.9458485063415074E-3</v>
      </c>
      <c r="V147" s="71">
        <f t="shared" si="67"/>
        <v>12.018677042801558</v>
      </c>
      <c r="W147" s="72">
        <f t="shared" si="68"/>
        <v>2.9458485063415074E-3</v>
      </c>
      <c r="X147" s="73">
        <f t="shared" si="69"/>
        <v>10.926070038910508</v>
      </c>
      <c r="Y147" s="74">
        <f t="shared" si="70"/>
        <v>2.9458485063415074E-3</v>
      </c>
      <c r="Z147" s="75">
        <f t="shared" si="71"/>
        <v>140.4</v>
      </c>
    </row>
    <row r="148" spans="1:26">
      <c r="A148" s="80" t="str">
        <f>Sage!A138</f>
        <v>REZO MBANGA PONGO</v>
      </c>
      <c r="B148" s="71">
        <f t="shared" si="48"/>
        <v>2.9721011673151749</v>
      </c>
      <c r="C148" s="72">
        <f>Sage!J138</f>
        <v>6.9680647361539496E-4</v>
      </c>
      <c r="D148" s="73">
        <f t="shared" si="49"/>
        <v>2.5844357976653698</v>
      </c>
      <c r="E148" s="74">
        <f t="shared" si="50"/>
        <v>6.9680647361539496E-4</v>
      </c>
      <c r="F148" s="71">
        <f t="shared" si="51"/>
        <v>2.8428793774319066</v>
      </c>
      <c r="G148" s="72">
        <f t="shared" si="52"/>
        <v>6.9680647361539496E-4</v>
      </c>
      <c r="H148" s="73">
        <f t="shared" si="53"/>
        <v>2.7136575875486382</v>
      </c>
      <c r="I148" s="74">
        <f t="shared" si="54"/>
        <v>6.9680647361539496E-4</v>
      </c>
      <c r="J148" s="71">
        <f t="shared" si="55"/>
        <v>2.7136575875486382</v>
      </c>
      <c r="K148" s="72">
        <f t="shared" si="56"/>
        <v>6.9680647361539496E-4</v>
      </c>
      <c r="L148" s="73">
        <f t="shared" si="57"/>
        <v>2.7136575875486382</v>
      </c>
      <c r="M148" s="74">
        <f t="shared" si="58"/>
        <v>6.9680647361539496E-4</v>
      </c>
      <c r="N148" s="71">
        <f t="shared" si="59"/>
        <v>2.8428793774319066</v>
      </c>
      <c r="O148" s="72">
        <f t="shared" si="60"/>
        <v>6.9680647361539496E-4</v>
      </c>
      <c r="P148" s="73">
        <f t="shared" si="61"/>
        <v>2.8428793774319066</v>
      </c>
      <c r="Q148" s="74">
        <f t="shared" si="62"/>
        <v>6.9680647361539496E-4</v>
      </c>
      <c r="R148" s="71">
        <f t="shared" si="63"/>
        <v>2.5844357976653698</v>
      </c>
      <c r="S148" s="72">
        <f t="shared" si="64"/>
        <v>6.9680647361539496E-4</v>
      </c>
      <c r="T148" s="73">
        <f t="shared" si="65"/>
        <v>2.9721011673151749</v>
      </c>
      <c r="U148" s="74">
        <f t="shared" si="66"/>
        <v>6.9680647361539496E-4</v>
      </c>
      <c r="V148" s="71">
        <f t="shared" si="67"/>
        <v>2.8428793774319066</v>
      </c>
      <c r="W148" s="72">
        <f t="shared" si="68"/>
        <v>6.9680647361539496E-4</v>
      </c>
      <c r="X148" s="73">
        <f t="shared" si="69"/>
        <v>2.5844357976653698</v>
      </c>
      <c r="Y148" s="74">
        <f t="shared" si="70"/>
        <v>6.9680647361539496E-4</v>
      </c>
      <c r="Z148" s="75">
        <f t="shared" si="71"/>
        <v>33.21</v>
      </c>
    </row>
    <row r="149" spans="1:26">
      <c r="A149" s="80" t="str">
        <f>Sage!A139</f>
        <v>ROBERTO COLBON</v>
      </c>
      <c r="B149" s="71">
        <f t="shared" si="48"/>
        <v>1.1115175097276264</v>
      </c>
      <c r="C149" s="72">
        <f>Sage!J139</f>
        <v>2.6059429094559488E-4</v>
      </c>
      <c r="D149" s="73">
        <f t="shared" si="49"/>
        <v>0.96653696498054487</v>
      </c>
      <c r="E149" s="74">
        <f t="shared" si="50"/>
        <v>2.6059429094559488E-4</v>
      </c>
      <c r="F149" s="71">
        <f t="shared" si="51"/>
        <v>1.0631906614785993</v>
      </c>
      <c r="G149" s="72">
        <f t="shared" si="52"/>
        <v>2.6059429094559488E-4</v>
      </c>
      <c r="H149" s="73">
        <f t="shared" si="53"/>
        <v>1.014863813229572</v>
      </c>
      <c r="I149" s="74">
        <f t="shared" si="54"/>
        <v>2.6059429094559488E-4</v>
      </c>
      <c r="J149" s="71">
        <f t="shared" si="55"/>
        <v>1.014863813229572</v>
      </c>
      <c r="K149" s="72">
        <f t="shared" si="56"/>
        <v>2.6059429094559488E-4</v>
      </c>
      <c r="L149" s="73">
        <f t="shared" si="57"/>
        <v>1.014863813229572</v>
      </c>
      <c r="M149" s="74">
        <f t="shared" si="58"/>
        <v>2.6059429094559488E-4</v>
      </c>
      <c r="N149" s="71">
        <f t="shared" si="59"/>
        <v>1.0631906614785993</v>
      </c>
      <c r="O149" s="72">
        <f t="shared" si="60"/>
        <v>2.6059429094559488E-4</v>
      </c>
      <c r="P149" s="73">
        <f t="shared" si="61"/>
        <v>1.0631906614785993</v>
      </c>
      <c r="Q149" s="74">
        <f t="shared" si="62"/>
        <v>2.6059429094559488E-4</v>
      </c>
      <c r="R149" s="71">
        <f t="shared" si="63"/>
        <v>0.96653696498054487</v>
      </c>
      <c r="S149" s="72">
        <f t="shared" si="64"/>
        <v>2.6059429094559488E-4</v>
      </c>
      <c r="T149" s="73">
        <f t="shared" si="65"/>
        <v>1.1115175097276264</v>
      </c>
      <c r="U149" s="74">
        <f t="shared" si="66"/>
        <v>2.6059429094559488E-4</v>
      </c>
      <c r="V149" s="71">
        <f t="shared" si="67"/>
        <v>1.0631906614785993</v>
      </c>
      <c r="W149" s="72">
        <f t="shared" si="68"/>
        <v>2.6059429094559488E-4</v>
      </c>
      <c r="X149" s="73">
        <f t="shared" si="69"/>
        <v>0.96653696498054487</v>
      </c>
      <c r="Y149" s="74">
        <f t="shared" si="70"/>
        <v>2.6059429094559488E-4</v>
      </c>
      <c r="Z149" s="75">
        <f t="shared" si="71"/>
        <v>12.42</v>
      </c>
    </row>
    <row r="150" spans="1:26">
      <c r="A150" s="80" t="str">
        <f>Sage!A140</f>
        <v xml:space="preserve">RODRIGUE </v>
      </c>
      <c r="B150" s="71">
        <f t="shared" si="48"/>
        <v>69.590661478599216</v>
      </c>
      <c r="C150" s="72">
        <f>Sage!J140</f>
        <v>1.6315468650506808E-2</v>
      </c>
      <c r="D150" s="73">
        <f t="shared" si="49"/>
        <v>60.5136186770428</v>
      </c>
      <c r="E150" s="74">
        <f t="shared" si="50"/>
        <v>1.6315468650506808E-2</v>
      </c>
      <c r="F150" s="71">
        <f t="shared" si="51"/>
        <v>66.564980544747073</v>
      </c>
      <c r="G150" s="72">
        <f t="shared" si="52"/>
        <v>1.6315468650506808E-2</v>
      </c>
      <c r="H150" s="73">
        <f t="shared" si="53"/>
        <v>63.539299610894936</v>
      </c>
      <c r="I150" s="74">
        <f t="shared" si="54"/>
        <v>1.6315468650506808E-2</v>
      </c>
      <c r="J150" s="71">
        <f t="shared" si="55"/>
        <v>63.539299610894936</v>
      </c>
      <c r="K150" s="72">
        <f t="shared" si="56"/>
        <v>1.6315468650506808E-2</v>
      </c>
      <c r="L150" s="73">
        <f t="shared" si="57"/>
        <v>63.539299610894936</v>
      </c>
      <c r="M150" s="74">
        <f t="shared" si="58"/>
        <v>1.6315468650506808E-2</v>
      </c>
      <c r="N150" s="71">
        <f t="shared" si="59"/>
        <v>66.564980544747073</v>
      </c>
      <c r="O150" s="72">
        <f t="shared" si="60"/>
        <v>1.6315468650506808E-2</v>
      </c>
      <c r="P150" s="73">
        <f t="shared" si="61"/>
        <v>66.564980544747073</v>
      </c>
      <c r="Q150" s="74">
        <f t="shared" si="62"/>
        <v>1.6315468650506808E-2</v>
      </c>
      <c r="R150" s="71">
        <f t="shared" si="63"/>
        <v>60.5136186770428</v>
      </c>
      <c r="S150" s="72">
        <f t="shared" si="64"/>
        <v>1.6315468650506808E-2</v>
      </c>
      <c r="T150" s="73">
        <f t="shared" si="65"/>
        <v>69.590661478599216</v>
      </c>
      <c r="U150" s="74">
        <f t="shared" si="66"/>
        <v>1.6315468650506808E-2</v>
      </c>
      <c r="V150" s="71">
        <f t="shared" si="67"/>
        <v>66.564980544747073</v>
      </c>
      <c r="W150" s="72">
        <f t="shared" si="68"/>
        <v>1.6315468650506808E-2</v>
      </c>
      <c r="X150" s="73">
        <f t="shared" si="69"/>
        <v>60.5136186770428</v>
      </c>
      <c r="Y150" s="74">
        <f t="shared" si="70"/>
        <v>1.6315468650506808E-2</v>
      </c>
      <c r="Z150" s="75">
        <f t="shared" si="71"/>
        <v>777.6</v>
      </c>
    </row>
    <row r="151" spans="1:26">
      <c r="A151" s="80" t="str">
        <f>Sage!A141</f>
        <v>RODYCAM</v>
      </c>
      <c r="B151" s="71">
        <f t="shared" si="48"/>
        <v>14.498054474708169</v>
      </c>
      <c r="C151" s="72">
        <f>Sage!J141</f>
        <v>3.399055968855585E-3</v>
      </c>
      <c r="D151" s="73">
        <f t="shared" si="49"/>
        <v>12.607003891050583</v>
      </c>
      <c r="E151" s="74">
        <f t="shared" si="50"/>
        <v>3.399055968855585E-3</v>
      </c>
      <c r="F151" s="71">
        <f t="shared" si="51"/>
        <v>13.867704280155641</v>
      </c>
      <c r="G151" s="72">
        <f t="shared" si="52"/>
        <v>3.399055968855585E-3</v>
      </c>
      <c r="H151" s="73">
        <f t="shared" si="53"/>
        <v>13.237354085603112</v>
      </c>
      <c r="I151" s="74">
        <f t="shared" si="54"/>
        <v>3.399055968855585E-3</v>
      </c>
      <c r="J151" s="71">
        <f t="shared" si="55"/>
        <v>13.237354085603112</v>
      </c>
      <c r="K151" s="72">
        <f t="shared" si="56"/>
        <v>3.399055968855585E-3</v>
      </c>
      <c r="L151" s="73">
        <f t="shared" si="57"/>
        <v>13.237354085603112</v>
      </c>
      <c r="M151" s="74">
        <f t="shared" si="58"/>
        <v>3.399055968855585E-3</v>
      </c>
      <c r="N151" s="71">
        <f t="shared" si="59"/>
        <v>13.867704280155641</v>
      </c>
      <c r="O151" s="72">
        <f t="shared" si="60"/>
        <v>3.399055968855585E-3</v>
      </c>
      <c r="P151" s="73">
        <f t="shared" si="61"/>
        <v>13.867704280155641</v>
      </c>
      <c r="Q151" s="74">
        <f t="shared" si="62"/>
        <v>3.399055968855585E-3</v>
      </c>
      <c r="R151" s="71">
        <f t="shared" si="63"/>
        <v>12.607003891050583</v>
      </c>
      <c r="S151" s="72">
        <f t="shared" si="64"/>
        <v>3.399055968855585E-3</v>
      </c>
      <c r="T151" s="73">
        <f t="shared" si="65"/>
        <v>14.498054474708169</v>
      </c>
      <c r="U151" s="74">
        <f t="shared" si="66"/>
        <v>3.399055968855585E-3</v>
      </c>
      <c r="V151" s="71">
        <f t="shared" si="67"/>
        <v>13.867704280155641</v>
      </c>
      <c r="W151" s="72">
        <f t="shared" si="68"/>
        <v>3.399055968855585E-3</v>
      </c>
      <c r="X151" s="73">
        <f t="shared" si="69"/>
        <v>12.607003891050583</v>
      </c>
      <c r="Y151" s="74">
        <f t="shared" si="70"/>
        <v>3.399055968855585E-3</v>
      </c>
      <c r="Z151" s="75">
        <f t="shared" si="71"/>
        <v>161.99999999999997</v>
      </c>
    </row>
    <row r="152" spans="1:26">
      <c r="A152" s="80" t="str">
        <f>Sage!A142</f>
        <v>ROMEO YASSA</v>
      </c>
      <c r="B152" s="71">
        <f t="shared" si="48"/>
        <v>6.2824902723735407</v>
      </c>
      <c r="C152" s="72">
        <f>Sage!J142</f>
        <v>1.4729242531707537E-3</v>
      </c>
      <c r="D152" s="73">
        <f t="shared" si="49"/>
        <v>5.4630350194552539</v>
      </c>
      <c r="E152" s="74">
        <f t="shared" si="50"/>
        <v>1.4729242531707537E-3</v>
      </c>
      <c r="F152" s="71">
        <f t="shared" si="51"/>
        <v>6.0093385214007791</v>
      </c>
      <c r="G152" s="72">
        <f t="shared" si="52"/>
        <v>1.4729242531707537E-3</v>
      </c>
      <c r="H152" s="73">
        <f t="shared" si="53"/>
        <v>5.7361867704280156</v>
      </c>
      <c r="I152" s="74">
        <f t="shared" si="54"/>
        <v>1.4729242531707537E-3</v>
      </c>
      <c r="J152" s="71">
        <f t="shared" si="55"/>
        <v>5.7361867704280156</v>
      </c>
      <c r="K152" s="72">
        <f t="shared" si="56"/>
        <v>1.4729242531707537E-3</v>
      </c>
      <c r="L152" s="73">
        <f t="shared" si="57"/>
        <v>5.7361867704280156</v>
      </c>
      <c r="M152" s="74">
        <f t="shared" si="58"/>
        <v>1.4729242531707537E-3</v>
      </c>
      <c r="N152" s="71">
        <f t="shared" si="59"/>
        <v>6.0093385214007791</v>
      </c>
      <c r="O152" s="72">
        <f t="shared" si="60"/>
        <v>1.4729242531707537E-3</v>
      </c>
      <c r="P152" s="73">
        <f t="shared" si="61"/>
        <v>6.0093385214007791</v>
      </c>
      <c r="Q152" s="74">
        <f t="shared" si="62"/>
        <v>1.4729242531707537E-3</v>
      </c>
      <c r="R152" s="71">
        <f t="shared" si="63"/>
        <v>5.4630350194552539</v>
      </c>
      <c r="S152" s="72">
        <f t="shared" si="64"/>
        <v>1.4729242531707537E-3</v>
      </c>
      <c r="T152" s="73">
        <f t="shared" si="65"/>
        <v>6.2824902723735407</v>
      </c>
      <c r="U152" s="74">
        <f t="shared" si="66"/>
        <v>1.4729242531707537E-3</v>
      </c>
      <c r="V152" s="71">
        <f t="shared" si="67"/>
        <v>6.0093385214007791</v>
      </c>
      <c r="W152" s="72">
        <f t="shared" si="68"/>
        <v>1.4729242531707537E-3</v>
      </c>
      <c r="X152" s="73">
        <f t="shared" si="69"/>
        <v>5.4630350194552539</v>
      </c>
      <c r="Y152" s="74">
        <f t="shared" si="70"/>
        <v>1.4729242531707537E-3</v>
      </c>
      <c r="Z152" s="75">
        <f t="shared" si="71"/>
        <v>70.2</v>
      </c>
    </row>
    <row r="153" spans="1:26">
      <c r="A153" s="80" t="str">
        <f>Sage!A143</f>
        <v>ROSE</v>
      </c>
      <c r="B153" s="71">
        <f t="shared" si="48"/>
        <v>3.8661478599221786</v>
      </c>
      <c r="C153" s="72">
        <f>Sage!J143</f>
        <v>9.0641492502815599E-4</v>
      </c>
      <c r="D153" s="73">
        <f t="shared" si="49"/>
        <v>3.3618677042801557</v>
      </c>
      <c r="E153" s="74">
        <f t="shared" si="50"/>
        <v>9.0641492502815599E-4</v>
      </c>
      <c r="F153" s="71">
        <f t="shared" si="51"/>
        <v>3.6980544747081709</v>
      </c>
      <c r="G153" s="72">
        <f t="shared" si="52"/>
        <v>9.0641492502815599E-4</v>
      </c>
      <c r="H153" s="73">
        <f t="shared" si="53"/>
        <v>3.5299610894941629</v>
      </c>
      <c r="I153" s="74">
        <f t="shared" si="54"/>
        <v>9.0641492502815599E-4</v>
      </c>
      <c r="J153" s="71">
        <f t="shared" si="55"/>
        <v>3.5299610894941629</v>
      </c>
      <c r="K153" s="72">
        <f t="shared" si="56"/>
        <v>9.0641492502815599E-4</v>
      </c>
      <c r="L153" s="73">
        <f t="shared" si="57"/>
        <v>3.5299610894941629</v>
      </c>
      <c r="M153" s="74">
        <f t="shared" si="58"/>
        <v>9.0641492502815599E-4</v>
      </c>
      <c r="N153" s="71">
        <f t="shared" si="59"/>
        <v>3.6980544747081709</v>
      </c>
      <c r="O153" s="72">
        <f t="shared" si="60"/>
        <v>9.0641492502815599E-4</v>
      </c>
      <c r="P153" s="73">
        <f t="shared" si="61"/>
        <v>3.6980544747081709</v>
      </c>
      <c r="Q153" s="74">
        <f t="shared" si="62"/>
        <v>9.0641492502815599E-4</v>
      </c>
      <c r="R153" s="71">
        <f t="shared" si="63"/>
        <v>3.3618677042801557</v>
      </c>
      <c r="S153" s="72">
        <f t="shared" si="64"/>
        <v>9.0641492502815599E-4</v>
      </c>
      <c r="T153" s="73">
        <f t="shared" si="65"/>
        <v>3.8661478599221786</v>
      </c>
      <c r="U153" s="74">
        <f t="shared" si="66"/>
        <v>9.0641492502815599E-4</v>
      </c>
      <c r="V153" s="71">
        <f t="shared" si="67"/>
        <v>3.6980544747081709</v>
      </c>
      <c r="W153" s="72">
        <f t="shared" si="68"/>
        <v>9.0641492502815599E-4</v>
      </c>
      <c r="X153" s="73">
        <f t="shared" si="69"/>
        <v>3.3618677042801557</v>
      </c>
      <c r="Y153" s="74">
        <f t="shared" si="70"/>
        <v>9.0641492502815599E-4</v>
      </c>
      <c r="Z153" s="75">
        <f t="shared" si="71"/>
        <v>43.2</v>
      </c>
    </row>
    <row r="154" spans="1:26">
      <c r="A154" s="80" t="str">
        <f>Sage!A144</f>
        <v>ROSINE</v>
      </c>
      <c r="B154" s="71">
        <f t="shared" si="48"/>
        <v>5.1709727626459134</v>
      </c>
      <c r="C154" s="72">
        <f>Sage!J144</f>
        <v>1.2123299622251585E-3</v>
      </c>
      <c r="D154" s="73">
        <f t="shared" si="49"/>
        <v>4.4964980544747073</v>
      </c>
      <c r="E154" s="74">
        <f t="shared" si="50"/>
        <v>1.2123299622251585E-3</v>
      </c>
      <c r="F154" s="71">
        <f t="shared" si="51"/>
        <v>4.9461478599221786</v>
      </c>
      <c r="G154" s="72">
        <f t="shared" si="52"/>
        <v>1.2123299622251585E-3</v>
      </c>
      <c r="H154" s="73">
        <f t="shared" si="53"/>
        <v>4.721322957198443</v>
      </c>
      <c r="I154" s="74">
        <f t="shared" si="54"/>
        <v>1.2123299622251585E-3</v>
      </c>
      <c r="J154" s="71">
        <f t="shared" si="55"/>
        <v>4.721322957198443</v>
      </c>
      <c r="K154" s="72">
        <f t="shared" si="56"/>
        <v>1.2123299622251585E-3</v>
      </c>
      <c r="L154" s="73">
        <f t="shared" si="57"/>
        <v>4.721322957198443</v>
      </c>
      <c r="M154" s="74">
        <f t="shared" si="58"/>
        <v>1.2123299622251585E-3</v>
      </c>
      <c r="N154" s="71">
        <f t="shared" si="59"/>
        <v>4.9461478599221786</v>
      </c>
      <c r="O154" s="72">
        <f t="shared" si="60"/>
        <v>1.2123299622251585E-3</v>
      </c>
      <c r="P154" s="73">
        <f t="shared" si="61"/>
        <v>4.9461478599221786</v>
      </c>
      <c r="Q154" s="74">
        <f t="shared" si="62"/>
        <v>1.2123299622251585E-3</v>
      </c>
      <c r="R154" s="71">
        <f t="shared" si="63"/>
        <v>4.4964980544747073</v>
      </c>
      <c r="S154" s="72">
        <f t="shared" si="64"/>
        <v>1.2123299622251585E-3</v>
      </c>
      <c r="T154" s="73">
        <f t="shared" si="65"/>
        <v>5.1709727626459134</v>
      </c>
      <c r="U154" s="74">
        <f t="shared" si="66"/>
        <v>1.2123299622251585E-3</v>
      </c>
      <c r="V154" s="71">
        <f t="shared" si="67"/>
        <v>4.9461478599221786</v>
      </c>
      <c r="W154" s="72">
        <f t="shared" si="68"/>
        <v>1.2123299622251585E-3</v>
      </c>
      <c r="X154" s="73">
        <f t="shared" si="69"/>
        <v>4.4964980544747073</v>
      </c>
      <c r="Y154" s="74">
        <f t="shared" si="70"/>
        <v>1.2123299622251585E-3</v>
      </c>
      <c r="Z154" s="75">
        <f t="shared" si="71"/>
        <v>57.77999999999998</v>
      </c>
    </row>
    <row r="155" spans="1:26">
      <c r="A155" s="80" t="str">
        <f>Sage!A145</f>
        <v>ROSTAND</v>
      </c>
      <c r="B155" s="71">
        <f t="shared" si="48"/>
        <v>4.8326848249027234</v>
      </c>
      <c r="C155" s="72">
        <f>Sage!J145</f>
        <v>1.133018656285195E-3</v>
      </c>
      <c r="D155" s="73">
        <f t="shared" si="49"/>
        <v>4.2023346303501947</v>
      </c>
      <c r="E155" s="74">
        <f t="shared" si="50"/>
        <v>1.133018656285195E-3</v>
      </c>
      <c r="F155" s="71">
        <f t="shared" si="51"/>
        <v>4.6225680933852136</v>
      </c>
      <c r="G155" s="72">
        <f t="shared" si="52"/>
        <v>1.133018656285195E-3</v>
      </c>
      <c r="H155" s="73">
        <f t="shared" si="53"/>
        <v>4.4124513618677037</v>
      </c>
      <c r="I155" s="74">
        <f t="shared" si="54"/>
        <v>1.133018656285195E-3</v>
      </c>
      <c r="J155" s="71">
        <f t="shared" si="55"/>
        <v>4.4124513618677037</v>
      </c>
      <c r="K155" s="72">
        <f t="shared" si="56"/>
        <v>1.133018656285195E-3</v>
      </c>
      <c r="L155" s="73">
        <f t="shared" si="57"/>
        <v>4.4124513618677037</v>
      </c>
      <c r="M155" s="74">
        <f t="shared" si="58"/>
        <v>1.133018656285195E-3</v>
      </c>
      <c r="N155" s="71">
        <f t="shared" si="59"/>
        <v>4.6225680933852136</v>
      </c>
      <c r="O155" s="72">
        <f t="shared" si="60"/>
        <v>1.133018656285195E-3</v>
      </c>
      <c r="P155" s="73">
        <f t="shared" si="61"/>
        <v>4.6225680933852136</v>
      </c>
      <c r="Q155" s="74">
        <f t="shared" si="62"/>
        <v>1.133018656285195E-3</v>
      </c>
      <c r="R155" s="71">
        <f t="shared" si="63"/>
        <v>4.2023346303501947</v>
      </c>
      <c r="S155" s="72">
        <f t="shared" si="64"/>
        <v>1.133018656285195E-3</v>
      </c>
      <c r="T155" s="73">
        <f t="shared" si="65"/>
        <v>4.8326848249027234</v>
      </c>
      <c r="U155" s="74">
        <f t="shared" si="66"/>
        <v>1.133018656285195E-3</v>
      </c>
      <c r="V155" s="71">
        <f t="shared" si="67"/>
        <v>4.6225680933852136</v>
      </c>
      <c r="W155" s="72">
        <f t="shared" si="68"/>
        <v>1.133018656285195E-3</v>
      </c>
      <c r="X155" s="73">
        <f t="shared" si="69"/>
        <v>4.2023346303501947</v>
      </c>
      <c r="Y155" s="74">
        <f t="shared" si="70"/>
        <v>1.133018656285195E-3</v>
      </c>
      <c r="Z155" s="75">
        <f t="shared" si="71"/>
        <v>53.999999999999986</v>
      </c>
    </row>
    <row r="156" spans="1:26">
      <c r="A156" s="80" t="str">
        <f>Sage!A146</f>
        <v>SA'AH DIDA</v>
      </c>
      <c r="B156" s="71">
        <f t="shared" si="48"/>
        <v>23.438521400778203</v>
      </c>
      <c r="C156" s="72">
        <f>Sage!J146</f>
        <v>5.495140482983195E-3</v>
      </c>
      <c r="D156" s="73">
        <f t="shared" si="49"/>
        <v>20.381322957198442</v>
      </c>
      <c r="E156" s="74">
        <f t="shared" si="50"/>
        <v>5.495140482983195E-3</v>
      </c>
      <c r="F156" s="71">
        <f t="shared" si="51"/>
        <v>22.419455252918283</v>
      </c>
      <c r="G156" s="72">
        <f t="shared" si="52"/>
        <v>5.495140482983195E-3</v>
      </c>
      <c r="H156" s="73">
        <f t="shared" si="53"/>
        <v>21.400389105058359</v>
      </c>
      <c r="I156" s="74">
        <f t="shared" si="54"/>
        <v>5.495140482983195E-3</v>
      </c>
      <c r="J156" s="71">
        <f t="shared" si="55"/>
        <v>21.400389105058359</v>
      </c>
      <c r="K156" s="72">
        <f t="shared" si="56"/>
        <v>5.495140482983195E-3</v>
      </c>
      <c r="L156" s="73">
        <f t="shared" si="57"/>
        <v>21.400389105058359</v>
      </c>
      <c r="M156" s="74">
        <f t="shared" si="58"/>
        <v>5.495140482983195E-3</v>
      </c>
      <c r="N156" s="71">
        <f t="shared" si="59"/>
        <v>22.419455252918283</v>
      </c>
      <c r="O156" s="72">
        <f t="shared" si="60"/>
        <v>5.495140482983195E-3</v>
      </c>
      <c r="P156" s="73">
        <f t="shared" si="61"/>
        <v>22.419455252918283</v>
      </c>
      <c r="Q156" s="74">
        <f t="shared" si="62"/>
        <v>5.495140482983195E-3</v>
      </c>
      <c r="R156" s="71">
        <f t="shared" si="63"/>
        <v>20.381322957198442</v>
      </c>
      <c r="S156" s="72">
        <f t="shared" si="64"/>
        <v>5.495140482983195E-3</v>
      </c>
      <c r="T156" s="73">
        <f t="shared" si="65"/>
        <v>23.438521400778203</v>
      </c>
      <c r="U156" s="74">
        <f t="shared" si="66"/>
        <v>5.495140482983195E-3</v>
      </c>
      <c r="V156" s="71">
        <f t="shared" si="67"/>
        <v>22.419455252918283</v>
      </c>
      <c r="W156" s="72">
        <f t="shared" si="68"/>
        <v>5.495140482983195E-3</v>
      </c>
      <c r="X156" s="73">
        <f t="shared" si="69"/>
        <v>20.381322957198442</v>
      </c>
      <c r="Y156" s="74">
        <f t="shared" si="70"/>
        <v>5.495140482983195E-3</v>
      </c>
      <c r="Z156" s="75">
        <f t="shared" si="71"/>
        <v>261.89999999999998</v>
      </c>
    </row>
    <row r="157" spans="1:26">
      <c r="A157" s="80" t="str">
        <f>Sage!A147</f>
        <v>SEPOU</v>
      </c>
      <c r="B157" s="71">
        <f t="shared" si="48"/>
        <v>78.772762645914398</v>
      </c>
      <c r="C157" s="72">
        <f>Sage!J147</f>
        <v>1.846820409744868E-2</v>
      </c>
      <c r="D157" s="73">
        <f t="shared" si="49"/>
        <v>68.498054474708169</v>
      </c>
      <c r="E157" s="74">
        <f t="shared" si="50"/>
        <v>1.846820409744868E-2</v>
      </c>
      <c r="F157" s="71">
        <f t="shared" si="51"/>
        <v>75.347859922178984</v>
      </c>
      <c r="G157" s="72">
        <f t="shared" si="52"/>
        <v>1.846820409744868E-2</v>
      </c>
      <c r="H157" s="73">
        <f t="shared" si="53"/>
        <v>71.922957198443584</v>
      </c>
      <c r="I157" s="74">
        <f t="shared" si="54"/>
        <v>1.846820409744868E-2</v>
      </c>
      <c r="J157" s="71">
        <f t="shared" si="55"/>
        <v>71.922957198443584</v>
      </c>
      <c r="K157" s="72">
        <f t="shared" si="56"/>
        <v>1.846820409744868E-2</v>
      </c>
      <c r="L157" s="73">
        <f t="shared" si="57"/>
        <v>71.922957198443584</v>
      </c>
      <c r="M157" s="74">
        <f t="shared" si="58"/>
        <v>1.846820409744868E-2</v>
      </c>
      <c r="N157" s="71">
        <f t="shared" si="59"/>
        <v>75.347859922178984</v>
      </c>
      <c r="O157" s="72">
        <f t="shared" si="60"/>
        <v>1.846820409744868E-2</v>
      </c>
      <c r="P157" s="73">
        <f t="shared" si="61"/>
        <v>75.347859922178984</v>
      </c>
      <c r="Q157" s="74">
        <f t="shared" si="62"/>
        <v>1.846820409744868E-2</v>
      </c>
      <c r="R157" s="71">
        <f t="shared" si="63"/>
        <v>68.498054474708169</v>
      </c>
      <c r="S157" s="72">
        <f t="shared" si="64"/>
        <v>1.846820409744868E-2</v>
      </c>
      <c r="T157" s="73">
        <f t="shared" si="65"/>
        <v>78.772762645914398</v>
      </c>
      <c r="U157" s="74">
        <f t="shared" si="66"/>
        <v>1.846820409744868E-2</v>
      </c>
      <c r="V157" s="71">
        <f t="shared" si="67"/>
        <v>75.347859922178984</v>
      </c>
      <c r="W157" s="72">
        <f t="shared" si="68"/>
        <v>1.846820409744868E-2</v>
      </c>
      <c r="X157" s="73">
        <f t="shared" si="69"/>
        <v>68.498054474708169</v>
      </c>
      <c r="Y157" s="74">
        <f t="shared" si="70"/>
        <v>1.846820409744868E-2</v>
      </c>
      <c r="Z157" s="75">
        <f t="shared" si="71"/>
        <v>880.19999999999982</v>
      </c>
    </row>
    <row r="158" spans="1:26">
      <c r="A158" s="80" t="str">
        <f>Sage!A148</f>
        <v>SIEGNI ROMEO</v>
      </c>
      <c r="B158" s="71">
        <f t="shared" si="48"/>
        <v>40.59455252918287</v>
      </c>
      <c r="C158" s="72">
        <f>Sage!J148</f>
        <v>9.5173567127956379E-3</v>
      </c>
      <c r="D158" s="73">
        <f t="shared" si="49"/>
        <v>35.29961089494163</v>
      </c>
      <c r="E158" s="74">
        <f t="shared" si="50"/>
        <v>9.5173567127956379E-3</v>
      </c>
      <c r="F158" s="71">
        <f t="shared" si="51"/>
        <v>38.829571984435795</v>
      </c>
      <c r="G158" s="72">
        <f t="shared" si="52"/>
        <v>9.5173567127956379E-3</v>
      </c>
      <c r="H158" s="73">
        <f t="shared" si="53"/>
        <v>37.064591439688712</v>
      </c>
      <c r="I158" s="74">
        <f t="shared" si="54"/>
        <v>9.5173567127956379E-3</v>
      </c>
      <c r="J158" s="71">
        <f t="shared" si="55"/>
        <v>37.064591439688712</v>
      </c>
      <c r="K158" s="72">
        <f t="shared" si="56"/>
        <v>9.5173567127956379E-3</v>
      </c>
      <c r="L158" s="73">
        <f t="shared" si="57"/>
        <v>37.064591439688712</v>
      </c>
      <c r="M158" s="74">
        <f t="shared" si="58"/>
        <v>9.5173567127956379E-3</v>
      </c>
      <c r="N158" s="71">
        <f t="shared" si="59"/>
        <v>38.829571984435795</v>
      </c>
      <c r="O158" s="72">
        <f t="shared" si="60"/>
        <v>9.5173567127956379E-3</v>
      </c>
      <c r="P158" s="73">
        <f t="shared" si="61"/>
        <v>38.829571984435795</v>
      </c>
      <c r="Q158" s="74">
        <f t="shared" si="62"/>
        <v>9.5173567127956379E-3</v>
      </c>
      <c r="R158" s="71">
        <f t="shared" si="63"/>
        <v>35.29961089494163</v>
      </c>
      <c r="S158" s="72">
        <f t="shared" si="64"/>
        <v>9.5173567127956379E-3</v>
      </c>
      <c r="T158" s="73">
        <f t="shared" si="65"/>
        <v>40.59455252918287</v>
      </c>
      <c r="U158" s="74">
        <f t="shared" si="66"/>
        <v>9.5173567127956379E-3</v>
      </c>
      <c r="V158" s="71">
        <f t="shared" si="67"/>
        <v>38.829571984435795</v>
      </c>
      <c r="W158" s="72">
        <f t="shared" si="68"/>
        <v>9.5173567127956379E-3</v>
      </c>
      <c r="X158" s="73">
        <f t="shared" si="69"/>
        <v>35.29961089494163</v>
      </c>
      <c r="Y158" s="74">
        <f t="shared" si="70"/>
        <v>9.5173567127956379E-3</v>
      </c>
      <c r="Z158" s="75">
        <f t="shared" si="71"/>
        <v>453.59999999999991</v>
      </c>
    </row>
    <row r="159" spans="1:26">
      <c r="A159" s="80" t="str">
        <f>Sage!A149</f>
        <v>SIMPLICE COLBON</v>
      </c>
      <c r="B159" s="71">
        <f t="shared" si="48"/>
        <v>26.579766536964975</v>
      </c>
      <c r="C159" s="72">
        <f>Sage!J149</f>
        <v>6.231602609568572E-3</v>
      </c>
      <c r="D159" s="73">
        <f t="shared" si="49"/>
        <v>23.112840466926066</v>
      </c>
      <c r="E159" s="74">
        <f t="shared" si="50"/>
        <v>6.231602609568572E-3</v>
      </c>
      <c r="F159" s="71">
        <f t="shared" si="51"/>
        <v>25.424124513618672</v>
      </c>
      <c r="G159" s="72">
        <f t="shared" si="52"/>
        <v>6.231602609568572E-3</v>
      </c>
      <c r="H159" s="73">
        <f t="shared" si="53"/>
        <v>24.268482490272369</v>
      </c>
      <c r="I159" s="74">
        <f t="shared" si="54"/>
        <v>6.231602609568572E-3</v>
      </c>
      <c r="J159" s="71">
        <f t="shared" si="55"/>
        <v>24.268482490272369</v>
      </c>
      <c r="K159" s="72">
        <f t="shared" si="56"/>
        <v>6.231602609568572E-3</v>
      </c>
      <c r="L159" s="73">
        <f t="shared" si="57"/>
        <v>24.268482490272369</v>
      </c>
      <c r="M159" s="74">
        <f t="shared" si="58"/>
        <v>6.231602609568572E-3</v>
      </c>
      <c r="N159" s="71">
        <f t="shared" si="59"/>
        <v>25.424124513618672</v>
      </c>
      <c r="O159" s="72">
        <f t="shared" si="60"/>
        <v>6.231602609568572E-3</v>
      </c>
      <c r="P159" s="73">
        <f t="shared" si="61"/>
        <v>25.424124513618672</v>
      </c>
      <c r="Q159" s="74">
        <f t="shared" si="62"/>
        <v>6.231602609568572E-3</v>
      </c>
      <c r="R159" s="71">
        <f t="shared" si="63"/>
        <v>23.112840466926066</v>
      </c>
      <c r="S159" s="72">
        <f t="shared" si="64"/>
        <v>6.231602609568572E-3</v>
      </c>
      <c r="T159" s="73">
        <f t="shared" si="65"/>
        <v>26.579766536964975</v>
      </c>
      <c r="U159" s="74">
        <f t="shared" si="66"/>
        <v>6.231602609568572E-3</v>
      </c>
      <c r="V159" s="71">
        <f t="shared" si="67"/>
        <v>25.424124513618672</v>
      </c>
      <c r="W159" s="72">
        <f t="shared" si="68"/>
        <v>6.231602609568572E-3</v>
      </c>
      <c r="X159" s="73">
        <f t="shared" si="69"/>
        <v>23.112840466926066</v>
      </c>
      <c r="Y159" s="74">
        <f t="shared" si="70"/>
        <v>6.231602609568572E-3</v>
      </c>
      <c r="Z159" s="75">
        <f t="shared" si="71"/>
        <v>296.99999999999989</v>
      </c>
    </row>
    <row r="160" spans="1:26">
      <c r="A160" s="80" t="str">
        <f>Sage!A150</f>
        <v>SOBZE PATRICE</v>
      </c>
      <c r="B160" s="71">
        <f t="shared" si="48"/>
        <v>6.2824902723735407</v>
      </c>
      <c r="C160" s="72">
        <f>Sage!J150</f>
        <v>1.4729242531707537E-3</v>
      </c>
      <c r="D160" s="73">
        <f t="shared" si="49"/>
        <v>5.4630350194552539</v>
      </c>
      <c r="E160" s="74">
        <f t="shared" si="50"/>
        <v>1.4729242531707537E-3</v>
      </c>
      <c r="F160" s="71">
        <f t="shared" si="51"/>
        <v>6.0093385214007791</v>
      </c>
      <c r="G160" s="72">
        <f t="shared" si="52"/>
        <v>1.4729242531707537E-3</v>
      </c>
      <c r="H160" s="73">
        <f t="shared" si="53"/>
        <v>5.7361867704280156</v>
      </c>
      <c r="I160" s="74">
        <f t="shared" si="54"/>
        <v>1.4729242531707537E-3</v>
      </c>
      <c r="J160" s="71">
        <f t="shared" si="55"/>
        <v>5.7361867704280156</v>
      </c>
      <c r="K160" s="72">
        <f t="shared" si="56"/>
        <v>1.4729242531707537E-3</v>
      </c>
      <c r="L160" s="73">
        <f t="shared" si="57"/>
        <v>5.7361867704280156</v>
      </c>
      <c r="M160" s="74">
        <f t="shared" si="58"/>
        <v>1.4729242531707537E-3</v>
      </c>
      <c r="N160" s="71">
        <f t="shared" si="59"/>
        <v>6.0093385214007791</v>
      </c>
      <c r="O160" s="72">
        <f t="shared" si="60"/>
        <v>1.4729242531707537E-3</v>
      </c>
      <c r="P160" s="73">
        <f t="shared" si="61"/>
        <v>6.0093385214007791</v>
      </c>
      <c r="Q160" s="74">
        <f t="shared" si="62"/>
        <v>1.4729242531707537E-3</v>
      </c>
      <c r="R160" s="71">
        <f t="shared" si="63"/>
        <v>5.4630350194552539</v>
      </c>
      <c r="S160" s="72">
        <f t="shared" si="64"/>
        <v>1.4729242531707537E-3</v>
      </c>
      <c r="T160" s="73">
        <f t="shared" si="65"/>
        <v>6.2824902723735407</v>
      </c>
      <c r="U160" s="74">
        <f t="shared" si="66"/>
        <v>1.4729242531707537E-3</v>
      </c>
      <c r="V160" s="71">
        <f t="shared" si="67"/>
        <v>6.0093385214007791</v>
      </c>
      <c r="W160" s="72">
        <f t="shared" si="68"/>
        <v>1.4729242531707537E-3</v>
      </c>
      <c r="X160" s="73">
        <f t="shared" si="69"/>
        <v>5.4630350194552539</v>
      </c>
      <c r="Y160" s="74">
        <f t="shared" si="70"/>
        <v>1.4729242531707537E-3</v>
      </c>
      <c r="Z160" s="75">
        <f t="shared" si="71"/>
        <v>70.2</v>
      </c>
    </row>
    <row r="161" spans="1:26">
      <c r="A161" s="80" t="str">
        <f>Sage!A151</f>
        <v>SOCLE CORENTIN</v>
      </c>
      <c r="B161" s="71">
        <f t="shared" si="48"/>
        <v>75.873151750972767</v>
      </c>
      <c r="C161" s="72">
        <f>Sage!J151</f>
        <v>1.7788392903677563E-2</v>
      </c>
      <c r="D161" s="73">
        <f t="shared" si="49"/>
        <v>65.976653696498062</v>
      </c>
      <c r="E161" s="74">
        <f t="shared" si="50"/>
        <v>1.7788392903677563E-2</v>
      </c>
      <c r="F161" s="71">
        <f t="shared" si="51"/>
        <v>72.574319066147865</v>
      </c>
      <c r="G161" s="72">
        <f t="shared" si="52"/>
        <v>1.7788392903677563E-2</v>
      </c>
      <c r="H161" s="73">
        <f t="shared" si="53"/>
        <v>69.275486381322963</v>
      </c>
      <c r="I161" s="74">
        <f t="shared" si="54"/>
        <v>1.7788392903677563E-2</v>
      </c>
      <c r="J161" s="71">
        <f t="shared" si="55"/>
        <v>69.275486381322963</v>
      </c>
      <c r="K161" s="72">
        <f t="shared" si="56"/>
        <v>1.7788392903677563E-2</v>
      </c>
      <c r="L161" s="73">
        <f t="shared" si="57"/>
        <v>69.275486381322963</v>
      </c>
      <c r="M161" s="74">
        <f t="shared" si="58"/>
        <v>1.7788392903677563E-2</v>
      </c>
      <c r="N161" s="71">
        <f t="shared" si="59"/>
        <v>72.574319066147865</v>
      </c>
      <c r="O161" s="72">
        <f t="shared" si="60"/>
        <v>1.7788392903677563E-2</v>
      </c>
      <c r="P161" s="73">
        <f t="shared" si="61"/>
        <v>72.574319066147865</v>
      </c>
      <c r="Q161" s="74">
        <f t="shared" si="62"/>
        <v>1.7788392903677563E-2</v>
      </c>
      <c r="R161" s="71">
        <f t="shared" si="63"/>
        <v>65.976653696498062</v>
      </c>
      <c r="S161" s="72">
        <f t="shared" si="64"/>
        <v>1.7788392903677563E-2</v>
      </c>
      <c r="T161" s="73">
        <f t="shared" si="65"/>
        <v>75.873151750972767</v>
      </c>
      <c r="U161" s="74">
        <f t="shared" si="66"/>
        <v>1.7788392903677563E-2</v>
      </c>
      <c r="V161" s="71">
        <f t="shared" si="67"/>
        <v>72.574319066147865</v>
      </c>
      <c r="W161" s="72">
        <f t="shared" si="68"/>
        <v>1.7788392903677563E-2</v>
      </c>
      <c r="X161" s="73">
        <f t="shared" si="69"/>
        <v>65.976653696498062</v>
      </c>
      <c r="Y161" s="74">
        <f t="shared" si="70"/>
        <v>1.7788392903677563E-2</v>
      </c>
      <c r="Z161" s="75">
        <f t="shared" si="71"/>
        <v>847.79999999999984</v>
      </c>
    </row>
    <row r="162" spans="1:26">
      <c r="A162" s="80" t="str">
        <f>Sage!A152</f>
        <v>SODIREC</v>
      </c>
      <c r="B162" s="71">
        <f t="shared" si="48"/>
        <v>2.4163424124513617</v>
      </c>
      <c r="C162" s="72">
        <f>Sage!J152</f>
        <v>5.6650932814259749E-4</v>
      </c>
      <c r="D162" s="73">
        <f t="shared" si="49"/>
        <v>2.1011673151750974</v>
      </c>
      <c r="E162" s="74">
        <f t="shared" si="50"/>
        <v>5.6650932814259749E-4</v>
      </c>
      <c r="F162" s="71">
        <f t="shared" si="51"/>
        <v>2.3112840466926068</v>
      </c>
      <c r="G162" s="72">
        <f t="shared" si="52"/>
        <v>5.6650932814259749E-4</v>
      </c>
      <c r="H162" s="73">
        <f t="shared" si="53"/>
        <v>2.2062256809338519</v>
      </c>
      <c r="I162" s="74">
        <f t="shared" si="54"/>
        <v>5.6650932814259749E-4</v>
      </c>
      <c r="J162" s="71">
        <f t="shared" si="55"/>
        <v>2.2062256809338519</v>
      </c>
      <c r="K162" s="72">
        <f t="shared" si="56"/>
        <v>5.6650932814259749E-4</v>
      </c>
      <c r="L162" s="73">
        <f t="shared" si="57"/>
        <v>2.2062256809338519</v>
      </c>
      <c r="M162" s="74">
        <f t="shared" si="58"/>
        <v>5.6650932814259749E-4</v>
      </c>
      <c r="N162" s="71">
        <f t="shared" si="59"/>
        <v>2.3112840466926068</v>
      </c>
      <c r="O162" s="72">
        <f t="shared" si="60"/>
        <v>5.6650932814259749E-4</v>
      </c>
      <c r="P162" s="73">
        <f t="shared" si="61"/>
        <v>2.3112840466926068</v>
      </c>
      <c r="Q162" s="74">
        <f t="shared" si="62"/>
        <v>5.6650932814259749E-4</v>
      </c>
      <c r="R162" s="71">
        <f t="shared" si="63"/>
        <v>2.1011673151750974</v>
      </c>
      <c r="S162" s="72">
        <f t="shared" si="64"/>
        <v>5.6650932814259749E-4</v>
      </c>
      <c r="T162" s="73">
        <f t="shared" si="65"/>
        <v>2.4163424124513617</v>
      </c>
      <c r="U162" s="74">
        <f t="shared" si="66"/>
        <v>5.6650932814259749E-4</v>
      </c>
      <c r="V162" s="71">
        <f t="shared" si="67"/>
        <v>2.3112840466926068</v>
      </c>
      <c r="W162" s="72">
        <f t="shared" si="68"/>
        <v>5.6650932814259749E-4</v>
      </c>
      <c r="X162" s="73">
        <f t="shared" si="69"/>
        <v>2.1011673151750974</v>
      </c>
      <c r="Y162" s="74">
        <f t="shared" si="70"/>
        <v>5.6650932814259749E-4</v>
      </c>
      <c r="Z162" s="75">
        <f t="shared" si="71"/>
        <v>26.999999999999993</v>
      </c>
    </row>
    <row r="163" spans="1:26">
      <c r="A163" s="80" t="str">
        <f>Sage!A153</f>
        <v>SOLANGE</v>
      </c>
      <c r="B163" s="71">
        <f t="shared" si="48"/>
        <v>12.564980544747081</v>
      </c>
      <c r="C163" s="72">
        <f>Sage!J153</f>
        <v>2.9458485063415074E-3</v>
      </c>
      <c r="D163" s="73">
        <f t="shared" si="49"/>
        <v>10.926070038910508</v>
      </c>
      <c r="E163" s="74">
        <f t="shared" si="50"/>
        <v>2.9458485063415074E-3</v>
      </c>
      <c r="F163" s="71">
        <f t="shared" si="51"/>
        <v>12.018677042801558</v>
      </c>
      <c r="G163" s="72">
        <f t="shared" si="52"/>
        <v>2.9458485063415074E-3</v>
      </c>
      <c r="H163" s="73">
        <f t="shared" si="53"/>
        <v>11.472373540856031</v>
      </c>
      <c r="I163" s="74">
        <f t="shared" si="54"/>
        <v>2.9458485063415074E-3</v>
      </c>
      <c r="J163" s="71">
        <f t="shared" si="55"/>
        <v>11.472373540856031</v>
      </c>
      <c r="K163" s="72">
        <f t="shared" si="56"/>
        <v>2.9458485063415074E-3</v>
      </c>
      <c r="L163" s="73">
        <f t="shared" si="57"/>
        <v>11.472373540856031</v>
      </c>
      <c r="M163" s="74">
        <f t="shared" si="58"/>
        <v>2.9458485063415074E-3</v>
      </c>
      <c r="N163" s="71">
        <f t="shared" si="59"/>
        <v>12.018677042801558</v>
      </c>
      <c r="O163" s="72">
        <f t="shared" si="60"/>
        <v>2.9458485063415074E-3</v>
      </c>
      <c r="P163" s="73">
        <f t="shared" si="61"/>
        <v>12.018677042801558</v>
      </c>
      <c r="Q163" s="74">
        <f t="shared" si="62"/>
        <v>2.9458485063415074E-3</v>
      </c>
      <c r="R163" s="71">
        <f t="shared" si="63"/>
        <v>10.926070038910508</v>
      </c>
      <c r="S163" s="72">
        <f t="shared" si="64"/>
        <v>2.9458485063415074E-3</v>
      </c>
      <c r="T163" s="73">
        <f t="shared" si="65"/>
        <v>12.564980544747081</v>
      </c>
      <c r="U163" s="74">
        <f t="shared" si="66"/>
        <v>2.9458485063415074E-3</v>
      </c>
      <c r="V163" s="71">
        <f t="shared" si="67"/>
        <v>12.018677042801558</v>
      </c>
      <c r="W163" s="72">
        <f t="shared" si="68"/>
        <v>2.9458485063415074E-3</v>
      </c>
      <c r="X163" s="73">
        <f t="shared" si="69"/>
        <v>10.926070038910508</v>
      </c>
      <c r="Y163" s="74">
        <f t="shared" si="70"/>
        <v>2.9458485063415074E-3</v>
      </c>
      <c r="Z163" s="75">
        <f t="shared" si="71"/>
        <v>140.4</v>
      </c>
    </row>
    <row r="164" spans="1:26">
      <c r="A164" s="80" t="str">
        <f>Sage!A154</f>
        <v>SOLEIL</v>
      </c>
      <c r="B164" s="71">
        <f t="shared" si="48"/>
        <v>6.2824902723735407</v>
      </c>
      <c r="C164" s="72">
        <f>Sage!J154</f>
        <v>1.4729242531707537E-3</v>
      </c>
      <c r="D164" s="73">
        <f t="shared" si="49"/>
        <v>5.4630350194552539</v>
      </c>
      <c r="E164" s="74">
        <f t="shared" si="50"/>
        <v>1.4729242531707537E-3</v>
      </c>
      <c r="F164" s="71">
        <f t="shared" si="51"/>
        <v>6.0093385214007791</v>
      </c>
      <c r="G164" s="72">
        <f t="shared" si="52"/>
        <v>1.4729242531707537E-3</v>
      </c>
      <c r="H164" s="73">
        <f t="shared" si="53"/>
        <v>5.7361867704280156</v>
      </c>
      <c r="I164" s="74">
        <f t="shared" si="54"/>
        <v>1.4729242531707537E-3</v>
      </c>
      <c r="J164" s="71">
        <f t="shared" si="55"/>
        <v>5.7361867704280156</v>
      </c>
      <c r="K164" s="72">
        <f t="shared" si="56"/>
        <v>1.4729242531707537E-3</v>
      </c>
      <c r="L164" s="73">
        <f t="shared" si="57"/>
        <v>5.7361867704280156</v>
      </c>
      <c r="M164" s="74">
        <f t="shared" si="58"/>
        <v>1.4729242531707537E-3</v>
      </c>
      <c r="N164" s="71">
        <f t="shared" si="59"/>
        <v>6.0093385214007791</v>
      </c>
      <c r="O164" s="72">
        <f t="shared" si="60"/>
        <v>1.4729242531707537E-3</v>
      </c>
      <c r="P164" s="73">
        <f t="shared" si="61"/>
        <v>6.0093385214007791</v>
      </c>
      <c r="Q164" s="74">
        <f t="shared" si="62"/>
        <v>1.4729242531707537E-3</v>
      </c>
      <c r="R164" s="71">
        <f t="shared" si="63"/>
        <v>5.4630350194552539</v>
      </c>
      <c r="S164" s="72">
        <f t="shared" si="64"/>
        <v>1.4729242531707537E-3</v>
      </c>
      <c r="T164" s="73">
        <f t="shared" si="65"/>
        <v>6.2824902723735407</v>
      </c>
      <c r="U164" s="74">
        <f t="shared" si="66"/>
        <v>1.4729242531707537E-3</v>
      </c>
      <c r="V164" s="71">
        <f t="shared" si="67"/>
        <v>6.0093385214007791</v>
      </c>
      <c r="W164" s="72">
        <f t="shared" si="68"/>
        <v>1.4729242531707537E-3</v>
      </c>
      <c r="X164" s="73">
        <f t="shared" si="69"/>
        <v>5.4630350194552539</v>
      </c>
      <c r="Y164" s="74">
        <f t="shared" si="70"/>
        <v>1.4729242531707537E-3</v>
      </c>
      <c r="Z164" s="75">
        <f t="shared" si="71"/>
        <v>70.2</v>
      </c>
    </row>
    <row r="165" spans="1:26">
      <c r="A165" s="80" t="str">
        <f>Sage!A155</f>
        <v>SOP JOSEPH NGODI</v>
      </c>
      <c r="B165" s="71">
        <f t="shared" si="48"/>
        <v>14.739688715953307</v>
      </c>
      <c r="C165" s="72">
        <f>Sage!J155</f>
        <v>3.4557069016698449E-3</v>
      </c>
      <c r="D165" s="73">
        <f t="shared" si="49"/>
        <v>12.817120622568094</v>
      </c>
      <c r="E165" s="74">
        <f t="shared" si="50"/>
        <v>3.4557069016698449E-3</v>
      </c>
      <c r="F165" s="71">
        <f t="shared" si="51"/>
        <v>14.098832684824902</v>
      </c>
      <c r="G165" s="72">
        <f t="shared" si="52"/>
        <v>3.4557069016698449E-3</v>
      </c>
      <c r="H165" s="73">
        <f t="shared" si="53"/>
        <v>13.457976653696498</v>
      </c>
      <c r="I165" s="74">
        <f t="shared" si="54"/>
        <v>3.4557069016698449E-3</v>
      </c>
      <c r="J165" s="71">
        <f t="shared" si="55"/>
        <v>13.457976653696498</v>
      </c>
      <c r="K165" s="72">
        <f t="shared" si="56"/>
        <v>3.4557069016698449E-3</v>
      </c>
      <c r="L165" s="73">
        <f t="shared" si="57"/>
        <v>13.457976653696498</v>
      </c>
      <c r="M165" s="74">
        <f t="shared" si="58"/>
        <v>3.4557069016698449E-3</v>
      </c>
      <c r="N165" s="71">
        <f t="shared" si="59"/>
        <v>14.098832684824902</v>
      </c>
      <c r="O165" s="72">
        <f t="shared" si="60"/>
        <v>3.4557069016698449E-3</v>
      </c>
      <c r="P165" s="73">
        <f t="shared" si="61"/>
        <v>14.098832684824902</v>
      </c>
      <c r="Q165" s="74">
        <f t="shared" si="62"/>
        <v>3.4557069016698449E-3</v>
      </c>
      <c r="R165" s="71">
        <f t="shared" si="63"/>
        <v>12.817120622568094</v>
      </c>
      <c r="S165" s="72">
        <f t="shared" si="64"/>
        <v>3.4557069016698449E-3</v>
      </c>
      <c r="T165" s="73">
        <f t="shared" si="65"/>
        <v>14.739688715953307</v>
      </c>
      <c r="U165" s="74">
        <f t="shared" si="66"/>
        <v>3.4557069016698449E-3</v>
      </c>
      <c r="V165" s="71">
        <f t="shared" si="67"/>
        <v>14.098832684824902</v>
      </c>
      <c r="W165" s="72">
        <f t="shared" si="68"/>
        <v>3.4557069016698449E-3</v>
      </c>
      <c r="X165" s="73">
        <f t="shared" si="69"/>
        <v>12.817120622568094</v>
      </c>
      <c r="Y165" s="74">
        <f t="shared" si="70"/>
        <v>3.4557069016698449E-3</v>
      </c>
      <c r="Z165" s="75">
        <f t="shared" si="71"/>
        <v>164.7</v>
      </c>
    </row>
    <row r="166" spans="1:26">
      <c r="A166" s="80" t="str">
        <f>Sage!A156</f>
        <v>STE LES TRANSACTIONS BAREZI SARL</v>
      </c>
      <c r="B166" s="71">
        <f t="shared" si="48"/>
        <v>101.96964980544746</v>
      </c>
      <c r="C166" s="72">
        <f>Sage!J156</f>
        <v>2.3906693647617615E-2</v>
      </c>
      <c r="D166" s="73">
        <f t="shared" si="49"/>
        <v>88.669260700389103</v>
      </c>
      <c r="E166" s="74">
        <f t="shared" si="50"/>
        <v>2.3906693647617615E-2</v>
      </c>
      <c r="F166" s="71">
        <f t="shared" si="51"/>
        <v>97.536186770428017</v>
      </c>
      <c r="G166" s="72">
        <f t="shared" si="52"/>
        <v>2.3906693647617615E-2</v>
      </c>
      <c r="H166" s="73">
        <f t="shared" si="53"/>
        <v>93.10272373540856</v>
      </c>
      <c r="I166" s="74">
        <f t="shared" si="54"/>
        <v>2.3906693647617615E-2</v>
      </c>
      <c r="J166" s="71">
        <f t="shared" si="55"/>
        <v>93.10272373540856</v>
      </c>
      <c r="K166" s="72">
        <f t="shared" si="56"/>
        <v>2.3906693647617615E-2</v>
      </c>
      <c r="L166" s="73">
        <f t="shared" si="57"/>
        <v>93.10272373540856</v>
      </c>
      <c r="M166" s="74">
        <f t="shared" si="58"/>
        <v>2.3906693647617615E-2</v>
      </c>
      <c r="N166" s="71">
        <f t="shared" si="59"/>
        <v>97.536186770428017</v>
      </c>
      <c r="O166" s="72">
        <f t="shared" si="60"/>
        <v>2.3906693647617615E-2</v>
      </c>
      <c r="P166" s="73">
        <f t="shared" si="61"/>
        <v>97.536186770428017</v>
      </c>
      <c r="Q166" s="74">
        <f t="shared" si="62"/>
        <v>2.3906693647617615E-2</v>
      </c>
      <c r="R166" s="71">
        <f t="shared" si="63"/>
        <v>88.669260700389103</v>
      </c>
      <c r="S166" s="72">
        <f t="shared" si="64"/>
        <v>2.3906693647617615E-2</v>
      </c>
      <c r="T166" s="73">
        <f t="shared" si="65"/>
        <v>101.96964980544746</v>
      </c>
      <c r="U166" s="74">
        <f t="shared" si="66"/>
        <v>2.3906693647617615E-2</v>
      </c>
      <c r="V166" s="71">
        <f t="shared" si="67"/>
        <v>97.536186770428017</v>
      </c>
      <c r="W166" s="72">
        <f t="shared" si="68"/>
        <v>2.3906693647617615E-2</v>
      </c>
      <c r="X166" s="73">
        <f t="shared" si="69"/>
        <v>88.669260700389103</v>
      </c>
      <c r="Y166" s="74">
        <f t="shared" si="70"/>
        <v>2.3906693647617615E-2</v>
      </c>
      <c r="Z166" s="75">
        <f t="shared" si="71"/>
        <v>1139.4000000000001</v>
      </c>
    </row>
    <row r="167" spans="1:26">
      <c r="A167" s="80" t="str">
        <f>Sage!A157</f>
        <v>T H B TERGAL</v>
      </c>
      <c r="B167" s="71">
        <f t="shared" si="48"/>
        <v>5.3159533073929941</v>
      </c>
      <c r="C167" s="72">
        <f>Sage!J157</f>
        <v>1.2463205219137143E-3</v>
      </c>
      <c r="D167" s="73">
        <f t="shared" si="49"/>
        <v>4.6225680933852127</v>
      </c>
      <c r="E167" s="74">
        <f t="shared" si="50"/>
        <v>1.2463205219137143E-3</v>
      </c>
      <c r="F167" s="71">
        <f t="shared" si="51"/>
        <v>5.0848249027237342</v>
      </c>
      <c r="G167" s="72">
        <f t="shared" si="52"/>
        <v>1.2463205219137143E-3</v>
      </c>
      <c r="H167" s="73">
        <f t="shared" si="53"/>
        <v>4.8536964980544735</v>
      </c>
      <c r="I167" s="74">
        <f t="shared" si="54"/>
        <v>1.2463205219137143E-3</v>
      </c>
      <c r="J167" s="71">
        <f t="shared" si="55"/>
        <v>4.8536964980544735</v>
      </c>
      <c r="K167" s="72">
        <f t="shared" si="56"/>
        <v>1.2463205219137143E-3</v>
      </c>
      <c r="L167" s="73">
        <f t="shared" si="57"/>
        <v>4.8536964980544735</v>
      </c>
      <c r="M167" s="74">
        <f t="shared" si="58"/>
        <v>1.2463205219137143E-3</v>
      </c>
      <c r="N167" s="71">
        <f t="shared" si="59"/>
        <v>5.0848249027237342</v>
      </c>
      <c r="O167" s="72">
        <f t="shared" si="60"/>
        <v>1.2463205219137143E-3</v>
      </c>
      <c r="P167" s="73">
        <f t="shared" si="61"/>
        <v>5.0848249027237342</v>
      </c>
      <c r="Q167" s="74">
        <f t="shared" si="62"/>
        <v>1.2463205219137143E-3</v>
      </c>
      <c r="R167" s="71">
        <f t="shared" si="63"/>
        <v>4.6225680933852127</v>
      </c>
      <c r="S167" s="72">
        <f t="shared" si="64"/>
        <v>1.2463205219137143E-3</v>
      </c>
      <c r="T167" s="73">
        <f t="shared" si="65"/>
        <v>5.3159533073929941</v>
      </c>
      <c r="U167" s="74">
        <f t="shared" si="66"/>
        <v>1.2463205219137143E-3</v>
      </c>
      <c r="V167" s="71">
        <f t="shared" si="67"/>
        <v>5.0848249027237342</v>
      </c>
      <c r="W167" s="72">
        <f t="shared" si="68"/>
        <v>1.2463205219137143E-3</v>
      </c>
      <c r="X167" s="73">
        <f t="shared" si="69"/>
        <v>4.6225680933852127</v>
      </c>
      <c r="Y167" s="74">
        <f t="shared" si="70"/>
        <v>1.2463205219137143E-3</v>
      </c>
      <c r="Z167" s="75">
        <f t="shared" si="71"/>
        <v>59.399999999999977</v>
      </c>
    </row>
    <row r="168" spans="1:26">
      <c r="A168" s="80" t="str">
        <f>Sage!A158</f>
        <v>TADE BLAISE HERVE</v>
      </c>
      <c r="B168" s="71">
        <f t="shared" si="48"/>
        <v>12.081712062256807</v>
      </c>
      <c r="C168" s="72">
        <f>Sage!J158</f>
        <v>2.8325466407129875E-3</v>
      </c>
      <c r="D168" s="73">
        <f t="shared" si="49"/>
        <v>10.505836575875486</v>
      </c>
      <c r="E168" s="74">
        <f t="shared" si="50"/>
        <v>2.8325466407129875E-3</v>
      </c>
      <c r="F168" s="71">
        <f t="shared" si="51"/>
        <v>11.556420233463035</v>
      </c>
      <c r="G168" s="72">
        <f t="shared" si="52"/>
        <v>2.8325466407129875E-3</v>
      </c>
      <c r="H168" s="73">
        <f t="shared" si="53"/>
        <v>11.031128404669259</v>
      </c>
      <c r="I168" s="74">
        <f t="shared" si="54"/>
        <v>2.8325466407129875E-3</v>
      </c>
      <c r="J168" s="71">
        <f t="shared" si="55"/>
        <v>11.031128404669259</v>
      </c>
      <c r="K168" s="72">
        <f t="shared" si="56"/>
        <v>2.8325466407129875E-3</v>
      </c>
      <c r="L168" s="73">
        <f t="shared" si="57"/>
        <v>11.031128404669259</v>
      </c>
      <c r="M168" s="74">
        <f t="shared" si="58"/>
        <v>2.8325466407129875E-3</v>
      </c>
      <c r="N168" s="71">
        <f t="shared" si="59"/>
        <v>11.556420233463035</v>
      </c>
      <c r="O168" s="72">
        <f t="shared" si="60"/>
        <v>2.8325466407129875E-3</v>
      </c>
      <c r="P168" s="73">
        <f t="shared" si="61"/>
        <v>11.556420233463035</v>
      </c>
      <c r="Q168" s="74">
        <f t="shared" si="62"/>
        <v>2.8325466407129875E-3</v>
      </c>
      <c r="R168" s="71">
        <f t="shared" si="63"/>
        <v>10.505836575875486</v>
      </c>
      <c r="S168" s="72">
        <f t="shared" si="64"/>
        <v>2.8325466407129875E-3</v>
      </c>
      <c r="T168" s="73">
        <f t="shared" si="65"/>
        <v>12.081712062256807</v>
      </c>
      <c r="U168" s="74">
        <f t="shared" si="66"/>
        <v>2.8325466407129875E-3</v>
      </c>
      <c r="V168" s="71">
        <f t="shared" si="67"/>
        <v>11.556420233463035</v>
      </c>
      <c r="W168" s="72">
        <f t="shared" si="68"/>
        <v>2.8325466407129875E-3</v>
      </c>
      <c r="X168" s="73">
        <f t="shared" si="69"/>
        <v>10.505836575875486</v>
      </c>
      <c r="Y168" s="74">
        <f t="shared" si="70"/>
        <v>2.8325466407129875E-3</v>
      </c>
      <c r="Z168" s="75">
        <f t="shared" si="71"/>
        <v>134.99999999999997</v>
      </c>
    </row>
    <row r="169" spans="1:26">
      <c r="A169" s="80" t="str">
        <f>Sage!A159</f>
        <v>TAGAN BEAUDELAIRE</v>
      </c>
      <c r="B169" s="71">
        <f t="shared" si="48"/>
        <v>17.397665369649804</v>
      </c>
      <c r="C169" s="72">
        <f>Sage!J159</f>
        <v>4.0788671626267019E-3</v>
      </c>
      <c r="D169" s="73">
        <f t="shared" si="49"/>
        <v>15.1284046692607</v>
      </c>
      <c r="E169" s="74">
        <f t="shared" si="50"/>
        <v>4.0788671626267019E-3</v>
      </c>
      <c r="F169" s="71">
        <f t="shared" si="51"/>
        <v>16.641245136186768</v>
      </c>
      <c r="G169" s="72">
        <f t="shared" si="52"/>
        <v>4.0788671626267019E-3</v>
      </c>
      <c r="H169" s="73">
        <f t="shared" si="53"/>
        <v>15.884824902723734</v>
      </c>
      <c r="I169" s="74">
        <f t="shared" si="54"/>
        <v>4.0788671626267019E-3</v>
      </c>
      <c r="J169" s="71">
        <f t="shared" si="55"/>
        <v>15.884824902723734</v>
      </c>
      <c r="K169" s="72">
        <f t="shared" si="56"/>
        <v>4.0788671626267019E-3</v>
      </c>
      <c r="L169" s="73">
        <f t="shared" si="57"/>
        <v>15.884824902723734</v>
      </c>
      <c r="M169" s="74">
        <f t="shared" si="58"/>
        <v>4.0788671626267019E-3</v>
      </c>
      <c r="N169" s="71">
        <f t="shared" si="59"/>
        <v>16.641245136186768</v>
      </c>
      <c r="O169" s="72">
        <f t="shared" si="60"/>
        <v>4.0788671626267019E-3</v>
      </c>
      <c r="P169" s="73">
        <f t="shared" si="61"/>
        <v>16.641245136186768</v>
      </c>
      <c r="Q169" s="74">
        <f t="shared" si="62"/>
        <v>4.0788671626267019E-3</v>
      </c>
      <c r="R169" s="71">
        <f t="shared" si="63"/>
        <v>15.1284046692607</v>
      </c>
      <c r="S169" s="72">
        <f t="shared" si="64"/>
        <v>4.0788671626267019E-3</v>
      </c>
      <c r="T169" s="73">
        <f t="shared" si="65"/>
        <v>17.397665369649804</v>
      </c>
      <c r="U169" s="74">
        <f t="shared" si="66"/>
        <v>4.0788671626267019E-3</v>
      </c>
      <c r="V169" s="71">
        <f t="shared" si="67"/>
        <v>16.641245136186768</v>
      </c>
      <c r="W169" s="72">
        <f t="shared" si="68"/>
        <v>4.0788671626267019E-3</v>
      </c>
      <c r="X169" s="73">
        <f t="shared" si="69"/>
        <v>15.1284046692607</v>
      </c>
      <c r="Y169" s="74">
        <f t="shared" si="70"/>
        <v>4.0788671626267019E-3</v>
      </c>
      <c r="Z169" s="75">
        <f t="shared" si="71"/>
        <v>194.4</v>
      </c>
    </row>
    <row r="170" spans="1:26">
      <c r="A170" s="80" t="str">
        <f>Sage!A160</f>
        <v>TAGNE GILBERT</v>
      </c>
      <c r="B170" s="71">
        <f t="shared" si="48"/>
        <v>31.412451361867699</v>
      </c>
      <c r="C170" s="72">
        <f>Sage!J160</f>
        <v>7.364621265853767E-3</v>
      </c>
      <c r="D170" s="73">
        <f t="shared" si="49"/>
        <v>27.315175097276263</v>
      </c>
      <c r="E170" s="74">
        <f t="shared" si="50"/>
        <v>7.364621265853767E-3</v>
      </c>
      <c r="F170" s="71">
        <f t="shared" si="51"/>
        <v>30.046692607003887</v>
      </c>
      <c r="G170" s="72">
        <f t="shared" si="52"/>
        <v>7.364621265853767E-3</v>
      </c>
      <c r="H170" s="73">
        <f t="shared" si="53"/>
        <v>28.680933852140072</v>
      </c>
      <c r="I170" s="74">
        <f t="shared" si="54"/>
        <v>7.364621265853767E-3</v>
      </c>
      <c r="J170" s="71">
        <f t="shared" si="55"/>
        <v>28.680933852140072</v>
      </c>
      <c r="K170" s="72">
        <f t="shared" si="56"/>
        <v>7.364621265853767E-3</v>
      </c>
      <c r="L170" s="73">
        <f t="shared" si="57"/>
        <v>28.680933852140072</v>
      </c>
      <c r="M170" s="74">
        <f t="shared" si="58"/>
        <v>7.364621265853767E-3</v>
      </c>
      <c r="N170" s="71">
        <f t="shared" si="59"/>
        <v>30.046692607003887</v>
      </c>
      <c r="O170" s="72">
        <f t="shared" si="60"/>
        <v>7.364621265853767E-3</v>
      </c>
      <c r="P170" s="73">
        <f t="shared" si="61"/>
        <v>30.046692607003887</v>
      </c>
      <c r="Q170" s="74">
        <f t="shared" si="62"/>
        <v>7.364621265853767E-3</v>
      </c>
      <c r="R170" s="71">
        <f t="shared" si="63"/>
        <v>27.315175097276263</v>
      </c>
      <c r="S170" s="72">
        <f t="shared" si="64"/>
        <v>7.364621265853767E-3</v>
      </c>
      <c r="T170" s="73">
        <f t="shared" si="65"/>
        <v>31.412451361867699</v>
      </c>
      <c r="U170" s="74">
        <f t="shared" si="66"/>
        <v>7.364621265853767E-3</v>
      </c>
      <c r="V170" s="71">
        <f t="shared" si="67"/>
        <v>30.046692607003887</v>
      </c>
      <c r="W170" s="72">
        <f t="shared" si="68"/>
        <v>7.364621265853767E-3</v>
      </c>
      <c r="X170" s="73">
        <f t="shared" si="69"/>
        <v>27.315175097276263</v>
      </c>
      <c r="Y170" s="74">
        <f t="shared" si="70"/>
        <v>7.364621265853767E-3</v>
      </c>
      <c r="Z170" s="75">
        <f t="shared" si="71"/>
        <v>350.99999999999989</v>
      </c>
    </row>
    <row r="171" spans="1:26">
      <c r="A171" s="80" t="str">
        <f>Sage!A161</f>
        <v>TAKOU DAKAR</v>
      </c>
      <c r="B171" s="71">
        <f t="shared" si="48"/>
        <v>52.676264591439676</v>
      </c>
      <c r="C171" s="72">
        <f>Sage!J161</f>
        <v>1.2349903353508624E-2</v>
      </c>
      <c r="D171" s="73">
        <f t="shared" si="49"/>
        <v>45.805447470817114</v>
      </c>
      <c r="E171" s="74">
        <f t="shared" si="50"/>
        <v>1.2349903353508624E-2</v>
      </c>
      <c r="F171" s="71">
        <f t="shared" si="51"/>
        <v>50.385992217898824</v>
      </c>
      <c r="G171" s="72">
        <f t="shared" si="52"/>
        <v>1.2349903353508624E-2</v>
      </c>
      <c r="H171" s="73">
        <f t="shared" si="53"/>
        <v>48.095719844357966</v>
      </c>
      <c r="I171" s="74">
        <f t="shared" si="54"/>
        <v>1.2349903353508624E-2</v>
      </c>
      <c r="J171" s="71">
        <f t="shared" si="55"/>
        <v>48.095719844357966</v>
      </c>
      <c r="K171" s="72">
        <f t="shared" si="56"/>
        <v>1.2349903353508624E-2</v>
      </c>
      <c r="L171" s="73">
        <f t="shared" si="57"/>
        <v>48.095719844357966</v>
      </c>
      <c r="M171" s="74">
        <f t="shared" si="58"/>
        <v>1.2349903353508624E-2</v>
      </c>
      <c r="N171" s="71">
        <f t="shared" si="59"/>
        <v>50.385992217898824</v>
      </c>
      <c r="O171" s="72">
        <f t="shared" si="60"/>
        <v>1.2349903353508624E-2</v>
      </c>
      <c r="P171" s="73">
        <f t="shared" si="61"/>
        <v>50.385992217898824</v>
      </c>
      <c r="Q171" s="74">
        <f t="shared" si="62"/>
        <v>1.2349903353508624E-2</v>
      </c>
      <c r="R171" s="71">
        <f t="shared" si="63"/>
        <v>45.805447470817114</v>
      </c>
      <c r="S171" s="72">
        <f t="shared" si="64"/>
        <v>1.2349903353508624E-2</v>
      </c>
      <c r="T171" s="73">
        <f t="shared" si="65"/>
        <v>52.676264591439676</v>
      </c>
      <c r="U171" s="74">
        <f t="shared" si="66"/>
        <v>1.2349903353508624E-2</v>
      </c>
      <c r="V171" s="71">
        <f t="shared" si="67"/>
        <v>50.385992217898824</v>
      </c>
      <c r="W171" s="72">
        <f t="shared" si="68"/>
        <v>1.2349903353508624E-2</v>
      </c>
      <c r="X171" s="73">
        <f t="shared" si="69"/>
        <v>45.805447470817114</v>
      </c>
      <c r="Y171" s="74">
        <f t="shared" si="70"/>
        <v>1.2349903353508624E-2</v>
      </c>
      <c r="Z171" s="75">
        <f t="shared" si="71"/>
        <v>588.59999999999991</v>
      </c>
    </row>
    <row r="172" spans="1:26">
      <c r="A172" s="80" t="str">
        <f>Sage!A162</f>
        <v>TAKUETE ARMAND</v>
      </c>
      <c r="B172" s="71">
        <f t="shared" si="48"/>
        <v>2.1263813229571977</v>
      </c>
      <c r="C172" s="72">
        <f>Sage!J162</f>
        <v>4.9852820876548573E-4</v>
      </c>
      <c r="D172" s="73">
        <f t="shared" si="49"/>
        <v>1.8490272373540853</v>
      </c>
      <c r="E172" s="74">
        <f t="shared" si="50"/>
        <v>4.9852820876548573E-4</v>
      </c>
      <c r="F172" s="71">
        <f t="shared" si="51"/>
        <v>2.0339299610894939</v>
      </c>
      <c r="G172" s="72">
        <f t="shared" si="52"/>
        <v>4.9852820876548573E-4</v>
      </c>
      <c r="H172" s="73">
        <f t="shared" si="53"/>
        <v>1.9414785992217893</v>
      </c>
      <c r="I172" s="74">
        <f t="shared" si="54"/>
        <v>4.9852820876548573E-4</v>
      </c>
      <c r="J172" s="71">
        <f t="shared" si="55"/>
        <v>1.9414785992217893</v>
      </c>
      <c r="K172" s="72">
        <f t="shared" si="56"/>
        <v>4.9852820876548573E-4</v>
      </c>
      <c r="L172" s="73">
        <f t="shared" si="57"/>
        <v>1.9414785992217893</v>
      </c>
      <c r="M172" s="74">
        <f t="shared" si="58"/>
        <v>4.9852820876548573E-4</v>
      </c>
      <c r="N172" s="71">
        <f t="shared" si="59"/>
        <v>2.0339299610894939</v>
      </c>
      <c r="O172" s="72">
        <f t="shared" si="60"/>
        <v>4.9852820876548573E-4</v>
      </c>
      <c r="P172" s="73">
        <f t="shared" si="61"/>
        <v>2.0339299610894939</v>
      </c>
      <c r="Q172" s="74">
        <f t="shared" si="62"/>
        <v>4.9852820876548573E-4</v>
      </c>
      <c r="R172" s="71">
        <f t="shared" si="63"/>
        <v>1.8490272373540853</v>
      </c>
      <c r="S172" s="72">
        <f t="shared" si="64"/>
        <v>4.9852820876548573E-4</v>
      </c>
      <c r="T172" s="73">
        <f t="shared" si="65"/>
        <v>2.1263813229571977</v>
      </c>
      <c r="U172" s="74">
        <f t="shared" si="66"/>
        <v>4.9852820876548573E-4</v>
      </c>
      <c r="V172" s="71">
        <f t="shared" si="67"/>
        <v>2.0339299610894939</v>
      </c>
      <c r="W172" s="72">
        <f t="shared" si="68"/>
        <v>4.9852820876548573E-4</v>
      </c>
      <c r="X172" s="73">
        <f t="shared" si="69"/>
        <v>1.8490272373540853</v>
      </c>
      <c r="Y172" s="74">
        <f t="shared" si="70"/>
        <v>4.9852820876548573E-4</v>
      </c>
      <c r="Z172" s="75">
        <f t="shared" si="71"/>
        <v>23.759999999999998</v>
      </c>
    </row>
    <row r="173" spans="1:26">
      <c r="A173" s="80" t="str">
        <f>Sage!A163</f>
        <v>TALLE CLOVIS</v>
      </c>
      <c r="B173" s="71">
        <f t="shared" si="48"/>
        <v>114.53463035019455</v>
      </c>
      <c r="C173" s="72">
        <f>Sage!J163</f>
        <v>2.6852542153959123E-2</v>
      </c>
      <c r="D173" s="73">
        <f t="shared" si="49"/>
        <v>99.595330739299612</v>
      </c>
      <c r="E173" s="74">
        <f t="shared" si="50"/>
        <v>2.6852542153959123E-2</v>
      </c>
      <c r="F173" s="71">
        <f t="shared" si="51"/>
        <v>109.55486381322957</v>
      </c>
      <c r="G173" s="72">
        <f t="shared" si="52"/>
        <v>2.6852542153959123E-2</v>
      </c>
      <c r="H173" s="73">
        <f t="shared" si="53"/>
        <v>104.57509727626459</v>
      </c>
      <c r="I173" s="74">
        <f t="shared" si="54"/>
        <v>2.6852542153959123E-2</v>
      </c>
      <c r="J173" s="71">
        <f t="shared" si="55"/>
        <v>104.57509727626459</v>
      </c>
      <c r="K173" s="72">
        <f t="shared" si="56"/>
        <v>2.6852542153959123E-2</v>
      </c>
      <c r="L173" s="73">
        <f t="shared" si="57"/>
        <v>104.57509727626459</v>
      </c>
      <c r="M173" s="74">
        <f t="shared" si="58"/>
        <v>2.6852542153959123E-2</v>
      </c>
      <c r="N173" s="71">
        <f t="shared" si="59"/>
        <v>109.55486381322957</v>
      </c>
      <c r="O173" s="72">
        <f t="shared" si="60"/>
        <v>2.6852542153959123E-2</v>
      </c>
      <c r="P173" s="73">
        <f t="shared" si="61"/>
        <v>109.55486381322957</v>
      </c>
      <c r="Q173" s="74">
        <f t="shared" si="62"/>
        <v>2.6852542153959123E-2</v>
      </c>
      <c r="R173" s="71">
        <f t="shared" si="63"/>
        <v>99.595330739299612</v>
      </c>
      <c r="S173" s="72">
        <f t="shared" si="64"/>
        <v>2.6852542153959123E-2</v>
      </c>
      <c r="T173" s="73">
        <f t="shared" si="65"/>
        <v>114.53463035019455</v>
      </c>
      <c r="U173" s="74">
        <f t="shared" si="66"/>
        <v>2.6852542153959123E-2</v>
      </c>
      <c r="V173" s="71">
        <f t="shared" si="67"/>
        <v>109.55486381322957</v>
      </c>
      <c r="W173" s="72">
        <f t="shared" si="68"/>
        <v>2.6852542153959123E-2</v>
      </c>
      <c r="X173" s="73">
        <f t="shared" si="69"/>
        <v>99.595330739299612</v>
      </c>
      <c r="Y173" s="74">
        <f t="shared" si="70"/>
        <v>2.6852542153959123E-2</v>
      </c>
      <c r="Z173" s="75">
        <f t="shared" si="71"/>
        <v>1279.8</v>
      </c>
    </row>
    <row r="174" spans="1:26">
      <c r="A174" s="80" t="str">
        <f>Sage!A164</f>
        <v>TAMBO CONSTRUCTION</v>
      </c>
      <c r="B174" s="71">
        <f t="shared" si="48"/>
        <v>9.4720622568093376</v>
      </c>
      <c r="C174" s="72">
        <f>Sage!J164</f>
        <v>2.2207165663189823E-3</v>
      </c>
      <c r="D174" s="73">
        <f t="shared" si="49"/>
        <v>8.2365758754863823</v>
      </c>
      <c r="E174" s="74">
        <f t="shared" si="50"/>
        <v>2.2207165663189823E-3</v>
      </c>
      <c r="F174" s="71">
        <f t="shared" si="51"/>
        <v>9.0602334630350203</v>
      </c>
      <c r="G174" s="72">
        <f t="shared" si="52"/>
        <v>2.2207165663189823E-3</v>
      </c>
      <c r="H174" s="73">
        <f t="shared" si="53"/>
        <v>8.6484046692606995</v>
      </c>
      <c r="I174" s="74">
        <f t="shared" si="54"/>
        <v>2.2207165663189823E-3</v>
      </c>
      <c r="J174" s="71">
        <f t="shared" si="55"/>
        <v>8.6484046692606995</v>
      </c>
      <c r="K174" s="72">
        <f t="shared" si="56"/>
        <v>2.2207165663189823E-3</v>
      </c>
      <c r="L174" s="73">
        <f t="shared" si="57"/>
        <v>8.6484046692606995</v>
      </c>
      <c r="M174" s="74">
        <f t="shared" si="58"/>
        <v>2.2207165663189823E-3</v>
      </c>
      <c r="N174" s="71">
        <f t="shared" si="59"/>
        <v>9.0602334630350203</v>
      </c>
      <c r="O174" s="72">
        <f t="shared" si="60"/>
        <v>2.2207165663189823E-3</v>
      </c>
      <c r="P174" s="73">
        <f t="shared" si="61"/>
        <v>9.0602334630350203</v>
      </c>
      <c r="Q174" s="74">
        <f t="shared" si="62"/>
        <v>2.2207165663189823E-3</v>
      </c>
      <c r="R174" s="71">
        <f t="shared" si="63"/>
        <v>8.2365758754863823</v>
      </c>
      <c r="S174" s="72">
        <f t="shared" si="64"/>
        <v>2.2207165663189823E-3</v>
      </c>
      <c r="T174" s="73">
        <f t="shared" si="65"/>
        <v>9.4720622568093376</v>
      </c>
      <c r="U174" s="74">
        <f t="shared" si="66"/>
        <v>2.2207165663189823E-3</v>
      </c>
      <c r="V174" s="71">
        <f t="shared" si="67"/>
        <v>9.0602334630350203</v>
      </c>
      <c r="W174" s="72">
        <f t="shared" si="68"/>
        <v>2.2207165663189823E-3</v>
      </c>
      <c r="X174" s="73">
        <f t="shared" si="69"/>
        <v>8.2365758754863823</v>
      </c>
      <c r="Y174" s="74">
        <f t="shared" si="70"/>
        <v>2.2207165663189823E-3</v>
      </c>
      <c r="Z174" s="75">
        <f t="shared" si="71"/>
        <v>105.83999999999999</v>
      </c>
    </row>
    <row r="175" spans="1:26">
      <c r="A175" s="80" t="str">
        <f>Sage!A165</f>
        <v>TAMO UTI</v>
      </c>
      <c r="B175" s="71">
        <f t="shared" si="48"/>
        <v>30.929182879377429</v>
      </c>
      <c r="C175" s="72">
        <f>Sage!J165</f>
        <v>7.2513194002252479E-3</v>
      </c>
      <c r="D175" s="73">
        <f t="shared" si="49"/>
        <v>26.894941634241246</v>
      </c>
      <c r="E175" s="74">
        <f t="shared" si="50"/>
        <v>7.2513194002252479E-3</v>
      </c>
      <c r="F175" s="71">
        <f t="shared" si="51"/>
        <v>29.584435797665368</v>
      </c>
      <c r="G175" s="72">
        <f t="shared" si="52"/>
        <v>7.2513194002252479E-3</v>
      </c>
      <c r="H175" s="73">
        <f t="shared" si="53"/>
        <v>28.239688715953303</v>
      </c>
      <c r="I175" s="74">
        <f t="shared" si="54"/>
        <v>7.2513194002252479E-3</v>
      </c>
      <c r="J175" s="71">
        <f t="shared" si="55"/>
        <v>28.239688715953303</v>
      </c>
      <c r="K175" s="72">
        <f t="shared" si="56"/>
        <v>7.2513194002252479E-3</v>
      </c>
      <c r="L175" s="73">
        <f t="shared" si="57"/>
        <v>28.239688715953303</v>
      </c>
      <c r="M175" s="74">
        <f t="shared" si="58"/>
        <v>7.2513194002252479E-3</v>
      </c>
      <c r="N175" s="71">
        <f t="shared" si="59"/>
        <v>29.584435797665368</v>
      </c>
      <c r="O175" s="72">
        <f t="shared" si="60"/>
        <v>7.2513194002252479E-3</v>
      </c>
      <c r="P175" s="73">
        <f t="shared" si="61"/>
        <v>29.584435797665368</v>
      </c>
      <c r="Q175" s="74">
        <f t="shared" si="62"/>
        <v>7.2513194002252479E-3</v>
      </c>
      <c r="R175" s="71">
        <f t="shared" si="63"/>
        <v>26.894941634241246</v>
      </c>
      <c r="S175" s="72">
        <f t="shared" si="64"/>
        <v>7.2513194002252479E-3</v>
      </c>
      <c r="T175" s="73">
        <f t="shared" si="65"/>
        <v>30.929182879377429</v>
      </c>
      <c r="U175" s="74">
        <f t="shared" si="66"/>
        <v>7.2513194002252479E-3</v>
      </c>
      <c r="V175" s="71">
        <f t="shared" si="67"/>
        <v>29.584435797665368</v>
      </c>
      <c r="W175" s="72">
        <f t="shared" si="68"/>
        <v>7.2513194002252479E-3</v>
      </c>
      <c r="X175" s="73">
        <f t="shared" si="69"/>
        <v>26.894941634241246</v>
      </c>
      <c r="Y175" s="74">
        <f t="shared" si="70"/>
        <v>7.2513194002252479E-3</v>
      </c>
      <c r="Z175" s="75">
        <f t="shared" si="71"/>
        <v>345.6</v>
      </c>
    </row>
    <row r="176" spans="1:26">
      <c r="A176" s="80" t="str">
        <f>Sage!A166</f>
        <v>TANKEU</v>
      </c>
      <c r="B176" s="71">
        <f t="shared" si="48"/>
        <v>4.7360311284046688</v>
      </c>
      <c r="C176" s="72">
        <f>Sage!J166</f>
        <v>1.1103582831594912E-3</v>
      </c>
      <c r="D176" s="73">
        <f t="shared" si="49"/>
        <v>4.1182879377431911</v>
      </c>
      <c r="E176" s="74">
        <f t="shared" si="50"/>
        <v>1.1103582831594912E-3</v>
      </c>
      <c r="F176" s="71">
        <f t="shared" si="51"/>
        <v>4.5301167315175102</v>
      </c>
      <c r="G176" s="72">
        <f t="shared" si="52"/>
        <v>1.1103582831594912E-3</v>
      </c>
      <c r="H176" s="73">
        <f t="shared" si="53"/>
        <v>4.3242023346303498</v>
      </c>
      <c r="I176" s="74">
        <f t="shared" si="54"/>
        <v>1.1103582831594912E-3</v>
      </c>
      <c r="J176" s="71">
        <f t="shared" si="55"/>
        <v>4.3242023346303498</v>
      </c>
      <c r="K176" s="72">
        <f t="shared" si="56"/>
        <v>1.1103582831594912E-3</v>
      </c>
      <c r="L176" s="73">
        <f t="shared" si="57"/>
        <v>4.3242023346303498</v>
      </c>
      <c r="M176" s="74">
        <f t="shared" si="58"/>
        <v>1.1103582831594912E-3</v>
      </c>
      <c r="N176" s="71">
        <f t="shared" si="59"/>
        <v>4.5301167315175102</v>
      </c>
      <c r="O176" s="72">
        <f t="shared" si="60"/>
        <v>1.1103582831594912E-3</v>
      </c>
      <c r="P176" s="73">
        <f t="shared" si="61"/>
        <v>4.5301167315175102</v>
      </c>
      <c r="Q176" s="74">
        <f t="shared" si="62"/>
        <v>1.1103582831594912E-3</v>
      </c>
      <c r="R176" s="71">
        <f t="shared" si="63"/>
        <v>4.1182879377431911</v>
      </c>
      <c r="S176" s="72">
        <f t="shared" si="64"/>
        <v>1.1103582831594912E-3</v>
      </c>
      <c r="T176" s="73">
        <f t="shared" si="65"/>
        <v>4.7360311284046688</v>
      </c>
      <c r="U176" s="74">
        <f t="shared" si="66"/>
        <v>1.1103582831594912E-3</v>
      </c>
      <c r="V176" s="71">
        <f t="shared" si="67"/>
        <v>4.5301167315175102</v>
      </c>
      <c r="W176" s="72">
        <f t="shared" si="68"/>
        <v>1.1103582831594912E-3</v>
      </c>
      <c r="X176" s="73">
        <f t="shared" si="69"/>
        <v>4.1182879377431911</v>
      </c>
      <c r="Y176" s="74">
        <f t="shared" si="70"/>
        <v>1.1103582831594912E-3</v>
      </c>
      <c r="Z176" s="75">
        <f t="shared" si="71"/>
        <v>52.919999999999995</v>
      </c>
    </row>
    <row r="177" spans="1:26">
      <c r="A177" s="80" t="str">
        <f>Sage!A167</f>
        <v>TAPOKAM YATICA</v>
      </c>
      <c r="B177" s="71">
        <f t="shared" si="48"/>
        <v>20.297276264591435</v>
      </c>
      <c r="C177" s="72">
        <f>Sage!J167</f>
        <v>4.7586783563978189E-3</v>
      </c>
      <c r="D177" s="73">
        <f t="shared" si="49"/>
        <v>17.649805447470815</v>
      </c>
      <c r="E177" s="74">
        <f t="shared" si="50"/>
        <v>4.7586783563978189E-3</v>
      </c>
      <c r="F177" s="71">
        <f t="shared" si="51"/>
        <v>19.414785992217897</v>
      </c>
      <c r="G177" s="72">
        <f t="shared" si="52"/>
        <v>4.7586783563978189E-3</v>
      </c>
      <c r="H177" s="73">
        <f t="shared" si="53"/>
        <v>18.532295719844356</v>
      </c>
      <c r="I177" s="74">
        <f t="shared" si="54"/>
        <v>4.7586783563978189E-3</v>
      </c>
      <c r="J177" s="71">
        <f t="shared" si="55"/>
        <v>18.532295719844356</v>
      </c>
      <c r="K177" s="72">
        <f t="shared" si="56"/>
        <v>4.7586783563978189E-3</v>
      </c>
      <c r="L177" s="73">
        <f t="shared" si="57"/>
        <v>18.532295719844356</v>
      </c>
      <c r="M177" s="74">
        <f t="shared" si="58"/>
        <v>4.7586783563978189E-3</v>
      </c>
      <c r="N177" s="71">
        <f t="shared" si="59"/>
        <v>19.414785992217897</v>
      </c>
      <c r="O177" s="72">
        <f t="shared" si="60"/>
        <v>4.7586783563978189E-3</v>
      </c>
      <c r="P177" s="73">
        <f t="shared" si="61"/>
        <v>19.414785992217897</v>
      </c>
      <c r="Q177" s="74">
        <f t="shared" si="62"/>
        <v>4.7586783563978189E-3</v>
      </c>
      <c r="R177" s="71">
        <f t="shared" si="63"/>
        <v>17.649805447470815</v>
      </c>
      <c r="S177" s="72">
        <f t="shared" si="64"/>
        <v>4.7586783563978189E-3</v>
      </c>
      <c r="T177" s="73">
        <f t="shared" si="65"/>
        <v>20.297276264591435</v>
      </c>
      <c r="U177" s="74">
        <f t="shared" si="66"/>
        <v>4.7586783563978189E-3</v>
      </c>
      <c r="V177" s="71">
        <f t="shared" si="67"/>
        <v>19.414785992217897</v>
      </c>
      <c r="W177" s="72">
        <f t="shared" si="68"/>
        <v>4.7586783563978189E-3</v>
      </c>
      <c r="X177" s="73">
        <f t="shared" si="69"/>
        <v>17.649805447470815</v>
      </c>
      <c r="Y177" s="74">
        <f t="shared" si="70"/>
        <v>4.7586783563978189E-3</v>
      </c>
      <c r="Z177" s="75">
        <f t="shared" si="71"/>
        <v>226.79999999999995</v>
      </c>
    </row>
    <row r="178" spans="1:26">
      <c r="A178" s="80" t="str">
        <f>Sage!A168</f>
        <v>TASSE RAPHAEL</v>
      </c>
      <c r="B178" s="71">
        <f t="shared" si="48"/>
        <v>29.96264591439688</v>
      </c>
      <c r="C178" s="72">
        <f>Sage!J168</f>
        <v>7.024715668968208E-3</v>
      </c>
      <c r="D178" s="73">
        <f t="shared" si="49"/>
        <v>26.054474708171202</v>
      </c>
      <c r="E178" s="74">
        <f t="shared" si="50"/>
        <v>7.024715668968208E-3</v>
      </c>
      <c r="F178" s="71">
        <f t="shared" si="51"/>
        <v>28.659922178988321</v>
      </c>
      <c r="G178" s="72">
        <f t="shared" si="52"/>
        <v>7.024715668968208E-3</v>
      </c>
      <c r="H178" s="73">
        <f t="shared" si="53"/>
        <v>27.357198443579762</v>
      </c>
      <c r="I178" s="74">
        <f t="shared" si="54"/>
        <v>7.024715668968208E-3</v>
      </c>
      <c r="J178" s="71">
        <f t="shared" si="55"/>
        <v>27.357198443579762</v>
      </c>
      <c r="K178" s="72">
        <f t="shared" si="56"/>
        <v>7.024715668968208E-3</v>
      </c>
      <c r="L178" s="73">
        <f t="shared" si="57"/>
        <v>27.357198443579762</v>
      </c>
      <c r="M178" s="74">
        <f t="shared" si="58"/>
        <v>7.024715668968208E-3</v>
      </c>
      <c r="N178" s="71">
        <f t="shared" si="59"/>
        <v>28.659922178988321</v>
      </c>
      <c r="O178" s="72">
        <f t="shared" si="60"/>
        <v>7.024715668968208E-3</v>
      </c>
      <c r="P178" s="73">
        <f t="shared" si="61"/>
        <v>28.659922178988321</v>
      </c>
      <c r="Q178" s="74">
        <f t="shared" si="62"/>
        <v>7.024715668968208E-3</v>
      </c>
      <c r="R178" s="71">
        <f t="shared" si="63"/>
        <v>26.054474708171202</v>
      </c>
      <c r="S178" s="72">
        <f t="shared" si="64"/>
        <v>7.024715668968208E-3</v>
      </c>
      <c r="T178" s="73">
        <f t="shared" si="65"/>
        <v>29.96264591439688</v>
      </c>
      <c r="U178" s="74">
        <f t="shared" si="66"/>
        <v>7.024715668968208E-3</v>
      </c>
      <c r="V178" s="71">
        <f t="shared" si="67"/>
        <v>28.659922178988321</v>
      </c>
      <c r="W178" s="72">
        <f t="shared" si="68"/>
        <v>7.024715668968208E-3</v>
      </c>
      <c r="X178" s="73">
        <f t="shared" si="69"/>
        <v>26.054474708171202</v>
      </c>
      <c r="Y178" s="74">
        <f t="shared" si="70"/>
        <v>7.024715668968208E-3</v>
      </c>
      <c r="Z178" s="75">
        <f t="shared" si="71"/>
        <v>334.79999999999995</v>
      </c>
    </row>
    <row r="179" spans="1:26">
      <c r="A179" s="80" t="str">
        <f>Sage!A169</f>
        <v>TCHONET COLINO HERVE</v>
      </c>
      <c r="B179" s="71">
        <f t="shared" si="48"/>
        <v>47.843579766536955</v>
      </c>
      <c r="C179" s="72">
        <f>Sage!J169</f>
        <v>1.121688469722343E-2</v>
      </c>
      <c r="D179" s="73">
        <f t="shared" si="49"/>
        <v>41.60311284046692</v>
      </c>
      <c r="E179" s="74">
        <f t="shared" si="50"/>
        <v>1.121688469722343E-2</v>
      </c>
      <c r="F179" s="71">
        <f t="shared" si="51"/>
        <v>45.763424124513612</v>
      </c>
      <c r="G179" s="72">
        <f t="shared" si="52"/>
        <v>1.121688469722343E-2</v>
      </c>
      <c r="H179" s="73">
        <f t="shared" si="53"/>
        <v>43.683268482490263</v>
      </c>
      <c r="I179" s="74">
        <f t="shared" si="54"/>
        <v>1.121688469722343E-2</v>
      </c>
      <c r="J179" s="71">
        <f t="shared" si="55"/>
        <v>43.683268482490263</v>
      </c>
      <c r="K179" s="72">
        <f t="shared" si="56"/>
        <v>1.121688469722343E-2</v>
      </c>
      <c r="L179" s="73">
        <f t="shared" si="57"/>
        <v>43.683268482490263</v>
      </c>
      <c r="M179" s="74">
        <f t="shared" si="58"/>
        <v>1.121688469722343E-2</v>
      </c>
      <c r="N179" s="71">
        <f t="shared" si="59"/>
        <v>45.763424124513612</v>
      </c>
      <c r="O179" s="72">
        <f t="shared" si="60"/>
        <v>1.121688469722343E-2</v>
      </c>
      <c r="P179" s="73">
        <f t="shared" si="61"/>
        <v>45.763424124513612</v>
      </c>
      <c r="Q179" s="74">
        <f t="shared" si="62"/>
        <v>1.121688469722343E-2</v>
      </c>
      <c r="R179" s="71">
        <f t="shared" si="63"/>
        <v>41.60311284046692</v>
      </c>
      <c r="S179" s="72">
        <f t="shared" si="64"/>
        <v>1.121688469722343E-2</v>
      </c>
      <c r="T179" s="73">
        <f t="shared" si="65"/>
        <v>47.843579766536955</v>
      </c>
      <c r="U179" s="74">
        <f t="shared" si="66"/>
        <v>1.121688469722343E-2</v>
      </c>
      <c r="V179" s="71">
        <f t="shared" si="67"/>
        <v>45.763424124513612</v>
      </c>
      <c r="W179" s="72">
        <f t="shared" si="68"/>
        <v>1.121688469722343E-2</v>
      </c>
      <c r="X179" s="73">
        <f t="shared" si="69"/>
        <v>41.60311284046692</v>
      </c>
      <c r="Y179" s="74">
        <f t="shared" si="70"/>
        <v>1.121688469722343E-2</v>
      </c>
      <c r="Z179" s="75">
        <f t="shared" si="71"/>
        <v>534.59999999999991</v>
      </c>
    </row>
    <row r="180" spans="1:26">
      <c r="A180" s="80" t="str">
        <f>Sage!A170</f>
        <v>TCHOUPA DUCLAIR  NGODI</v>
      </c>
      <c r="B180" s="71">
        <f t="shared" si="48"/>
        <v>51.516420233463023</v>
      </c>
      <c r="C180" s="72">
        <f>Sage!J170</f>
        <v>1.2077978876000178E-2</v>
      </c>
      <c r="D180" s="73">
        <f t="shared" si="49"/>
        <v>44.796887159533071</v>
      </c>
      <c r="E180" s="74">
        <f t="shared" si="50"/>
        <v>1.2077978876000178E-2</v>
      </c>
      <c r="F180" s="71">
        <f t="shared" si="51"/>
        <v>49.27657587548638</v>
      </c>
      <c r="G180" s="72">
        <f t="shared" si="52"/>
        <v>1.2077978876000178E-2</v>
      </c>
      <c r="H180" s="73">
        <f t="shared" si="53"/>
        <v>47.036731517509722</v>
      </c>
      <c r="I180" s="74">
        <f t="shared" si="54"/>
        <v>1.2077978876000178E-2</v>
      </c>
      <c r="J180" s="71">
        <f t="shared" si="55"/>
        <v>47.036731517509722</v>
      </c>
      <c r="K180" s="72">
        <f t="shared" si="56"/>
        <v>1.2077978876000178E-2</v>
      </c>
      <c r="L180" s="73">
        <f t="shared" si="57"/>
        <v>47.036731517509722</v>
      </c>
      <c r="M180" s="74">
        <f t="shared" si="58"/>
        <v>1.2077978876000178E-2</v>
      </c>
      <c r="N180" s="71">
        <f t="shared" si="59"/>
        <v>49.27657587548638</v>
      </c>
      <c r="O180" s="72">
        <f t="shared" si="60"/>
        <v>1.2077978876000178E-2</v>
      </c>
      <c r="P180" s="73">
        <f t="shared" si="61"/>
        <v>49.27657587548638</v>
      </c>
      <c r="Q180" s="74">
        <f t="shared" si="62"/>
        <v>1.2077978876000178E-2</v>
      </c>
      <c r="R180" s="71">
        <f t="shared" si="63"/>
        <v>44.796887159533071</v>
      </c>
      <c r="S180" s="72">
        <f t="shared" si="64"/>
        <v>1.2077978876000178E-2</v>
      </c>
      <c r="T180" s="73">
        <f t="shared" si="65"/>
        <v>51.516420233463023</v>
      </c>
      <c r="U180" s="74">
        <f t="shared" si="66"/>
        <v>1.2077978876000178E-2</v>
      </c>
      <c r="V180" s="71">
        <f t="shared" si="67"/>
        <v>49.27657587548638</v>
      </c>
      <c r="W180" s="72">
        <f t="shared" si="68"/>
        <v>1.2077978876000178E-2</v>
      </c>
      <c r="X180" s="73">
        <f t="shared" si="69"/>
        <v>44.796887159533071</v>
      </c>
      <c r="Y180" s="74">
        <f t="shared" si="70"/>
        <v>1.2077978876000178E-2</v>
      </c>
      <c r="Z180" s="75">
        <f t="shared" si="71"/>
        <v>575.64</v>
      </c>
    </row>
    <row r="181" spans="1:26">
      <c r="A181" s="80" t="str">
        <f>Sage!A171</f>
        <v>TEDAH</v>
      </c>
      <c r="B181" s="71">
        <f t="shared" si="48"/>
        <v>6.9590661478599216</v>
      </c>
      <c r="C181" s="72">
        <f>Sage!J171</f>
        <v>1.6315468650506808E-3</v>
      </c>
      <c r="D181" s="73">
        <f t="shared" si="49"/>
        <v>6.05136186770428</v>
      </c>
      <c r="E181" s="74">
        <f t="shared" si="50"/>
        <v>1.6315468650506808E-3</v>
      </c>
      <c r="F181" s="71">
        <f t="shared" si="51"/>
        <v>6.6564980544747074</v>
      </c>
      <c r="G181" s="72">
        <f t="shared" si="52"/>
        <v>1.6315468650506808E-3</v>
      </c>
      <c r="H181" s="73">
        <f t="shared" si="53"/>
        <v>6.3539299610894933</v>
      </c>
      <c r="I181" s="74">
        <f t="shared" si="54"/>
        <v>1.6315468650506808E-3</v>
      </c>
      <c r="J181" s="71">
        <f t="shared" si="55"/>
        <v>6.3539299610894933</v>
      </c>
      <c r="K181" s="72">
        <f t="shared" si="56"/>
        <v>1.6315468650506808E-3</v>
      </c>
      <c r="L181" s="73">
        <f t="shared" si="57"/>
        <v>6.3539299610894933</v>
      </c>
      <c r="M181" s="74">
        <f t="shared" si="58"/>
        <v>1.6315468650506808E-3</v>
      </c>
      <c r="N181" s="71">
        <f t="shared" si="59"/>
        <v>6.6564980544747074</v>
      </c>
      <c r="O181" s="72">
        <f t="shared" si="60"/>
        <v>1.6315468650506808E-3</v>
      </c>
      <c r="P181" s="73">
        <f t="shared" si="61"/>
        <v>6.6564980544747074</v>
      </c>
      <c r="Q181" s="74">
        <f t="shared" si="62"/>
        <v>1.6315468650506808E-3</v>
      </c>
      <c r="R181" s="71">
        <f t="shared" si="63"/>
        <v>6.05136186770428</v>
      </c>
      <c r="S181" s="72">
        <f t="shared" si="64"/>
        <v>1.6315468650506808E-3</v>
      </c>
      <c r="T181" s="73">
        <f t="shared" si="65"/>
        <v>6.9590661478599216</v>
      </c>
      <c r="U181" s="74">
        <f t="shared" si="66"/>
        <v>1.6315468650506808E-3</v>
      </c>
      <c r="V181" s="71">
        <f t="shared" si="67"/>
        <v>6.6564980544747074</v>
      </c>
      <c r="W181" s="72">
        <f t="shared" si="68"/>
        <v>1.6315468650506808E-3</v>
      </c>
      <c r="X181" s="73">
        <f t="shared" si="69"/>
        <v>6.05136186770428</v>
      </c>
      <c r="Y181" s="74">
        <f t="shared" si="70"/>
        <v>1.6315468650506808E-3</v>
      </c>
      <c r="Z181" s="75">
        <f t="shared" si="71"/>
        <v>77.759999999999991</v>
      </c>
    </row>
    <row r="182" spans="1:26">
      <c r="A182" s="80" t="str">
        <f>Sage!A172</f>
        <v>TEDONKENG ROBERLIN</v>
      </c>
      <c r="B182" s="71">
        <f t="shared" si="48"/>
        <v>2.4163424124513617</v>
      </c>
      <c r="C182" s="72">
        <f>Sage!J172</f>
        <v>5.6650932814259749E-4</v>
      </c>
      <c r="D182" s="73">
        <f t="shared" si="49"/>
        <v>2.1011673151750974</v>
      </c>
      <c r="E182" s="74">
        <f t="shared" si="50"/>
        <v>5.6650932814259749E-4</v>
      </c>
      <c r="F182" s="71">
        <f t="shared" si="51"/>
        <v>2.3112840466926068</v>
      </c>
      <c r="G182" s="72">
        <f t="shared" si="52"/>
        <v>5.6650932814259749E-4</v>
      </c>
      <c r="H182" s="73">
        <f t="shared" si="53"/>
        <v>2.2062256809338519</v>
      </c>
      <c r="I182" s="74">
        <f t="shared" si="54"/>
        <v>5.6650932814259749E-4</v>
      </c>
      <c r="J182" s="71">
        <f t="shared" si="55"/>
        <v>2.2062256809338519</v>
      </c>
      <c r="K182" s="72">
        <f t="shared" si="56"/>
        <v>5.6650932814259749E-4</v>
      </c>
      <c r="L182" s="73">
        <f t="shared" si="57"/>
        <v>2.2062256809338519</v>
      </c>
      <c r="M182" s="74">
        <f t="shared" si="58"/>
        <v>5.6650932814259749E-4</v>
      </c>
      <c r="N182" s="71">
        <f t="shared" si="59"/>
        <v>2.3112840466926068</v>
      </c>
      <c r="O182" s="72">
        <f t="shared" si="60"/>
        <v>5.6650932814259749E-4</v>
      </c>
      <c r="P182" s="73">
        <f t="shared" si="61"/>
        <v>2.3112840466926068</v>
      </c>
      <c r="Q182" s="74">
        <f t="shared" si="62"/>
        <v>5.6650932814259749E-4</v>
      </c>
      <c r="R182" s="71">
        <f t="shared" si="63"/>
        <v>2.1011673151750974</v>
      </c>
      <c r="S182" s="72">
        <f t="shared" si="64"/>
        <v>5.6650932814259749E-4</v>
      </c>
      <c r="T182" s="73">
        <f t="shared" si="65"/>
        <v>2.4163424124513617</v>
      </c>
      <c r="U182" s="74">
        <f t="shared" si="66"/>
        <v>5.6650932814259749E-4</v>
      </c>
      <c r="V182" s="71">
        <f t="shared" si="67"/>
        <v>2.3112840466926068</v>
      </c>
      <c r="W182" s="72">
        <f t="shared" si="68"/>
        <v>5.6650932814259749E-4</v>
      </c>
      <c r="X182" s="73">
        <f t="shared" si="69"/>
        <v>2.1011673151750974</v>
      </c>
      <c r="Y182" s="74">
        <f t="shared" si="70"/>
        <v>5.6650932814259749E-4</v>
      </c>
      <c r="Z182" s="75">
        <f t="shared" si="71"/>
        <v>26.999999999999993</v>
      </c>
    </row>
    <row r="183" spans="1:26">
      <c r="A183" s="80" t="str">
        <f>Sage!A173</f>
        <v>TEFACK GENIE</v>
      </c>
      <c r="B183" s="71">
        <f t="shared" si="48"/>
        <v>8.0222568093385203</v>
      </c>
      <c r="C183" s="72">
        <f>Sage!J173</f>
        <v>1.8808109694334238E-3</v>
      </c>
      <c r="D183" s="73">
        <f t="shared" si="49"/>
        <v>6.975875486381323</v>
      </c>
      <c r="E183" s="74">
        <f t="shared" si="50"/>
        <v>1.8808109694334238E-3</v>
      </c>
      <c r="F183" s="71">
        <f t="shared" si="51"/>
        <v>7.6734630350194557</v>
      </c>
      <c r="G183" s="72">
        <f t="shared" si="52"/>
        <v>1.8808109694334238E-3</v>
      </c>
      <c r="H183" s="73">
        <f t="shared" si="53"/>
        <v>7.3246692607003894</v>
      </c>
      <c r="I183" s="74">
        <f t="shared" si="54"/>
        <v>1.8808109694334238E-3</v>
      </c>
      <c r="J183" s="71">
        <f t="shared" si="55"/>
        <v>7.3246692607003894</v>
      </c>
      <c r="K183" s="72">
        <f t="shared" si="56"/>
        <v>1.8808109694334238E-3</v>
      </c>
      <c r="L183" s="73">
        <f t="shared" si="57"/>
        <v>7.3246692607003894</v>
      </c>
      <c r="M183" s="74">
        <f t="shared" si="58"/>
        <v>1.8808109694334238E-3</v>
      </c>
      <c r="N183" s="71">
        <f t="shared" si="59"/>
        <v>7.6734630350194557</v>
      </c>
      <c r="O183" s="72">
        <f t="shared" si="60"/>
        <v>1.8808109694334238E-3</v>
      </c>
      <c r="P183" s="73">
        <f t="shared" si="61"/>
        <v>7.6734630350194557</v>
      </c>
      <c r="Q183" s="74">
        <f t="shared" si="62"/>
        <v>1.8808109694334238E-3</v>
      </c>
      <c r="R183" s="71">
        <f t="shared" si="63"/>
        <v>6.975875486381323</v>
      </c>
      <c r="S183" s="72">
        <f t="shared" si="64"/>
        <v>1.8808109694334238E-3</v>
      </c>
      <c r="T183" s="73">
        <f t="shared" si="65"/>
        <v>8.0222568093385203</v>
      </c>
      <c r="U183" s="74">
        <f t="shared" si="66"/>
        <v>1.8808109694334238E-3</v>
      </c>
      <c r="V183" s="71">
        <f t="shared" si="67"/>
        <v>7.6734630350194557</v>
      </c>
      <c r="W183" s="72">
        <f t="shared" si="68"/>
        <v>1.8808109694334238E-3</v>
      </c>
      <c r="X183" s="73">
        <f t="shared" si="69"/>
        <v>6.975875486381323</v>
      </c>
      <c r="Y183" s="74">
        <f t="shared" si="70"/>
        <v>1.8808109694334238E-3</v>
      </c>
      <c r="Z183" s="75">
        <f t="shared" si="71"/>
        <v>89.64</v>
      </c>
    </row>
    <row r="184" spans="1:26">
      <c r="A184" s="80" t="str">
        <f>Sage!A174</f>
        <v>TEMGOUA</v>
      </c>
      <c r="B184" s="71">
        <f t="shared" si="48"/>
        <v>3.3828793774319061</v>
      </c>
      <c r="C184" s="72">
        <f>Sage!J174</f>
        <v>7.9311305939963649E-4</v>
      </c>
      <c r="D184" s="73">
        <f t="shared" si="49"/>
        <v>2.941634241245136</v>
      </c>
      <c r="E184" s="74">
        <f t="shared" si="50"/>
        <v>7.9311305939963649E-4</v>
      </c>
      <c r="F184" s="71">
        <f t="shared" si="51"/>
        <v>3.2357976653696494</v>
      </c>
      <c r="G184" s="72">
        <f t="shared" si="52"/>
        <v>7.9311305939963649E-4</v>
      </c>
      <c r="H184" s="73">
        <f t="shared" si="53"/>
        <v>3.0887159533073927</v>
      </c>
      <c r="I184" s="74">
        <f t="shared" si="54"/>
        <v>7.9311305939963649E-4</v>
      </c>
      <c r="J184" s="71">
        <f t="shared" si="55"/>
        <v>3.0887159533073927</v>
      </c>
      <c r="K184" s="72">
        <f t="shared" si="56"/>
        <v>7.9311305939963649E-4</v>
      </c>
      <c r="L184" s="73">
        <f t="shared" si="57"/>
        <v>3.0887159533073927</v>
      </c>
      <c r="M184" s="74">
        <f t="shared" si="58"/>
        <v>7.9311305939963649E-4</v>
      </c>
      <c r="N184" s="71">
        <f t="shared" si="59"/>
        <v>3.2357976653696494</v>
      </c>
      <c r="O184" s="72">
        <f t="shared" si="60"/>
        <v>7.9311305939963649E-4</v>
      </c>
      <c r="P184" s="73">
        <f t="shared" si="61"/>
        <v>3.2357976653696494</v>
      </c>
      <c r="Q184" s="74">
        <f t="shared" si="62"/>
        <v>7.9311305939963649E-4</v>
      </c>
      <c r="R184" s="71">
        <f t="shared" si="63"/>
        <v>2.941634241245136</v>
      </c>
      <c r="S184" s="72">
        <f t="shared" si="64"/>
        <v>7.9311305939963649E-4</v>
      </c>
      <c r="T184" s="73">
        <f t="shared" si="65"/>
        <v>3.3828793774319061</v>
      </c>
      <c r="U184" s="74">
        <f t="shared" si="66"/>
        <v>7.9311305939963649E-4</v>
      </c>
      <c r="V184" s="71">
        <f t="shared" si="67"/>
        <v>3.2357976653696494</v>
      </c>
      <c r="W184" s="72">
        <f t="shared" si="68"/>
        <v>7.9311305939963649E-4</v>
      </c>
      <c r="X184" s="73">
        <f t="shared" si="69"/>
        <v>2.941634241245136</v>
      </c>
      <c r="Y184" s="74">
        <f t="shared" si="70"/>
        <v>7.9311305939963649E-4</v>
      </c>
      <c r="Z184" s="75">
        <f t="shared" si="71"/>
        <v>37.79999999999999</v>
      </c>
    </row>
    <row r="185" spans="1:26">
      <c r="A185" s="80" t="str">
        <f>Sage!A175</f>
        <v>TENE ERNEST</v>
      </c>
      <c r="B185" s="71">
        <f t="shared" si="48"/>
        <v>14.98132295719844</v>
      </c>
      <c r="C185" s="72">
        <f>Sage!J175</f>
        <v>3.512357834484104E-3</v>
      </c>
      <c r="D185" s="73">
        <f t="shared" si="49"/>
        <v>13.027237354085601</v>
      </c>
      <c r="E185" s="74">
        <f t="shared" si="50"/>
        <v>3.512357834484104E-3</v>
      </c>
      <c r="F185" s="71">
        <f t="shared" si="51"/>
        <v>14.32996108949416</v>
      </c>
      <c r="G185" s="72">
        <f t="shared" si="52"/>
        <v>3.512357834484104E-3</v>
      </c>
      <c r="H185" s="73">
        <f t="shared" si="53"/>
        <v>13.678599221789881</v>
      </c>
      <c r="I185" s="74">
        <f t="shared" si="54"/>
        <v>3.512357834484104E-3</v>
      </c>
      <c r="J185" s="71">
        <f t="shared" si="55"/>
        <v>13.678599221789881</v>
      </c>
      <c r="K185" s="72">
        <f t="shared" si="56"/>
        <v>3.512357834484104E-3</v>
      </c>
      <c r="L185" s="73">
        <f t="shared" si="57"/>
        <v>13.678599221789881</v>
      </c>
      <c r="M185" s="74">
        <f t="shared" si="58"/>
        <v>3.512357834484104E-3</v>
      </c>
      <c r="N185" s="71">
        <f t="shared" si="59"/>
        <v>14.32996108949416</v>
      </c>
      <c r="O185" s="72">
        <f t="shared" si="60"/>
        <v>3.512357834484104E-3</v>
      </c>
      <c r="P185" s="73">
        <f t="shared" si="61"/>
        <v>14.32996108949416</v>
      </c>
      <c r="Q185" s="74">
        <f t="shared" si="62"/>
        <v>3.512357834484104E-3</v>
      </c>
      <c r="R185" s="71">
        <f t="shared" si="63"/>
        <v>13.027237354085601</v>
      </c>
      <c r="S185" s="72">
        <f t="shared" si="64"/>
        <v>3.512357834484104E-3</v>
      </c>
      <c r="T185" s="73">
        <f t="shared" si="65"/>
        <v>14.98132295719844</v>
      </c>
      <c r="U185" s="74">
        <f t="shared" si="66"/>
        <v>3.512357834484104E-3</v>
      </c>
      <c r="V185" s="71">
        <f t="shared" si="67"/>
        <v>14.32996108949416</v>
      </c>
      <c r="W185" s="72">
        <f t="shared" si="68"/>
        <v>3.512357834484104E-3</v>
      </c>
      <c r="X185" s="73">
        <f t="shared" si="69"/>
        <v>13.027237354085601</v>
      </c>
      <c r="Y185" s="74">
        <f t="shared" si="70"/>
        <v>3.512357834484104E-3</v>
      </c>
      <c r="Z185" s="75">
        <f t="shared" si="71"/>
        <v>167.39999999999998</v>
      </c>
    </row>
    <row r="186" spans="1:26">
      <c r="A186" s="80" t="str">
        <f>Sage!A176</f>
        <v>TETCHA MBANGA PONGO</v>
      </c>
      <c r="B186" s="71">
        <f t="shared" si="48"/>
        <v>4.8326848249027234</v>
      </c>
      <c r="C186" s="72">
        <f>Sage!J176</f>
        <v>1.133018656285195E-3</v>
      </c>
      <c r="D186" s="73">
        <f t="shared" si="49"/>
        <v>4.2023346303501947</v>
      </c>
      <c r="E186" s="74">
        <f t="shared" si="50"/>
        <v>1.133018656285195E-3</v>
      </c>
      <c r="F186" s="71">
        <f t="shared" si="51"/>
        <v>4.6225680933852136</v>
      </c>
      <c r="G186" s="72">
        <f t="shared" si="52"/>
        <v>1.133018656285195E-3</v>
      </c>
      <c r="H186" s="73">
        <f t="shared" si="53"/>
        <v>4.4124513618677037</v>
      </c>
      <c r="I186" s="74">
        <f t="shared" si="54"/>
        <v>1.133018656285195E-3</v>
      </c>
      <c r="J186" s="71">
        <f t="shared" si="55"/>
        <v>4.4124513618677037</v>
      </c>
      <c r="K186" s="72">
        <f t="shared" si="56"/>
        <v>1.133018656285195E-3</v>
      </c>
      <c r="L186" s="73">
        <f t="shared" si="57"/>
        <v>4.4124513618677037</v>
      </c>
      <c r="M186" s="74">
        <f t="shared" si="58"/>
        <v>1.133018656285195E-3</v>
      </c>
      <c r="N186" s="71">
        <f t="shared" si="59"/>
        <v>4.6225680933852136</v>
      </c>
      <c r="O186" s="72">
        <f t="shared" si="60"/>
        <v>1.133018656285195E-3</v>
      </c>
      <c r="P186" s="73">
        <f t="shared" si="61"/>
        <v>4.6225680933852136</v>
      </c>
      <c r="Q186" s="74">
        <f t="shared" si="62"/>
        <v>1.133018656285195E-3</v>
      </c>
      <c r="R186" s="71">
        <f t="shared" si="63"/>
        <v>4.2023346303501947</v>
      </c>
      <c r="S186" s="72">
        <f t="shared" si="64"/>
        <v>1.133018656285195E-3</v>
      </c>
      <c r="T186" s="73">
        <f t="shared" si="65"/>
        <v>4.8326848249027234</v>
      </c>
      <c r="U186" s="74">
        <f t="shared" si="66"/>
        <v>1.133018656285195E-3</v>
      </c>
      <c r="V186" s="71">
        <f t="shared" si="67"/>
        <v>4.6225680933852136</v>
      </c>
      <c r="W186" s="72">
        <f t="shared" si="68"/>
        <v>1.133018656285195E-3</v>
      </c>
      <c r="X186" s="73">
        <f t="shared" si="69"/>
        <v>4.2023346303501947</v>
      </c>
      <c r="Y186" s="74">
        <f t="shared" si="70"/>
        <v>1.133018656285195E-3</v>
      </c>
      <c r="Z186" s="75">
        <f t="shared" si="71"/>
        <v>53.999999999999986</v>
      </c>
    </row>
    <row r="187" spans="1:26">
      <c r="A187" s="80" t="str">
        <f>Sage!A177</f>
        <v>TJB AXELOR</v>
      </c>
      <c r="B187" s="71">
        <f t="shared" si="48"/>
        <v>2.4163424124513617</v>
      </c>
      <c r="C187" s="72">
        <f>Sage!J177</f>
        <v>5.6650932814259749E-4</v>
      </c>
      <c r="D187" s="73">
        <f t="shared" si="49"/>
        <v>2.1011673151750974</v>
      </c>
      <c r="E187" s="74">
        <f t="shared" si="50"/>
        <v>5.6650932814259749E-4</v>
      </c>
      <c r="F187" s="71">
        <f t="shared" si="51"/>
        <v>2.3112840466926068</v>
      </c>
      <c r="G187" s="72">
        <f t="shared" si="52"/>
        <v>5.6650932814259749E-4</v>
      </c>
      <c r="H187" s="73">
        <f t="shared" si="53"/>
        <v>2.2062256809338519</v>
      </c>
      <c r="I187" s="74">
        <f t="shared" si="54"/>
        <v>5.6650932814259749E-4</v>
      </c>
      <c r="J187" s="71">
        <f t="shared" si="55"/>
        <v>2.2062256809338519</v>
      </c>
      <c r="K187" s="72">
        <f t="shared" si="56"/>
        <v>5.6650932814259749E-4</v>
      </c>
      <c r="L187" s="73">
        <f t="shared" si="57"/>
        <v>2.2062256809338519</v>
      </c>
      <c r="M187" s="74">
        <f t="shared" si="58"/>
        <v>5.6650932814259749E-4</v>
      </c>
      <c r="N187" s="71">
        <f t="shared" si="59"/>
        <v>2.3112840466926068</v>
      </c>
      <c r="O187" s="72">
        <f t="shared" si="60"/>
        <v>5.6650932814259749E-4</v>
      </c>
      <c r="P187" s="73">
        <f t="shared" si="61"/>
        <v>2.3112840466926068</v>
      </c>
      <c r="Q187" s="74">
        <f t="shared" si="62"/>
        <v>5.6650932814259749E-4</v>
      </c>
      <c r="R187" s="71">
        <f t="shared" si="63"/>
        <v>2.1011673151750974</v>
      </c>
      <c r="S187" s="72">
        <f t="shared" si="64"/>
        <v>5.6650932814259749E-4</v>
      </c>
      <c r="T187" s="73">
        <f t="shared" si="65"/>
        <v>2.4163424124513617</v>
      </c>
      <c r="U187" s="74">
        <f t="shared" si="66"/>
        <v>5.6650932814259749E-4</v>
      </c>
      <c r="V187" s="71">
        <f t="shared" si="67"/>
        <v>2.3112840466926068</v>
      </c>
      <c r="W187" s="72">
        <f t="shared" si="68"/>
        <v>5.6650932814259749E-4</v>
      </c>
      <c r="X187" s="73">
        <f t="shared" si="69"/>
        <v>2.1011673151750974</v>
      </c>
      <c r="Y187" s="74">
        <f t="shared" si="70"/>
        <v>5.6650932814259749E-4</v>
      </c>
      <c r="Z187" s="75">
        <f t="shared" si="71"/>
        <v>26.999999999999993</v>
      </c>
    </row>
    <row r="188" spans="1:26">
      <c r="A188" s="80" t="str">
        <f>Sage!A178</f>
        <v>TJS</v>
      </c>
      <c r="B188" s="71">
        <f t="shared" si="48"/>
        <v>5.2192996108949412</v>
      </c>
      <c r="C188" s="72">
        <f>Sage!J178</f>
        <v>1.2236601487880107E-3</v>
      </c>
      <c r="D188" s="73">
        <f t="shared" si="49"/>
        <v>4.53852140077821</v>
      </c>
      <c r="E188" s="74">
        <f t="shared" si="50"/>
        <v>1.2236601487880107E-3</v>
      </c>
      <c r="F188" s="71">
        <f t="shared" si="51"/>
        <v>4.9923735408560308</v>
      </c>
      <c r="G188" s="72">
        <f t="shared" si="52"/>
        <v>1.2236601487880107E-3</v>
      </c>
      <c r="H188" s="73">
        <f t="shared" si="53"/>
        <v>4.7654474708171204</v>
      </c>
      <c r="I188" s="74">
        <f t="shared" si="54"/>
        <v>1.2236601487880107E-3</v>
      </c>
      <c r="J188" s="71">
        <f t="shared" si="55"/>
        <v>4.7654474708171204</v>
      </c>
      <c r="K188" s="72">
        <f t="shared" si="56"/>
        <v>1.2236601487880107E-3</v>
      </c>
      <c r="L188" s="73">
        <f t="shared" si="57"/>
        <v>4.7654474708171204</v>
      </c>
      <c r="M188" s="74">
        <f t="shared" si="58"/>
        <v>1.2236601487880107E-3</v>
      </c>
      <c r="N188" s="71">
        <f t="shared" si="59"/>
        <v>4.9923735408560308</v>
      </c>
      <c r="O188" s="72">
        <f t="shared" si="60"/>
        <v>1.2236601487880107E-3</v>
      </c>
      <c r="P188" s="73">
        <f t="shared" si="61"/>
        <v>4.9923735408560308</v>
      </c>
      <c r="Q188" s="74">
        <f t="shared" si="62"/>
        <v>1.2236601487880107E-3</v>
      </c>
      <c r="R188" s="71">
        <f t="shared" si="63"/>
        <v>4.53852140077821</v>
      </c>
      <c r="S188" s="72">
        <f t="shared" si="64"/>
        <v>1.2236601487880107E-3</v>
      </c>
      <c r="T188" s="73">
        <f t="shared" si="65"/>
        <v>5.2192996108949412</v>
      </c>
      <c r="U188" s="74">
        <f t="shared" si="66"/>
        <v>1.2236601487880107E-3</v>
      </c>
      <c r="V188" s="71">
        <f t="shared" si="67"/>
        <v>4.9923735408560308</v>
      </c>
      <c r="W188" s="72">
        <f t="shared" si="68"/>
        <v>1.2236601487880107E-3</v>
      </c>
      <c r="X188" s="73">
        <f t="shared" si="69"/>
        <v>4.53852140077821</v>
      </c>
      <c r="Y188" s="74">
        <f t="shared" si="70"/>
        <v>1.2236601487880107E-3</v>
      </c>
      <c r="Z188" s="75">
        <f t="shared" si="71"/>
        <v>58.319999999999993</v>
      </c>
    </row>
    <row r="189" spans="1:26">
      <c r="A189" s="80" t="str">
        <f>Sage!A179</f>
        <v>TOUMI YASSA</v>
      </c>
      <c r="B189" s="71">
        <f t="shared" si="48"/>
        <v>9.3270817120622524</v>
      </c>
      <c r="C189" s="72">
        <f>Sage!J179</f>
        <v>2.1867260066304258E-3</v>
      </c>
      <c r="D189" s="73">
        <f t="shared" si="49"/>
        <v>8.1105058365758733</v>
      </c>
      <c r="E189" s="74">
        <f t="shared" si="50"/>
        <v>2.1867260066304258E-3</v>
      </c>
      <c r="F189" s="71">
        <f t="shared" si="51"/>
        <v>8.9215564202334594</v>
      </c>
      <c r="G189" s="72">
        <f t="shared" si="52"/>
        <v>2.1867260066304258E-3</v>
      </c>
      <c r="H189" s="73">
        <f t="shared" si="53"/>
        <v>8.5160311284046664</v>
      </c>
      <c r="I189" s="74">
        <f t="shared" si="54"/>
        <v>2.1867260066304258E-3</v>
      </c>
      <c r="J189" s="71">
        <f t="shared" si="55"/>
        <v>8.5160311284046664</v>
      </c>
      <c r="K189" s="72">
        <f t="shared" si="56"/>
        <v>2.1867260066304258E-3</v>
      </c>
      <c r="L189" s="73">
        <f t="shared" si="57"/>
        <v>8.5160311284046664</v>
      </c>
      <c r="M189" s="74">
        <f t="shared" si="58"/>
        <v>2.1867260066304258E-3</v>
      </c>
      <c r="N189" s="71">
        <f t="shared" si="59"/>
        <v>8.9215564202334594</v>
      </c>
      <c r="O189" s="72">
        <f t="shared" si="60"/>
        <v>2.1867260066304258E-3</v>
      </c>
      <c r="P189" s="73">
        <f t="shared" si="61"/>
        <v>8.9215564202334594</v>
      </c>
      <c r="Q189" s="74">
        <f t="shared" si="62"/>
        <v>2.1867260066304258E-3</v>
      </c>
      <c r="R189" s="71">
        <f t="shared" si="63"/>
        <v>8.1105058365758733</v>
      </c>
      <c r="S189" s="72">
        <f t="shared" si="64"/>
        <v>2.1867260066304258E-3</v>
      </c>
      <c r="T189" s="73">
        <f t="shared" si="65"/>
        <v>9.3270817120622524</v>
      </c>
      <c r="U189" s="74">
        <f t="shared" si="66"/>
        <v>2.1867260066304258E-3</v>
      </c>
      <c r="V189" s="71">
        <f t="shared" si="67"/>
        <v>8.9215564202334594</v>
      </c>
      <c r="W189" s="72">
        <f t="shared" si="68"/>
        <v>2.1867260066304258E-3</v>
      </c>
      <c r="X189" s="73">
        <f t="shared" si="69"/>
        <v>8.1105058365758733</v>
      </c>
      <c r="Y189" s="74">
        <f t="shared" si="70"/>
        <v>2.1867260066304258E-3</v>
      </c>
      <c r="Z189" s="75">
        <f t="shared" si="71"/>
        <v>104.21999999999994</v>
      </c>
    </row>
    <row r="190" spans="1:26">
      <c r="A190" s="80" t="str">
        <f>Sage!A180</f>
        <v>VALY</v>
      </c>
      <c r="B190" s="71">
        <f t="shared" si="48"/>
        <v>14.256420233463032</v>
      </c>
      <c r="C190" s="72">
        <f>Sage!J180</f>
        <v>3.342405036041325E-3</v>
      </c>
      <c r="D190" s="73">
        <f t="shared" si="49"/>
        <v>12.396887159533073</v>
      </c>
      <c r="E190" s="74">
        <f t="shared" si="50"/>
        <v>3.342405036041325E-3</v>
      </c>
      <c r="F190" s="71">
        <f t="shared" si="51"/>
        <v>13.636575875486379</v>
      </c>
      <c r="G190" s="72">
        <f t="shared" si="52"/>
        <v>3.342405036041325E-3</v>
      </c>
      <c r="H190" s="73">
        <f t="shared" si="53"/>
        <v>13.016731517509726</v>
      </c>
      <c r="I190" s="74">
        <f t="shared" si="54"/>
        <v>3.342405036041325E-3</v>
      </c>
      <c r="J190" s="71">
        <f t="shared" si="55"/>
        <v>13.016731517509726</v>
      </c>
      <c r="K190" s="72">
        <f t="shared" si="56"/>
        <v>3.342405036041325E-3</v>
      </c>
      <c r="L190" s="73">
        <f t="shared" si="57"/>
        <v>13.016731517509726</v>
      </c>
      <c r="M190" s="74">
        <f t="shared" si="58"/>
        <v>3.342405036041325E-3</v>
      </c>
      <c r="N190" s="71">
        <f t="shared" si="59"/>
        <v>13.636575875486379</v>
      </c>
      <c r="O190" s="72">
        <f t="shared" si="60"/>
        <v>3.342405036041325E-3</v>
      </c>
      <c r="P190" s="73">
        <f t="shared" si="61"/>
        <v>13.636575875486379</v>
      </c>
      <c r="Q190" s="74">
        <f t="shared" si="62"/>
        <v>3.342405036041325E-3</v>
      </c>
      <c r="R190" s="71">
        <f t="shared" si="63"/>
        <v>12.396887159533073</v>
      </c>
      <c r="S190" s="72">
        <f t="shared" si="64"/>
        <v>3.342405036041325E-3</v>
      </c>
      <c r="T190" s="73">
        <f t="shared" si="65"/>
        <v>14.256420233463032</v>
      </c>
      <c r="U190" s="74">
        <f t="shared" si="66"/>
        <v>3.342405036041325E-3</v>
      </c>
      <c r="V190" s="71">
        <f t="shared" si="67"/>
        <v>13.636575875486379</v>
      </c>
      <c r="W190" s="72">
        <f t="shared" si="68"/>
        <v>3.342405036041325E-3</v>
      </c>
      <c r="X190" s="73">
        <f t="shared" si="69"/>
        <v>12.396887159533073</v>
      </c>
      <c r="Y190" s="74">
        <f t="shared" si="70"/>
        <v>3.342405036041325E-3</v>
      </c>
      <c r="Z190" s="75">
        <f t="shared" si="71"/>
        <v>159.29999999999995</v>
      </c>
    </row>
    <row r="191" spans="1:26">
      <c r="A191" s="80" t="str">
        <f>Sage!A181</f>
        <v>WAGNE</v>
      </c>
      <c r="B191" s="71">
        <f t="shared" si="48"/>
        <v>31.412451361867699</v>
      </c>
      <c r="C191" s="72">
        <f>Sage!J181</f>
        <v>7.364621265853767E-3</v>
      </c>
      <c r="D191" s="73">
        <f t="shared" si="49"/>
        <v>27.315175097276263</v>
      </c>
      <c r="E191" s="74">
        <f t="shared" si="50"/>
        <v>7.364621265853767E-3</v>
      </c>
      <c r="F191" s="71">
        <f t="shared" si="51"/>
        <v>30.046692607003887</v>
      </c>
      <c r="G191" s="72">
        <f t="shared" si="52"/>
        <v>7.364621265853767E-3</v>
      </c>
      <c r="H191" s="73">
        <f t="shared" si="53"/>
        <v>28.680933852140072</v>
      </c>
      <c r="I191" s="74">
        <f t="shared" si="54"/>
        <v>7.364621265853767E-3</v>
      </c>
      <c r="J191" s="71">
        <f t="shared" si="55"/>
        <v>28.680933852140072</v>
      </c>
      <c r="K191" s="72">
        <f t="shared" si="56"/>
        <v>7.364621265853767E-3</v>
      </c>
      <c r="L191" s="73">
        <f t="shared" si="57"/>
        <v>28.680933852140072</v>
      </c>
      <c r="M191" s="74">
        <f t="shared" si="58"/>
        <v>7.364621265853767E-3</v>
      </c>
      <c r="N191" s="71">
        <f t="shared" si="59"/>
        <v>30.046692607003887</v>
      </c>
      <c r="O191" s="72">
        <f t="shared" si="60"/>
        <v>7.364621265853767E-3</v>
      </c>
      <c r="P191" s="73">
        <f t="shared" si="61"/>
        <v>30.046692607003887</v>
      </c>
      <c r="Q191" s="74">
        <f t="shared" si="62"/>
        <v>7.364621265853767E-3</v>
      </c>
      <c r="R191" s="71">
        <f t="shared" si="63"/>
        <v>27.315175097276263</v>
      </c>
      <c r="S191" s="72">
        <f t="shared" si="64"/>
        <v>7.364621265853767E-3</v>
      </c>
      <c r="T191" s="73">
        <f t="shared" si="65"/>
        <v>31.412451361867699</v>
      </c>
      <c r="U191" s="74">
        <f t="shared" si="66"/>
        <v>7.364621265853767E-3</v>
      </c>
      <c r="V191" s="71">
        <f t="shared" si="67"/>
        <v>30.046692607003887</v>
      </c>
      <c r="W191" s="72">
        <f t="shared" si="68"/>
        <v>7.364621265853767E-3</v>
      </c>
      <c r="X191" s="73">
        <f t="shared" si="69"/>
        <v>27.315175097276263</v>
      </c>
      <c r="Y191" s="74">
        <f t="shared" si="70"/>
        <v>7.364621265853767E-3</v>
      </c>
      <c r="Z191" s="75">
        <f t="shared" si="71"/>
        <v>350.99999999999989</v>
      </c>
    </row>
    <row r="192" spans="1:26">
      <c r="A192" s="80" t="str">
        <f>Sage!A182</f>
        <v>WAMBA BONABERI</v>
      </c>
      <c r="B192" s="71">
        <f t="shared" si="48"/>
        <v>19.330739299610894</v>
      </c>
      <c r="C192" s="72">
        <f>Sage!J182</f>
        <v>4.5320746251407799E-3</v>
      </c>
      <c r="D192" s="73">
        <f t="shared" si="49"/>
        <v>16.809338521400779</v>
      </c>
      <c r="E192" s="74">
        <f t="shared" si="50"/>
        <v>4.5320746251407799E-3</v>
      </c>
      <c r="F192" s="71">
        <f t="shared" si="51"/>
        <v>18.490272373540854</v>
      </c>
      <c r="G192" s="72">
        <f t="shared" si="52"/>
        <v>4.5320746251407799E-3</v>
      </c>
      <c r="H192" s="73">
        <f t="shared" si="53"/>
        <v>17.649805447470815</v>
      </c>
      <c r="I192" s="74">
        <f t="shared" si="54"/>
        <v>4.5320746251407799E-3</v>
      </c>
      <c r="J192" s="71">
        <f t="shared" si="55"/>
        <v>17.649805447470815</v>
      </c>
      <c r="K192" s="72">
        <f t="shared" si="56"/>
        <v>4.5320746251407799E-3</v>
      </c>
      <c r="L192" s="73">
        <f t="shared" si="57"/>
        <v>17.649805447470815</v>
      </c>
      <c r="M192" s="74">
        <f t="shared" si="58"/>
        <v>4.5320746251407799E-3</v>
      </c>
      <c r="N192" s="71">
        <f t="shared" si="59"/>
        <v>18.490272373540854</v>
      </c>
      <c r="O192" s="72">
        <f t="shared" si="60"/>
        <v>4.5320746251407799E-3</v>
      </c>
      <c r="P192" s="73">
        <f t="shared" si="61"/>
        <v>18.490272373540854</v>
      </c>
      <c r="Q192" s="74">
        <f t="shared" si="62"/>
        <v>4.5320746251407799E-3</v>
      </c>
      <c r="R192" s="71">
        <f t="shared" si="63"/>
        <v>16.809338521400779</v>
      </c>
      <c r="S192" s="72">
        <f t="shared" si="64"/>
        <v>4.5320746251407799E-3</v>
      </c>
      <c r="T192" s="73">
        <f t="shared" si="65"/>
        <v>19.330739299610894</v>
      </c>
      <c r="U192" s="74">
        <f t="shared" si="66"/>
        <v>4.5320746251407799E-3</v>
      </c>
      <c r="V192" s="71">
        <f t="shared" si="67"/>
        <v>18.490272373540854</v>
      </c>
      <c r="W192" s="72">
        <f t="shared" si="68"/>
        <v>4.5320746251407799E-3</v>
      </c>
      <c r="X192" s="73">
        <f t="shared" si="69"/>
        <v>16.809338521400779</v>
      </c>
      <c r="Y192" s="74">
        <f t="shared" si="70"/>
        <v>4.5320746251407799E-3</v>
      </c>
      <c r="Z192" s="75">
        <f t="shared" si="71"/>
        <v>215.99999999999994</v>
      </c>
    </row>
    <row r="193" spans="1:26">
      <c r="A193" s="80" t="str">
        <f>Sage!A183</f>
        <v>WAMBA NKOLBON</v>
      </c>
      <c r="B193" s="71">
        <f t="shared" si="48"/>
        <v>3.576186770428015</v>
      </c>
      <c r="C193" s="72">
        <f>Sage!J183</f>
        <v>8.3843380565104433E-4</v>
      </c>
      <c r="D193" s="73">
        <f t="shared" si="49"/>
        <v>3.109727626459144</v>
      </c>
      <c r="E193" s="74">
        <f t="shared" si="50"/>
        <v>8.3843380565104433E-4</v>
      </c>
      <c r="F193" s="71">
        <f t="shared" si="51"/>
        <v>3.4207003891050585</v>
      </c>
      <c r="G193" s="72">
        <f t="shared" si="52"/>
        <v>8.3843380565104433E-4</v>
      </c>
      <c r="H193" s="73">
        <f t="shared" si="53"/>
        <v>3.265214007782101</v>
      </c>
      <c r="I193" s="74">
        <f t="shared" si="54"/>
        <v>8.3843380565104433E-4</v>
      </c>
      <c r="J193" s="71">
        <f t="shared" si="55"/>
        <v>3.265214007782101</v>
      </c>
      <c r="K193" s="72">
        <f t="shared" si="56"/>
        <v>8.3843380565104433E-4</v>
      </c>
      <c r="L193" s="73">
        <f t="shared" si="57"/>
        <v>3.265214007782101</v>
      </c>
      <c r="M193" s="74">
        <f t="shared" si="58"/>
        <v>8.3843380565104433E-4</v>
      </c>
      <c r="N193" s="71">
        <f t="shared" si="59"/>
        <v>3.4207003891050585</v>
      </c>
      <c r="O193" s="72">
        <f t="shared" si="60"/>
        <v>8.3843380565104433E-4</v>
      </c>
      <c r="P193" s="73">
        <f t="shared" si="61"/>
        <v>3.4207003891050585</v>
      </c>
      <c r="Q193" s="74">
        <f t="shared" si="62"/>
        <v>8.3843380565104433E-4</v>
      </c>
      <c r="R193" s="71">
        <f t="shared" si="63"/>
        <v>3.109727626459144</v>
      </c>
      <c r="S193" s="72">
        <f t="shared" si="64"/>
        <v>8.3843380565104433E-4</v>
      </c>
      <c r="T193" s="73">
        <f t="shared" si="65"/>
        <v>3.576186770428015</v>
      </c>
      <c r="U193" s="74">
        <f t="shared" si="66"/>
        <v>8.3843380565104433E-4</v>
      </c>
      <c r="V193" s="71">
        <f t="shared" si="67"/>
        <v>3.4207003891050585</v>
      </c>
      <c r="W193" s="72">
        <f t="shared" si="68"/>
        <v>8.3843380565104433E-4</v>
      </c>
      <c r="X193" s="73">
        <f t="shared" si="69"/>
        <v>3.109727626459144</v>
      </c>
      <c r="Y193" s="74">
        <f t="shared" si="70"/>
        <v>8.3843380565104433E-4</v>
      </c>
      <c r="Z193" s="75">
        <f t="shared" si="71"/>
        <v>39.96</v>
      </c>
    </row>
    <row r="194" spans="1:26">
      <c r="A194" s="80" t="str">
        <f>Sage!A184</f>
        <v>WANDJI BOKO</v>
      </c>
      <c r="B194" s="71">
        <f t="shared" si="48"/>
        <v>10.148638132295718</v>
      </c>
      <c r="C194" s="72">
        <f>Sage!J184</f>
        <v>2.3793391781989095E-3</v>
      </c>
      <c r="D194" s="73">
        <f t="shared" si="49"/>
        <v>8.8249027237354074</v>
      </c>
      <c r="E194" s="74">
        <f t="shared" si="50"/>
        <v>2.3793391781989095E-3</v>
      </c>
      <c r="F194" s="71">
        <f t="shared" si="51"/>
        <v>9.7073929961089487</v>
      </c>
      <c r="G194" s="72">
        <f t="shared" si="52"/>
        <v>2.3793391781989095E-3</v>
      </c>
      <c r="H194" s="73">
        <f t="shared" si="53"/>
        <v>9.266147859922178</v>
      </c>
      <c r="I194" s="74">
        <f t="shared" si="54"/>
        <v>2.3793391781989095E-3</v>
      </c>
      <c r="J194" s="71">
        <f t="shared" si="55"/>
        <v>9.266147859922178</v>
      </c>
      <c r="K194" s="72">
        <f t="shared" si="56"/>
        <v>2.3793391781989095E-3</v>
      </c>
      <c r="L194" s="73">
        <f t="shared" si="57"/>
        <v>9.266147859922178</v>
      </c>
      <c r="M194" s="74">
        <f t="shared" si="58"/>
        <v>2.3793391781989095E-3</v>
      </c>
      <c r="N194" s="71">
        <f t="shared" si="59"/>
        <v>9.7073929961089487</v>
      </c>
      <c r="O194" s="72">
        <f t="shared" si="60"/>
        <v>2.3793391781989095E-3</v>
      </c>
      <c r="P194" s="73">
        <f t="shared" si="61"/>
        <v>9.7073929961089487</v>
      </c>
      <c r="Q194" s="74">
        <f t="shared" si="62"/>
        <v>2.3793391781989095E-3</v>
      </c>
      <c r="R194" s="71">
        <f t="shared" si="63"/>
        <v>8.8249027237354074</v>
      </c>
      <c r="S194" s="72">
        <f t="shared" si="64"/>
        <v>2.3793391781989095E-3</v>
      </c>
      <c r="T194" s="73">
        <f t="shared" si="65"/>
        <v>10.148638132295718</v>
      </c>
      <c r="U194" s="74">
        <f t="shared" si="66"/>
        <v>2.3793391781989095E-3</v>
      </c>
      <c r="V194" s="71">
        <f t="shared" si="67"/>
        <v>9.7073929961089487</v>
      </c>
      <c r="W194" s="72">
        <f t="shared" si="68"/>
        <v>2.3793391781989095E-3</v>
      </c>
      <c r="X194" s="73">
        <f t="shared" si="69"/>
        <v>8.8249027237354074</v>
      </c>
      <c r="Y194" s="74">
        <f t="shared" si="70"/>
        <v>2.3793391781989095E-3</v>
      </c>
      <c r="Z194" s="75">
        <f t="shared" si="71"/>
        <v>113.39999999999998</v>
      </c>
    </row>
    <row r="195" spans="1:26">
      <c r="A195" s="80" t="str">
        <f>Sage!A185</f>
        <v>WATT SOURCE</v>
      </c>
      <c r="B195" s="71">
        <f t="shared" si="48"/>
        <v>25.61322957198443</v>
      </c>
      <c r="C195" s="72">
        <f>Sage!J185</f>
        <v>6.004998878311533E-3</v>
      </c>
      <c r="D195" s="73">
        <f t="shared" si="49"/>
        <v>22.27237354085603</v>
      </c>
      <c r="E195" s="74">
        <f t="shared" si="50"/>
        <v>6.004998878311533E-3</v>
      </c>
      <c r="F195" s="71">
        <f t="shared" si="51"/>
        <v>24.499610894941629</v>
      </c>
      <c r="G195" s="72">
        <f t="shared" si="52"/>
        <v>6.004998878311533E-3</v>
      </c>
      <c r="H195" s="73">
        <f t="shared" si="53"/>
        <v>23.385992217898828</v>
      </c>
      <c r="I195" s="74">
        <f t="shared" si="54"/>
        <v>6.004998878311533E-3</v>
      </c>
      <c r="J195" s="71">
        <f t="shared" si="55"/>
        <v>23.385992217898828</v>
      </c>
      <c r="K195" s="72">
        <f t="shared" si="56"/>
        <v>6.004998878311533E-3</v>
      </c>
      <c r="L195" s="73">
        <f t="shared" si="57"/>
        <v>23.385992217898828</v>
      </c>
      <c r="M195" s="74">
        <f t="shared" si="58"/>
        <v>6.004998878311533E-3</v>
      </c>
      <c r="N195" s="71">
        <f t="shared" si="59"/>
        <v>24.499610894941629</v>
      </c>
      <c r="O195" s="72">
        <f t="shared" si="60"/>
        <v>6.004998878311533E-3</v>
      </c>
      <c r="P195" s="73">
        <f t="shared" si="61"/>
        <v>24.499610894941629</v>
      </c>
      <c r="Q195" s="74">
        <f t="shared" si="62"/>
        <v>6.004998878311533E-3</v>
      </c>
      <c r="R195" s="71">
        <f t="shared" si="63"/>
        <v>22.27237354085603</v>
      </c>
      <c r="S195" s="72">
        <f t="shared" si="64"/>
        <v>6.004998878311533E-3</v>
      </c>
      <c r="T195" s="73">
        <f t="shared" si="65"/>
        <v>25.61322957198443</v>
      </c>
      <c r="U195" s="74">
        <f t="shared" si="66"/>
        <v>6.004998878311533E-3</v>
      </c>
      <c r="V195" s="71">
        <f t="shared" si="67"/>
        <v>24.499610894941629</v>
      </c>
      <c r="W195" s="72">
        <f t="shared" si="68"/>
        <v>6.004998878311533E-3</v>
      </c>
      <c r="X195" s="73">
        <f t="shared" si="69"/>
        <v>22.27237354085603</v>
      </c>
      <c r="Y195" s="74">
        <f t="shared" si="70"/>
        <v>6.004998878311533E-3</v>
      </c>
      <c r="Z195" s="75">
        <f t="shared" si="71"/>
        <v>286.2</v>
      </c>
    </row>
    <row r="196" spans="1:26">
      <c r="A196" s="80" t="str">
        <f>Sage!A186</f>
        <v>YONTA JOSEPH DONALD</v>
      </c>
      <c r="B196" s="71">
        <f t="shared" si="48"/>
        <v>46.393774319066139</v>
      </c>
      <c r="C196" s="72">
        <f>Sage!J186</f>
        <v>1.0876979100337872E-2</v>
      </c>
      <c r="D196" s="73">
        <f t="shared" si="49"/>
        <v>40.342412451361866</v>
      </c>
      <c r="E196" s="74">
        <f t="shared" si="50"/>
        <v>1.0876979100337872E-2</v>
      </c>
      <c r="F196" s="71">
        <f t="shared" si="51"/>
        <v>44.376653696498053</v>
      </c>
      <c r="G196" s="72">
        <f t="shared" si="52"/>
        <v>1.0876979100337872E-2</v>
      </c>
      <c r="H196" s="73">
        <f t="shared" si="53"/>
        <v>42.359533073929953</v>
      </c>
      <c r="I196" s="74">
        <f t="shared" si="54"/>
        <v>1.0876979100337872E-2</v>
      </c>
      <c r="J196" s="71">
        <f t="shared" si="55"/>
        <v>42.359533073929953</v>
      </c>
      <c r="K196" s="72">
        <f t="shared" si="56"/>
        <v>1.0876979100337872E-2</v>
      </c>
      <c r="L196" s="73">
        <f t="shared" si="57"/>
        <v>42.359533073929953</v>
      </c>
      <c r="M196" s="74">
        <f t="shared" si="58"/>
        <v>1.0876979100337872E-2</v>
      </c>
      <c r="N196" s="71">
        <f t="shared" si="59"/>
        <v>44.376653696498053</v>
      </c>
      <c r="O196" s="72">
        <f t="shared" si="60"/>
        <v>1.0876979100337872E-2</v>
      </c>
      <c r="P196" s="73">
        <f t="shared" si="61"/>
        <v>44.376653696498053</v>
      </c>
      <c r="Q196" s="74">
        <f t="shared" si="62"/>
        <v>1.0876979100337872E-2</v>
      </c>
      <c r="R196" s="71">
        <f t="shared" si="63"/>
        <v>40.342412451361866</v>
      </c>
      <c r="S196" s="72">
        <f t="shared" si="64"/>
        <v>1.0876979100337872E-2</v>
      </c>
      <c r="T196" s="73">
        <f t="shared" si="65"/>
        <v>46.393774319066139</v>
      </c>
      <c r="U196" s="74">
        <f t="shared" si="66"/>
        <v>1.0876979100337872E-2</v>
      </c>
      <c r="V196" s="71">
        <f t="shared" si="67"/>
        <v>44.376653696498053</v>
      </c>
      <c r="W196" s="72">
        <f t="shared" si="68"/>
        <v>1.0876979100337872E-2</v>
      </c>
      <c r="X196" s="73">
        <f t="shared" si="69"/>
        <v>40.342412451361866</v>
      </c>
      <c r="Y196" s="74">
        <f t="shared" si="70"/>
        <v>1.0876979100337872E-2</v>
      </c>
      <c r="Z196" s="75">
        <f t="shared" si="71"/>
        <v>518.4</v>
      </c>
    </row>
    <row r="197" spans="1:26">
      <c r="A197" s="80" t="str">
        <f>Sage!A187</f>
        <v>ZEUTSA MARTHURIN</v>
      </c>
      <c r="B197" s="71">
        <f t="shared" si="48"/>
        <v>8.698832684824902</v>
      </c>
      <c r="C197" s="72">
        <f>Sage!J187</f>
        <v>2.039433581313351E-3</v>
      </c>
      <c r="D197" s="73">
        <f t="shared" si="49"/>
        <v>7.56420233463035</v>
      </c>
      <c r="E197" s="74">
        <f t="shared" si="50"/>
        <v>2.039433581313351E-3</v>
      </c>
      <c r="F197" s="71">
        <f t="shared" si="51"/>
        <v>8.3206225680933841</v>
      </c>
      <c r="G197" s="72">
        <f t="shared" si="52"/>
        <v>2.039433581313351E-3</v>
      </c>
      <c r="H197" s="73">
        <f t="shared" si="53"/>
        <v>7.942412451361867</v>
      </c>
      <c r="I197" s="74">
        <f t="shared" si="54"/>
        <v>2.039433581313351E-3</v>
      </c>
      <c r="J197" s="71">
        <f t="shared" si="55"/>
        <v>7.942412451361867</v>
      </c>
      <c r="K197" s="72">
        <f t="shared" si="56"/>
        <v>2.039433581313351E-3</v>
      </c>
      <c r="L197" s="73">
        <f t="shared" si="57"/>
        <v>7.942412451361867</v>
      </c>
      <c r="M197" s="74">
        <f t="shared" si="58"/>
        <v>2.039433581313351E-3</v>
      </c>
      <c r="N197" s="71">
        <f t="shared" si="59"/>
        <v>8.3206225680933841</v>
      </c>
      <c r="O197" s="72">
        <f t="shared" si="60"/>
        <v>2.039433581313351E-3</v>
      </c>
      <c r="P197" s="73">
        <f t="shared" si="61"/>
        <v>8.3206225680933841</v>
      </c>
      <c r="Q197" s="74">
        <f t="shared" si="62"/>
        <v>2.039433581313351E-3</v>
      </c>
      <c r="R197" s="71">
        <f t="shared" si="63"/>
        <v>7.56420233463035</v>
      </c>
      <c r="S197" s="72">
        <f t="shared" si="64"/>
        <v>2.039433581313351E-3</v>
      </c>
      <c r="T197" s="73">
        <f t="shared" si="65"/>
        <v>8.698832684824902</v>
      </c>
      <c r="U197" s="74">
        <f t="shared" si="66"/>
        <v>2.039433581313351E-3</v>
      </c>
      <c r="V197" s="71">
        <f t="shared" si="67"/>
        <v>8.3206225680933841</v>
      </c>
      <c r="W197" s="72">
        <f t="shared" si="68"/>
        <v>2.039433581313351E-3</v>
      </c>
      <c r="X197" s="73">
        <f t="shared" si="69"/>
        <v>7.56420233463035</v>
      </c>
      <c r="Y197" s="74">
        <f t="shared" si="70"/>
        <v>2.039433581313351E-3</v>
      </c>
      <c r="Z197" s="75">
        <f t="shared" si="71"/>
        <v>97.2</v>
      </c>
    </row>
    <row r="198" spans="1:26">
      <c r="A198" s="80" t="str">
        <f>Sage!A188</f>
        <v>ZONTHATOUO DESIRE</v>
      </c>
      <c r="B198" s="71">
        <f t="shared" si="48"/>
        <v>47.843579766536955</v>
      </c>
      <c r="C198" s="72">
        <f>Sage!J188</f>
        <v>1.121688469722343E-2</v>
      </c>
      <c r="D198" s="73">
        <f t="shared" si="49"/>
        <v>41.60311284046692</v>
      </c>
      <c r="E198" s="74">
        <f t="shared" si="50"/>
        <v>1.121688469722343E-2</v>
      </c>
      <c r="F198" s="71">
        <f t="shared" si="51"/>
        <v>45.763424124513612</v>
      </c>
      <c r="G198" s="72">
        <f t="shared" si="52"/>
        <v>1.121688469722343E-2</v>
      </c>
      <c r="H198" s="73">
        <f t="shared" si="53"/>
        <v>43.683268482490263</v>
      </c>
      <c r="I198" s="74">
        <f t="shared" si="54"/>
        <v>1.121688469722343E-2</v>
      </c>
      <c r="J198" s="71">
        <f t="shared" si="55"/>
        <v>43.683268482490263</v>
      </c>
      <c r="K198" s="72">
        <f t="shared" si="56"/>
        <v>1.121688469722343E-2</v>
      </c>
      <c r="L198" s="73">
        <f t="shared" si="57"/>
        <v>43.683268482490263</v>
      </c>
      <c r="M198" s="74">
        <f t="shared" si="58"/>
        <v>1.121688469722343E-2</v>
      </c>
      <c r="N198" s="71">
        <f t="shared" si="59"/>
        <v>45.763424124513612</v>
      </c>
      <c r="O198" s="72">
        <f t="shared" si="60"/>
        <v>1.121688469722343E-2</v>
      </c>
      <c r="P198" s="73">
        <f t="shared" si="61"/>
        <v>45.763424124513612</v>
      </c>
      <c r="Q198" s="74">
        <f t="shared" si="62"/>
        <v>1.121688469722343E-2</v>
      </c>
      <c r="R198" s="71">
        <f t="shared" si="63"/>
        <v>41.60311284046692</v>
      </c>
      <c r="S198" s="72">
        <f t="shared" si="64"/>
        <v>1.121688469722343E-2</v>
      </c>
      <c r="T198" s="73">
        <f t="shared" si="65"/>
        <v>47.843579766536955</v>
      </c>
      <c r="U198" s="74">
        <f t="shared" si="66"/>
        <v>1.121688469722343E-2</v>
      </c>
      <c r="V198" s="71">
        <f t="shared" si="67"/>
        <v>45.763424124513612</v>
      </c>
      <c r="W198" s="72">
        <f t="shared" si="68"/>
        <v>1.121688469722343E-2</v>
      </c>
      <c r="X198" s="73">
        <f t="shared" si="69"/>
        <v>41.60311284046692</v>
      </c>
      <c r="Y198" s="74">
        <f t="shared" si="70"/>
        <v>1.121688469722343E-2</v>
      </c>
      <c r="Z198" s="75">
        <f t="shared" si="71"/>
        <v>534.59999999999991</v>
      </c>
    </row>
    <row r="199" spans="1:26">
      <c r="A199" s="80" t="str">
        <f>Sage!A189</f>
        <v>MAT CONSTRUCTION</v>
      </c>
      <c r="B199" s="71">
        <f t="shared" si="48"/>
        <v>98.253315175097256</v>
      </c>
      <c r="C199" s="72">
        <f>Sage!J189</f>
        <v>2.3035402300934298E-2</v>
      </c>
      <c r="D199" s="73">
        <f t="shared" si="49"/>
        <v>85.437665369649793</v>
      </c>
      <c r="E199" s="74">
        <f t="shared" si="50"/>
        <v>2.3035402300934298E-2</v>
      </c>
      <c r="F199" s="71">
        <f t="shared" si="51"/>
        <v>93.981431906614773</v>
      </c>
      <c r="G199" s="72">
        <f t="shared" si="52"/>
        <v>2.3035402300934298E-2</v>
      </c>
      <c r="H199" s="73">
        <f t="shared" si="53"/>
        <v>89.709548638132276</v>
      </c>
      <c r="I199" s="74">
        <f t="shared" si="54"/>
        <v>2.3035402300934298E-2</v>
      </c>
      <c r="J199" s="71">
        <f t="shared" si="55"/>
        <v>89.709548638132276</v>
      </c>
      <c r="K199" s="72">
        <f t="shared" si="56"/>
        <v>2.3035402300934298E-2</v>
      </c>
      <c r="L199" s="73">
        <f t="shared" si="57"/>
        <v>89.709548638132276</v>
      </c>
      <c r="M199" s="74">
        <f t="shared" si="58"/>
        <v>2.3035402300934298E-2</v>
      </c>
      <c r="N199" s="71">
        <f t="shared" si="59"/>
        <v>93.981431906614773</v>
      </c>
      <c r="O199" s="72">
        <f t="shared" si="60"/>
        <v>2.3035402300934298E-2</v>
      </c>
      <c r="P199" s="73">
        <f t="shared" si="61"/>
        <v>93.981431906614773</v>
      </c>
      <c r="Q199" s="74">
        <f t="shared" si="62"/>
        <v>2.3035402300934298E-2</v>
      </c>
      <c r="R199" s="71">
        <f t="shared" si="63"/>
        <v>85.437665369649793</v>
      </c>
      <c r="S199" s="72">
        <f t="shared" si="64"/>
        <v>2.3035402300934298E-2</v>
      </c>
      <c r="T199" s="73">
        <f t="shared" si="65"/>
        <v>98.253315175097256</v>
      </c>
      <c r="U199" s="74">
        <f t="shared" si="66"/>
        <v>2.3035402300934298E-2</v>
      </c>
      <c r="V199" s="71">
        <f t="shared" si="67"/>
        <v>93.981431906614773</v>
      </c>
      <c r="W199" s="72">
        <f t="shared" si="68"/>
        <v>2.3035402300934298E-2</v>
      </c>
      <c r="X199" s="73">
        <f t="shared" si="69"/>
        <v>85.437665369649793</v>
      </c>
      <c r="Y199" s="74">
        <f t="shared" si="70"/>
        <v>2.3035402300934298E-2</v>
      </c>
      <c r="Z199" s="75">
        <f t="shared" si="71"/>
        <v>1097.8739999999998</v>
      </c>
    </row>
    <row r="200" spans="1:26" ht="15.75" thickBot="1">
      <c r="A200" s="80" t="str">
        <f>Sage!A191</f>
        <v>CLIENT DIVERS</v>
      </c>
      <c r="B200" s="71">
        <f t="shared" si="48"/>
        <v>120.81712062256808</v>
      </c>
      <c r="C200" s="72">
        <f>Sage!J191</f>
        <v>2.8325466407129875E-2</v>
      </c>
      <c r="D200" s="73">
        <f t="shared" si="49"/>
        <v>105.05836575875486</v>
      </c>
      <c r="E200" s="74">
        <f t="shared" si="50"/>
        <v>2.8325466407129875E-2</v>
      </c>
      <c r="F200" s="71">
        <f t="shared" si="51"/>
        <v>115.56420233463035</v>
      </c>
      <c r="G200" s="72">
        <f t="shared" si="52"/>
        <v>2.8325466407129875E-2</v>
      </c>
      <c r="H200" s="73">
        <f t="shared" si="53"/>
        <v>110.31128404669259</v>
      </c>
      <c r="I200" s="74">
        <f t="shared" si="54"/>
        <v>2.8325466407129875E-2</v>
      </c>
      <c r="J200" s="71">
        <f t="shared" si="55"/>
        <v>110.31128404669259</v>
      </c>
      <c r="K200" s="72">
        <f t="shared" si="56"/>
        <v>2.8325466407129875E-2</v>
      </c>
      <c r="L200" s="73">
        <f t="shared" si="57"/>
        <v>110.31128404669259</v>
      </c>
      <c r="M200" s="74">
        <f t="shared" si="58"/>
        <v>2.8325466407129875E-2</v>
      </c>
      <c r="N200" s="71">
        <f t="shared" si="59"/>
        <v>115.56420233463035</v>
      </c>
      <c r="O200" s="72">
        <f t="shared" si="60"/>
        <v>2.8325466407129875E-2</v>
      </c>
      <c r="P200" s="73">
        <f t="shared" si="61"/>
        <v>115.56420233463035</v>
      </c>
      <c r="Q200" s="74">
        <f t="shared" si="62"/>
        <v>2.8325466407129875E-2</v>
      </c>
      <c r="R200" s="71">
        <f t="shared" si="63"/>
        <v>105.05836575875486</v>
      </c>
      <c r="S200" s="72">
        <f t="shared" si="64"/>
        <v>2.8325466407129875E-2</v>
      </c>
      <c r="T200" s="73">
        <f t="shared" si="65"/>
        <v>120.81712062256808</v>
      </c>
      <c r="U200" s="74">
        <f t="shared" si="66"/>
        <v>2.8325466407129875E-2</v>
      </c>
      <c r="V200" s="71">
        <f t="shared" si="67"/>
        <v>115.56420233463035</v>
      </c>
      <c r="W200" s="72">
        <f t="shared" si="68"/>
        <v>2.8325466407129875E-2</v>
      </c>
      <c r="X200" s="73">
        <f t="shared" si="69"/>
        <v>105.05836575875486</v>
      </c>
      <c r="Y200" s="74">
        <f t="shared" si="70"/>
        <v>2.8325466407129875E-2</v>
      </c>
      <c r="Z200" s="75">
        <f t="shared" si="71"/>
        <v>1350.0000000000002</v>
      </c>
    </row>
    <row r="201" spans="1:26" ht="15.75" thickBot="1">
      <c r="A201" s="68" t="s">
        <v>201</v>
      </c>
      <c r="B201" s="76">
        <f>SUM(B12:B200)</f>
        <v>4265.3179610894922</v>
      </c>
      <c r="C201" s="77">
        <f>SUM(C12:C200)</f>
        <v>1.0000000000000013</v>
      </c>
      <c r="D201" s="78">
        <f>SUM(D12:D200)</f>
        <v>3708.9721400778212</v>
      </c>
      <c r="E201" s="77">
        <f>SUM(E12:E200)</f>
        <v>1.0000000000000013</v>
      </c>
      <c r="F201" s="78">
        <f t="shared" ref="F201:W201" si="72">SUM(F12:F200)</f>
        <v>4079.8693540856029</v>
      </c>
      <c r="G201" s="77">
        <f t="shared" si="72"/>
        <v>1.0000000000000013</v>
      </c>
      <c r="H201" s="78">
        <f t="shared" si="72"/>
        <v>3894.4207470817105</v>
      </c>
      <c r="I201" s="77">
        <f t="shared" si="72"/>
        <v>1.0000000000000013</v>
      </c>
      <c r="J201" s="78">
        <f t="shared" si="72"/>
        <v>3894.4207470817105</v>
      </c>
      <c r="K201" s="77">
        <f t="shared" si="72"/>
        <v>1.0000000000000013</v>
      </c>
      <c r="L201" s="78">
        <f t="shared" si="72"/>
        <v>3894.4207470817105</v>
      </c>
      <c r="M201" s="77">
        <f t="shared" si="72"/>
        <v>1.0000000000000013</v>
      </c>
      <c r="N201" s="78">
        <f t="shared" si="72"/>
        <v>4079.8693540856029</v>
      </c>
      <c r="O201" s="77">
        <f t="shared" si="72"/>
        <v>1.0000000000000013</v>
      </c>
      <c r="P201" s="78">
        <f t="shared" si="72"/>
        <v>4079.8693540856029</v>
      </c>
      <c r="Q201" s="77">
        <f t="shared" si="72"/>
        <v>1.0000000000000013</v>
      </c>
      <c r="R201" s="78">
        <f t="shared" si="72"/>
        <v>3708.9721400778212</v>
      </c>
      <c r="S201" s="77">
        <f t="shared" si="72"/>
        <v>1.0000000000000013</v>
      </c>
      <c r="T201" s="78">
        <f t="shared" si="72"/>
        <v>4265.3179610894922</v>
      </c>
      <c r="U201" s="77">
        <f t="shared" si="72"/>
        <v>1.0000000000000013</v>
      </c>
      <c r="V201" s="78">
        <f t="shared" si="72"/>
        <v>4079.8693540856029</v>
      </c>
      <c r="W201" s="77">
        <f t="shared" si="72"/>
        <v>1.0000000000000013</v>
      </c>
      <c r="X201" s="78">
        <f t="shared" ref="X201:Z201" si="73">SUM(X12:X200)</f>
        <v>3708.9721400778212</v>
      </c>
      <c r="Y201" s="77">
        <f t="shared" ref="Y201" si="74">SUM(Y12:Y200)</f>
        <v>1.0000000000000013</v>
      </c>
      <c r="Z201" s="79">
        <f t="shared" si="73"/>
        <v>47660.292000000001</v>
      </c>
    </row>
  </sheetData>
  <sheetProtection insertHyperlinks="0"/>
  <mergeCells count="64">
    <mergeCell ref="Z10:Z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P10:P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  <mergeCell ref="X9:Y9"/>
    <mergeCell ref="J8:K8"/>
    <mergeCell ref="A10:A11"/>
    <mergeCell ref="T8:U8"/>
    <mergeCell ref="V8:W8"/>
    <mergeCell ref="X8:Y8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L8:M8"/>
    <mergeCell ref="N8:O8"/>
    <mergeCell ref="P8:Q8"/>
    <mergeCell ref="R8:S8"/>
    <mergeCell ref="A8:A9"/>
    <mergeCell ref="B7:C7"/>
    <mergeCell ref="D7:E7"/>
    <mergeCell ref="F7:G7"/>
    <mergeCell ref="H7:I7"/>
    <mergeCell ref="B8:C8"/>
    <mergeCell ref="D8:E8"/>
    <mergeCell ref="F8:G8"/>
    <mergeCell ref="H8:I8"/>
    <mergeCell ref="B3:O4"/>
    <mergeCell ref="T7:U7"/>
    <mergeCell ref="V7:W7"/>
    <mergeCell ref="X7:Y7"/>
    <mergeCell ref="L7:M7"/>
    <mergeCell ref="J7:K7"/>
    <mergeCell ref="N7:O7"/>
    <mergeCell ref="P7:Q7"/>
    <mergeCell ref="R7:S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A988"/>
  <sheetViews>
    <sheetView workbookViewId="0">
      <pane xSplit="1" ySplit="9" topLeftCell="J184" activePane="bottomRight" state="frozen"/>
      <selection activeCell="C989" sqref="C989"/>
      <selection pane="topRight" activeCell="C989" sqref="C989"/>
      <selection pane="bottomLeft" activeCell="C989" sqref="C989"/>
      <selection pane="bottomRight" activeCell="L214" sqref="L214"/>
    </sheetView>
  </sheetViews>
  <sheetFormatPr baseColWidth="10" defaultRowHeight="15"/>
  <cols>
    <col min="1" max="1" width="33" style="56" customWidth="1"/>
    <col min="2" max="16384" width="11.42578125" style="56"/>
  </cols>
  <sheetData>
    <row r="4" spans="1:53" hidden="1">
      <c r="B4" s="157">
        <v>1</v>
      </c>
      <c r="C4" s="158"/>
      <c r="D4" s="158"/>
      <c r="E4" s="159"/>
      <c r="F4" s="157">
        <v>2</v>
      </c>
      <c r="G4" s="158"/>
      <c r="H4" s="158"/>
      <c r="I4" s="159"/>
      <c r="J4" s="157">
        <v>3</v>
      </c>
      <c r="K4" s="158"/>
      <c r="L4" s="158"/>
      <c r="M4" s="159"/>
      <c r="N4" s="157">
        <v>4</v>
      </c>
      <c r="O4" s="158"/>
      <c r="P4" s="158"/>
      <c r="Q4" s="159"/>
      <c r="R4" s="157">
        <v>5</v>
      </c>
      <c r="S4" s="158"/>
      <c r="T4" s="158"/>
      <c r="U4" s="159"/>
      <c r="V4" s="157">
        <v>6</v>
      </c>
      <c r="W4" s="158"/>
      <c r="X4" s="158"/>
      <c r="Y4" s="159"/>
      <c r="Z4" s="157">
        <v>7</v>
      </c>
      <c r="AA4" s="158"/>
      <c r="AB4" s="158"/>
      <c r="AC4" s="159"/>
      <c r="AD4" s="157">
        <v>8</v>
      </c>
      <c r="AE4" s="158"/>
      <c r="AF4" s="158"/>
      <c r="AG4" s="159"/>
      <c r="AH4" s="157">
        <v>9</v>
      </c>
      <c r="AI4" s="158"/>
      <c r="AJ4" s="158"/>
      <c r="AK4" s="159"/>
      <c r="AL4" s="157">
        <v>10</v>
      </c>
      <c r="AM4" s="158"/>
      <c r="AN4" s="158"/>
      <c r="AO4" s="159"/>
      <c r="AP4" s="157">
        <v>11</v>
      </c>
      <c r="AQ4" s="158"/>
      <c r="AR4" s="158"/>
      <c r="AS4" s="159"/>
      <c r="AT4" s="81">
        <v>12</v>
      </c>
      <c r="AU4" s="82"/>
      <c r="AV4" s="82"/>
      <c r="AW4" s="83"/>
    </row>
    <row r="5" spans="1:53" ht="17.25" thickBot="1">
      <c r="A5" s="66"/>
      <c r="B5" s="145">
        <f>previsi!B7</f>
        <v>4265.3179610894913</v>
      </c>
      <c r="C5" s="146"/>
      <c r="D5" s="146"/>
      <c r="E5" s="147"/>
      <c r="F5" s="148">
        <f>previsi!D7</f>
        <v>3708.9721400778189</v>
      </c>
      <c r="G5" s="149"/>
      <c r="H5" s="149"/>
      <c r="I5" s="150"/>
      <c r="J5" s="145">
        <f>previsi!F7</f>
        <v>4079.8693540856007</v>
      </c>
      <c r="K5" s="146"/>
      <c r="L5" s="146"/>
      <c r="M5" s="147"/>
      <c r="N5" s="148">
        <f>previsi!H7</f>
        <v>3894.4207470817096</v>
      </c>
      <c r="O5" s="149"/>
      <c r="P5" s="149"/>
      <c r="Q5" s="150"/>
      <c r="R5" s="145">
        <f>previsi!J7</f>
        <v>3894.4207470817096</v>
      </c>
      <c r="S5" s="146"/>
      <c r="T5" s="146"/>
      <c r="U5" s="147"/>
      <c r="V5" s="148">
        <f>previsi!L7</f>
        <v>3894.4207470817096</v>
      </c>
      <c r="W5" s="149"/>
      <c r="X5" s="149"/>
      <c r="Y5" s="150"/>
      <c r="Z5" s="145">
        <f>previsi!N7</f>
        <v>4079.8693540856007</v>
      </c>
      <c r="AA5" s="146"/>
      <c r="AB5" s="146"/>
      <c r="AC5" s="147"/>
      <c r="AD5" s="148">
        <f>previsi!P7</f>
        <v>4079.8693540856007</v>
      </c>
      <c r="AE5" s="149"/>
      <c r="AF5" s="149"/>
      <c r="AG5" s="150"/>
      <c r="AH5" s="145">
        <f>previsi!R7</f>
        <v>3708.9721400778189</v>
      </c>
      <c r="AI5" s="146"/>
      <c r="AJ5" s="146"/>
      <c r="AK5" s="147"/>
      <c r="AL5" s="148">
        <f>previsi!T7</f>
        <v>4265.3179610894913</v>
      </c>
      <c r="AM5" s="149"/>
      <c r="AN5" s="149"/>
      <c r="AO5" s="150"/>
      <c r="AP5" s="145">
        <f>previsi!V7</f>
        <v>4079.8693540856007</v>
      </c>
      <c r="AQ5" s="146"/>
      <c r="AR5" s="146"/>
      <c r="AS5" s="147"/>
      <c r="AT5" s="148">
        <f>previsi!X7</f>
        <v>3708.9721400778189</v>
      </c>
      <c r="AU5" s="149"/>
      <c r="AV5" s="149"/>
      <c r="AW5" s="150"/>
      <c r="AX5" s="164">
        <f>B5+F5+J5+N5+R5+V5+Z5+AD5+AH5+AL5+AP5+AT5</f>
        <v>47660.291999999972</v>
      </c>
      <c r="AY5" s="164"/>
      <c r="AZ5" s="164"/>
      <c r="BA5" s="164"/>
    </row>
    <row r="6" spans="1:53">
      <c r="A6" s="133" t="s">
        <v>202</v>
      </c>
      <c r="B6" s="142">
        <v>43101</v>
      </c>
      <c r="C6" s="143"/>
      <c r="D6" s="143"/>
      <c r="E6" s="144"/>
      <c r="F6" s="151">
        <v>43132</v>
      </c>
      <c r="G6" s="152"/>
      <c r="H6" s="152"/>
      <c r="I6" s="153"/>
      <c r="J6" s="142">
        <v>43160</v>
      </c>
      <c r="K6" s="143"/>
      <c r="L6" s="143"/>
      <c r="M6" s="144"/>
      <c r="N6" s="151">
        <v>43191</v>
      </c>
      <c r="O6" s="152"/>
      <c r="P6" s="152"/>
      <c r="Q6" s="153"/>
      <c r="R6" s="142">
        <v>43221</v>
      </c>
      <c r="S6" s="143"/>
      <c r="T6" s="143"/>
      <c r="U6" s="144"/>
      <c r="V6" s="151">
        <v>43252</v>
      </c>
      <c r="W6" s="152"/>
      <c r="X6" s="152"/>
      <c r="Y6" s="153"/>
      <c r="Z6" s="142">
        <v>43282</v>
      </c>
      <c r="AA6" s="143"/>
      <c r="AB6" s="143"/>
      <c r="AC6" s="144"/>
      <c r="AD6" s="151">
        <v>43313</v>
      </c>
      <c r="AE6" s="152"/>
      <c r="AF6" s="152"/>
      <c r="AG6" s="153"/>
      <c r="AH6" s="142">
        <v>43344</v>
      </c>
      <c r="AI6" s="143"/>
      <c r="AJ6" s="143"/>
      <c r="AK6" s="144"/>
      <c r="AL6" s="151">
        <v>43374</v>
      </c>
      <c r="AM6" s="152"/>
      <c r="AN6" s="152"/>
      <c r="AO6" s="153"/>
      <c r="AP6" s="142">
        <v>43405</v>
      </c>
      <c r="AQ6" s="143"/>
      <c r="AR6" s="143"/>
      <c r="AS6" s="144"/>
      <c r="AT6" s="151">
        <v>43435</v>
      </c>
      <c r="AU6" s="152"/>
      <c r="AV6" s="152"/>
      <c r="AW6" s="153"/>
      <c r="AX6" s="131" t="s">
        <v>258</v>
      </c>
      <c r="AY6" s="131"/>
      <c r="AZ6" s="131"/>
      <c r="BA6" s="131"/>
    </row>
    <row r="7" spans="1:53" ht="15.75" thickBot="1">
      <c r="A7" s="134"/>
      <c r="B7" s="160">
        <f>previsi!B9</f>
        <v>23</v>
      </c>
      <c r="C7" s="161"/>
      <c r="D7" s="161"/>
      <c r="E7" s="162"/>
      <c r="F7" s="154">
        <f>previsi!D9</f>
        <v>20</v>
      </c>
      <c r="G7" s="155"/>
      <c r="H7" s="155"/>
      <c r="I7" s="156"/>
      <c r="J7" s="160">
        <f>previsi!F9</f>
        <v>22</v>
      </c>
      <c r="K7" s="161"/>
      <c r="L7" s="161"/>
      <c r="M7" s="162"/>
      <c r="N7" s="154">
        <f>previsi!H9</f>
        <v>21</v>
      </c>
      <c r="O7" s="155"/>
      <c r="P7" s="155"/>
      <c r="Q7" s="156"/>
      <c r="R7" s="160">
        <f>previsi!J9</f>
        <v>21</v>
      </c>
      <c r="S7" s="161"/>
      <c r="T7" s="161"/>
      <c r="U7" s="162"/>
      <c r="V7" s="154">
        <f>previsi!L9</f>
        <v>21</v>
      </c>
      <c r="W7" s="155"/>
      <c r="X7" s="155"/>
      <c r="Y7" s="156"/>
      <c r="Z7" s="160">
        <f>previsi!N9</f>
        <v>22</v>
      </c>
      <c r="AA7" s="161"/>
      <c r="AB7" s="161"/>
      <c r="AC7" s="162"/>
      <c r="AD7" s="154">
        <f>previsi!P9</f>
        <v>22</v>
      </c>
      <c r="AE7" s="155"/>
      <c r="AF7" s="155"/>
      <c r="AG7" s="156"/>
      <c r="AH7" s="160">
        <f>previsi!R9</f>
        <v>20</v>
      </c>
      <c r="AI7" s="161"/>
      <c r="AJ7" s="161"/>
      <c r="AK7" s="162"/>
      <c r="AL7" s="154">
        <f>previsi!T9</f>
        <v>23</v>
      </c>
      <c r="AM7" s="155"/>
      <c r="AN7" s="155"/>
      <c r="AO7" s="156"/>
      <c r="AP7" s="160">
        <f>previsi!V9</f>
        <v>22</v>
      </c>
      <c r="AQ7" s="161"/>
      <c r="AR7" s="161"/>
      <c r="AS7" s="162"/>
      <c r="AT7" s="154">
        <f>previsi!X9</f>
        <v>20</v>
      </c>
      <c r="AU7" s="155"/>
      <c r="AV7" s="155"/>
      <c r="AW7" s="156"/>
      <c r="AX7" s="164">
        <f>B7+F7+J7+N7+R7+V7+Z7+AD7+AH7+AL7+AP7+AT7</f>
        <v>257</v>
      </c>
      <c r="AY7" s="164"/>
      <c r="AZ7" s="164"/>
      <c r="BA7" s="164"/>
    </row>
    <row r="8" spans="1:53">
      <c r="A8" s="138" t="s">
        <v>207</v>
      </c>
      <c r="B8" s="135" t="s">
        <v>246</v>
      </c>
      <c r="C8" s="136" t="s">
        <v>247</v>
      </c>
      <c r="D8" s="136" t="s">
        <v>248</v>
      </c>
      <c r="E8" s="131" t="s">
        <v>204</v>
      </c>
      <c r="F8" s="132" t="s">
        <v>246</v>
      </c>
      <c r="G8" s="140" t="s">
        <v>247</v>
      </c>
      <c r="H8" s="140" t="s">
        <v>248</v>
      </c>
      <c r="I8" s="132" t="s">
        <v>204</v>
      </c>
      <c r="J8" s="135" t="s">
        <v>246</v>
      </c>
      <c r="K8" s="136" t="s">
        <v>247</v>
      </c>
      <c r="L8" s="136" t="s">
        <v>248</v>
      </c>
      <c r="M8" s="131" t="s">
        <v>204</v>
      </c>
      <c r="N8" s="132" t="s">
        <v>246</v>
      </c>
      <c r="O8" s="140" t="s">
        <v>247</v>
      </c>
      <c r="P8" s="140" t="s">
        <v>248</v>
      </c>
      <c r="Q8" s="132" t="s">
        <v>204</v>
      </c>
      <c r="R8" s="135" t="s">
        <v>246</v>
      </c>
      <c r="S8" s="136" t="s">
        <v>247</v>
      </c>
      <c r="T8" s="136" t="s">
        <v>248</v>
      </c>
      <c r="U8" s="131" t="s">
        <v>204</v>
      </c>
      <c r="V8" s="132" t="s">
        <v>246</v>
      </c>
      <c r="W8" s="140" t="s">
        <v>247</v>
      </c>
      <c r="X8" s="140" t="s">
        <v>248</v>
      </c>
      <c r="Y8" s="132" t="s">
        <v>204</v>
      </c>
      <c r="Z8" s="135" t="s">
        <v>246</v>
      </c>
      <c r="AA8" s="136" t="s">
        <v>247</v>
      </c>
      <c r="AB8" s="136" t="s">
        <v>248</v>
      </c>
      <c r="AC8" s="131" t="s">
        <v>204</v>
      </c>
      <c r="AD8" s="132" t="s">
        <v>246</v>
      </c>
      <c r="AE8" s="140" t="s">
        <v>247</v>
      </c>
      <c r="AF8" s="140" t="s">
        <v>248</v>
      </c>
      <c r="AG8" s="132" t="s">
        <v>204</v>
      </c>
      <c r="AH8" s="135" t="s">
        <v>246</v>
      </c>
      <c r="AI8" s="136" t="s">
        <v>247</v>
      </c>
      <c r="AJ8" s="136" t="s">
        <v>248</v>
      </c>
      <c r="AK8" s="131" t="s">
        <v>204</v>
      </c>
      <c r="AL8" s="132" t="s">
        <v>246</v>
      </c>
      <c r="AM8" s="140" t="s">
        <v>247</v>
      </c>
      <c r="AN8" s="140" t="s">
        <v>248</v>
      </c>
      <c r="AO8" s="132" t="s">
        <v>204</v>
      </c>
      <c r="AP8" s="135" t="s">
        <v>246</v>
      </c>
      <c r="AQ8" s="136" t="s">
        <v>247</v>
      </c>
      <c r="AR8" s="136" t="s">
        <v>248</v>
      </c>
      <c r="AS8" s="131" t="s">
        <v>204</v>
      </c>
      <c r="AT8" s="132" t="s">
        <v>246</v>
      </c>
      <c r="AU8" s="140" t="s">
        <v>247</v>
      </c>
      <c r="AV8" s="140" t="s">
        <v>248</v>
      </c>
      <c r="AW8" s="132" t="s">
        <v>204</v>
      </c>
      <c r="AX8" s="163" t="s">
        <v>259</v>
      </c>
      <c r="AY8" s="163"/>
      <c r="AZ8" s="163"/>
      <c r="BA8" s="163"/>
    </row>
    <row r="9" spans="1:53">
      <c r="A9" s="139"/>
      <c r="B9" s="135"/>
      <c r="C9" s="137"/>
      <c r="D9" s="137"/>
      <c r="E9" s="131"/>
      <c r="F9" s="132"/>
      <c r="G9" s="141"/>
      <c r="H9" s="141"/>
      <c r="I9" s="132"/>
      <c r="J9" s="135"/>
      <c r="K9" s="137"/>
      <c r="L9" s="137"/>
      <c r="M9" s="131"/>
      <c r="N9" s="132"/>
      <c r="O9" s="141"/>
      <c r="P9" s="141"/>
      <c r="Q9" s="132"/>
      <c r="R9" s="135"/>
      <c r="S9" s="137"/>
      <c r="T9" s="137"/>
      <c r="U9" s="131"/>
      <c r="V9" s="132"/>
      <c r="W9" s="141"/>
      <c r="X9" s="141"/>
      <c r="Y9" s="132"/>
      <c r="Z9" s="135"/>
      <c r="AA9" s="137"/>
      <c r="AB9" s="137"/>
      <c r="AC9" s="131"/>
      <c r="AD9" s="132"/>
      <c r="AE9" s="141"/>
      <c r="AF9" s="141"/>
      <c r="AG9" s="132"/>
      <c r="AH9" s="135"/>
      <c r="AI9" s="137"/>
      <c r="AJ9" s="137"/>
      <c r="AK9" s="131"/>
      <c r="AL9" s="132"/>
      <c r="AM9" s="141"/>
      <c r="AN9" s="141"/>
      <c r="AO9" s="132"/>
      <c r="AP9" s="135"/>
      <c r="AQ9" s="137"/>
      <c r="AR9" s="137"/>
      <c r="AS9" s="131"/>
      <c r="AT9" s="132"/>
      <c r="AU9" s="141"/>
      <c r="AV9" s="141"/>
      <c r="AW9" s="132"/>
      <c r="AX9" s="84" t="s">
        <v>246</v>
      </c>
      <c r="AY9" s="84" t="s">
        <v>247</v>
      </c>
      <c r="AZ9" s="84" t="s">
        <v>248</v>
      </c>
      <c r="BA9" s="84" t="s">
        <v>204</v>
      </c>
    </row>
    <row r="10" spans="1:53">
      <c r="A10" s="96" t="str">
        <f>previsi!A12</f>
        <v>ALOGA ZEBAZE</v>
      </c>
      <c r="B10" s="86">
        <f>previsi!B12</f>
        <v>32.74143968871595</v>
      </c>
      <c r="C10" s="86">
        <f t="shared" ref="C10:C41" si="0">SUMIFS(tonnageFC,nomsFC,$A10,moisFC,B$4)</f>
        <v>15</v>
      </c>
      <c r="D10" s="87">
        <f>C10-B10</f>
        <v>-17.74143968871595</v>
      </c>
      <c r="E10" s="72">
        <f>previsi!C12</f>
        <v>7.6762013963321959E-3</v>
      </c>
      <c r="F10" s="73">
        <f>previsi!D12</f>
        <v>28.470817120622566</v>
      </c>
      <c r="G10" s="73">
        <f t="shared" ref="G10:G41" si="1">SUMIFS(tonnageFC,nomsFC,$A10,moisFC,F$4)</f>
        <v>25</v>
      </c>
      <c r="H10" s="88">
        <f>G10-F10</f>
        <v>-3.4708171206225664</v>
      </c>
      <c r="I10" s="74">
        <f>$E10</f>
        <v>7.6762013963321959E-3</v>
      </c>
      <c r="J10" s="86">
        <f>previsi!F12</f>
        <v>31.317898832684822</v>
      </c>
      <c r="K10" s="86">
        <f t="shared" ref="K10:K41" si="2">SUMIFS(tonnageFC,nomsFC,$A10,moisFC,J$4)</f>
        <v>5</v>
      </c>
      <c r="L10" s="87">
        <f>K10-J10</f>
        <v>-26.317898832684822</v>
      </c>
      <c r="M10" s="72">
        <f>$E10</f>
        <v>7.6762013963321959E-3</v>
      </c>
      <c r="N10" s="73">
        <f>previsi!H12</f>
        <v>29.894357976653694</v>
      </c>
      <c r="O10" s="73">
        <f t="shared" ref="O10:O73" si="3">SUMIFS(tonnageFC,nomsFC,$A10,moisFC,N$4)</f>
        <v>0</v>
      </c>
      <c r="P10" s="88">
        <f>O10-N10</f>
        <v>-29.894357976653694</v>
      </c>
      <c r="Q10" s="74">
        <f>$E10</f>
        <v>7.6762013963321959E-3</v>
      </c>
      <c r="R10" s="86">
        <f>previsi!J12</f>
        <v>29.894357976653694</v>
      </c>
      <c r="S10" s="86">
        <f t="shared" ref="S10:S73" si="4">SUMIFS(tonnageFC,nomsFC,$A10,moisFC,R$4)</f>
        <v>0</v>
      </c>
      <c r="T10" s="87">
        <f>S10-R10</f>
        <v>-29.894357976653694</v>
      </c>
      <c r="U10" s="72">
        <f>$E10</f>
        <v>7.6762013963321959E-3</v>
      </c>
      <c r="V10" s="73">
        <f>previsi!L12</f>
        <v>29.894357976653694</v>
      </c>
      <c r="W10" s="73">
        <f t="shared" ref="W10:W73" si="5">SUMIFS(tonnageFC,nomsFC,$A10,moisFC,V$4)</f>
        <v>0</v>
      </c>
      <c r="X10" s="88">
        <f>W10-V10</f>
        <v>-29.894357976653694</v>
      </c>
      <c r="Y10" s="74">
        <f>$E10</f>
        <v>7.6762013963321959E-3</v>
      </c>
      <c r="Z10" s="86">
        <f>previsi!N12</f>
        <v>31.317898832684822</v>
      </c>
      <c r="AA10" s="86">
        <f t="shared" ref="AA10:AA73" si="6">SUMIFS(tonnageFC,nomsFC,$A10,moisFC,Z$4)</f>
        <v>0</v>
      </c>
      <c r="AB10" s="87">
        <f>AA10-Z10</f>
        <v>-31.317898832684822</v>
      </c>
      <c r="AC10" s="72">
        <f>$E10</f>
        <v>7.6762013963321959E-3</v>
      </c>
      <c r="AD10" s="73">
        <f>previsi!P12</f>
        <v>31.317898832684822</v>
      </c>
      <c r="AE10" s="73">
        <f t="shared" ref="AE10:AE73" si="7">SUMIFS(tonnageFC,nomsFC,$A10,moisFC,AD$4)</f>
        <v>0</v>
      </c>
      <c r="AF10" s="88">
        <f>AE10-AD10</f>
        <v>-31.317898832684822</v>
      </c>
      <c r="AG10" s="74">
        <f>$E10</f>
        <v>7.6762013963321959E-3</v>
      </c>
      <c r="AH10" s="86">
        <f>previsi!R12</f>
        <v>28.470817120622566</v>
      </c>
      <c r="AI10" s="86">
        <f t="shared" ref="AI10:AI73" si="8">SUMIFS(tonnageFC,nomsFC,$A10,moisFC,AH$4)</f>
        <v>0</v>
      </c>
      <c r="AJ10" s="87">
        <f>AI10-AH10</f>
        <v>-28.470817120622566</v>
      </c>
      <c r="AK10" s="72">
        <f>$E10</f>
        <v>7.6762013963321959E-3</v>
      </c>
      <c r="AL10" s="73">
        <f>previsi!T12</f>
        <v>32.74143968871595</v>
      </c>
      <c r="AM10" s="73">
        <f t="shared" ref="AM10:AM73" si="9">SUMIFS(tonnageFC,nomsFC,$A10,moisFC,AL$4)</f>
        <v>0</v>
      </c>
      <c r="AN10" s="88">
        <f>AM10-AL10</f>
        <v>-32.74143968871595</v>
      </c>
      <c r="AO10" s="74">
        <f>$E10</f>
        <v>7.6762013963321959E-3</v>
      </c>
      <c r="AP10" s="86">
        <f>previsi!V12</f>
        <v>31.317898832684822</v>
      </c>
      <c r="AQ10" s="86">
        <f t="shared" ref="AQ10:AQ73" si="10">SUMIFS(tonnageFC,nomsFC,$A10,moisFC,AP$4)</f>
        <v>0</v>
      </c>
      <c r="AR10" s="87">
        <f>AQ10-AP10</f>
        <v>-31.317898832684822</v>
      </c>
      <c r="AS10" s="72">
        <f>$E10</f>
        <v>7.6762013963321959E-3</v>
      </c>
      <c r="AT10" s="73">
        <f>previsi!X12</f>
        <v>28.470817120622566</v>
      </c>
      <c r="AU10" s="73">
        <f t="shared" ref="AU10:AU73" si="11">SUMIFS(tonnageFC,nomsFC,$A10,moisFC,AT$4)</f>
        <v>0</v>
      </c>
      <c r="AV10" s="88">
        <f>AU10-AT10</f>
        <v>-28.470817120622566</v>
      </c>
      <c r="AW10" s="74">
        <f>$E10</f>
        <v>7.6762013963321959E-3</v>
      </c>
      <c r="AX10" s="86">
        <f>B10+F10+J10+N10+R10+V10+Z10+AD10+AH10+AL10+AP10+AT10</f>
        <v>365.84999999999991</v>
      </c>
      <c r="AY10" s="86">
        <f>C10+G10+K10+O10+S10+W10+AA10+AE10+AI10+AM10+AQ10+AU10</f>
        <v>45</v>
      </c>
      <c r="AZ10" s="87">
        <f>D10+H10+L10+P10+T10+X10+AB10+AF10+AJ10+AN10+AR10+AV10</f>
        <v>-320.84999999999991</v>
      </c>
      <c r="BA10" s="72">
        <f>$E10</f>
        <v>7.6762013963321959E-3</v>
      </c>
    </row>
    <row r="11" spans="1:53">
      <c r="A11" s="96" t="str">
        <f>previsi!A13</f>
        <v>AHIDJO</v>
      </c>
      <c r="B11" s="86">
        <f>previsi!B13</f>
        <v>14.449727626459142</v>
      </c>
      <c r="C11" s="86">
        <f t="shared" si="0"/>
        <v>5</v>
      </c>
      <c r="D11" s="87">
        <f t="shared" ref="D11:D74" si="12">C11-B11</f>
        <v>-9.4497276264591417</v>
      </c>
      <c r="E11" s="72">
        <f>previsi!C13</f>
        <v>3.387725782292733E-3</v>
      </c>
      <c r="F11" s="73">
        <f>previsi!D13</f>
        <v>12.564980544747081</v>
      </c>
      <c r="G11" s="73">
        <f t="shared" si="1"/>
        <v>10</v>
      </c>
      <c r="H11" s="88">
        <f t="shared" ref="H11:H74" si="13">G11-F11</f>
        <v>-2.5649805447470815</v>
      </c>
      <c r="I11" s="74">
        <f t="shared" ref="I11:I74" si="14">$E11</f>
        <v>3.387725782292733E-3</v>
      </c>
      <c r="J11" s="86">
        <f>previsi!F13</f>
        <v>13.821478599221789</v>
      </c>
      <c r="K11" s="86">
        <f t="shared" si="2"/>
        <v>10</v>
      </c>
      <c r="L11" s="87">
        <f t="shared" ref="L11:L74" si="15">K11-J11</f>
        <v>-3.8214785992217895</v>
      </c>
      <c r="M11" s="72">
        <f t="shared" ref="M11:M74" si="16">$E11</f>
        <v>3.387725782292733E-3</v>
      </c>
      <c r="N11" s="73">
        <f>previsi!H13</f>
        <v>13.193229571984434</v>
      </c>
      <c r="O11" s="73">
        <f t="shared" si="3"/>
        <v>0</v>
      </c>
      <c r="P11" s="88">
        <f t="shared" ref="P11:P74" si="17">O11-N11</f>
        <v>-13.193229571984434</v>
      </c>
      <c r="Q11" s="74">
        <f t="shared" ref="Q11:Q74" si="18">$E11</f>
        <v>3.387725782292733E-3</v>
      </c>
      <c r="R11" s="86">
        <f>previsi!J13</f>
        <v>13.193229571984434</v>
      </c>
      <c r="S11" s="86">
        <f t="shared" si="4"/>
        <v>0</v>
      </c>
      <c r="T11" s="87">
        <f t="shared" ref="T11:T74" si="19">S11-R11</f>
        <v>-13.193229571984434</v>
      </c>
      <c r="U11" s="72">
        <f t="shared" ref="U11:U74" si="20">$E11</f>
        <v>3.387725782292733E-3</v>
      </c>
      <c r="V11" s="73">
        <f>previsi!L13</f>
        <v>13.193229571984434</v>
      </c>
      <c r="W11" s="73">
        <f t="shared" si="5"/>
        <v>0</v>
      </c>
      <c r="X11" s="88">
        <f t="shared" ref="X11:X74" si="21">W11-V11</f>
        <v>-13.193229571984434</v>
      </c>
      <c r="Y11" s="74">
        <f t="shared" ref="Y11:Y74" si="22">$E11</f>
        <v>3.387725782292733E-3</v>
      </c>
      <c r="Z11" s="86">
        <f>previsi!N13</f>
        <v>13.821478599221789</v>
      </c>
      <c r="AA11" s="86">
        <f t="shared" si="6"/>
        <v>0</v>
      </c>
      <c r="AB11" s="87">
        <f t="shared" ref="AB11:AB74" si="23">AA11-Z11</f>
        <v>-13.821478599221789</v>
      </c>
      <c r="AC11" s="72">
        <f t="shared" ref="AC11:AC74" si="24">$E11</f>
        <v>3.387725782292733E-3</v>
      </c>
      <c r="AD11" s="73">
        <f>previsi!P13</f>
        <v>13.821478599221789</v>
      </c>
      <c r="AE11" s="73">
        <f t="shared" si="7"/>
        <v>0</v>
      </c>
      <c r="AF11" s="88">
        <f t="shared" ref="AF11:AF74" si="25">AE11-AD11</f>
        <v>-13.821478599221789</v>
      </c>
      <c r="AG11" s="74">
        <f t="shared" ref="AG11:AG74" si="26">$E11</f>
        <v>3.387725782292733E-3</v>
      </c>
      <c r="AH11" s="86">
        <f>previsi!R13</f>
        <v>12.564980544747081</v>
      </c>
      <c r="AI11" s="86">
        <f t="shared" si="8"/>
        <v>0</v>
      </c>
      <c r="AJ11" s="87">
        <f t="shared" ref="AJ11:AJ74" si="27">AI11-AH11</f>
        <v>-12.564980544747081</v>
      </c>
      <c r="AK11" s="72">
        <f t="shared" ref="AK11:AK74" si="28">$E11</f>
        <v>3.387725782292733E-3</v>
      </c>
      <c r="AL11" s="73">
        <f>previsi!T13</f>
        <v>14.449727626459142</v>
      </c>
      <c r="AM11" s="73">
        <f t="shared" si="9"/>
        <v>0</v>
      </c>
      <c r="AN11" s="88">
        <f t="shared" ref="AN11:AN74" si="29">AM11-AL11</f>
        <v>-14.449727626459142</v>
      </c>
      <c r="AO11" s="74">
        <f t="shared" ref="AO11:AO74" si="30">$E11</f>
        <v>3.387725782292733E-3</v>
      </c>
      <c r="AP11" s="86">
        <f>previsi!V13</f>
        <v>13.821478599221789</v>
      </c>
      <c r="AQ11" s="86">
        <f t="shared" si="10"/>
        <v>0</v>
      </c>
      <c r="AR11" s="87">
        <f t="shared" ref="AR11:AR74" si="31">AQ11-AP11</f>
        <v>-13.821478599221789</v>
      </c>
      <c r="AS11" s="72">
        <f t="shared" ref="AS11:AS74" si="32">$E11</f>
        <v>3.387725782292733E-3</v>
      </c>
      <c r="AT11" s="73">
        <f>previsi!X13</f>
        <v>12.564980544747081</v>
      </c>
      <c r="AU11" s="73">
        <f t="shared" si="11"/>
        <v>0</v>
      </c>
      <c r="AV11" s="88">
        <f t="shared" ref="AV11:AV74" si="33">AU11-AT11</f>
        <v>-12.564980544747081</v>
      </c>
      <c r="AW11" s="74">
        <f t="shared" ref="AW11:AW74" si="34">$E11</f>
        <v>3.387725782292733E-3</v>
      </c>
      <c r="AX11" s="86">
        <f t="shared" ref="AX11:AX74" si="35">B11+F11+J11+N11+R11+V11+Z11+AD11+AH11+AL11+AP11+AT11</f>
        <v>161.45999999999998</v>
      </c>
      <c r="AY11" s="86">
        <f t="shared" ref="AY11:AY74" si="36">C11+G11+K11+O11+S11+W11+AA11+AE11+AI11+AM11+AQ11+AU11</f>
        <v>25</v>
      </c>
      <c r="AZ11" s="87">
        <f t="shared" ref="AZ11:AZ74" si="37">D11+H11+L11+P11+T11+X11+AB11+AF11+AJ11+AN11+AR11+AV11</f>
        <v>-136.45999999999998</v>
      </c>
      <c r="BA11" s="72">
        <f t="shared" ref="BA11:BA74" si="38">$E11</f>
        <v>3.387725782292733E-3</v>
      </c>
    </row>
    <row r="12" spans="1:53">
      <c r="A12" s="96" t="str">
        <f>previsi!A14</f>
        <v>ALADJI NGODI</v>
      </c>
      <c r="B12" s="86">
        <f>previsi!B14</f>
        <v>25.61322957198443</v>
      </c>
      <c r="C12" s="86">
        <f t="shared" si="0"/>
        <v>18</v>
      </c>
      <c r="D12" s="87">
        <f t="shared" si="12"/>
        <v>-7.6132295719844301</v>
      </c>
      <c r="E12" s="72">
        <f>previsi!C14</f>
        <v>6.004998878311533E-3</v>
      </c>
      <c r="F12" s="73">
        <f>previsi!D14</f>
        <v>22.27237354085603</v>
      </c>
      <c r="G12" s="73">
        <f t="shared" si="1"/>
        <v>5</v>
      </c>
      <c r="H12" s="88">
        <f t="shared" si="13"/>
        <v>-17.27237354085603</v>
      </c>
      <c r="I12" s="74">
        <f t="shared" si="14"/>
        <v>6.004998878311533E-3</v>
      </c>
      <c r="J12" s="86">
        <f>previsi!F14</f>
        <v>24.499610894941629</v>
      </c>
      <c r="K12" s="86">
        <f t="shared" si="2"/>
        <v>19.5</v>
      </c>
      <c r="L12" s="87">
        <f t="shared" si="15"/>
        <v>-4.9996108949416289</v>
      </c>
      <c r="M12" s="72">
        <f t="shared" si="16"/>
        <v>6.004998878311533E-3</v>
      </c>
      <c r="N12" s="73">
        <f>previsi!H14</f>
        <v>23.385992217898828</v>
      </c>
      <c r="O12" s="73">
        <f t="shared" si="3"/>
        <v>0</v>
      </c>
      <c r="P12" s="88">
        <f t="shared" si="17"/>
        <v>-23.385992217898828</v>
      </c>
      <c r="Q12" s="74">
        <f t="shared" si="18"/>
        <v>6.004998878311533E-3</v>
      </c>
      <c r="R12" s="86">
        <f>previsi!J14</f>
        <v>23.385992217898828</v>
      </c>
      <c r="S12" s="86">
        <f t="shared" si="4"/>
        <v>0</v>
      </c>
      <c r="T12" s="87">
        <f t="shared" si="19"/>
        <v>-23.385992217898828</v>
      </c>
      <c r="U12" s="72">
        <f t="shared" si="20"/>
        <v>6.004998878311533E-3</v>
      </c>
      <c r="V12" s="73">
        <f>previsi!L14</f>
        <v>23.385992217898828</v>
      </c>
      <c r="W12" s="73">
        <f t="shared" si="5"/>
        <v>0</v>
      </c>
      <c r="X12" s="88">
        <f t="shared" si="21"/>
        <v>-23.385992217898828</v>
      </c>
      <c r="Y12" s="74">
        <f t="shared" si="22"/>
        <v>6.004998878311533E-3</v>
      </c>
      <c r="Z12" s="86">
        <f>previsi!N14</f>
        <v>24.499610894941629</v>
      </c>
      <c r="AA12" s="86">
        <f t="shared" si="6"/>
        <v>0</v>
      </c>
      <c r="AB12" s="87">
        <f t="shared" si="23"/>
        <v>-24.499610894941629</v>
      </c>
      <c r="AC12" s="72">
        <f t="shared" si="24"/>
        <v>6.004998878311533E-3</v>
      </c>
      <c r="AD12" s="73">
        <f>previsi!P14</f>
        <v>24.499610894941629</v>
      </c>
      <c r="AE12" s="73">
        <f t="shared" si="7"/>
        <v>0</v>
      </c>
      <c r="AF12" s="88">
        <f t="shared" si="25"/>
        <v>-24.499610894941629</v>
      </c>
      <c r="AG12" s="74">
        <f t="shared" si="26"/>
        <v>6.004998878311533E-3</v>
      </c>
      <c r="AH12" s="86">
        <f>previsi!R14</f>
        <v>22.27237354085603</v>
      </c>
      <c r="AI12" s="86">
        <f t="shared" si="8"/>
        <v>0</v>
      </c>
      <c r="AJ12" s="87">
        <f t="shared" si="27"/>
        <v>-22.27237354085603</v>
      </c>
      <c r="AK12" s="72">
        <f t="shared" si="28"/>
        <v>6.004998878311533E-3</v>
      </c>
      <c r="AL12" s="73">
        <f>previsi!T14</f>
        <v>25.61322957198443</v>
      </c>
      <c r="AM12" s="73">
        <f t="shared" si="9"/>
        <v>0</v>
      </c>
      <c r="AN12" s="88">
        <f t="shared" si="29"/>
        <v>-25.61322957198443</v>
      </c>
      <c r="AO12" s="74">
        <f t="shared" si="30"/>
        <v>6.004998878311533E-3</v>
      </c>
      <c r="AP12" s="86">
        <f>previsi!V14</f>
        <v>24.499610894941629</v>
      </c>
      <c r="AQ12" s="86">
        <f t="shared" si="10"/>
        <v>0</v>
      </c>
      <c r="AR12" s="87">
        <f t="shared" si="31"/>
        <v>-24.499610894941629</v>
      </c>
      <c r="AS12" s="72">
        <f t="shared" si="32"/>
        <v>6.004998878311533E-3</v>
      </c>
      <c r="AT12" s="73">
        <f>previsi!X14</f>
        <v>22.27237354085603</v>
      </c>
      <c r="AU12" s="73">
        <f t="shared" si="11"/>
        <v>0</v>
      </c>
      <c r="AV12" s="88">
        <f t="shared" si="33"/>
        <v>-22.27237354085603</v>
      </c>
      <c r="AW12" s="74">
        <f t="shared" si="34"/>
        <v>6.004998878311533E-3</v>
      </c>
      <c r="AX12" s="86">
        <f t="shared" si="35"/>
        <v>286.2</v>
      </c>
      <c r="AY12" s="86">
        <f t="shared" si="36"/>
        <v>42.5</v>
      </c>
      <c r="AZ12" s="87">
        <f t="shared" si="37"/>
        <v>-243.69999999999993</v>
      </c>
      <c r="BA12" s="72">
        <f t="shared" si="38"/>
        <v>6.004998878311533E-3</v>
      </c>
    </row>
    <row r="13" spans="1:53">
      <c r="A13" s="99" t="str">
        <f>previsi!A15</f>
        <v>ALAIN COGEFAR</v>
      </c>
      <c r="B13" s="86">
        <f>previsi!B15</f>
        <v>0</v>
      </c>
      <c r="C13" s="86">
        <f t="shared" si="0"/>
        <v>0</v>
      </c>
      <c r="D13" s="87">
        <f t="shared" si="12"/>
        <v>0</v>
      </c>
      <c r="E13" s="72">
        <f>previsi!C15</f>
        <v>0</v>
      </c>
      <c r="F13" s="73">
        <f>previsi!D15</f>
        <v>0</v>
      </c>
      <c r="G13" s="73">
        <f t="shared" si="1"/>
        <v>0</v>
      </c>
      <c r="H13" s="88">
        <f t="shared" si="13"/>
        <v>0</v>
      </c>
      <c r="I13" s="74">
        <f t="shared" si="14"/>
        <v>0</v>
      </c>
      <c r="J13" s="86">
        <f>previsi!F15</f>
        <v>0</v>
      </c>
      <c r="K13" s="86">
        <f t="shared" si="2"/>
        <v>0</v>
      </c>
      <c r="L13" s="87">
        <f t="shared" si="15"/>
        <v>0</v>
      </c>
      <c r="M13" s="72">
        <f t="shared" si="16"/>
        <v>0</v>
      </c>
      <c r="N13" s="73">
        <f>previsi!H15</f>
        <v>0</v>
      </c>
      <c r="O13" s="73">
        <f t="shared" si="3"/>
        <v>0</v>
      </c>
      <c r="P13" s="88">
        <f t="shared" si="17"/>
        <v>0</v>
      </c>
      <c r="Q13" s="74">
        <f t="shared" si="18"/>
        <v>0</v>
      </c>
      <c r="R13" s="86">
        <f>previsi!J15</f>
        <v>0</v>
      </c>
      <c r="S13" s="86">
        <f t="shared" si="4"/>
        <v>0</v>
      </c>
      <c r="T13" s="87">
        <f t="shared" si="19"/>
        <v>0</v>
      </c>
      <c r="U13" s="72">
        <f t="shared" si="20"/>
        <v>0</v>
      </c>
      <c r="V13" s="73">
        <f>previsi!L15</f>
        <v>0</v>
      </c>
      <c r="W13" s="73">
        <f t="shared" si="5"/>
        <v>0</v>
      </c>
      <c r="X13" s="88">
        <f t="shared" si="21"/>
        <v>0</v>
      </c>
      <c r="Y13" s="74">
        <f t="shared" si="22"/>
        <v>0</v>
      </c>
      <c r="Z13" s="86">
        <f>previsi!N15</f>
        <v>0</v>
      </c>
      <c r="AA13" s="86">
        <f t="shared" si="6"/>
        <v>0</v>
      </c>
      <c r="AB13" s="87">
        <f t="shared" si="23"/>
        <v>0</v>
      </c>
      <c r="AC13" s="72">
        <f t="shared" si="24"/>
        <v>0</v>
      </c>
      <c r="AD13" s="73">
        <f>previsi!P15</f>
        <v>0</v>
      </c>
      <c r="AE13" s="73">
        <f t="shared" si="7"/>
        <v>0</v>
      </c>
      <c r="AF13" s="88">
        <f t="shared" si="25"/>
        <v>0</v>
      </c>
      <c r="AG13" s="74">
        <f t="shared" si="26"/>
        <v>0</v>
      </c>
      <c r="AH13" s="86">
        <f>previsi!R15</f>
        <v>0</v>
      </c>
      <c r="AI13" s="86">
        <f t="shared" si="8"/>
        <v>0</v>
      </c>
      <c r="AJ13" s="87">
        <f t="shared" si="27"/>
        <v>0</v>
      </c>
      <c r="AK13" s="72">
        <f t="shared" si="28"/>
        <v>0</v>
      </c>
      <c r="AL13" s="73">
        <f>previsi!T15</f>
        <v>0</v>
      </c>
      <c r="AM13" s="73">
        <f t="shared" si="9"/>
        <v>0</v>
      </c>
      <c r="AN13" s="88">
        <f t="shared" si="29"/>
        <v>0</v>
      </c>
      <c r="AO13" s="74">
        <f t="shared" si="30"/>
        <v>0</v>
      </c>
      <c r="AP13" s="86">
        <f>previsi!V15</f>
        <v>0</v>
      </c>
      <c r="AQ13" s="86">
        <f t="shared" si="10"/>
        <v>0</v>
      </c>
      <c r="AR13" s="87">
        <f t="shared" si="31"/>
        <v>0</v>
      </c>
      <c r="AS13" s="72">
        <f t="shared" si="32"/>
        <v>0</v>
      </c>
      <c r="AT13" s="73">
        <f>previsi!X15</f>
        <v>0</v>
      </c>
      <c r="AU13" s="73">
        <f t="shared" si="11"/>
        <v>0</v>
      </c>
      <c r="AV13" s="88">
        <f t="shared" si="33"/>
        <v>0</v>
      </c>
      <c r="AW13" s="74">
        <f t="shared" si="34"/>
        <v>0</v>
      </c>
      <c r="AX13" s="86">
        <f t="shared" si="35"/>
        <v>0</v>
      </c>
      <c r="AY13" s="86">
        <f t="shared" si="36"/>
        <v>0</v>
      </c>
      <c r="AZ13" s="87">
        <f t="shared" si="37"/>
        <v>0</v>
      </c>
      <c r="BA13" s="72">
        <f t="shared" si="38"/>
        <v>0</v>
      </c>
    </row>
    <row r="14" spans="1:53">
      <c r="A14" s="96" t="str">
        <f>previsi!A16</f>
        <v>ALPHONSE YATICA</v>
      </c>
      <c r="B14" s="86">
        <f>previsi!B16</f>
        <v>36.051828793774312</v>
      </c>
      <c r="C14" s="86">
        <f t="shared" si="0"/>
        <v>20</v>
      </c>
      <c r="D14" s="87">
        <f t="shared" si="12"/>
        <v>-16.051828793774312</v>
      </c>
      <c r="E14" s="72">
        <f>previsi!C16</f>
        <v>8.4523191758875543E-3</v>
      </c>
      <c r="F14" s="73">
        <f>previsi!D16</f>
        <v>31.34941634241245</v>
      </c>
      <c r="G14" s="73">
        <f t="shared" si="1"/>
        <v>25</v>
      </c>
      <c r="H14" s="88">
        <f t="shared" si="13"/>
        <v>-6.3494163424124501</v>
      </c>
      <c r="I14" s="74">
        <f t="shared" si="14"/>
        <v>8.4523191758875543E-3</v>
      </c>
      <c r="J14" s="86">
        <f>previsi!F16</f>
        <v>34.484357976653691</v>
      </c>
      <c r="K14" s="86">
        <f t="shared" si="2"/>
        <v>27.15</v>
      </c>
      <c r="L14" s="87">
        <f t="shared" si="15"/>
        <v>-7.3343579766536919</v>
      </c>
      <c r="M14" s="72">
        <f t="shared" si="16"/>
        <v>8.4523191758875543E-3</v>
      </c>
      <c r="N14" s="73">
        <f>previsi!H16</f>
        <v>32.916887159533069</v>
      </c>
      <c r="O14" s="73">
        <f t="shared" si="3"/>
        <v>0</v>
      </c>
      <c r="P14" s="88">
        <f t="shared" si="17"/>
        <v>-32.916887159533069</v>
      </c>
      <c r="Q14" s="74">
        <f t="shared" si="18"/>
        <v>8.4523191758875543E-3</v>
      </c>
      <c r="R14" s="86">
        <f>previsi!J16</f>
        <v>32.916887159533069</v>
      </c>
      <c r="S14" s="86">
        <f t="shared" si="4"/>
        <v>0</v>
      </c>
      <c r="T14" s="87">
        <f t="shared" si="19"/>
        <v>-32.916887159533069</v>
      </c>
      <c r="U14" s="72">
        <f t="shared" si="20"/>
        <v>8.4523191758875543E-3</v>
      </c>
      <c r="V14" s="73">
        <f>previsi!L16</f>
        <v>32.916887159533069</v>
      </c>
      <c r="W14" s="73">
        <f t="shared" si="5"/>
        <v>0</v>
      </c>
      <c r="X14" s="88">
        <f t="shared" si="21"/>
        <v>-32.916887159533069</v>
      </c>
      <c r="Y14" s="74">
        <f t="shared" si="22"/>
        <v>8.4523191758875543E-3</v>
      </c>
      <c r="Z14" s="86">
        <f>previsi!N16</f>
        <v>34.484357976653691</v>
      </c>
      <c r="AA14" s="86">
        <f t="shared" si="6"/>
        <v>0</v>
      </c>
      <c r="AB14" s="87">
        <f t="shared" si="23"/>
        <v>-34.484357976653691</v>
      </c>
      <c r="AC14" s="72">
        <f t="shared" si="24"/>
        <v>8.4523191758875543E-3</v>
      </c>
      <c r="AD14" s="73">
        <f>previsi!P16</f>
        <v>34.484357976653691</v>
      </c>
      <c r="AE14" s="73">
        <f t="shared" si="7"/>
        <v>0</v>
      </c>
      <c r="AF14" s="88">
        <f t="shared" si="25"/>
        <v>-34.484357976653691</v>
      </c>
      <c r="AG14" s="74">
        <f t="shared" si="26"/>
        <v>8.4523191758875543E-3</v>
      </c>
      <c r="AH14" s="86">
        <f>previsi!R16</f>
        <v>31.34941634241245</v>
      </c>
      <c r="AI14" s="86">
        <f t="shared" si="8"/>
        <v>0</v>
      </c>
      <c r="AJ14" s="87">
        <f t="shared" si="27"/>
        <v>-31.34941634241245</v>
      </c>
      <c r="AK14" s="72">
        <f t="shared" si="28"/>
        <v>8.4523191758875543E-3</v>
      </c>
      <c r="AL14" s="73">
        <f>previsi!T16</f>
        <v>36.051828793774312</v>
      </c>
      <c r="AM14" s="73">
        <f t="shared" si="9"/>
        <v>0</v>
      </c>
      <c r="AN14" s="88">
        <f t="shared" si="29"/>
        <v>-36.051828793774312</v>
      </c>
      <c r="AO14" s="74">
        <f t="shared" si="30"/>
        <v>8.4523191758875543E-3</v>
      </c>
      <c r="AP14" s="86">
        <f>previsi!V16</f>
        <v>34.484357976653691</v>
      </c>
      <c r="AQ14" s="86">
        <f t="shared" si="10"/>
        <v>0</v>
      </c>
      <c r="AR14" s="87">
        <f t="shared" si="31"/>
        <v>-34.484357976653691</v>
      </c>
      <c r="AS14" s="72">
        <f t="shared" si="32"/>
        <v>8.4523191758875543E-3</v>
      </c>
      <c r="AT14" s="73">
        <f>previsi!X16</f>
        <v>31.34941634241245</v>
      </c>
      <c r="AU14" s="73">
        <f t="shared" si="11"/>
        <v>0</v>
      </c>
      <c r="AV14" s="88">
        <f t="shared" si="33"/>
        <v>-31.34941634241245</v>
      </c>
      <c r="AW14" s="74">
        <f t="shared" si="34"/>
        <v>8.4523191758875543E-3</v>
      </c>
      <c r="AX14" s="86">
        <f t="shared" si="35"/>
        <v>402.83999999999992</v>
      </c>
      <c r="AY14" s="86">
        <f t="shared" si="36"/>
        <v>72.150000000000006</v>
      </c>
      <c r="AZ14" s="87">
        <f t="shared" si="37"/>
        <v>-330.68999999999994</v>
      </c>
      <c r="BA14" s="72">
        <f t="shared" si="38"/>
        <v>8.4523191758875543E-3</v>
      </c>
    </row>
    <row r="15" spans="1:53">
      <c r="A15" s="99" t="str">
        <f>previsi!A17</f>
        <v>AMEDE YASSA</v>
      </c>
      <c r="B15" s="86">
        <f>previsi!B17</f>
        <v>1.0631906614785989</v>
      </c>
      <c r="C15" s="86">
        <f t="shared" si="0"/>
        <v>0</v>
      </c>
      <c r="D15" s="87">
        <f t="shared" si="12"/>
        <v>-1.0631906614785989</v>
      </c>
      <c r="E15" s="72">
        <f>previsi!C17</f>
        <v>2.4926410438274286E-4</v>
      </c>
      <c r="F15" s="73">
        <f>previsi!D17</f>
        <v>0.92451361867704263</v>
      </c>
      <c r="G15" s="73">
        <f t="shared" si="1"/>
        <v>0</v>
      </c>
      <c r="H15" s="88">
        <f t="shared" si="13"/>
        <v>-0.92451361867704263</v>
      </c>
      <c r="I15" s="74">
        <f t="shared" si="14"/>
        <v>2.4926410438274286E-4</v>
      </c>
      <c r="J15" s="86">
        <f>previsi!F17</f>
        <v>1.0169649805447469</v>
      </c>
      <c r="K15" s="86">
        <f t="shared" si="2"/>
        <v>0</v>
      </c>
      <c r="L15" s="87">
        <f t="shared" si="15"/>
        <v>-1.0169649805447469</v>
      </c>
      <c r="M15" s="72">
        <f t="shared" si="16"/>
        <v>2.4926410438274286E-4</v>
      </c>
      <c r="N15" s="73">
        <f>previsi!H17</f>
        <v>0.97073929961089467</v>
      </c>
      <c r="O15" s="73">
        <f t="shared" si="3"/>
        <v>0</v>
      </c>
      <c r="P15" s="88">
        <f t="shared" si="17"/>
        <v>-0.97073929961089467</v>
      </c>
      <c r="Q15" s="74">
        <f t="shared" si="18"/>
        <v>2.4926410438274286E-4</v>
      </c>
      <c r="R15" s="86">
        <f>previsi!J17</f>
        <v>0.97073929961089467</v>
      </c>
      <c r="S15" s="86">
        <f t="shared" si="4"/>
        <v>0</v>
      </c>
      <c r="T15" s="87">
        <f t="shared" si="19"/>
        <v>-0.97073929961089467</v>
      </c>
      <c r="U15" s="72">
        <f t="shared" si="20"/>
        <v>2.4926410438274286E-4</v>
      </c>
      <c r="V15" s="73">
        <f>previsi!L17</f>
        <v>0.97073929961089467</v>
      </c>
      <c r="W15" s="73">
        <f t="shared" si="5"/>
        <v>0</v>
      </c>
      <c r="X15" s="88">
        <f t="shared" si="21"/>
        <v>-0.97073929961089467</v>
      </c>
      <c r="Y15" s="74">
        <f t="shared" si="22"/>
        <v>2.4926410438274286E-4</v>
      </c>
      <c r="Z15" s="86">
        <f>previsi!N17</f>
        <v>1.0169649805447469</v>
      </c>
      <c r="AA15" s="86">
        <f t="shared" si="6"/>
        <v>0</v>
      </c>
      <c r="AB15" s="87">
        <f t="shared" si="23"/>
        <v>-1.0169649805447469</v>
      </c>
      <c r="AC15" s="72">
        <f t="shared" si="24"/>
        <v>2.4926410438274286E-4</v>
      </c>
      <c r="AD15" s="73">
        <f>previsi!P17</f>
        <v>1.0169649805447469</v>
      </c>
      <c r="AE15" s="73">
        <f t="shared" si="7"/>
        <v>0</v>
      </c>
      <c r="AF15" s="88">
        <f t="shared" si="25"/>
        <v>-1.0169649805447469</v>
      </c>
      <c r="AG15" s="74">
        <f t="shared" si="26"/>
        <v>2.4926410438274286E-4</v>
      </c>
      <c r="AH15" s="86">
        <f>previsi!R17</f>
        <v>0.92451361867704263</v>
      </c>
      <c r="AI15" s="86">
        <f t="shared" si="8"/>
        <v>0</v>
      </c>
      <c r="AJ15" s="87">
        <f t="shared" si="27"/>
        <v>-0.92451361867704263</v>
      </c>
      <c r="AK15" s="72">
        <f t="shared" si="28"/>
        <v>2.4926410438274286E-4</v>
      </c>
      <c r="AL15" s="73">
        <f>previsi!T17</f>
        <v>1.0631906614785989</v>
      </c>
      <c r="AM15" s="73">
        <f t="shared" si="9"/>
        <v>0</v>
      </c>
      <c r="AN15" s="88">
        <f t="shared" si="29"/>
        <v>-1.0631906614785989</v>
      </c>
      <c r="AO15" s="74">
        <f t="shared" si="30"/>
        <v>2.4926410438274286E-4</v>
      </c>
      <c r="AP15" s="86">
        <f>previsi!V17</f>
        <v>1.0169649805447469</v>
      </c>
      <c r="AQ15" s="86">
        <f t="shared" si="10"/>
        <v>0</v>
      </c>
      <c r="AR15" s="87">
        <f t="shared" si="31"/>
        <v>-1.0169649805447469</v>
      </c>
      <c r="AS15" s="72">
        <f t="shared" si="32"/>
        <v>2.4926410438274286E-4</v>
      </c>
      <c r="AT15" s="73">
        <f>previsi!X17</f>
        <v>0.92451361867704263</v>
      </c>
      <c r="AU15" s="73">
        <f t="shared" si="11"/>
        <v>0</v>
      </c>
      <c r="AV15" s="88">
        <f t="shared" si="33"/>
        <v>-0.92451361867704263</v>
      </c>
      <c r="AW15" s="74">
        <f t="shared" si="34"/>
        <v>2.4926410438274286E-4</v>
      </c>
      <c r="AX15" s="86">
        <f t="shared" si="35"/>
        <v>11.879999999999999</v>
      </c>
      <c r="AY15" s="86">
        <f t="shared" si="36"/>
        <v>0</v>
      </c>
      <c r="AZ15" s="87">
        <f t="shared" si="37"/>
        <v>-11.879999999999999</v>
      </c>
      <c r="BA15" s="72">
        <f t="shared" si="38"/>
        <v>2.4926410438274286E-4</v>
      </c>
    </row>
    <row r="16" spans="1:53">
      <c r="A16" s="96" t="str">
        <f>previsi!A18</f>
        <v>AMIGO BOKO STADE</v>
      </c>
      <c r="B16" s="86">
        <f>previsi!B18</f>
        <v>8.747159533073928</v>
      </c>
      <c r="C16" s="86">
        <f t="shared" si="0"/>
        <v>6.5</v>
      </c>
      <c r="D16" s="87">
        <f t="shared" si="12"/>
        <v>-2.247159533073928</v>
      </c>
      <c r="E16" s="72">
        <f>previsi!C18</f>
        <v>2.0507637678762029E-3</v>
      </c>
      <c r="F16" s="73">
        <f>previsi!D18</f>
        <v>7.6062256809338518</v>
      </c>
      <c r="G16" s="73">
        <f t="shared" si="1"/>
        <v>14</v>
      </c>
      <c r="H16" s="88">
        <f t="shared" si="13"/>
        <v>6.3937743190661482</v>
      </c>
      <c r="I16" s="74">
        <f t="shared" si="14"/>
        <v>2.0507637678762029E-3</v>
      </c>
      <c r="J16" s="86">
        <f>previsi!F18</f>
        <v>8.3668482490272371</v>
      </c>
      <c r="K16" s="86">
        <f t="shared" si="2"/>
        <v>4</v>
      </c>
      <c r="L16" s="87">
        <f t="shared" si="15"/>
        <v>-4.3668482490272371</v>
      </c>
      <c r="M16" s="72">
        <f t="shared" si="16"/>
        <v>2.0507637678762029E-3</v>
      </c>
      <c r="N16" s="73">
        <f>previsi!H18</f>
        <v>7.9865369649805436</v>
      </c>
      <c r="O16" s="73">
        <f t="shared" si="3"/>
        <v>0</v>
      </c>
      <c r="P16" s="88">
        <f t="shared" si="17"/>
        <v>-7.9865369649805436</v>
      </c>
      <c r="Q16" s="74">
        <f t="shared" si="18"/>
        <v>2.0507637678762029E-3</v>
      </c>
      <c r="R16" s="86">
        <f>previsi!J18</f>
        <v>7.9865369649805436</v>
      </c>
      <c r="S16" s="86">
        <f t="shared" si="4"/>
        <v>0</v>
      </c>
      <c r="T16" s="87">
        <f t="shared" si="19"/>
        <v>-7.9865369649805436</v>
      </c>
      <c r="U16" s="72">
        <f t="shared" si="20"/>
        <v>2.0507637678762029E-3</v>
      </c>
      <c r="V16" s="73">
        <f>previsi!L18</f>
        <v>7.9865369649805436</v>
      </c>
      <c r="W16" s="73">
        <f t="shared" si="5"/>
        <v>0</v>
      </c>
      <c r="X16" s="88">
        <f t="shared" si="21"/>
        <v>-7.9865369649805436</v>
      </c>
      <c r="Y16" s="74">
        <f t="shared" si="22"/>
        <v>2.0507637678762029E-3</v>
      </c>
      <c r="Z16" s="86">
        <f>previsi!N18</f>
        <v>8.3668482490272371</v>
      </c>
      <c r="AA16" s="86">
        <f t="shared" si="6"/>
        <v>0</v>
      </c>
      <c r="AB16" s="87">
        <f t="shared" si="23"/>
        <v>-8.3668482490272371</v>
      </c>
      <c r="AC16" s="72">
        <f t="shared" si="24"/>
        <v>2.0507637678762029E-3</v>
      </c>
      <c r="AD16" s="73">
        <f>previsi!P18</f>
        <v>8.3668482490272371</v>
      </c>
      <c r="AE16" s="73">
        <f t="shared" si="7"/>
        <v>0</v>
      </c>
      <c r="AF16" s="88">
        <f t="shared" si="25"/>
        <v>-8.3668482490272371</v>
      </c>
      <c r="AG16" s="74">
        <f t="shared" si="26"/>
        <v>2.0507637678762029E-3</v>
      </c>
      <c r="AH16" s="86">
        <f>previsi!R18</f>
        <v>7.6062256809338518</v>
      </c>
      <c r="AI16" s="86">
        <f t="shared" si="8"/>
        <v>0</v>
      </c>
      <c r="AJ16" s="87">
        <f t="shared" si="27"/>
        <v>-7.6062256809338518</v>
      </c>
      <c r="AK16" s="72">
        <f t="shared" si="28"/>
        <v>2.0507637678762029E-3</v>
      </c>
      <c r="AL16" s="73">
        <f>previsi!T18</f>
        <v>8.747159533073928</v>
      </c>
      <c r="AM16" s="73">
        <f t="shared" si="9"/>
        <v>0</v>
      </c>
      <c r="AN16" s="88">
        <f t="shared" si="29"/>
        <v>-8.747159533073928</v>
      </c>
      <c r="AO16" s="74">
        <f t="shared" si="30"/>
        <v>2.0507637678762029E-3</v>
      </c>
      <c r="AP16" s="86">
        <f>previsi!V18</f>
        <v>8.3668482490272371</v>
      </c>
      <c r="AQ16" s="86">
        <f t="shared" si="10"/>
        <v>0</v>
      </c>
      <c r="AR16" s="87">
        <f t="shared" si="31"/>
        <v>-8.3668482490272371</v>
      </c>
      <c r="AS16" s="72">
        <f t="shared" si="32"/>
        <v>2.0507637678762029E-3</v>
      </c>
      <c r="AT16" s="73">
        <f>previsi!X18</f>
        <v>7.6062256809338518</v>
      </c>
      <c r="AU16" s="73">
        <f t="shared" si="11"/>
        <v>0</v>
      </c>
      <c r="AV16" s="88">
        <f t="shared" si="33"/>
        <v>-7.6062256809338518</v>
      </c>
      <c r="AW16" s="74">
        <f t="shared" si="34"/>
        <v>2.0507637678762029E-3</v>
      </c>
      <c r="AX16" s="86">
        <f t="shared" si="35"/>
        <v>97.739999999999981</v>
      </c>
      <c r="AY16" s="86">
        <f t="shared" si="36"/>
        <v>24.5</v>
      </c>
      <c r="AZ16" s="87">
        <f t="shared" si="37"/>
        <v>-73.239999999999981</v>
      </c>
      <c r="BA16" s="72">
        <f t="shared" si="38"/>
        <v>2.0507637678762029E-3</v>
      </c>
    </row>
    <row r="17" spans="1:53">
      <c r="A17" s="90" t="str">
        <f>previsi!A19</f>
        <v>ARMEL</v>
      </c>
      <c r="B17" s="86">
        <f>previsi!B19</f>
        <v>4.1077821011673139</v>
      </c>
      <c r="C17" s="86">
        <f t="shared" si="0"/>
        <v>10</v>
      </c>
      <c r="D17" s="87">
        <f t="shared" si="12"/>
        <v>5.8922178988326861</v>
      </c>
      <c r="E17" s="72">
        <f>previsi!C19</f>
        <v>9.6306585784241563E-4</v>
      </c>
      <c r="F17" s="73">
        <f>previsi!D19</f>
        <v>3.5719844357976647</v>
      </c>
      <c r="G17" s="73">
        <f t="shared" si="1"/>
        <v>10</v>
      </c>
      <c r="H17" s="88">
        <f t="shared" si="13"/>
        <v>6.4280155642023349</v>
      </c>
      <c r="I17" s="74">
        <f t="shared" si="14"/>
        <v>9.6306585784241563E-4</v>
      </c>
      <c r="J17" s="86">
        <f>previsi!F19</f>
        <v>3.9291828793774313</v>
      </c>
      <c r="K17" s="86">
        <f t="shared" si="2"/>
        <v>7.5</v>
      </c>
      <c r="L17" s="87">
        <f t="shared" si="15"/>
        <v>3.5708171206225687</v>
      </c>
      <c r="M17" s="72">
        <f t="shared" si="16"/>
        <v>9.6306585784241563E-4</v>
      </c>
      <c r="N17" s="73">
        <f>previsi!H19</f>
        <v>3.7505836575875477</v>
      </c>
      <c r="O17" s="73">
        <f t="shared" si="3"/>
        <v>0</v>
      </c>
      <c r="P17" s="88">
        <f t="shared" si="17"/>
        <v>-3.7505836575875477</v>
      </c>
      <c r="Q17" s="74">
        <f t="shared" si="18"/>
        <v>9.6306585784241563E-4</v>
      </c>
      <c r="R17" s="86">
        <f>previsi!J19</f>
        <v>3.7505836575875477</v>
      </c>
      <c r="S17" s="86">
        <f t="shared" si="4"/>
        <v>0</v>
      </c>
      <c r="T17" s="87">
        <f t="shared" si="19"/>
        <v>-3.7505836575875477</v>
      </c>
      <c r="U17" s="72">
        <f t="shared" si="20"/>
        <v>9.6306585784241563E-4</v>
      </c>
      <c r="V17" s="73">
        <f>previsi!L19</f>
        <v>3.7505836575875477</v>
      </c>
      <c r="W17" s="73">
        <f t="shared" si="5"/>
        <v>0</v>
      </c>
      <c r="X17" s="88">
        <f t="shared" si="21"/>
        <v>-3.7505836575875477</v>
      </c>
      <c r="Y17" s="74">
        <f t="shared" si="22"/>
        <v>9.6306585784241563E-4</v>
      </c>
      <c r="Z17" s="86">
        <f>previsi!N19</f>
        <v>3.9291828793774313</v>
      </c>
      <c r="AA17" s="86">
        <f t="shared" si="6"/>
        <v>0</v>
      </c>
      <c r="AB17" s="87">
        <f t="shared" si="23"/>
        <v>-3.9291828793774313</v>
      </c>
      <c r="AC17" s="72">
        <f t="shared" si="24"/>
        <v>9.6306585784241563E-4</v>
      </c>
      <c r="AD17" s="73">
        <f>previsi!P19</f>
        <v>3.9291828793774313</v>
      </c>
      <c r="AE17" s="73">
        <f t="shared" si="7"/>
        <v>0</v>
      </c>
      <c r="AF17" s="88">
        <f t="shared" si="25"/>
        <v>-3.9291828793774313</v>
      </c>
      <c r="AG17" s="74">
        <f t="shared" si="26"/>
        <v>9.6306585784241563E-4</v>
      </c>
      <c r="AH17" s="86">
        <f>previsi!R19</f>
        <v>3.5719844357976647</v>
      </c>
      <c r="AI17" s="86">
        <f t="shared" si="8"/>
        <v>0</v>
      </c>
      <c r="AJ17" s="87">
        <f t="shared" si="27"/>
        <v>-3.5719844357976647</v>
      </c>
      <c r="AK17" s="72">
        <f t="shared" si="28"/>
        <v>9.6306585784241563E-4</v>
      </c>
      <c r="AL17" s="73">
        <f>previsi!T19</f>
        <v>4.1077821011673139</v>
      </c>
      <c r="AM17" s="73">
        <f t="shared" si="9"/>
        <v>0</v>
      </c>
      <c r="AN17" s="88">
        <f t="shared" si="29"/>
        <v>-4.1077821011673139</v>
      </c>
      <c r="AO17" s="74">
        <f t="shared" si="30"/>
        <v>9.6306585784241563E-4</v>
      </c>
      <c r="AP17" s="86">
        <f>previsi!V19</f>
        <v>3.9291828793774313</v>
      </c>
      <c r="AQ17" s="86">
        <f t="shared" si="10"/>
        <v>0</v>
      </c>
      <c r="AR17" s="87">
        <f t="shared" si="31"/>
        <v>-3.9291828793774313</v>
      </c>
      <c r="AS17" s="72">
        <f t="shared" si="32"/>
        <v>9.6306585784241563E-4</v>
      </c>
      <c r="AT17" s="73">
        <f>previsi!X19</f>
        <v>3.5719844357976647</v>
      </c>
      <c r="AU17" s="73">
        <f t="shared" si="11"/>
        <v>0</v>
      </c>
      <c r="AV17" s="88">
        <f t="shared" si="33"/>
        <v>-3.5719844357976647</v>
      </c>
      <c r="AW17" s="74">
        <f t="shared" si="34"/>
        <v>9.6306585784241563E-4</v>
      </c>
      <c r="AX17" s="86">
        <f t="shared" si="35"/>
        <v>45.899999999999991</v>
      </c>
      <c r="AY17" s="86">
        <f t="shared" si="36"/>
        <v>27.5</v>
      </c>
      <c r="AZ17" s="87">
        <f t="shared" si="37"/>
        <v>-18.399999999999991</v>
      </c>
      <c r="BA17" s="72">
        <f t="shared" si="38"/>
        <v>9.6306585784241563E-4</v>
      </c>
    </row>
    <row r="18" spans="1:53">
      <c r="A18" s="96" t="str">
        <f>previsi!A20</f>
        <v xml:space="preserve">AUGUSTIN </v>
      </c>
      <c r="B18" s="86">
        <f>previsi!B20</f>
        <v>7.5873151750972756</v>
      </c>
      <c r="C18" s="86">
        <f t="shared" si="0"/>
        <v>5</v>
      </c>
      <c r="D18" s="87">
        <f t="shared" si="12"/>
        <v>-2.5873151750972756</v>
      </c>
      <c r="E18" s="72">
        <f>previsi!C20</f>
        <v>1.7788392903677563E-3</v>
      </c>
      <c r="F18" s="73">
        <f>previsi!D20</f>
        <v>6.597665369649806</v>
      </c>
      <c r="G18" s="73">
        <f t="shared" si="1"/>
        <v>22.5</v>
      </c>
      <c r="H18" s="88">
        <f t="shared" si="13"/>
        <v>15.902334630350193</v>
      </c>
      <c r="I18" s="74">
        <f t="shared" si="14"/>
        <v>1.7788392903677563E-3</v>
      </c>
      <c r="J18" s="86">
        <f>previsi!F20</f>
        <v>7.2574319066147863</v>
      </c>
      <c r="K18" s="86">
        <f t="shared" si="2"/>
        <v>7.5</v>
      </c>
      <c r="L18" s="87">
        <f t="shared" si="15"/>
        <v>0.24256809338521368</v>
      </c>
      <c r="M18" s="72">
        <f t="shared" si="16"/>
        <v>1.7788392903677563E-3</v>
      </c>
      <c r="N18" s="73">
        <f>previsi!H20</f>
        <v>6.9275486381322953</v>
      </c>
      <c r="O18" s="73">
        <f t="shared" si="3"/>
        <v>0</v>
      </c>
      <c r="P18" s="88">
        <f t="shared" si="17"/>
        <v>-6.9275486381322953</v>
      </c>
      <c r="Q18" s="74">
        <f t="shared" si="18"/>
        <v>1.7788392903677563E-3</v>
      </c>
      <c r="R18" s="86">
        <f>previsi!J20</f>
        <v>6.9275486381322953</v>
      </c>
      <c r="S18" s="86">
        <f t="shared" si="4"/>
        <v>0</v>
      </c>
      <c r="T18" s="87">
        <f t="shared" si="19"/>
        <v>-6.9275486381322953</v>
      </c>
      <c r="U18" s="72">
        <f t="shared" si="20"/>
        <v>1.7788392903677563E-3</v>
      </c>
      <c r="V18" s="73">
        <f>previsi!L20</f>
        <v>6.9275486381322953</v>
      </c>
      <c r="W18" s="73">
        <f t="shared" si="5"/>
        <v>0</v>
      </c>
      <c r="X18" s="88">
        <f t="shared" si="21"/>
        <v>-6.9275486381322953</v>
      </c>
      <c r="Y18" s="74">
        <f t="shared" si="22"/>
        <v>1.7788392903677563E-3</v>
      </c>
      <c r="Z18" s="86">
        <f>previsi!N20</f>
        <v>7.2574319066147863</v>
      </c>
      <c r="AA18" s="86">
        <f t="shared" si="6"/>
        <v>0</v>
      </c>
      <c r="AB18" s="87">
        <f t="shared" si="23"/>
        <v>-7.2574319066147863</v>
      </c>
      <c r="AC18" s="72">
        <f t="shared" si="24"/>
        <v>1.7788392903677563E-3</v>
      </c>
      <c r="AD18" s="73">
        <f>previsi!P20</f>
        <v>7.2574319066147863</v>
      </c>
      <c r="AE18" s="73">
        <f t="shared" si="7"/>
        <v>0</v>
      </c>
      <c r="AF18" s="88">
        <f t="shared" si="25"/>
        <v>-7.2574319066147863</v>
      </c>
      <c r="AG18" s="74">
        <f t="shared" si="26"/>
        <v>1.7788392903677563E-3</v>
      </c>
      <c r="AH18" s="86">
        <f>previsi!R20</f>
        <v>6.597665369649806</v>
      </c>
      <c r="AI18" s="86">
        <f t="shared" si="8"/>
        <v>0</v>
      </c>
      <c r="AJ18" s="87">
        <f t="shared" si="27"/>
        <v>-6.597665369649806</v>
      </c>
      <c r="AK18" s="72">
        <f t="shared" si="28"/>
        <v>1.7788392903677563E-3</v>
      </c>
      <c r="AL18" s="73">
        <f>previsi!T20</f>
        <v>7.5873151750972756</v>
      </c>
      <c r="AM18" s="73">
        <f t="shared" si="9"/>
        <v>0</v>
      </c>
      <c r="AN18" s="88">
        <f t="shared" si="29"/>
        <v>-7.5873151750972756</v>
      </c>
      <c r="AO18" s="74">
        <f t="shared" si="30"/>
        <v>1.7788392903677563E-3</v>
      </c>
      <c r="AP18" s="86">
        <f>previsi!V20</f>
        <v>7.2574319066147863</v>
      </c>
      <c r="AQ18" s="86">
        <f t="shared" si="10"/>
        <v>0</v>
      </c>
      <c r="AR18" s="87">
        <f t="shared" si="31"/>
        <v>-7.2574319066147863</v>
      </c>
      <c r="AS18" s="72">
        <f t="shared" si="32"/>
        <v>1.7788392903677563E-3</v>
      </c>
      <c r="AT18" s="73">
        <f>previsi!X20</f>
        <v>6.597665369649806</v>
      </c>
      <c r="AU18" s="73">
        <f t="shared" si="11"/>
        <v>0</v>
      </c>
      <c r="AV18" s="88">
        <f t="shared" si="33"/>
        <v>-6.597665369649806</v>
      </c>
      <c r="AW18" s="74">
        <f t="shared" si="34"/>
        <v>1.7788392903677563E-3</v>
      </c>
      <c r="AX18" s="86">
        <f t="shared" si="35"/>
        <v>84.779999999999987</v>
      </c>
      <c r="AY18" s="86">
        <f t="shared" si="36"/>
        <v>35</v>
      </c>
      <c r="AZ18" s="87">
        <f t="shared" si="37"/>
        <v>-49.779999999999994</v>
      </c>
      <c r="BA18" s="72">
        <f t="shared" si="38"/>
        <v>1.7788392903677563E-3</v>
      </c>
    </row>
    <row r="19" spans="1:53">
      <c r="A19" s="99" t="str">
        <f>previsi!A21</f>
        <v>AUGUSTIN EP</v>
      </c>
      <c r="B19" s="86">
        <f>previsi!B21</f>
        <v>9.6653696498054469</v>
      </c>
      <c r="C19" s="86">
        <f t="shared" si="0"/>
        <v>0</v>
      </c>
      <c r="D19" s="87">
        <f t="shared" si="12"/>
        <v>-9.6653696498054469</v>
      </c>
      <c r="E19" s="72">
        <f>previsi!C21</f>
        <v>2.26603731257039E-3</v>
      </c>
      <c r="F19" s="73">
        <f>previsi!D21</f>
        <v>8.4046692607003894</v>
      </c>
      <c r="G19" s="73">
        <f t="shared" si="1"/>
        <v>0</v>
      </c>
      <c r="H19" s="88">
        <f t="shared" si="13"/>
        <v>-8.4046692607003894</v>
      </c>
      <c r="I19" s="74">
        <f t="shared" si="14"/>
        <v>2.26603731257039E-3</v>
      </c>
      <c r="J19" s="86">
        <f>previsi!F21</f>
        <v>9.2451361867704271</v>
      </c>
      <c r="K19" s="86">
        <f t="shared" si="2"/>
        <v>0</v>
      </c>
      <c r="L19" s="87">
        <f t="shared" si="15"/>
        <v>-9.2451361867704271</v>
      </c>
      <c r="M19" s="72">
        <f t="shared" si="16"/>
        <v>2.26603731257039E-3</v>
      </c>
      <c r="N19" s="73">
        <f>previsi!H21</f>
        <v>8.8249027237354074</v>
      </c>
      <c r="O19" s="73">
        <f t="shared" si="3"/>
        <v>0</v>
      </c>
      <c r="P19" s="88">
        <f t="shared" si="17"/>
        <v>-8.8249027237354074</v>
      </c>
      <c r="Q19" s="74">
        <f t="shared" si="18"/>
        <v>2.26603731257039E-3</v>
      </c>
      <c r="R19" s="86">
        <f>previsi!J21</f>
        <v>8.8249027237354074</v>
      </c>
      <c r="S19" s="86">
        <f t="shared" si="4"/>
        <v>0</v>
      </c>
      <c r="T19" s="87">
        <f t="shared" si="19"/>
        <v>-8.8249027237354074</v>
      </c>
      <c r="U19" s="72">
        <f t="shared" si="20"/>
        <v>2.26603731257039E-3</v>
      </c>
      <c r="V19" s="73">
        <f>previsi!L21</f>
        <v>8.8249027237354074</v>
      </c>
      <c r="W19" s="73">
        <f t="shared" si="5"/>
        <v>0</v>
      </c>
      <c r="X19" s="88">
        <f t="shared" si="21"/>
        <v>-8.8249027237354074</v>
      </c>
      <c r="Y19" s="74">
        <f t="shared" si="22"/>
        <v>2.26603731257039E-3</v>
      </c>
      <c r="Z19" s="86">
        <f>previsi!N21</f>
        <v>9.2451361867704271</v>
      </c>
      <c r="AA19" s="86">
        <f t="shared" si="6"/>
        <v>0</v>
      </c>
      <c r="AB19" s="87">
        <f t="shared" si="23"/>
        <v>-9.2451361867704271</v>
      </c>
      <c r="AC19" s="72">
        <f t="shared" si="24"/>
        <v>2.26603731257039E-3</v>
      </c>
      <c r="AD19" s="73">
        <f>previsi!P21</f>
        <v>9.2451361867704271</v>
      </c>
      <c r="AE19" s="73">
        <f t="shared" si="7"/>
        <v>0</v>
      </c>
      <c r="AF19" s="88">
        <f t="shared" si="25"/>
        <v>-9.2451361867704271</v>
      </c>
      <c r="AG19" s="74">
        <f t="shared" si="26"/>
        <v>2.26603731257039E-3</v>
      </c>
      <c r="AH19" s="86">
        <f>previsi!R21</f>
        <v>8.4046692607003894</v>
      </c>
      <c r="AI19" s="86">
        <f t="shared" si="8"/>
        <v>0</v>
      </c>
      <c r="AJ19" s="87">
        <f t="shared" si="27"/>
        <v>-8.4046692607003894</v>
      </c>
      <c r="AK19" s="72">
        <f t="shared" si="28"/>
        <v>2.26603731257039E-3</v>
      </c>
      <c r="AL19" s="73">
        <f>previsi!T21</f>
        <v>9.6653696498054469</v>
      </c>
      <c r="AM19" s="73">
        <f t="shared" si="9"/>
        <v>0</v>
      </c>
      <c r="AN19" s="88">
        <f t="shared" si="29"/>
        <v>-9.6653696498054469</v>
      </c>
      <c r="AO19" s="74">
        <f t="shared" si="30"/>
        <v>2.26603731257039E-3</v>
      </c>
      <c r="AP19" s="86">
        <f>previsi!V21</f>
        <v>9.2451361867704271</v>
      </c>
      <c r="AQ19" s="86">
        <f t="shared" si="10"/>
        <v>0</v>
      </c>
      <c r="AR19" s="87">
        <f t="shared" si="31"/>
        <v>-9.2451361867704271</v>
      </c>
      <c r="AS19" s="72">
        <f t="shared" si="32"/>
        <v>2.26603731257039E-3</v>
      </c>
      <c r="AT19" s="73">
        <f>previsi!X21</f>
        <v>8.4046692607003894</v>
      </c>
      <c r="AU19" s="73">
        <f t="shared" si="11"/>
        <v>0</v>
      </c>
      <c r="AV19" s="88">
        <f t="shared" si="33"/>
        <v>-8.4046692607003894</v>
      </c>
      <c r="AW19" s="74">
        <f t="shared" si="34"/>
        <v>2.26603731257039E-3</v>
      </c>
      <c r="AX19" s="86">
        <f t="shared" si="35"/>
        <v>107.99999999999997</v>
      </c>
      <c r="AY19" s="86">
        <f t="shared" si="36"/>
        <v>0</v>
      </c>
      <c r="AZ19" s="87">
        <f t="shared" si="37"/>
        <v>-107.99999999999997</v>
      </c>
      <c r="BA19" s="72">
        <f t="shared" si="38"/>
        <v>2.26603731257039E-3</v>
      </c>
    </row>
    <row r="20" spans="1:53">
      <c r="A20" s="90" t="str">
        <f>previsi!A22</f>
        <v>AUGUSTIN NKONGMONDO</v>
      </c>
      <c r="B20" s="86">
        <f>previsi!B22</f>
        <v>5.9925291828793767</v>
      </c>
      <c r="C20" s="86">
        <f t="shared" si="0"/>
        <v>17.5</v>
      </c>
      <c r="D20" s="87">
        <f t="shared" si="12"/>
        <v>11.507470817120623</v>
      </c>
      <c r="E20" s="72">
        <f>previsi!C22</f>
        <v>1.4049431337936418E-3</v>
      </c>
      <c r="F20" s="73">
        <f>previsi!D22</f>
        <v>5.2108949416342414</v>
      </c>
      <c r="G20" s="73">
        <f t="shared" si="1"/>
        <v>0</v>
      </c>
      <c r="H20" s="88">
        <f t="shared" si="13"/>
        <v>-5.2108949416342414</v>
      </c>
      <c r="I20" s="74">
        <f t="shared" si="14"/>
        <v>1.4049431337936418E-3</v>
      </c>
      <c r="J20" s="86">
        <f>previsi!F22</f>
        <v>5.7319844357976653</v>
      </c>
      <c r="K20" s="86">
        <f t="shared" si="2"/>
        <v>9</v>
      </c>
      <c r="L20" s="87">
        <f t="shared" si="15"/>
        <v>3.2680155642023347</v>
      </c>
      <c r="M20" s="72">
        <f t="shared" si="16"/>
        <v>1.4049431337936418E-3</v>
      </c>
      <c r="N20" s="73">
        <f>previsi!H22</f>
        <v>5.4714396887159529</v>
      </c>
      <c r="O20" s="73">
        <f t="shared" si="3"/>
        <v>0</v>
      </c>
      <c r="P20" s="88">
        <f t="shared" si="17"/>
        <v>-5.4714396887159529</v>
      </c>
      <c r="Q20" s="74">
        <f t="shared" si="18"/>
        <v>1.4049431337936418E-3</v>
      </c>
      <c r="R20" s="86">
        <f>previsi!J22</f>
        <v>5.4714396887159529</v>
      </c>
      <c r="S20" s="86">
        <f t="shared" si="4"/>
        <v>0</v>
      </c>
      <c r="T20" s="87">
        <f t="shared" si="19"/>
        <v>-5.4714396887159529</v>
      </c>
      <c r="U20" s="72">
        <f t="shared" si="20"/>
        <v>1.4049431337936418E-3</v>
      </c>
      <c r="V20" s="73">
        <f>previsi!L22</f>
        <v>5.4714396887159529</v>
      </c>
      <c r="W20" s="73">
        <f t="shared" si="5"/>
        <v>0</v>
      </c>
      <c r="X20" s="88">
        <f t="shared" si="21"/>
        <v>-5.4714396887159529</v>
      </c>
      <c r="Y20" s="74">
        <f t="shared" si="22"/>
        <v>1.4049431337936418E-3</v>
      </c>
      <c r="Z20" s="86">
        <f>previsi!N22</f>
        <v>5.7319844357976653</v>
      </c>
      <c r="AA20" s="86">
        <f t="shared" si="6"/>
        <v>0</v>
      </c>
      <c r="AB20" s="87">
        <f t="shared" si="23"/>
        <v>-5.7319844357976653</v>
      </c>
      <c r="AC20" s="72">
        <f t="shared" si="24"/>
        <v>1.4049431337936418E-3</v>
      </c>
      <c r="AD20" s="73">
        <f>previsi!P22</f>
        <v>5.7319844357976653</v>
      </c>
      <c r="AE20" s="73">
        <f t="shared" si="7"/>
        <v>0</v>
      </c>
      <c r="AF20" s="88">
        <f t="shared" si="25"/>
        <v>-5.7319844357976653</v>
      </c>
      <c r="AG20" s="74">
        <f t="shared" si="26"/>
        <v>1.4049431337936418E-3</v>
      </c>
      <c r="AH20" s="86">
        <f>previsi!R22</f>
        <v>5.2108949416342414</v>
      </c>
      <c r="AI20" s="86">
        <f t="shared" si="8"/>
        <v>0</v>
      </c>
      <c r="AJ20" s="87">
        <f t="shared" si="27"/>
        <v>-5.2108949416342414</v>
      </c>
      <c r="AK20" s="72">
        <f t="shared" si="28"/>
        <v>1.4049431337936418E-3</v>
      </c>
      <c r="AL20" s="73">
        <f>previsi!T22</f>
        <v>5.9925291828793767</v>
      </c>
      <c r="AM20" s="73">
        <f t="shared" si="9"/>
        <v>0</v>
      </c>
      <c r="AN20" s="88">
        <f t="shared" si="29"/>
        <v>-5.9925291828793767</v>
      </c>
      <c r="AO20" s="74">
        <f t="shared" si="30"/>
        <v>1.4049431337936418E-3</v>
      </c>
      <c r="AP20" s="86">
        <f>previsi!V22</f>
        <v>5.7319844357976653</v>
      </c>
      <c r="AQ20" s="86">
        <f t="shared" si="10"/>
        <v>0</v>
      </c>
      <c r="AR20" s="87">
        <f t="shared" si="31"/>
        <v>-5.7319844357976653</v>
      </c>
      <c r="AS20" s="72">
        <f t="shared" si="32"/>
        <v>1.4049431337936418E-3</v>
      </c>
      <c r="AT20" s="73">
        <f>previsi!X22</f>
        <v>5.2108949416342414</v>
      </c>
      <c r="AU20" s="73">
        <f t="shared" si="11"/>
        <v>0</v>
      </c>
      <c r="AV20" s="88">
        <f t="shared" si="33"/>
        <v>-5.2108949416342414</v>
      </c>
      <c r="AW20" s="74">
        <f t="shared" si="34"/>
        <v>1.4049431337936418E-3</v>
      </c>
      <c r="AX20" s="86">
        <f t="shared" si="35"/>
        <v>66.959999999999994</v>
      </c>
      <c r="AY20" s="86">
        <f t="shared" si="36"/>
        <v>26.5</v>
      </c>
      <c r="AZ20" s="87">
        <f t="shared" si="37"/>
        <v>-40.46</v>
      </c>
      <c r="BA20" s="72">
        <f t="shared" si="38"/>
        <v>1.4049431337936418E-3</v>
      </c>
    </row>
    <row r="21" spans="1:53">
      <c r="A21" s="99" t="str">
        <f>previsi!A23</f>
        <v>BATCHAM DAKAR</v>
      </c>
      <c r="B21" s="86">
        <f>previsi!B23</f>
        <v>9.4237354085603116</v>
      </c>
      <c r="C21" s="86">
        <f t="shared" si="0"/>
        <v>12.5</v>
      </c>
      <c r="D21" s="87">
        <f t="shared" si="12"/>
        <v>3.0762645914396884</v>
      </c>
      <c r="E21" s="72">
        <f>previsi!C23</f>
        <v>2.2093863797561304E-3</v>
      </c>
      <c r="F21" s="73">
        <f>previsi!D23</f>
        <v>8.1945525291828805</v>
      </c>
      <c r="G21" s="73">
        <f t="shared" si="1"/>
        <v>12</v>
      </c>
      <c r="H21" s="88">
        <f t="shared" si="13"/>
        <v>3.8054474708171195</v>
      </c>
      <c r="I21" s="74">
        <f t="shared" si="14"/>
        <v>2.2093863797561304E-3</v>
      </c>
      <c r="J21" s="86">
        <f>previsi!F23</f>
        <v>9.0140077821011673</v>
      </c>
      <c r="K21" s="86">
        <f t="shared" si="2"/>
        <v>0</v>
      </c>
      <c r="L21" s="87">
        <f t="shared" si="15"/>
        <v>-9.0140077821011673</v>
      </c>
      <c r="M21" s="72">
        <f t="shared" si="16"/>
        <v>2.2093863797561304E-3</v>
      </c>
      <c r="N21" s="73">
        <f>previsi!H23</f>
        <v>8.604280155642023</v>
      </c>
      <c r="O21" s="73">
        <f t="shared" si="3"/>
        <v>0</v>
      </c>
      <c r="P21" s="88">
        <f t="shared" si="17"/>
        <v>-8.604280155642023</v>
      </c>
      <c r="Q21" s="74">
        <f t="shared" si="18"/>
        <v>2.2093863797561304E-3</v>
      </c>
      <c r="R21" s="86">
        <f>previsi!J23</f>
        <v>8.604280155642023</v>
      </c>
      <c r="S21" s="86">
        <f t="shared" si="4"/>
        <v>0</v>
      </c>
      <c r="T21" s="87">
        <f t="shared" si="19"/>
        <v>-8.604280155642023</v>
      </c>
      <c r="U21" s="72">
        <f t="shared" si="20"/>
        <v>2.2093863797561304E-3</v>
      </c>
      <c r="V21" s="73">
        <f>previsi!L23</f>
        <v>8.604280155642023</v>
      </c>
      <c r="W21" s="73">
        <f t="shared" si="5"/>
        <v>0</v>
      </c>
      <c r="X21" s="88">
        <f t="shared" si="21"/>
        <v>-8.604280155642023</v>
      </c>
      <c r="Y21" s="74">
        <f t="shared" si="22"/>
        <v>2.2093863797561304E-3</v>
      </c>
      <c r="Z21" s="86">
        <f>previsi!N23</f>
        <v>9.0140077821011673</v>
      </c>
      <c r="AA21" s="86">
        <f t="shared" si="6"/>
        <v>0</v>
      </c>
      <c r="AB21" s="87">
        <f t="shared" si="23"/>
        <v>-9.0140077821011673</v>
      </c>
      <c r="AC21" s="72">
        <f t="shared" si="24"/>
        <v>2.2093863797561304E-3</v>
      </c>
      <c r="AD21" s="73">
        <f>previsi!P23</f>
        <v>9.0140077821011673</v>
      </c>
      <c r="AE21" s="73">
        <f t="shared" si="7"/>
        <v>0</v>
      </c>
      <c r="AF21" s="88">
        <f t="shared" si="25"/>
        <v>-9.0140077821011673</v>
      </c>
      <c r="AG21" s="74">
        <f t="shared" si="26"/>
        <v>2.2093863797561304E-3</v>
      </c>
      <c r="AH21" s="86">
        <f>previsi!R23</f>
        <v>8.1945525291828805</v>
      </c>
      <c r="AI21" s="86">
        <f t="shared" si="8"/>
        <v>0</v>
      </c>
      <c r="AJ21" s="87">
        <f t="shared" si="27"/>
        <v>-8.1945525291828805</v>
      </c>
      <c r="AK21" s="72">
        <f t="shared" si="28"/>
        <v>2.2093863797561304E-3</v>
      </c>
      <c r="AL21" s="73">
        <f>previsi!T23</f>
        <v>9.4237354085603116</v>
      </c>
      <c r="AM21" s="73">
        <f t="shared" si="9"/>
        <v>0</v>
      </c>
      <c r="AN21" s="88">
        <f t="shared" si="29"/>
        <v>-9.4237354085603116</v>
      </c>
      <c r="AO21" s="74">
        <f t="shared" si="30"/>
        <v>2.2093863797561304E-3</v>
      </c>
      <c r="AP21" s="86">
        <f>previsi!V23</f>
        <v>9.0140077821011673</v>
      </c>
      <c r="AQ21" s="86">
        <f t="shared" si="10"/>
        <v>0</v>
      </c>
      <c r="AR21" s="87">
        <f t="shared" si="31"/>
        <v>-9.0140077821011673</v>
      </c>
      <c r="AS21" s="72">
        <f t="shared" si="32"/>
        <v>2.2093863797561304E-3</v>
      </c>
      <c r="AT21" s="73">
        <f>previsi!X23</f>
        <v>8.1945525291828805</v>
      </c>
      <c r="AU21" s="73">
        <f t="shared" si="11"/>
        <v>0</v>
      </c>
      <c r="AV21" s="88">
        <f t="shared" si="33"/>
        <v>-8.1945525291828805</v>
      </c>
      <c r="AW21" s="74">
        <f t="shared" si="34"/>
        <v>2.2093863797561304E-3</v>
      </c>
      <c r="AX21" s="86">
        <f t="shared" si="35"/>
        <v>105.30000000000001</v>
      </c>
      <c r="AY21" s="86">
        <f t="shared" si="36"/>
        <v>24.5</v>
      </c>
      <c r="AZ21" s="87">
        <f t="shared" si="37"/>
        <v>-80.800000000000011</v>
      </c>
      <c r="BA21" s="72">
        <f t="shared" si="38"/>
        <v>2.2093863797561304E-3</v>
      </c>
    </row>
    <row r="22" spans="1:53">
      <c r="A22" s="90" t="str">
        <f>previsi!A24</f>
        <v>BAZOR</v>
      </c>
      <c r="B22" s="86">
        <f>previsi!B24</f>
        <v>43.252529182879364</v>
      </c>
      <c r="C22" s="86">
        <f t="shared" si="0"/>
        <v>107.5</v>
      </c>
      <c r="D22" s="87">
        <f t="shared" si="12"/>
        <v>64.247470817120643</v>
      </c>
      <c r="E22" s="72">
        <f>previsi!C24</f>
        <v>1.0140516973752494E-2</v>
      </c>
      <c r="F22" s="73">
        <f>previsi!D24</f>
        <v>37.610894941634236</v>
      </c>
      <c r="G22" s="73">
        <f t="shared" si="1"/>
        <v>87.75</v>
      </c>
      <c r="H22" s="88">
        <f t="shared" si="13"/>
        <v>50.139105058365764</v>
      </c>
      <c r="I22" s="74">
        <f t="shared" si="14"/>
        <v>1.0140516973752494E-2</v>
      </c>
      <c r="J22" s="86">
        <f>previsi!F24</f>
        <v>41.371984435797657</v>
      </c>
      <c r="K22" s="86">
        <f t="shared" si="2"/>
        <v>38.5</v>
      </c>
      <c r="L22" s="87">
        <f t="shared" si="15"/>
        <v>-2.8719844357976569</v>
      </c>
      <c r="M22" s="72">
        <f t="shared" si="16"/>
        <v>1.0140516973752494E-2</v>
      </c>
      <c r="N22" s="73">
        <f>previsi!H24</f>
        <v>39.491439688715943</v>
      </c>
      <c r="O22" s="73">
        <f t="shared" si="3"/>
        <v>0</v>
      </c>
      <c r="P22" s="88">
        <f t="shared" si="17"/>
        <v>-39.491439688715943</v>
      </c>
      <c r="Q22" s="74">
        <f t="shared" si="18"/>
        <v>1.0140516973752494E-2</v>
      </c>
      <c r="R22" s="86">
        <f>previsi!J24</f>
        <v>39.491439688715943</v>
      </c>
      <c r="S22" s="86">
        <f t="shared" si="4"/>
        <v>0</v>
      </c>
      <c r="T22" s="87">
        <f t="shared" si="19"/>
        <v>-39.491439688715943</v>
      </c>
      <c r="U22" s="72">
        <f t="shared" si="20"/>
        <v>1.0140516973752494E-2</v>
      </c>
      <c r="V22" s="73">
        <f>previsi!L24</f>
        <v>39.491439688715943</v>
      </c>
      <c r="W22" s="73">
        <f t="shared" si="5"/>
        <v>0</v>
      </c>
      <c r="X22" s="88">
        <f t="shared" si="21"/>
        <v>-39.491439688715943</v>
      </c>
      <c r="Y22" s="74">
        <f t="shared" si="22"/>
        <v>1.0140516973752494E-2</v>
      </c>
      <c r="Z22" s="86">
        <f>previsi!N24</f>
        <v>41.371984435797657</v>
      </c>
      <c r="AA22" s="86">
        <f t="shared" si="6"/>
        <v>0</v>
      </c>
      <c r="AB22" s="87">
        <f t="shared" si="23"/>
        <v>-41.371984435797657</v>
      </c>
      <c r="AC22" s="72">
        <f t="shared" si="24"/>
        <v>1.0140516973752494E-2</v>
      </c>
      <c r="AD22" s="73">
        <f>previsi!P24</f>
        <v>41.371984435797657</v>
      </c>
      <c r="AE22" s="73">
        <f t="shared" si="7"/>
        <v>0</v>
      </c>
      <c r="AF22" s="88">
        <f t="shared" si="25"/>
        <v>-41.371984435797657</v>
      </c>
      <c r="AG22" s="74">
        <f t="shared" si="26"/>
        <v>1.0140516973752494E-2</v>
      </c>
      <c r="AH22" s="86">
        <f>previsi!R24</f>
        <v>37.610894941634236</v>
      </c>
      <c r="AI22" s="86">
        <f t="shared" si="8"/>
        <v>0</v>
      </c>
      <c r="AJ22" s="87">
        <f t="shared" si="27"/>
        <v>-37.610894941634236</v>
      </c>
      <c r="AK22" s="72">
        <f t="shared" si="28"/>
        <v>1.0140516973752494E-2</v>
      </c>
      <c r="AL22" s="73">
        <f>previsi!T24</f>
        <v>43.252529182879364</v>
      </c>
      <c r="AM22" s="73">
        <f t="shared" si="9"/>
        <v>0</v>
      </c>
      <c r="AN22" s="88">
        <f t="shared" si="29"/>
        <v>-43.252529182879364</v>
      </c>
      <c r="AO22" s="74">
        <f t="shared" si="30"/>
        <v>1.0140516973752494E-2</v>
      </c>
      <c r="AP22" s="86">
        <f>previsi!V24</f>
        <v>41.371984435797657</v>
      </c>
      <c r="AQ22" s="86">
        <f t="shared" si="10"/>
        <v>0</v>
      </c>
      <c r="AR22" s="87">
        <f t="shared" si="31"/>
        <v>-41.371984435797657</v>
      </c>
      <c r="AS22" s="72">
        <f t="shared" si="32"/>
        <v>1.0140516973752494E-2</v>
      </c>
      <c r="AT22" s="73">
        <f>previsi!X24</f>
        <v>37.610894941634236</v>
      </c>
      <c r="AU22" s="73">
        <f t="shared" si="11"/>
        <v>0</v>
      </c>
      <c r="AV22" s="88">
        <f t="shared" si="33"/>
        <v>-37.610894941634236</v>
      </c>
      <c r="AW22" s="74">
        <f t="shared" si="34"/>
        <v>1.0140516973752494E-2</v>
      </c>
      <c r="AX22" s="86">
        <f t="shared" si="35"/>
        <v>483.29999999999995</v>
      </c>
      <c r="AY22" s="86">
        <f t="shared" si="36"/>
        <v>233.75</v>
      </c>
      <c r="AZ22" s="87">
        <f t="shared" si="37"/>
        <v>-249.54999999999987</v>
      </c>
      <c r="BA22" s="72">
        <f t="shared" si="38"/>
        <v>1.0140516973752494E-2</v>
      </c>
    </row>
    <row r="23" spans="1:53">
      <c r="A23" s="96" t="str">
        <f>previsi!A25</f>
        <v>BERTRAND BACHE BLEU</v>
      </c>
      <c r="B23" s="86">
        <f>previsi!B25</f>
        <v>2.3196887159533071</v>
      </c>
      <c r="C23" s="86">
        <f t="shared" si="0"/>
        <v>0</v>
      </c>
      <c r="D23" s="87">
        <f t="shared" si="12"/>
        <v>-2.3196887159533071</v>
      </c>
      <c r="E23" s="72">
        <f>previsi!C25</f>
        <v>5.4384895501689357E-4</v>
      </c>
      <c r="F23" s="73">
        <f>previsi!D25</f>
        <v>2.0171206225680933</v>
      </c>
      <c r="G23" s="73">
        <f t="shared" si="1"/>
        <v>3</v>
      </c>
      <c r="H23" s="88">
        <f t="shared" si="13"/>
        <v>0.98287937743190668</v>
      </c>
      <c r="I23" s="74">
        <f t="shared" si="14"/>
        <v>5.4384895501689357E-4</v>
      </c>
      <c r="J23" s="86">
        <f>previsi!F25</f>
        <v>2.2188326848249025</v>
      </c>
      <c r="K23" s="86">
        <f t="shared" si="2"/>
        <v>5</v>
      </c>
      <c r="L23" s="87">
        <f t="shared" si="15"/>
        <v>2.7811673151750975</v>
      </c>
      <c r="M23" s="72">
        <f t="shared" si="16"/>
        <v>5.4384895501689357E-4</v>
      </c>
      <c r="N23" s="73">
        <f>previsi!H25</f>
        <v>2.1179766536964979</v>
      </c>
      <c r="O23" s="73">
        <f t="shared" si="3"/>
        <v>0</v>
      </c>
      <c r="P23" s="88">
        <f t="shared" si="17"/>
        <v>-2.1179766536964979</v>
      </c>
      <c r="Q23" s="74">
        <f t="shared" si="18"/>
        <v>5.4384895501689357E-4</v>
      </c>
      <c r="R23" s="86">
        <f>previsi!J25</f>
        <v>2.1179766536964979</v>
      </c>
      <c r="S23" s="86">
        <f t="shared" si="4"/>
        <v>0</v>
      </c>
      <c r="T23" s="87">
        <f t="shared" si="19"/>
        <v>-2.1179766536964979</v>
      </c>
      <c r="U23" s="72">
        <f t="shared" si="20"/>
        <v>5.4384895501689357E-4</v>
      </c>
      <c r="V23" s="73">
        <f>previsi!L25</f>
        <v>2.1179766536964979</v>
      </c>
      <c r="W23" s="73">
        <f t="shared" si="5"/>
        <v>0</v>
      </c>
      <c r="X23" s="88">
        <f t="shared" si="21"/>
        <v>-2.1179766536964979</v>
      </c>
      <c r="Y23" s="74">
        <f t="shared" si="22"/>
        <v>5.4384895501689357E-4</v>
      </c>
      <c r="Z23" s="86">
        <f>previsi!N25</f>
        <v>2.2188326848249025</v>
      </c>
      <c r="AA23" s="86">
        <f t="shared" si="6"/>
        <v>0</v>
      </c>
      <c r="AB23" s="87">
        <f t="shared" si="23"/>
        <v>-2.2188326848249025</v>
      </c>
      <c r="AC23" s="72">
        <f t="shared" si="24"/>
        <v>5.4384895501689357E-4</v>
      </c>
      <c r="AD23" s="73">
        <f>previsi!P25</f>
        <v>2.2188326848249025</v>
      </c>
      <c r="AE23" s="73">
        <f t="shared" si="7"/>
        <v>0</v>
      </c>
      <c r="AF23" s="88">
        <f t="shared" si="25"/>
        <v>-2.2188326848249025</v>
      </c>
      <c r="AG23" s="74">
        <f t="shared" si="26"/>
        <v>5.4384895501689357E-4</v>
      </c>
      <c r="AH23" s="86">
        <f>previsi!R25</f>
        <v>2.0171206225680933</v>
      </c>
      <c r="AI23" s="86">
        <f t="shared" si="8"/>
        <v>0</v>
      </c>
      <c r="AJ23" s="87">
        <f t="shared" si="27"/>
        <v>-2.0171206225680933</v>
      </c>
      <c r="AK23" s="72">
        <f t="shared" si="28"/>
        <v>5.4384895501689357E-4</v>
      </c>
      <c r="AL23" s="73">
        <f>previsi!T25</f>
        <v>2.3196887159533071</v>
      </c>
      <c r="AM23" s="73">
        <f t="shared" si="9"/>
        <v>0</v>
      </c>
      <c r="AN23" s="88">
        <f t="shared" si="29"/>
        <v>-2.3196887159533071</v>
      </c>
      <c r="AO23" s="74">
        <f t="shared" si="30"/>
        <v>5.4384895501689357E-4</v>
      </c>
      <c r="AP23" s="86">
        <f>previsi!V25</f>
        <v>2.2188326848249025</v>
      </c>
      <c r="AQ23" s="86">
        <f t="shared" si="10"/>
        <v>0</v>
      </c>
      <c r="AR23" s="87">
        <f t="shared" si="31"/>
        <v>-2.2188326848249025</v>
      </c>
      <c r="AS23" s="72">
        <f t="shared" si="32"/>
        <v>5.4384895501689357E-4</v>
      </c>
      <c r="AT23" s="73">
        <f>previsi!X25</f>
        <v>2.0171206225680933</v>
      </c>
      <c r="AU23" s="73">
        <f t="shared" si="11"/>
        <v>0</v>
      </c>
      <c r="AV23" s="88">
        <f t="shared" si="33"/>
        <v>-2.0171206225680933</v>
      </c>
      <c r="AW23" s="74">
        <f t="shared" si="34"/>
        <v>5.4384895501689357E-4</v>
      </c>
      <c r="AX23" s="86">
        <f t="shared" si="35"/>
        <v>25.92</v>
      </c>
      <c r="AY23" s="86">
        <f t="shared" si="36"/>
        <v>8</v>
      </c>
      <c r="AZ23" s="87">
        <f t="shared" si="37"/>
        <v>-17.919999999999998</v>
      </c>
      <c r="BA23" s="72">
        <f t="shared" si="38"/>
        <v>5.4384895501689357E-4</v>
      </c>
    </row>
    <row r="24" spans="1:53">
      <c r="A24" s="99" t="str">
        <f>previsi!A26</f>
        <v>BLAISE DJOKO</v>
      </c>
      <c r="B24" s="86">
        <f>previsi!B26</f>
        <v>0</v>
      </c>
      <c r="C24" s="86">
        <f t="shared" si="0"/>
        <v>4</v>
      </c>
      <c r="D24" s="87">
        <f t="shared" si="12"/>
        <v>4</v>
      </c>
      <c r="E24" s="72">
        <f>previsi!C26</f>
        <v>0</v>
      </c>
      <c r="F24" s="73">
        <f>previsi!D26</f>
        <v>0</v>
      </c>
      <c r="G24" s="73">
        <f t="shared" si="1"/>
        <v>4</v>
      </c>
      <c r="H24" s="88">
        <f t="shared" si="13"/>
        <v>4</v>
      </c>
      <c r="I24" s="74">
        <f t="shared" si="14"/>
        <v>0</v>
      </c>
      <c r="J24" s="86">
        <f>previsi!F26</f>
        <v>0</v>
      </c>
      <c r="K24" s="86">
        <f t="shared" si="2"/>
        <v>0</v>
      </c>
      <c r="L24" s="87">
        <f t="shared" si="15"/>
        <v>0</v>
      </c>
      <c r="M24" s="72">
        <f t="shared" si="16"/>
        <v>0</v>
      </c>
      <c r="N24" s="73">
        <f>previsi!H26</f>
        <v>0</v>
      </c>
      <c r="O24" s="73">
        <f t="shared" si="3"/>
        <v>0</v>
      </c>
      <c r="P24" s="88">
        <f t="shared" si="17"/>
        <v>0</v>
      </c>
      <c r="Q24" s="74">
        <f t="shared" si="18"/>
        <v>0</v>
      </c>
      <c r="R24" s="86">
        <f>previsi!J26</f>
        <v>0</v>
      </c>
      <c r="S24" s="86">
        <f t="shared" si="4"/>
        <v>0</v>
      </c>
      <c r="T24" s="87">
        <f t="shared" si="19"/>
        <v>0</v>
      </c>
      <c r="U24" s="72">
        <f t="shared" si="20"/>
        <v>0</v>
      </c>
      <c r="V24" s="73">
        <f>previsi!L26</f>
        <v>0</v>
      </c>
      <c r="W24" s="73">
        <f t="shared" si="5"/>
        <v>0</v>
      </c>
      <c r="X24" s="88">
        <f t="shared" si="21"/>
        <v>0</v>
      </c>
      <c r="Y24" s="74">
        <f t="shared" si="22"/>
        <v>0</v>
      </c>
      <c r="Z24" s="86">
        <f>previsi!N26</f>
        <v>0</v>
      </c>
      <c r="AA24" s="86">
        <f t="shared" si="6"/>
        <v>0</v>
      </c>
      <c r="AB24" s="87">
        <f t="shared" si="23"/>
        <v>0</v>
      </c>
      <c r="AC24" s="72">
        <f t="shared" si="24"/>
        <v>0</v>
      </c>
      <c r="AD24" s="73">
        <f>previsi!P26</f>
        <v>0</v>
      </c>
      <c r="AE24" s="73">
        <f t="shared" si="7"/>
        <v>0</v>
      </c>
      <c r="AF24" s="88">
        <f t="shared" si="25"/>
        <v>0</v>
      </c>
      <c r="AG24" s="74">
        <f t="shared" si="26"/>
        <v>0</v>
      </c>
      <c r="AH24" s="86">
        <f>previsi!R26</f>
        <v>0</v>
      </c>
      <c r="AI24" s="86">
        <f t="shared" si="8"/>
        <v>0</v>
      </c>
      <c r="AJ24" s="87">
        <f t="shared" si="27"/>
        <v>0</v>
      </c>
      <c r="AK24" s="72">
        <f t="shared" si="28"/>
        <v>0</v>
      </c>
      <c r="AL24" s="73">
        <f>previsi!T26</f>
        <v>0</v>
      </c>
      <c r="AM24" s="73">
        <f t="shared" si="9"/>
        <v>0</v>
      </c>
      <c r="AN24" s="88">
        <f t="shared" si="29"/>
        <v>0</v>
      </c>
      <c r="AO24" s="74">
        <f t="shared" si="30"/>
        <v>0</v>
      </c>
      <c r="AP24" s="86">
        <f>previsi!V26</f>
        <v>0</v>
      </c>
      <c r="AQ24" s="86">
        <f t="shared" si="10"/>
        <v>0</v>
      </c>
      <c r="AR24" s="87">
        <f t="shared" si="31"/>
        <v>0</v>
      </c>
      <c r="AS24" s="72">
        <f t="shared" si="32"/>
        <v>0</v>
      </c>
      <c r="AT24" s="73">
        <f>previsi!X26</f>
        <v>0</v>
      </c>
      <c r="AU24" s="73">
        <f t="shared" si="11"/>
        <v>0</v>
      </c>
      <c r="AV24" s="88">
        <f t="shared" si="33"/>
        <v>0</v>
      </c>
      <c r="AW24" s="74">
        <f t="shared" si="34"/>
        <v>0</v>
      </c>
      <c r="AX24" s="86">
        <f t="shared" si="35"/>
        <v>0</v>
      </c>
      <c r="AY24" s="86">
        <f t="shared" si="36"/>
        <v>8</v>
      </c>
      <c r="AZ24" s="87">
        <f t="shared" si="37"/>
        <v>8</v>
      </c>
      <c r="BA24" s="72">
        <f t="shared" si="38"/>
        <v>0</v>
      </c>
    </row>
    <row r="25" spans="1:53">
      <c r="A25" s="96" t="str">
        <f>previsi!A27</f>
        <v>BON PRIX ST TROPEZ</v>
      </c>
      <c r="B25" s="86">
        <f>previsi!B27</f>
        <v>1.9330739299610893</v>
      </c>
      <c r="C25" s="86">
        <f t="shared" si="0"/>
        <v>0</v>
      </c>
      <c r="D25" s="87">
        <f t="shared" si="12"/>
        <v>-1.9330739299610893</v>
      </c>
      <c r="E25" s="72">
        <f>previsi!C27</f>
        <v>4.5320746251407799E-4</v>
      </c>
      <c r="F25" s="73">
        <f>previsi!D27</f>
        <v>1.6809338521400778</v>
      </c>
      <c r="G25" s="73">
        <f t="shared" si="1"/>
        <v>21</v>
      </c>
      <c r="H25" s="88">
        <f t="shared" si="13"/>
        <v>19.319066147859921</v>
      </c>
      <c r="I25" s="74">
        <f t="shared" si="14"/>
        <v>4.5320746251407799E-4</v>
      </c>
      <c r="J25" s="86">
        <f>previsi!F27</f>
        <v>1.8490272373540855</v>
      </c>
      <c r="K25" s="86">
        <f t="shared" si="2"/>
        <v>5</v>
      </c>
      <c r="L25" s="87">
        <f t="shared" si="15"/>
        <v>3.1509727626459147</v>
      </c>
      <c r="M25" s="72">
        <f t="shared" si="16"/>
        <v>4.5320746251407799E-4</v>
      </c>
      <c r="N25" s="73">
        <f>previsi!H27</f>
        <v>1.7649805447470814</v>
      </c>
      <c r="O25" s="73">
        <f t="shared" si="3"/>
        <v>0</v>
      </c>
      <c r="P25" s="88">
        <f t="shared" si="17"/>
        <v>-1.7649805447470814</v>
      </c>
      <c r="Q25" s="74">
        <f t="shared" si="18"/>
        <v>4.5320746251407799E-4</v>
      </c>
      <c r="R25" s="86">
        <f>previsi!J27</f>
        <v>1.7649805447470814</v>
      </c>
      <c r="S25" s="86">
        <f t="shared" si="4"/>
        <v>0</v>
      </c>
      <c r="T25" s="87">
        <f t="shared" si="19"/>
        <v>-1.7649805447470814</v>
      </c>
      <c r="U25" s="72">
        <f t="shared" si="20"/>
        <v>4.5320746251407799E-4</v>
      </c>
      <c r="V25" s="73">
        <f>previsi!L27</f>
        <v>1.7649805447470814</v>
      </c>
      <c r="W25" s="73">
        <f t="shared" si="5"/>
        <v>0</v>
      </c>
      <c r="X25" s="88">
        <f t="shared" si="21"/>
        <v>-1.7649805447470814</v>
      </c>
      <c r="Y25" s="74">
        <f t="shared" si="22"/>
        <v>4.5320746251407799E-4</v>
      </c>
      <c r="Z25" s="86">
        <f>previsi!N27</f>
        <v>1.8490272373540855</v>
      </c>
      <c r="AA25" s="86">
        <f t="shared" si="6"/>
        <v>0</v>
      </c>
      <c r="AB25" s="87">
        <f t="shared" si="23"/>
        <v>-1.8490272373540855</v>
      </c>
      <c r="AC25" s="72">
        <f t="shared" si="24"/>
        <v>4.5320746251407799E-4</v>
      </c>
      <c r="AD25" s="73">
        <f>previsi!P27</f>
        <v>1.8490272373540855</v>
      </c>
      <c r="AE25" s="73">
        <f t="shared" si="7"/>
        <v>0</v>
      </c>
      <c r="AF25" s="88">
        <f t="shared" si="25"/>
        <v>-1.8490272373540855</v>
      </c>
      <c r="AG25" s="74">
        <f t="shared" si="26"/>
        <v>4.5320746251407799E-4</v>
      </c>
      <c r="AH25" s="86">
        <f>previsi!R27</f>
        <v>1.6809338521400778</v>
      </c>
      <c r="AI25" s="86">
        <f t="shared" si="8"/>
        <v>0</v>
      </c>
      <c r="AJ25" s="87">
        <f t="shared" si="27"/>
        <v>-1.6809338521400778</v>
      </c>
      <c r="AK25" s="72">
        <f t="shared" si="28"/>
        <v>4.5320746251407799E-4</v>
      </c>
      <c r="AL25" s="73">
        <f>previsi!T27</f>
        <v>1.9330739299610893</v>
      </c>
      <c r="AM25" s="73">
        <f t="shared" si="9"/>
        <v>0</v>
      </c>
      <c r="AN25" s="88">
        <f t="shared" si="29"/>
        <v>-1.9330739299610893</v>
      </c>
      <c r="AO25" s="74">
        <f t="shared" si="30"/>
        <v>4.5320746251407799E-4</v>
      </c>
      <c r="AP25" s="86">
        <f>previsi!V27</f>
        <v>1.8490272373540855</v>
      </c>
      <c r="AQ25" s="86">
        <f t="shared" si="10"/>
        <v>0</v>
      </c>
      <c r="AR25" s="87">
        <f t="shared" si="31"/>
        <v>-1.8490272373540855</v>
      </c>
      <c r="AS25" s="72">
        <f t="shared" si="32"/>
        <v>4.5320746251407799E-4</v>
      </c>
      <c r="AT25" s="73">
        <f>previsi!X27</f>
        <v>1.6809338521400778</v>
      </c>
      <c r="AU25" s="73">
        <f t="shared" si="11"/>
        <v>0</v>
      </c>
      <c r="AV25" s="88">
        <f t="shared" si="33"/>
        <v>-1.6809338521400778</v>
      </c>
      <c r="AW25" s="74">
        <f t="shared" si="34"/>
        <v>4.5320746251407799E-4</v>
      </c>
      <c r="AX25" s="86">
        <f t="shared" si="35"/>
        <v>21.6</v>
      </c>
      <c r="AY25" s="86">
        <f t="shared" si="36"/>
        <v>26</v>
      </c>
      <c r="AZ25" s="87">
        <f t="shared" si="37"/>
        <v>4.3999999999999968</v>
      </c>
      <c r="BA25" s="72">
        <f t="shared" si="38"/>
        <v>4.5320746251407799E-4</v>
      </c>
    </row>
    <row r="26" spans="1:53">
      <c r="A26" s="100" t="str">
        <f>previsi!A28</f>
        <v>BORISCAM</v>
      </c>
      <c r="B26" s="86">
        <f>previsi!B28</f>
        <v>37.018365758754854</v>
      </c>
      <c r="C26" s="86">
        <f t="shared" si="0"/>
        <v>20</v>
      </c>
      <c r="D26" s="87">
        <f t="shared" si="12"/>
        <v>-17.018365758754854</v>
      </c>
      <c r="E26" s="72">
        <f>previsi!C28</f>
        <v>8.6789229071445925E-3</v>
      </c>
      <c r="F26" s="73">
        <f>previsi!D28</f>
        <v>32.189883268482482</v>
      </c>
      <c r="G26" s="73">
        <f t="shared" si="1"/>
        <v>0</v>
      </c>
      <c r="H26" s="88">
        <f t="shared" si="13"/>
        <v>-32.189883268482482</v>
      </c>
      <c r="I26" s="74">
        <f t="shared" si="14"/>
        <v>8.6789229071445925E-3</v>
      </c>
      <c r="J26" s="86">
        <f>previsi!F28</f>
        <v>35.40887159533073</v>
      </c>
      <c r="K26" s="86">
        <f t="shared" si="2"/>
        <v>0</v>
      </c>
      <c r="L26" s="87">
        <f t="shared" si="15"/>
        <v>-35.40887159533073</v>
      </c>
      <c r="M26" s="72">
        <f t="shared" si="16"/>
        <v>8.6789229071445925E-3</v>
      </c>
      <c r="N26" s="73">
        <f>previsi!H28</f>
        <v>33.799377431906606</v>
      </c>
      <c r="O26" s="73">
        <f t="shared" si="3"/>
        <v>0</v>
      </c>
      <c r="P26" s="88">
        <f t="shared" si="17"/>
        <v>-33.799377431906606</v>
      </c>
      <c r="Q26" s="74">
        <f t="shared" si="18"/>
        <v>8.6789229071445925E-3</v>
      </c>
      <c r="R26" s="86">
        <f>previsi!J28</f>
        <v>33.799377431906606</v>
      </c>
      <c r="S26" s="86">
        <f t="shared" si="4"/>
        <v>0</v>
      </c>
      <c r="T26" s="87">
        <f t="shared" si="19"/>
        <v>-33.799377431906606</v>
      </c>
      <c r="U26" s="72">
        <f t="shared" si="20"/>
        <v>8.6789229071445925E-3</v>
      </c>
      <c r="V26" s="73">
        <f>previsi!L28</f>
        <v>33.799377431906606</v>
      </c>
      <c r="W26" s="73">
        <f t="shared" si="5"/>
        <v>0</v>
      </c>
      <c r="X26" s="88">
        <f t="shared" si="21"/>
        <v>-33.799377431906606</v>
      </c>
      <c r="Y26" s="74">
        <f t="shared" si="22"/>
        <v>8.6789229071445925E-3</v>
      </c>
      <c r="Z26" s="86">
        <f>previsi!N28</f>
        <v>35.40887159533073</v>
      </c>
      <c r="AA26" s="86">
        <f t="shared" si="6"/>
        <v>0</v>
      </c>
      <c r="AB26" s="87">
        <f t="shared" si="23"/>
        <v>-35.40887159533073</v>
      </c>
      <c r="AC26" s="72">
        <f t="shared" si="24"/>
        <v>8.6789229071445925E-3</v>
      </c>
      <c r="AD26" s="73">
        <f>previsi!P28</f>
        <v>35.40887159533073</v>
      </c>
      <c r="AE26" s="73">
        <f t="shared" si="7"/>
        <v>0</v>
      </c>
      <c r="AF26" s="88">
        <f t="shared" si="25"/>
        <v>-35.40887159533073</v>
      </c>
      <c r="AG26" s="74">
        <f t="shared" si="26"/>
        <v>8.6789229071445925E-3</v>
      </c>
      <c r="AH26" s="86">
        <f>previsi!R28</f>
        <v>32.189883268482482</v>
      </c>
      <c r="AI26" s="86">
        <f t="shared" si="8"/>
        <v>0</v>
      </c>
      <c r="AJ26" s="87">
        <f t="shared" si="27"/>
        <v>-32.189883268482482</v>
      </c>
      <c r="AK26" s="72">
        <f t="shared" si="28"/>
        <v>8.6789229071445925E-3</v>
      </c>
      <c r="AL26" s="73">
        <f>previsi!T28</f>
        <v>37.018365758754854</v>
      </c>
      <c r="AM26" s="73">
        <f t="shared" si="9"/>
        <v>0</v>
      </c>
      <c r="AN26" s="88">
        <f t="shared" si="29"/>
        <v>-37.018365758754854</v>
      </c>
      <c r="AO26" s="74">
        <f t="shared" si="30"/>
        <v>8.6789229071445925E-3</v>
      </c>
      <c r="AP26" s="86">
        <f>previsi!V28</f>
        <v>35.40887159533073</v>
      </c>
      <c r="AQ26" s="86">
        <f t="shared" si="10"/>
        <v>0</v>
      </c>
      <c r="AR26" s="87">
        <f t="shared" si="31"/>
        <v>-35.40887159533073</v>
      </c>
      <c r="AS26" s="72">
        <f t="shared" si="32"/>
        <v>8.6789229071445925E-3</v>
      </c>
      <c r="AT26" s="73">
        <f>previsi!X28</f>
        <v>32.189883268482482</v>
      </c>
      <c r="AU26" s="73">
        <f t="shared" si="11"/>
        <v>0</v>
      </c>
      <c r="AV26" s="88">
        <f t="shared" si="33"/>
        <v>-32.189883268482482</v>
      </c>
      <c r="AW26" s="74">
        <f t="shared" si="34"/>
        <v>8.6789229071445925E-3</v>
      </c>
      <c r="AX26" s="86">
        <f t="shared" si="35"/>
        <v>413.63999999999993</v>
      </c>
      <c r="AY26" s="86">
        <f t="shared" si="36"/>
        <v>20</v>
      </c>
      <c r="AZ26" s="87">
        <f t="shared" si="37"/>
        <v>-393.63999999999987</v>
      </c>
      <c r="BA26" s="72">
        <f t="shared" si="38"/>
        <v>8.6789229071445925E-3</v>
      </c>
    </row>
    <row r="27" spans="1:53">
      <c r="A27" s="100" t="str">
        <f>previsi!A29</f>
        <v>BRICE</v>
      </c>
      <c r="B27" s="86">
        <f>previsi!B29</f>
        <v>5.6542412451361859</v>
      </c>
      <c r="C27" s="86">
        <f t="shared" si="0"/>
        <v>0</v>
      </c>
      <c r="D27" s="87">
        <f t="shared" si="12"/>
        <v>-5.6542412451361859</v>
      </c>
      <c r="E27" s="72">
        <f>previsi!C29</f>
        <v>1.325631827853678E-3</v>
      </c>
      <c r="F27" s="73">
        <f>previsi!D29</f>
        <v>4.916731517509727</v>
      </c>
      <c r="G27" s="73">
        <f t="shared" si="1"/>
        <v>0</v>
      </c>
      <c r="H27" s="88">
        <f t="shared" si="13"/>
        <v>-4.916731517509727</v>
      </c>
      <c r="I27" s="74">
        <f t="shared" si="14"/>
        <v>1.325631827853678E-3</v>
      </c>
      <c r="J27" s="86">
        <f>previsi!F29</f>
        <v>5.4084046692606993</v>
      </c>
      <c r="K27" s="86">
        <f t="shared" si="2"/>
        <v>0</v>
      </c>
      <c r="L27" s="87">
        <f t="shared" si="15"/>
        <v>-5.4084046692606993</v>
      </c>
      <c r="M27" s="72">
        <f t="shared" si="16"/>
        <v>1.325631827853678E-3</v>
      </c>
      <c r="N27" s="73">
        <f>previsi!H29</f>
        <v>5.1625680933852127</v>
      </c>
      <c r="O27" s="73">
        <f t="shared" si="3"/>
        <v>0</v>
      </c>
      <c r="P27" s="88">
        <f t="shared" si="17"/>
        <v>-5.1625680933852127</v>
      </c>
      <c r="Q27" s="74">
        <f t="shared" si="18"/>
        <v>1.325631827853678E-3</v>
      </c>
      <c r="R27" s="86">
        <f>previsi!J29</f>
        <v>5.1625680933852127</v>
      </c>
      <c r="S27" s="86">
        <f t="shared" si="4"/>
        <v>0</v>
      </c>
      <c r="T27" s="87">
        <f t="shared" si="19"/>
        <v>-5.1625680933852127</v>
      </c>
      <c r="U27" s="72">
        <f t="shared" si="20"/>
        <v>1.325631827853678E-3</v>
      </c>
      <c r="V27" s="73">
        <f>previsi!L29</f>
        <v>5.1625680933852127</v>
      </c>
      <c r="W27" s="73">
        <f t="shared" si="5"/>
        <v>0</v>
      </c>
      <c r="X27" s="88">
        <f t="shared" si="21"/>
        <v>-5.1625680933852127</v>
      </c>
      <c r="Y27" s="74">
        <f t="shared" si="22"/>
        <v>1.325631827853678E-3</v>
      </c>
      <c r="Z27" s="86">
        <f>previsi!N29</f>
        <v>5.4084046692606993</v>
      </c>
      <c r="AA27" s="86">
        <f t="shared" si="6"/>
        <v>0</v>
      </c>
      <c r="AB27" s="87">
        <f t="shared" si="23"/>
        <v>-5.4084046692606993</v>
      </c>
      <c r="AC27" s="72">
        <f t="shared" si="24"/>
        <v>1.325631827853678E-3</v>
      </c>
      <c r="AD27" s="73">
        <f>previsi!P29</f>
        <v>5.4084046692606993</v>
      </c>
      <c r="AE27" s="73">
        <f t="shared" si="7"/>
        <v>0</v>
      </c>
      <c r="AF27" s="88">
        <f t="shared" si="25"/>
        <v>-5.4084046692606993</v>
      </c>
      <c r="AG27" s="74">
        <f t="shared" si="26"/>
        <v>1.325631827853678E-3</v>
      </c>
      <c r="AH27" s="86">
        <f>previsi!R29</f>
        <v>4.916731517509727</v>
      </c>
      <c r="AI27" s="86">
        <f t="shared" si="8"/>
        <v>0</v>
      </c>
      <c r="AJ27" s="87">
        <f t="shared" si="27"/>
        <v>-4.916731517509727</v>
      </c>
      <c r="AK27" s="72">
        <f t="shared" si="28"/>
        <v>1.325631827853678E-3</v>
      </c>
      <c r="AL27" s="73">
        <f>previsi!T29</f>
        <v>5.6542412451361859</v>
      </c>
      <c r="AM27" s="73">
        <f t="shared" si="9"/>
        <v>0</v>
      </c>
      <c r="AN27" s="88">
        <f t="shared" si="29"/>
        <v>-5.6542412451361859</v>
      </c>
      <c r="AO27" s="74">
        <f t="shared" si="30"/>
        <v>1.325631827853678E-3</v>
      </c>
      <c r="AP27" s="86">
        <f>previsi!V29</f>
        <v>5.4084046692606993</v>
      </c>
      <c r="AQ27" s="86">
        <f t="shared" si="10"/>
        <v>0</v>
      </c>
      <c r="AR27" s="87">
        <f t="shared" si="31"/>
        <v>-5.4084046692606993</v>
      </c>
      <c r="AS27" s="72">
        <f t="shared" si="32"/>
        <v>1.325631827853678E-3</v>
      </c>
      <c r="AT27" s="73">
        <f>previsi!X29</f>
        <v>4.916731517509727</v>
      </c>
      <c r="AU27" s="73">
        <f t="shared" si="11"/>
        <v>0</v>
      </c>
      <c r="AV27" s="88">
        <f t="shared" si="33"/>
        <v>-4.916731517509727</v>
      </c>
      <c r="AW27" s="74">
        <f t="shared" si="34"/>
        <v>1.325631827853678E-3</v>
      </c>
      <c r="AX27" s="86">
        <f t="shared" si="35"/>
        <v>63.179999999999971</v>
      </c>
      <c r="AY27" s="86">
        <f t="shared" si="36"/>
        <v>0</v>
      </c>
      <c r="AZ27" s="87">
        <f t="shared" si="37"/>
        <v>-63.179999999999971</v>
      </c>
      <c r="BA27" s="72">
        <f t="shared" si="38"/>
        <v>1.325631827853678E-3</v>
      </c>
    </row>
    <row r="28" spans="1:53">
      <c r="A28" s="100" t="str">
        <f>previsi!A30</f>
        <v>BRIQUETTERIE MON SEIGNEUR</v>
      </c>
      <c r="B28" s="86">
        <f>previsi!B30</f>
        <v>2.6096498054474706</v>
      </c>
      <c r="C28" s="86">
        <f t="shared" si="0"/>
        <v>5.75</v>
      </c>
      <c r="D28" s="87">
        <f t="shared" si="12"/>
        <v>3.1403501945525294</v>
      </c>
      <c r="E28" s="72">
        <f>previsi!C30</f>
        <v>6.1183007439400534E-4</v>
      </c>
      <c r="F28" s="73">
        <f>previsi!D30</f>
        <v>2.269260700389105</v>
      </c>
      <c r="G28" s="73">
        <f t="shared" si="1"/>
        <v>0</v>
      </c>
      <c r="H28" s="88">
        <f t="shared" si="13"/>
        <v>-2.269260700389105</v>
      </c>
      <c r="I28" s="74">
        <f t="shared" si="14"/>
        <v>6.1183007439400534E-4</v>
      </c>
      <c r="J28" s="86">
        <f>previsi!F30</f>
        <v>2.4961867704280154</v>
      </c>
      <c r="K28" s="86">
        <f t="shared" si="2"/>
        <v>0</v>
      </c>
      <c r="L28" s="87">
        <f t="shared" si="15"/>
        <v>-2.4961867704280154</v>
      </c>
      <c r="M28" s="72">
        <f t="shared" si="16"/>
        <v>6.1183007439400534E-4</v>
      </c>
      <c r="N28" s="73">
        <f>previsi!H30</f>
        <v>2.3827237354085602</v>
      </c>
      <c r="O28" s="73">
        <f t="shared" si="3"/>
        <v>0</v>
      </c>
      <c r="P28" s="88">
        <f t="shared" si="17"/>
        <v>-2.3827237354085602</v>
      </c>
      <c r="Q28" s="74">
        <f t="shared" si="18"/>
        <v>6.1183007439400534E-4</v>
      </c>
      <c r="R28" s="86">
        <f>previsi!J30</f>
        <v>2.3827237354085602</v>
      </c>
      <c r="S28" s="86">
        <f t="shared" si="4"/>
        <v>0</v>
      </c>
      <c r="T28" s="87">
        <f t="shared" si="19"/>
        <v>-2.3827237354085602</v>
      </c>
      <c r="U28" s="72">
        <f t="shared" si="20"/>
        <v>6.1183007439400534E-4</v>
      </c>
      <c r="V28" s="73">
        <f>previsi!L30</f>
        <v>2.3827237354085602</v>
      </c>
      <c r="W28" s="73">
        <f t="shared" si="5"/>
        <v>0</v>
      </c>
      <c r="X28" s="88">
        <f t="shared" si="21"/>
        <v>-2.3827237354085602</v>
      </c>
      <c r="Y28" s="74">
        <f t="shared" si="22"/>
        <v>6.1183007439400534E-4</v>
      </c>
      <c r="Z28" s="86">
        <f>previsi!N30</f>
        <v>2.4961867704280154</v>
      </c>
      <c r="AA28" s="86">
        <f t="shared" si="6"/>
        <v>0</v>
      </c>
      <c r="AB28" s="87">
        <f t="shared" si="23"/>
        <v>-2.4961867704280154</v>
      </c>
      <c r="AC28" s="72">
        <f t="shared" si="24"/>
        <v>6.1183007439400534E-4</v>
      </c>
      <c r="AD28" s="73">
        <f>previsi!P30</f>
        <v>2.4961867704280154</v>
      </c>
      <c r="AE28" s="73">
        <f t="shared" si="7"/>
        <v>0</v>
      </c>
      <c r="AF28" s="88">
        <f t="shared" si="25"/>
        <v>-2.4961867704280154</v>
      </c>
      <c r="AG28" s="74">
        <f t="shared" si="26"/>
        <v>6.1183007439400534E-4</v>
      </c>
      <c r="AH28" s="86">
        <f>previsi!R30</f>
        <v>2.269260700389105</v>
      </c>
      <c r="AI28" s="86">
        <f t="shared" si="8"/>
        <v>0</v>
      </c>
      <c r="AJ28" s="87">
        <f t="shared" si="27"/>
        <v>-2.269260700389105</v>
      </c>
      <c r="AK28" s="72">
        <f t="shared" si="28"/>
        <v>6.1183007439400534E-4</v>
      </c>
      <c r="AL28" s="73">
        <f>previsi!T30</f>
        <v>2.6096498054474706</v>
      </c>
      <c r="AM28" s="73">
        <f t="shared" si="9"/>
        <v>0</v>
      </c>
      <c r="AN28" s="88">
        <f t="shared" si="29"/>
        <v>-2.6096498054474706</v>
      </c>
      <c r="AO28" s="74">
        <f t="shared" si="30"/>
        <v>6.1183007439400534E-4</v>
      </c>
      <c r="AP28" s="86">
        <f>previsi!V30</f>
        <v>2.4961867704280154</v>
      </c>
      <c r="AQ28" s="86">
        <f t="shared" si="10"/>
        <v>0</v>
      </c>
      <c r="AR28" s="87">
        <f t="shared" si="31"/>
        <v>-2.4961867704280154</v>
      </c>
      <c r="AS28" s="72">
        <f t="shared" si="32"/>
        <v>6.1183007439400534E-4</v>
      </c>
      <c r="AT28" s="73">
        <f>previsi!X30</f>
        <v>2.269260700389105</v>
      </c>
      <c r="AU28" s="73">
        <f t="shared" si="11"/>
        <v>0</v>
      </c>
      <c r="AV28" s="88">
        <f t="shared" si="33"/>
        <v>-2.269260700389105</v>
      </c>
      <c r="AW28" s="74">
        <f t="shared" si="34"/>
        <v>6.1183007439400534E-4</v>
      </c>
      <c r="AX28" s="86">
        <f t="shared" si="35"/>
        <v>29.159999999999997</v>
      </c>
      <c r="AY28" s="86">
        <f t="shared" si="36"/>
        <v>5.75</v>
      </c>
      <c r="AZ28" s="87">
        <f t="shared" si="37"/>
        <v>-23.409999999999997</v>
      </c>
      <c r="BA28" s="72">
        <f t="shared" si="38"/>
        <v>6.1183007439400534E-4</v>
      </c>
    </row>
    <row r="29" spans="1:53">
      <c r="A29" s="90" t="str">
        <f>previsi!A31</f>
        <v>CALVIN</v>
      </c>
      <c r="B29" s="86">
        <f>previsi!B31</f>
        <v>8.9887937743190633</v>
      </c>
      <c r="C29" s="86">
        <f t="shared" si="0"/>
        <v>2.5</v>
      </c>
      <c r="D29" s="87">
        <f t="shared" si="12"/>
        <v>-6.4887937743190633</v>
      </c>
      <c r="E29" s="72">
        <f>previsi!C31</f>
        <v>2.1074147006904624E-3</v>
      </c>
      <c r="F29" s="73">
        <f>previsi!D31</f>
        <v>7.8163424124513607</v>
      </c>
      <c r="G29" s="73">
        <f t="shared" si="1"/>
        <v>0</v>
      </c>
      <c r="H29" s="88">
        <f t="shared" si="13"/>
        <v>-7.8163424124513607</v>
      </c>
      <c r="I29" s="74">
        <f t="shared" si="14"/>
        <v>2.1074147006904624E-3</v>
      </c>
      <c r="J29" s="86">
        <f>previsi!F31</f>
        <v>8.597976653696497</v>
      </c>
      <c r="K29" s="86">
        <f t="shared" si="2"/>
        <v>0</v>
      </c>
      <c r="L29" s="87">
        <f t="shared" si="15"/>
        <v>-8.597976653696497</v>
      </c>
      <c r="M29" s="72">
        <f t="shared" si="16"/>
        <v>2.1074147006904624E-3</v>
      </c>
      <c r="N29" s="73">
        <f>previsi!H31</f>
        <v>8.2071595330739289</v>
      </c>
      <c r="O29" s="73">
        <f t="shared" si="3"/>
        <v>0</v>
      </c>
      <c r="P29" s="88">
        <f t="shared" si="17"/>
        <v>-8.2071595330739289</v>
      </c>
      <c r="Q29" s="74">
        <f t="shared" si="18"/>
        <v>2.1074147006904624E-3</v>
      </c>
      <c r="R29" s="86">
        <f>previsi!J31</f>
        <v>8.2071595330739289</v>
      </c>
      <c r="S29" s="86">
        <f t="shared" si="4"/>
        <v>0</v>
      </c>
      <c r="T29" s="87">
        <f t="shared" si="19"/>
        <v>-8.2071595330739289</v>
      </c>
      <c r="U29" s="72">
        <f t="shared" si="20"/>
        <v>2.1074147006904624E-3</v>
      </c>
      <c r="V29" s="73">
        <f>previsi!L31</f>
        <v>8.2071595330739289</v>
      </c>
      <c r="W29" s="73">
        <f t="shared" si="5"/>
        <v>0</v>
      </c>
      <c r="X29" s="88">
        <f t="shared" si="21"/>
        <v>-8.2071595330739289</v>
      </c>
      <c r="Y29" s="74">
        <f t="shared" si="22"/>
        <v>2.1074147006904624E-3</v>
      </c>
      <c r="Z29" s="86">
        <f>previsi!N31</f>
        <v>8.597976653696497</v>
      </c>
      <c r="AA29" s="86">
        <f t="shared" si="6"/>
        <v>0</v>
      </c>
      <c r="AB29" s="87">
        <f t="shared" si="23"/>
        <v>-8.597976653696497</v>
      </c>
      <c r="AC29" s="72">
        <f t="shared" si="24"/>
        <v>2.1074147006904624E-3</v>
      </c>
      <c r="AD29" s="73">
        <f>previsi!P31</f>
        <v>8.597976653696497</v>
      </c>
      <c r="AE29" s="73">
        <f t="shared" si="7"/>
        <v>0</v>
      </c>
      <c r="AF29" s="88">
        <f t="shared" si="25"/>
        <v>-8.597976653696497</v>
      </c>
      <c r="AG29" s="74">
        <f t="shared" si="26"/>
        <v>2.1074147006904624E-3</v>
      </c>
      <c r="AH29" s="86">
        <f>previsi!R31</f>
        <v>7.8163424124513607</v>
      </c>
      <c r="AI29" s="86">
        <f t="shared" si="8"/>
        <v>0</v>
      </c>
      <c r="AJ29" s="87">
        <f t="shared" si="27"/>
        <v>-7.8163424124513607</v>
      </c>
      <c r="AK29" s="72">
        <f t="shared" si="28"/>
        <v>2.1074147006904624E-3</v>
      </c>
      <c r="AL29" s="73">
        <f>previsi!T31</f>
        <v>8.9887937743190633</v>
      </c>
      <c r="AM29" s="73">
        <f t="shared" si="9"/>
        <v>0</v>
      </c>
      <c r="AN29" s="88">
        <f t="shared" si="29"/>
        <v>-8.9887937743190633</v>
      </c>
      <c r="AO29" s="74">
        <f t="shared" si="30"/>
        <v>2.1074147006904624E-3</v>
      </c>
      <c r="AP29" s="86">
        <f>previsi!V31</f>
        <v>8.597976653696497</v>
      </c>
      <c r="AQ29" s="86">
        <f t="shared" si="10"/>
        <v>0</v>
      </c>
      <c r="AR29" s="87">
        <f t="shared" si="31"/>
        <v>-8.597976653696497</v>
      </c>
      <c r="AS29" s="72">
        <f t="shared" si="32"/>
        <v>2.1074147006904624E-3</v>
      </c>
      <c r="AT29" s="73">
        <f>previsi!X31</f>
        <v>7.8163424124513607</v>
      </c>
      <c r="AU29" s="73">
        <f t="shared" si="11"/>
        <v>0</v>
      </c>
      <c r="AV29" s="88">
        <f t="shared" si="33"/>
        <v>-7.8163424124513607</v>
      </c>
      <c r="AW29" s="74">
        <f t="shared" si="34"/>
        <v>2.1074147006904624E-3</v>
      </c>
      <c r="AX29" s="86">
        <f t="shared" si="35"/>
        <v>100.43999999999998</v>
      </c>
      <c r="AY29" s="86">
        <f t="shared" si="36"/>
        <v>2.5</v>
      </c>
      <c r="AZ29" s="87">
        <f t="shared" si="37"/>
        <v>-97.939999999999984</v>
      </c>
      <c r="BA29" s="72">
        <f t="shared" si="38"/>
        <v>2.1074147006904624E-3</v>
      </c>
    </row>
    <row r="30" spans="1:53">
      <c r="A30" s="90" t="str">
        <f>previsi!A32</f>
        <v>CHANTAL BACHE BLEU</v>
      </c>
      <c r="B30" s="86">
        <f>previsi!B32</f>
        <v>10.390272373540855</v>
      </c>
      <c r="C30" s="86">
        <f t="shared" si="0"/>
        <v>22.5</v>
      </c>
      <c r="D30" s="87">
        <f t="shared" si="12"/>
        <v>12.109727626459145</v>
      </c>
      <c r="E30" s="72">
        <f>previsi!C32</f>
        <v>2.4359901110131694E-3</v>
      </c>
      <c r="F30" s="73">
        <f>previsi!D32</f>
        <v>9.0350194552529182</v>
      </c>
      <c r="G30" s="73">
        <f t="shared" si="1"/>
        <v>10</v>
      </c>
      <c r="H30" s="88">
        <f t="shared" si="13"/>
        <v>0.96498054474708184</v>
      </c>
      <c r="I30" s="74">
        <f t="shared" si="14"/>
        <v>2.4359901110131694E-3</v>
      </c>
      <c r="J30" s="86">
        <f>previsi!F32</f>
        <v>9.9385214007782103</v>
      </c>
      <c r="K30" s="86">
        <f t="shared" si="2"/>
        <v>20</v>
      </c>
      <c r="L30" s="87">
        <f t="shared" si="15"/>
        <v>10.06147859922179</v>
      </c>
      <c r="M30" s="72">
        <f t="shared" si="16"/>
        <v>2.4359901110131694E-3</v>
      </c>
      <c r="N30" s="73">
        <f>previsi!H32</f>
        <v>9.4867704280155642</v>
      </c>
      <c r="O30" s="73">
        <f t="shared" si="3"/>
        <v>0</v>
      </c>
      <c r="P30" s="88">
        <f t="shared" si="17"/>
        <v>-9.4867704280155642</v>
      </c>
      <c r="Q30" s="74">
        <f t="shared" si="18"/>
        <v>2.4359901110131694E-3</v>
      </c>
      <c r="R30" s="86">
        <f>previsi!J32</f>
        <v>9.4867704280155642</v>
      </c>
      <c r="S30" s="86">
        <f t="shared" si="4"/>
        <v>0</v>
      </c>
      <c r="T30" s="87">
        <f t="shared" si="19"/>
        <v>-9.4867704280155642</v>
      </c>
      <c r="U30" s="72">
        <f t="shared" si="20"/>
        <v>2.4359901110131694E-3</v>
      </c>
      <c r="V30" s="73">
        <f>previsi!L32</f>
        <v>9.4867704280155642</v>
      </c>
      <c r="W30" s="73">
        <f t="shared" si="5"/>
        <v>0</v>
      </c>
      <c r="X30" s="88">
        <f t="shared" si="21"/>
        <v>-9.4867704280155642</v>
      </c>
      <c r="Y30" s="74">
        <f t="shared" si="22"/>
        <v>2.4359901110131694E-3</v>
      </c>
      <c r="Z30" s="86">
        <f>previsi!N32</f>
        <v>9.9385214007782103</v>
      </c>
      <c r="AA30" s="86">
        <f t="shared" si="6"/>
        <v>0</v>
      </c>
      <c r="AB30" s="87">
        <f t="shared" si="23"/>
        <v>-9.9385214007782103</v>
      </c>
      <c r="AC30" s="72">
        <f t="shared" si="24"/>
        <v>2.4359901110131694E-3</v>
      </c>
      <c r="AD30" s="73">
        <f>previsi!P32</f>
        <v>9.9385214007782103</v>
      </c>
      <c r="AE30" s="73">
        <f t="shared" si="7"/>
        <v>0</v>
      </c>
      <c r="AF30" s="88">
        <f t="shared" si="25"/>
        <v>-9.9385214007782103</v>
      </c>
      <c r="AG30" s="74">
        <f t="shared" si="26"/>
        <v>2.4359901110131694E-3</v>
      </c>
      <c r="AH30" s="86">
        <f>previsi!R32</f>
        <v>9.0350194552529182</v>
      </c>
      <c r="AI30" s="86">
        <f t="shared" si="8"/>
        <v>0</v>
      </c>
      <c r="AJ30" s="87">
        <f t="shared" si="27"/>
        <v>-9.0350194552529182</v>
      </c>
      <c r="AK30" s="72">
        <f t="shared" si="28"/>
        <v>2.4359901110131694E-3</v>
      </c>
      <c r="AL30" s="73">
        <f>previsi!T32</f>
        <v>10.390272373540855</v>
      </c>
      <c r="AM30" s="73">
        <f t="shared" si="9"/>
        <v>0</v>
      </c>
      <c r="AN30" s="88">
        <f t="shared" si="29"/>
        <v>-10.390272373540855</v>
      </c>
      <c r="AO30" s="74">
        <f t="shared" si="30"/>
        <v>2.4359901110131694E-3</v>
      </c>
      <c r="AP30" s="86">
        <f>previsi!V32</f>
        <v>9.9385214007782103</v>
      </c>
      <c r="AQ30" s="86">
        <f t="shared" si="10"/>
        <v>0</v>
      </c>
      <c r="AR30" s="87">
        <f t="shared" si="31"/>
        <v>-9.9385214007782103</v>
      </c>
      <c r="AS30" s="72">
        <f t="shared" si="32"/>
        <v>2.4359901110131694E-3</v>
      </c>
      <c r="AT30" s="73">
        <f>previsi!X32</f>
        <v>9.0350194552529182</v>
      </c>
      <c r="AU30" s="73">
        <f t="shared" si="11"/>
        <v>0</v>
      </c>
      <c r="AV30" s="88">
        <f t="shared" si="33"/>
        <v>-9.0350194552529182</v>
      </c>
      <c r="AW30" s="74">
        <f t="shared" si="34"/>
        <v>2.4359901110131694E-3</v>
      </c>
      <c r="AX30" s="86">
        <f t="shared" si="35"/>
        <v>116.10000000000001</v>
      </c>
      <c r="AY30" s="86">
        <f t="shared" si="36"/>
        <v>52.5</v>
      </c>
      <c r="AZ30" s="87">
        <f t="shared" si="37"/>
        <v>-63.599999999999994</v>
      </c>
      <c r="BA30" s="72">
        <f t="shared" si="38"/>
        <v>2.4359901110131694E-3</v>
      </c>
    </row>
    <row r="31" spans="1:53">
      <c r="A31" s="100" t="str">
        <f>previsi!A33</f>
        <v>CHARITE NGODI</v>
      </c>
      <c r="B31" s="86">
        <f>previsi!B33</f>
        <v>11.719260700389102</v>
      </c>
      <c r="C31" s="86">
        <f t="shared" si="0"/>
        <v>27.5</v>
      </c>
      <c r="D31" s="87">
        <f t="shared" si="12"/>
        <v>15.780739299610898</v>
      </c>
      <c r="E31" s="72">
        <f>previsi!C33</f>
        <v>2.7475702414915975E-3</v>
      </c>
      <c r="F31" s="73">
        <f>previsi!D33</f>
        <v>10.190661478599221</v>
      </c>
      <c r="G31" s="73">
        <f t="shared" si="1"/>
        <v>0</v>
      </c>
      <c r="H31" s="88">
        <f t="shared" si="13"/>
        <v>-10.190661478599221</v>
      </c>
      <c r="I31" s="74">
        <f t="shared" si="14"/>
        <v>2.7475702414915975E-3</v>
      </c>
      <c r="J31" s="86">
        <f>previsi!F33</f>
        <v>11.209727626459141</v>
      </c>
      <c r="K31" s="86">
        <f t="shared" si="2"/>
        <v>0</v>
      </c>
      <c r="L31" s="87">
        <f t="shared" si="15"/>
        <v>-11.209727626459141</v>
      </c>
      <c r="M31" s="72">
        <f t="shared" si="16"/>
        <v>2.7475702414915975E-3</v>
      </c>
      <c r="N31" s="73">
        <f>previsi!H33</f>
        <v>10.70019455252918</v>
      </c>
      <c r="O31" s="73">
        <f t="shared" si="3"/>
        <v>0</v>
      </c>
      <c r="P31" s="88">
        <f t="shared" si="17"/>
        <v>-10.70019455252918</v>
      </c>
      <c r="Q31" s="74">
        <f t="shared" si="18"/>
        <v>2.7475702414915975E-3</v>
      </c>
      <c r="R31" s="86">
        <f>previsi!J33</f>
        <v>10.70019455252918</v>
      </c>
      <c r="S31" s="86">
        <f t="shared" si="4"/>
        <v>0</v>
      </c>
      <c r="T31" s="87">
        <f t="shared" si="19"/>
        <v>-10.70019455252918</v>
      </c>
      <c r="U31" s="72">
        <f t="shared" si="20"/>
        <v>2.7475702414915975E-3</v>
      </c>
      <c r="V31" s="73">
        <f>previsi!L33</f>
        <v>10.70019455252918</v>
      </c>
      <c r="W31" s="73">
        <f t="shared" si="5"/>
        <v>0</v>
      </c>
      <c r="X31" s="88">
        <f t="shared" si="21"/>
        <v>-10.70019455252918</v>
      </c>
      <c r="Y31" s="74">
        <f t="shared" si="22"/>
        <v>2.7475702414915975E-3</v>
      </c>
      <c r="Z31" s="86">
        <f>previsi!N33</f>
        <v>11.209727626459141</v>
      </c>
      <c r="AA31" s="86">
        <f t="shared" si="6"/>
        <v>0</v>
      </c>
      <c r="AB31" s="87">
        <f t="shared" si="23"/>
        <v>-11.209727626459141</v>
      </c>
      <c r="AC31" s="72">
        <f t="shared" si="24"/>
        <v>2.7475702414915975E-3</v>
      </c>
      <c r="AD31" s="73">
        <f>previsi!P33</f>
        <v>11.209727626459141</v>
      </c>
      <c r="AE31" s="73">
        <f t="shared" si="7"/>
        <v>0</v>
      </c>
      <c r="AF31" s="88">
        <f t="shared" si="25"/>
        <v>-11.209727626459141</v>
      </c>
      <c r="AG31" s="74">
        <f t="shared" si="26"/>
        <v>2.7475702414915975E-3</v>
      </c>
      <c r="AH31" s="86">
        <f>previsi!R33</f>
        <v>10.190661478599221</v>
      </c>
      <c r="AI31" s="86">
        <f t="shared" si="8"/>
        <v>0</v>
      </c>
      <c r="AJ31" s="87">
        <f t="shared" si="27"/>
        <v>-10.190661478599221</v>
      </c>
      <c r="AK31" s="72">
        <f t="shared" si="28"/>
        <v>2.7475702414915975E-3</v>
      </c>
      <c r="AL31" s="73">
        <f>previsi!T33</f>
        <v>11.719260700389102</v>
      </c>
      <c r="AM31" s="73">
        <f t="shared" si="9"/>
        <v>0</v>
      </c>
      <c r="AN31" s="88">
        <f t="shared" si="29"/>
        <v>-11.719260700389102</v>
      </c>
      <c r="AO31" s="74">
        <f t="shared" si="30"/>
        <v>2.7475702414915975E-3</v>
      </c>
      <c r="AP31" s="86">
        <f>previsi!V33</f>
        <v>11.209727626459141</v>
      </c>
      <c r="AQ31" s="86">
        <f t="shared" si="10"/>
        <v>0</v>
      </c>
      <c r="AR31" s="87">
        <f t="shared" si="31"/>
        <v>-11.209727626459141</v>
      </c>
      <c r="AS31" s="72">
        <f t="shared" si="32"/>
        <v>2.7475702414915975E-3</v>
      </c>
      <c r="AT31" s="73">
        <f>previsi!X33</f>
        <v>10.190661478599221</v>
      </c>
      <c r="AU31" s="73">
        <f t="shared" si="11"/>
        <v>0</v>
      </c>
      <c r="AV31" s="88">
        <f t="shared" si="33"/>
        <v>-10.190661478599221</v>
      </c>
      <c r="AW31" s="74">
        <f t="shared" si="34"/>
        <v>2.7475702414915975E-3</v>
      </c>
      <c r="AX31" s="86">
        <f t="shared" si="35"/>
        <v>130.94999999999999</v>
      </c>
      <c r="AY31" s="86">
        <f t="shared" si="36"/>
        <v>27.5</v>
      </c>
      <c r="AZ31" s="87">
        <f t="shared" si="37"/>
        <v>-103.44999999999997</v>
      </c>
      <c r="BA31" s="72">
        <f t="shared" si="38"/>
        <v>2.7475702414915975E-3</v>
      </c>
    </row>
    <row r="32" spans="1:53">
      <c r="A32" s="99" t="str">
        <f>previsi!A34</f>
        <v>D T E YASSA</v>
      </c>
      <c r="B32" s="86">
        <f>previsi!B34</f>
        <v>13.531517509727625</v>
      </c>
      <c r="C32" s="86">
        <f t="shared" si="0"/>
        <v>12.5</v>
      </c>
      <c r="D32" s="87">
        <f t="shared" si="12"/>
        <v>-1.0315175097276246</v>
      </c>
      <c r="E32" s="72">
        <f>previsi!C34</f>
        <v>3.172452237598546E-3</v>
      </c>
      <c r="F32" s="73">
        <f>previsi!D34</f>
        <v>11.766536964980544</v>
      </c>
      <c r="G32" s="73">
        <f t="shared" si="1"/>
        <v>0</v>
      </c>
      <c r="H32" s="88">
        <f t="shared" si="13"/>
        <v>-11.766536964980544</v>
      </c>
      <c r="I32" s="74">
        <f t="shared" si="14"/>
        <v>3.172452237598546E-3</v>
      </c>
      <c r="J32" s="86">
        <f>previsi!F34</f>
        <v>12.943190661478598</v>
      </c>
      <c r="K32" s="86">
        <f t="shared" si="2"/>
        <v>0</v>
      </c>
      <c r="L32" s="87">
        <f t="shared" si="15"/>
        <v>-12.943190661478598</v>
      </c>
      <c r="M32" s="72">
        <f t="shared" si="16"/>
        <v>3.172452237598546E-3</v>
      </c>
      <c r="N32" s="73">
        <f>previsi!H34</f>
        <v>12.354863813229571</v>
      </c>
      <c r="O32" s="73">
        <f t="shared" si="3"/>
        <v>0</v>
      </c>
      <c r="P32" s="88">
        <f t="shared" si="17"/>
        <v>-12.354863813229571</v>
      </c>
      <c r="Q32" s="74">
        <f t="shared" si="18"/>
        <v>3.172452237598546E-3</v>
      </c>
      <c r="R32" s="86">
        <f>previsi!J34</f>
        <v>12.354863813229571</v>
      </c>
      <c r="S32" s="86">
        <f t="shared" si="4"/>
        <v>0</v>
      </c>
      <c r="T32" s="87">
        <f t="shared" si="19"/>
        <v>-12.354863813229571</v>
      </c>
      <c r="U32" s="72">
        <f t="shared" si="20"/>
        <v>3.172452237598546E-3</v>
      </c>
      <c r="V32" s="73">
        <f>previsi!L34</f>
        <v>12.354863813229571</v>
      </c>
      <c r="W32" s="73">
        <f t="shared" si="5"/>
        <v>0</v>
      </c>
      <c r="X32" s="88">
        <f t="shared" si="21"/>
        <v>-12.354863813229571</v>
      </c>
      <c r="Y32" s="74">
        <f t="shared" si="22"/>
        <v>3.172452237598546E-3</v>
      </c>
      <c r="Z32" s="86">
        <f>previsi!N34</f>
        <v>12.943190661478598</v>
      </c>
      <c r="AA32" s="86">
        <f t="shared" si="6"/>
        <v>0</v>
      </c>
      <c r="AB32" s="87">
        <f t="shared" si="23"/>
        <v>-12.943190661478598</v>
      </c>
      <c r="AC32" s="72">
        <f t="shared" si="24"/>
        <v>3.172452237598546E-3</v>
      </c>
      <c r="AD32" s="73">
        <f>previsi!P34</f>
        <v>12.943190661478598</v>
      </c>
      <c r="AE32" s="73">
        <f t="shared" si="7"/>
        <v>0</v>
      </c>
      <c r="AF32" s="88">
        <f t="shared" si="25"/>
        <v>-12.943190661478598</v>
      </c>
      <c r="AG32" s="74">
        <f t="shared" si="26"/>
        <v>3.172452237598546E-3</v>
      </c>
      <c r="AH32" s="86">
        <f>previsi!R34</f>
        <v>11.766536964980544</v>
      </c>
      <c r="AI32" s="86">
        <f t="shared" si="8"/>
        <v>0</v>
      </c>
      <c r="AJ32" s="87">
        <f t="shared" si="27"/>
        <v>-11.766536964980544</v>
      </c>
      <c r="AK32" s="72">
        <f t="shared" si="28"/>
        <v>3.172452237598546E-3</v>
      </c>
      <c r="AL32" s="73">
        <f>previsi!T34</f>
        <v>13.531517509727625</v>
      </c>
      <c r="AM32" s="73">
        <f t="shared" si="9"/>
        <v>0</v>
      </c>
      <c r="AN32" s="88">
        <f t="shared" si="29"/>
        <v>-13.531517509727625</v>
      </c>
      <c r="AO32" s="74">
        <f t="shared" si="30"/>
        <v>3.172452237598546E-3</v>
      </c>
      <c r="AP32" s="86">
        <f>previsi!V34</f>
        <v>12.943190661478598</v>
      </c>
      <c r="AQ32" s="86">
        <f t="shared" si="10"/>
        <v>0</v>
      </c>
      <c r="AR32" s="87">
        <f t="shared" si="31"/>
        <v>-12.943190661478598</v>
      </c>
      <c r="AS32" s="72">
        <f t="shared" si="32"/>
        <v>3.172452237598546E-3</v>
      </c>
      <c r="AT32" s="73">
        <f>previsi!X34</f>
        <v>11.766536964980544</v>
      </c>
      <c r="AU32" s="73">
        <f t="shared" si="11"/>
        <v>0</v>
      </c>
      <c r="AV32" s="88">
        <f t="shared" si="33"/>
        <v>-11.766536964980544</v>
      </c>
      <c r="AW32" s="74">
        <f t="shared" si="34"/>
        <v>3.172452237598546E-3</v>
      </c>
      <c r="AX32" s="86">
        <f t="shared" si="35"/>
        <v>151.19999999999996</v>
      </c>
      <c r="AY32" s="86">
        <f t="shared" si="36"/>
        <v>12.5</v>
      </c>
      <c r="AZ32" s="87">
        <f t="shared" si="37"/>
        <v>-138.69999999999996</v>
      </c>
      <c r="BA32" s="72">
        <f t="shared" si="38"/>
        <v>3.172452237598546E-3</v>
      </c>
    </row>
    <row r="33" spans="1:53">
      <c r="A33" s="90" t="str">
        <f>previsi!A35</f>
        <v>D Z CONSTRUCTION</v>
      </c>
      <c r="B33" s="86">
        <f>previsi!B35</f>
        <v>0</v>
      </c>
      <c r="C33" s="86">
        <f t="shared" si="0"/>
        <v>0</v>
      </c>
      <c r="D33" s="87">
        <f t="shared" si="12"/>
        <v>0</v>
      </c>
      <c r="E33" s="72">
        <f>previsi!C35</f>
        <v>0</v>
      </c>
      <c r="F33" s="73">
        <f>previsi!D35</f>
        <v>0</v>
      </c>
      <c r="G33" s="73">
        <f t="shared" si="1"/>
        <v>5</v>
      </c>
      <c r="H33" s="88">
        <f t="shared" si="13"/>
        <v>5</v>
      </c>
      <c r="I33" s="74">
        <f t="shared" si="14"/>
        <v>0</v>
      </c>
      <c r="J33" s="86">
        <f>previsi!F35</f>
        <v>0</v>
      </c>
      <c r="K33" s="86">
        <f t="shared" si="2"/>
        <v>15</v>
      </c>
      <c r="L33" s="87">
        <f t="shared" si="15"/>
        <v>15</v>
      </c>
      <c r="M33" s="72">
        <f t="shared" si="16"/>
        <v>0</v>
      </c>
      <c r="N33" s="73">
        <f>previsi!H35</f>
        <v>0</v>
      </c>
      <c r="O33" s="73">
        <f t="shared" si="3"/>
        <v>0</v>
      </c>
      <c r="P33" s="88">
        <f t="shared" si="17"/>
        <v>0</v>
      </c>
      <c r="Q33" s="74">
        <f t="shared" si="18"/>
        <v>0</v>
      </c>
      <c r="R33" s="86">
        <f>previsi!J35</f>
        <v>0</v>
      </c>
      <c r="S33" s="86">
        <f t="shared" si="4"/>
        <v>0</v>
      </c>
      <c r="T33" s="87">
        <f t="shared" si="19"/>
        <v>0</v>
      </c>
      <c r="U33" s="72">
        <f t="shared" si="20"/>
        <v>0</v>
      </c>
      <c r="V33" s="73">
        <f>previsi!L35</f>
        <v>0</v>
      </c>
      <c r="W33" s="73">
        <f t="shared" si="5"/>
        <v>0</v>
      </c>
      <c r="X33" s="88">
        <f t="shared" si="21"/>
        <v>0</v>
      </c>
      <c r="Y33" s="74">
        <f t="shared" si="22"/>
        <v>0</v>
      </c>
      <c r="Z33" s="86">
        <f>previsi!N35</f>
        <v>0</v>
      </c>
      <c r="AA33" s="86">
        <f t="shared" si="6"/>
        <v>0</v>
      </c>
      <c r="AB33" s="87">
        <f t="shared" si="23"/>
        <v>0</v>
      </c>
      <c r="AC33" s="72">
        <f t="shared" si="24"/>
        <v>0</v>
      </c>
      <c r="AD33" s="73">
        <f>previsi!P35</f>
        <v>0</v>
      </c>
      <c r="AE33" s="73">
        <f t="shared" si="7"/>
        <v>0</v>
      </c>
      <c r="AF33" s="88">
        <f t="shared" si="25"/>
        <v>0</v>
      </c>
      <c r="AG33" s="74">
        <f t="shared" si="26"/>
        <v>0</v>
      </c>
      <c r="AH33" s="86">
        <f>previsi!R35</f>
        <v>0</v>
      </c>
      <c r="AI33" s="86">
        <f t="shared" si="8"/>
        <v>0</v>
      </c>
      <c r="AJ33" s="87">
        <f t="shared" si="27"/>
        <v>0</v>
      </c>
      <c r="AK33" s="72">
        <f t="shared" si="28"/>
        <v>0</v>
      </c>
      <c r="AL33" s="73">
        <f>previsi!T35</f>
        <v>0</v>
      </c>
      <c r="AM33" s="73">
        <f t="shared" si="9"/>
        <v>0</v>
      </c>
      <c r="AN33" s="88">
        <f t="shared" si="29"/>
        <v>0</v>
      </c>
      <c r="AO33" s="74">
        <f t="shared" si="30"/>
        <v>0</v>
      </c>
      <c r="AP33" s="86">
        <f>previsi!V35</f>
        <v>0</v>
      </c>
      <c r="AQ33" s="86">
        <f t="shared" si="10"/>
        <v>0</v>
      </c>
      <c r="AR33" s="87">
        <f t="shared" si="31"/>
        <v>0</v>
      </c>
      <c r="AS33" s="72">
        <f t="shared" si="32"/>
        <v>0</v>
      </c>
      <c r="AT33" s="73">
        <f>previsi!X35</f>
        <v>0</v>
      </c>
      <c r="AU33" s="73">
        <f t="shared" si="11"/>
        <v>0</v>
      </c>
      <c r="AV33" s="88">
        <f t="shared" si="33"/>
        <v>0</v>
      </c>
      <c r="AW33" s="74">
        <f t="shared" si="34"/>
        <v>0</v>
      </c>
      <c r="AX33" s="86">
        <f t="shared" si="35"/>
        <v>0</v>
      </c>
      <c r="AY33" s="86">
        <f t="shared" si="36"/>
        <v>20</v>
      </c>
      <c r="AZ33" s="87">
        <f t="shared" si="37"/>
        <v>20</v>
      </c>
      <c r="BA33" s="72">
        <f t="shared" si="38"/>
        <v>0</v>
      </c>
    </row>
    <row r="34" spans="1:53">
      <c r="A34" s="99" t="str">
        <f>previsi!A36</f>
        <v>DASSIE COLLINCE</v>
      </c>
      <c r="B34" s="86">
        <f>previsi!B36</f>
        <v>33.345525291828793</v>
      </c>
      <c r="C34" s="86">
        <f t="shared" si="0"/>
        <v>0</v>
      </c>
      <c r="D34" s="87">
        <f t="shared" si="12"/>
        <v>-33.345525291828793</v>
      </c>
      <c r="E34" s="72">
        <f>previsi!C36</f>
        <v>7.8178287283678458E-3</v>
      </c>
      <c r="F34" s="73">
        <f>previsi!D36</f>
        <v>28.996108949416342</v>
      </c>
      <c r="G34" s="73">
        <f t="shared" si="1"/>
        <v>0</v>
      </c>
      <c r="H34" s="88">
        <f t="shared" si="13"/>
        <v>-28.996108949416342</v>
      </c>
      <c r="I34" s="74">
        <f t="shared" si="14"/>
        <v>7.8178287283678458E-3</v>
      </c>
      <c r="J34" s="86">
        <f>previsi!F36</f>
        <v>31.895719844357977</v>
      </c>
      <c r="K34" s="86">
        <f t="shared" si="2"/>
        <v>0</v>
      </c>
      <c r="L34" s="87">
        <f t="shared" si="15"/>
        <v>-31.895719844357977</v>
      </c>
      <c r="M34" s="72">
        <f t="shared" si="16"/>
        <v>7.8178287283678458E-3</v>
      </c>
      <c r="N34" s="73">
        <f>previsi!H36</f>
        <v>30.445914396887158</v>
      </c>
      <c r="O34" s="73">
        <f t="shared" si="3"/>
        <v>0</v>
      </c>
      <c r="P34" s="88">
        <f t="shared" si="17"/>
        <v>-30.445914396887158</v>
      </c>
      <c r="Q34" s="74">
        <f t="shared" si="18"/>
        <v>7.8178287283678458E-3</v>
      </c>
      <c r="R34" s="86">
        <f>previsi!J36</f>
        <v>30.445914396887158</v>
      </c>
      <c r="S34" s="86">
        <f t="shared" si="4"/>
        <v>0</v>
      </c>
      <c r="T34" s="87">
        <f t="shared" si="19"/>
        <v>-30.445914396887158</v>
      </c>
      <c r="U34" s="72">
        <f t="shared" si="20"/>
        <v>7.8178287283678458E-3</v>
      </c>
      <c r="V34" s="73">
        <f>previsi!L36</f>
        <v>30.445914396887158</v>
      </c>
      <c r="W34" s="73">
        <f t="shared" si="5"/>
        <v>0</v>
      </c>
      <c r="X34" s="88">
        <f t="shared" si="21"/>
        <v>-30.445914396887158</v>
      </c>
      <c r="Y34" s="74">
        <f t="shared" si="22"/>
        <v>7.8178287283678458E-3</v>
      </c>
      <c r="Z34" s="86">
        <f>previsi!N36</f>
        <v>31.895719844357977</v>
      </c>
      <c r="AA34" s="86">
        <f t="shared" si="6"/>
        <v>0</v>
      </c>
      <c r="AB34" s="87">
        <f t="shared" si="23"/>
        <v>-31.895719844357977</v>
      </c>
      <c r="AC34" s="72">
        <f t="shared" si="24"/>
        <v>7.8178287283678458E-3</v>
      </c>
      <c r="AD34" s="73">
        <f>previsi!P36</f>
        <v>31.895719844357977</v>
      </c>
      <c r="AE34" s="73">
        <f t="shared" si="7"/>
        <v>0</v>
      </c>
      <c r="AF34" s="88">
        <f t="shared" si="25"/>
        <v>-31.895719844357977</v>
      </c>
      <c r="AG34" s="74">
        <f t="shared" si="26"/>
        <v>7.8178287283678458E-3</v>
      </c>
      <c r="AH34" s="86">
        <f>previsi!R36</f>
        <v>28.996108949416342</v>
      </c>
      <c r="AI34" s="86">
        <f t="shared" si="8"/>
        <v>0</v>
      </c>
      <c r="AJ34" s="87">
        <f t="shared" si="27"/>
        <v>-28.996108949416342</v>
      </c>
      <c r="AK34" s="72">
        <f t="shared" si="28"/>
        <v>7.8178287283678458E-3</v>
      </c>
      <c r="AL34" s="73">
        <f>previsi!T36</f>
        <v>33.345525291828793</v>
      </c>
      <c r="AM34" s="73">
        <f t="shared" si="9"/>
        <v>0</v>
      </c>
      <c r="AN34" s="88">
        <f t="shared" si="29"/>
        <v>-33.345525291828793</v>
      </c>
      <c r="AO34" s="74">
        <f t="shared" si="30"/>
        <v>7.8178287283678458E-3</v>
      </c>
      <c r="AP34" s="86">
        <f>previsi!V36</f>
        <v>31.895719844357977</v>
      </c>
      <c r="AQ34" s="86">
        <f t="shared" si="10"/>
        <v>0</v>
      </c>
      <c r="AR34" s="87">
        <f t="shared" si="31"/>
        <v>-31.895719844357977</v>
      </c>
      <c r="AS34" s="72">
        <f t="shared" si="32"/>
        <v>7.8178287283678458E-3</v>
      </c>
      <c r="AT34" s="73">
        <f>previsi!X36</f>
        <v>28.996108949416342</v>
      </c>
      <c r="AU34" s="73">
        <f t="shared" si="11"/>
        <v>0</v>
      </c>
      <c r="AV34" s="88">
        <f t="shared" si="33"/>
        <v>-28.996108949416342</v>
      </c>
      <c r="AW34" s="74">
        <f t="shared" si="34"/>
        <v>7.8178287283678458E-3</v>
      </c>
      <c r="AX34" s="86">
        <f t="shared" si="35"/>
        <v>372.6</v>
      </c>
      <c r="AY34" s="86">
        <f t="shared" si="36"/>
        <v>0</v>
      </c>
      <c r="AZ34" s="87">
        <f t="shared" si="37"/>
        <v>-372.6</v>
      </c>
      <c r="BA34" s="72">
        <f t="shared" si="38"/>
        <v>7.8178287283678458E-3</v>
      </c>
    </row>
    <row r="35" spans="1:53">
      <c r="A35" s="96" t="str">
        <f>previsi!A37</f>
        <v>DESIRE PARIZO</v>
      </c>
      <c r="B35" s="86">
        <f>previsi!B37</f>
        <v>148.10245914396884</v>
      </c>
      <c r="C35" s="86">
        <f t="shared" si="0"/>
        <v>105</v>
      </c>
      <c r="D35" s="87">
        <f t="shared" si="12"/>
        <v>-43.102459143968844</v>
      </c>
      <c r="E35" s="72">
        <f>previsi!C37</f>
        <v>3.4722489740516081E-2</v>
      </c>
      <c r="F35" s="73">
        <f>previsi!D37</f>
        <v>128.78474708171206</v>
      </c>
      <c r="G35" s="73">
        <f t="shared" si="1"/>
        <v>190</v>
      </c>
      <c r="H35" s="88">
        <f t="shared" si="13"/>
        <v>61.215252918287945</v>
      </c>
      <c r="I35" s="74">
        <f t="shared" si="14"/>
        <v>3.4722489740516081E-2</v>
      </c>
      <c r="J35" s="86">
        <f>previsi!F37</f>
        <v>141.66322178988324</v>
      </c>
      <c r="K35" s="86">
        <f t="shared" si="2"/>
        <v>110</v>
      </c>
      <c r="L35" s="87">
        <f t="shared" si="15"/>
        <v>-31.663221789883238</v>
      </c>
      <c r="M35" s="72">
        <f t="shared" si="16"/>
        <v>3.4722489740516081E-2</v>
      </c>
      <c r="N35" s="73">
        <f>previsi!H37</f>
        <v>135.22398443579763</v>
      </c>
      <c r="O35" s="73">
        <f t="shared" si="3"/>
        <v>0</v>
      </c>
      <c r="P35" s="88">
        <f t="shared" si="17"/>
        <v>-135.22398443579763</v>
      </c>
      <c r="Q35" s="74">
        <f t="shared" si="18"/>
        <v>3.4722489740516081E-2</v>
      </c>
      <c r="R35" s="86">
        <f>previsi!J37</f>
        <v>135.22398443579763</v>
      </c>
      <c r="S35" s="86">
        <f t="shared" si="4"/>
        <v>0</v>
      </c>
      <c r="T35" s="87">
        <f t="shared" si="19"/>
        <v>-135.22398443579763</v>
      </c>
      <c r="U35" s="72">
        <f t="shared" si="20"/>
        <v>3.4722489740516081E-2</v>
      </c>
      <c r="V35" s="73">
        <f>previsi!L37</f>
        <v>135.22398443579763</v>
      </c>
      <c r="W35" s="73">
        <f t="shared" si="5"/>
        <v>0</v>
      </c>
      <c r="X35" s="88">
        <f t="shared" si="21"/>
        <v>-135.22398443579763</v>
      </c>
      <c r="Y35" s="74">
        <f t="shared" si="22"/>
        <v>3.4722489740516081E-2</v>
      </c>
      <c r="Z35" s="86">
        <f>previsi!N37</f>
        <v>141.66322178988324</v>
      </c>
      <c r="AA35" s="86">
        <f t="shared" si="6"/>
        <v>0</v>
      </c>
      <c r="AB35" s="87">
        <f t="shared" si="23"/>
        <v>-141.66322178988324</v>
      </c>
      <c r="AC35" s="72">
        <f t="shared" si="24"/>
        <v>3.4722489740516081E-2</v>
      </c>
      <c r="AD35" s="73">
        <f>previsi!P37</f>
        <v>141.66322178988324</v>
      </c>
      <c r="AE35" s="73">
        <f t="shared" si="7"/>
        <v>0</v>
      </c>
      <c r="AF35" s="88">
        <f t="shared" si="25"/>
        <v>-141.66322178988324</v>
      </c>
      <c r="AG35" s="74">
        <f t="shared" si="26"/>
        <v>3.4722489740516081E-2</v>
      </c>
      <c r="AH35" s="86">
        <f>previsi!R37</f>
        <v>128.78474708171206</v>
      </c>
      <c r="AI35" s="86">
        <f t="shared" si="8"/>
        <v>0</v>
      </c>
      <c r="AJ35" s="87">
        <f t="shared" si="27"/>
        <v>-128.78474708171206</v>
      </c>
      <c r="AK35" s="72">
        <f t="shared" si="28"/>
        <v>3.4722489740516081E-2</v>
      </c>
      <c r="AL35" s="73">
        <f>previsi!T37</f>
        <v>148.10245914396884</v>
      </c>
      <c r="AM35" s="73">
        <f t="shared" si="9"/>
        <v>0</v>
      </c>
      <c r="AN35" s="88">
        <f t="shared" si="29"/>
        <v>-148.10245914396884</v>
      </c>
      <c r="AO35" s="74">
        <f t="shared" si="30"/>
        <v>3.4722489740516081E-2</v>
      </c>
      <c r="AP35" s="86">
        <f>previsi!V37</f>
        <v>141.66322178988324</v>
      </c>
      <c r="AQ35" s="86">
        <f t="shared" si="10"/>
        <v>0</v>
      </c>
      <c r="AR35" s="87">
        <f t="shared" si="31"/>
        <v>-141.66322178988324</v>
      </c>
      <c r="AS35" s="72">
        <f t="shared" si="32"/>
        <v>3.4722489740516081E-2</v>
      </c>
      <c r="AT35" s="73">
        <f>previsi!X37</f>
        <v>128.78474708171206</v>
      </c>
      <c r="AU35" s="73">
        <f t="shared" si="11"/>
        <v>0</v>
      </c>
      <c r="AV35" s="88">
        <f t="shared" si="33"/>
        <v>-128.78474708171206</v>
      </c>
      <c r="AW35" s="74">
        <f t="shared" si="34"/>
        <v>3.4722489740516081E-2</v>
      </c>
      <c r="AX35" s="86">
        <f t="shared" si="35"/>
        <v>1654.8839999999998</v>
      </c>
      <c r="AY35" s="86">
        <f t="shared" si="36"/>
        <v>405</v>
      </c>
      <c r="AZ35" s="87">
        <f t="shared" si="37"/>
        <v>-1249.8839999999998</v>
      </c>
      <c r="BA35" s="72">
        <f t="shared" si="38"/>
        <v>3.4722489740516081E-2</v>
      </c>
    </row>
    <row r="36" spans="1:53">
      <c r="A36" s="96" t="str">
        <f>previsi!A38</f>
        <v>DIEUNEDORT COMBI</v>
      </c>
      <c r="B36" s="86">
        <f>previsi!B38</f>
        <v>5.7992217898832674</v>
      </c>
      <c r="C36" s="86">
        <f t="shared" si="0"/>
        <v>0</v>
      </c>
      <c r="D36" s="87">
        <f t="shared" si="12"/>
        <v>-5.7992217898832674</v>
      </c>
      <c r="E36" s="72">
        <f>previsi!C38</f>
        <v>1.359622387542234E-3</v>
      </c>
      <c r="F36" s="73">
        <f>previsi!D38</f>
        <v>5.0428015564202333</v>
      </c>
      <c r="G36" s="73">
        <f t="shared" si="1"/>
        <v>0</v>
      </c>
      <c r="H36" s="88">
        <f t="shared" si="13"/>
        <v>-5.0428015564202333</v>
      </c>
      <c r="I36" s="74">
        <f t="shared" si="14"/>
        <v>1.359622387542234E-3</v>
      </c>
      <c r="J36" s="86">
        <f>previsi!F38</f>
        <v>5.5470817120622566</v>
      </c>
      <c r="K36" s="86">
        <f t="shared" si="2"/>
        <v>0</v>
      </c>
      <c r="L36" s="87">
        <f t="shared" si="15"/>
        <v>-5.5470817120622566</v>
      </c>
      <c r="M36" s="72">
        <f t="shared" si="16"/>
        <v>1.359622387542234E-3</v>
      </c>
      <c r="N36" s="73">
        <f>previsi!H38</f>
        <v>5.2949416342412441</v>
      </c>
      <c r="O36" s="73">
        <f t="shared" si="3"/>
        <v>0</v>
      </c>
      <c r="P36" s="88">
        <f t="shared" si="17"/>
        <v>-5.2949416342412441</v>
      </c>
      <c r="Q36" s="74">
        <f t="shared" si="18"/>
        <v>1.359622387542234E-3</v>
      </c>
      <c r="R36" s="86">
        <f>previsi!J38</f>
        <v>5.2949416342412441</v>
      </c>
      <c r="S36" s="86">
        <f t="shared" si="4"/>
        <v>0</v>
      </c>
      <c r="T36" s="87">
        <f t="shared" si="19"/>
        <v>-5.2949416342412441</v>
      </c>
      <c r="U36" s="72">
        <f t="shared" si="20"/>
        <v>1.359622387542234E-3</v>
      </c>
      <c r="V36" s="73">
        <f>previsi!L38</f>
        <v>5.2949416342412441</v>
      </c>
      <c r="W36" s="73">
        <f t="shared" si="5"/>
        <v>0</v>
      </c>
      <c r="X36" s="88">
        <f t="shared" si="21"/>
        <v>-5.2949416342412441</v>
      </c>
      <c r="Y36" s="74">
        <f t="shared" si="22"/>
        <v>1.359622387542234E-3</v>
      </c>
      <c r="Z36" s="86">
        <f>previsi!N38</f>
        <v>5.5470817120622566</v>
      </c>
      <c r="AA36" s="86">
        <f t="shared" si="6"/>
        <v>0</v>
      </c>
      <c r="AB36" s="87">
        <f t="shared" si="23"/>
        <v>-5.5470817120622566</v>
      </c>
      <c r="AC36" s="72">
        <f t="shared" si="24"/>
        <v>1.359622387542234E-3</v>
      </c>
      <c r="AD36" s="73">
        <f>previsi!P38</f>
        <v>5.5470817120622566</v>
      </c>
      <c r="AE36" s="73">
        <f t="shared" si="7"/>
        <v>0</v>
      </c>
      <c r="AF36" s="88">
        <f t="shared" si="25"/>
        <v>-5.5470817120622566</v>
      </c>
      <c r="AG36" s="74">
        <f t="shared" si="26"/>
        <v>1.359622387542234E-3</v>
      </c>
      <c r="AH36" s="86">
        <f>previsi!R38</f>
        <v>5.0428015564202333</v>
      </c>
      <c r="AI36" s="86">
        <f t="shared" si="8"/>
        <v>0</v>
      </c>
      <c r="AJ36" s="87">
        <f t="shared" si="27"/>
        <v>-5.0428015564202333</v>
      </c>
      <c r="AK36" s="72">
        <f t="shared" si="28"/>
        <v>1.359622387542234E-3</v>
      </c>
      <c r="AL36" s="73">
        <f>previsi!T38</f>
        <v>5.7992217898832674</v>
      </c>
      <c r="AM36" s="73">
        <f t="shared" si="9"/>
        <v>0</v>
      </c>
      <c r="AN36" s="88">
        <f t="shared" si="29"/>
        <v>-5.7992217898832674</v>
      </c>
      <c r="AO36" s="74">
        <f t="shared" si="30"/>
        <v>1.359622387542234E-3</v>
      </c>
      <c r="AP36" s="86">
        <f>previsi!V38</f>
        <v>5.5470817120622566</v>
      </c>
      <c r="AQ36" s="86">
        <f t="shared" si="10"/>
        <v>0</v>
      </c>
      <c r="AR36" s="87">
        <f t="shared" si="31"/>
        <v>-5.5470817120622566</v>
      </c>
      <c r="AS36" s="72">
        <f t="shared" si="32"/>
        <v>1.359622387542234E-3</v>
      </c>
      <c r="AT36" s="73">
        <f>previsi!X38</f>
        <v>5.0428015564202333</v>
      </c>
      <c r="AU36" s="73">
        <f t="shared" si="11"/>
        <v>0</v>
      </c>
      <c r="AV36" s="88">
        <f t="shared" si="33"/>
        <v>-5.0428015564202333</v>
      </c>
      <c r="AW36" s="74">
        <f t="shared" si="34"/>
        <v>1.359622387542234E-3</v>
      </c>
      <c r="AX36" s="86">
        <f t="shared" si="35"/>
        <v>64.8</v>
      </c>
      <c r="AY36" s="86">
        <f t="shared" si="36"/>
        <v>0</v>
      </c>
      <c r="AZ36" s="87">
        <f t="shared" si="37"/>
        <v>-64.8</v>
      </c>
      <c r="BA36" s="72">
        <f t="shared" si="38"/>
        <v>1.359622387542234E-3</v>
      </c>
    </row>
    <row r="37" spans="1:53">
      <c r="A37" s="99" t="str">
        <f>previsi!A39</f>
        <v>DJOBISSO</v>
      </c>
      <c r="B37" s="86">
        <f>previsi!B39</f>
        <v>0</v>
      </c>
      <c r="C37" s="86">
        <f t="shared" si="0"/>
        <v>19.5</v>
      </c>
      <c r="D37" s="87">
        <f t="shared" si="12"/>
        <v>19.5</v>
      </c>
      <c r="E37" s="72">
        <f>previsi!C39</f>
        <v>0</v>
      </c>
      <c r="F37" s="73">
        <f>previsi!D39</f>
        <v>0</v>
      </c>
      <c r="G37" s="73">
        <f t="shared" si="1"/>
        <v>0</v>
      </c>
      <c r="H37" s="88">
        <f t="shared" si="13"/>
        <v>0</v>
      </c>
      <c r="I37" s="74">
        <f t="shared" si="14"/>
        <v>0</v>
      </c>
      <c r="J37" s="86">
        <f>previsi!F39</f>
        <v>0</v>
      </c>
      <c r="K37" s="86">
        <f t="shared" si="2"/>
        <v>21</v>
      </c>
      <c r="L37" s="87">
        <f t="shared" si="15"/>
        <v>21</v>
      </c>
      <c r="M37" s="72">
        <f t="shared" si="16"/>
        <v>0</v>
      </c>
      <c r="N37" s="73">
        <f>previsi!H39</f>
        <v>0</v>
      </c>
      <c r="O37" s="73">
        <f t="shared" si="3"/>
        <v>0</v>
      </c>
      <c r="P37" s="88">
        <f t="shared" si="17"/>
        <v>0</v>
      </c>
      <c r="Q37" s="74">
        <f t="shared" si="18"/>
        <v>0</v>
      </c>
      <c r="R37" s="86">
        <f>previsi!J39</f>
        <v>0</v>
      </c>
      <c r="S37" s="86">
        <f t="shared" si="4"/>
        <v>0</v>
      </c>
      <c r="T37" s="87">
        <f t="shared" si="19"/>
        <v>0</v>
      </c>
      <c r="U37" s="72">
        <f t="shared" si="20"/>
        <v>0</v>
      </c>
      <c r="V37" s="73">
        <f>previsi!L39</f>
        <v>0</v>
      </c>
      <c r="W37" s="73">
        <f t="shared" si="5"/>
        <v>0</v>
      </c>
      <c r="X37" s="88">
        <f t="shared" si="21"/>
        <v>0</v>
      </c>
      <c r="Y37" s="74">
        <f t="shared" si="22"/>
        <v>0</v>
      </c>
      <c r="Z37" s="86">
        <f>previsi!N39</f>
        <v>0</v>
      </c>
      <c r="AA37" s="86">
        <f t="shared" si="6"/>
        <v>0</v>
      </c>
      <c r="AB37" s="87">
        <f t="shared" si="23"/>
        <v>0</v>
      </c>
      <c r="AC37" s="72">
        <f t="shared" si="24"/>
        <v>0</v>
      </c>
      <c r="AD37" s="73">
        <f>previsi!P39</f>
        <v>0</v>
      </c>
      <c r="AE37" s="73">
        <f t="shared" si="7"/>
        <v>0</v>
      </c>
      <c r="AF37" s="88">
        <f t="shared" si="25"/>
        <v>0</v>
      </c>
      <c r="AG37" s="74">
        <f t="shared" si="26"/>
        <v>0</v>
      </c>
      <c r="AH37" s="86">
        <f>previsi!R39</f>
        <v>0</v>
      </c>
      <c r="AI37" s="86">
        <f t="shared" si="8"/>
        <v>0</v>
      </c>
      <c r="AJ37" s="87">
        <f t="shared" si="27"/>
        <v>0</v>
      </c>
      <c r="AK37" s="72">
        <f t="shared" si="28"/>
        <v>0</v>
      </c>
      <c r="AL37" s="73">
        <f>previsi!T39</f>
        <v>0</v>
      </c>
      <c r="AM37" s="73">
        <f t="shared" si="9"/>
        <v>0</v>
      </c>
      <c r="AN37" s="88">
        <f t="shared" si="29"/>
        <v>0</v>
      </c>
      <c r="AO37" s="74">
        <f t="shared" si="30"/>
        <v>0</v>
      </c>
      <c r="AP37" s="86">
        <f>previsi!V39</f>
        <v>0</v>
      </c>
      <c r="AQ37" s="86">
        <f t="shared" si="10"/>
        <v>0</v>
      </c>
      <c r="AR37" s="87">
        <f t="shared" si="31"/>
        <v>0</v>
      </c>
      <c r="AS37" s="72">
        <f t="shared" si="32"/>
        <v>0</v>
      </c>
      <c r="AT37" s="73">
        <f>previsi!X39</f>
        <v>0</v>
      </c>
      <c r="AU37" s="73">
        <f t="shared" si="11"/>
        <v>0</v>
      </c>
      <c r="AV37" s="88">
        <f t="shared" si="33"/>
        <v>0</v>
      </c>
      <c r="AW37" s="74">
        <f t="shared" si="34"/>
        <v>0</v>
      </c>
      <c r="AX37" s="86">
        <f t="shared" si="35"/>
        <v>0</v>
      </c>
      <c r="AY37" s="86">
        <f t="shared" si="36"/>
        <v>40.5</v>
      </c>
      <c r="AZ37" s="87">
        <f t="shared" si="37"/>
        <v>40.5</v>
      </c>
      <c r="BA37" s="72">
        <f t="shared" si="38"/>
        <v>0</v>
      </c>
    </row>
    <row r="38" spans="1:53">
      <c r="A38" s="96" t="str">
        <f>previsi!A40</f>
        <v xml:space="preserve">DJOMO EFON </v>
      </c>
      <c r="B38" s="86">
        <f>previsi!B40</f>
        <v>72.007003891050573</v>
      </c>
      <c r="C38" s="86">
        <f t="shared" si="0"/>
        <v>52.4</v>
      </c>
      <c r="D38" s="87">
        <f t="shared" si="12"/>
        <v>-19.607003891050574</v>
      </c>
      <c r="E38" s="72">
        <f>previsi!C40</f>
        <v>1.6881977978649404E-2</v>
      </c>
      <c r="F38" s="73">
        <f>previsi!D40</f>
        <v>62.61478599221789</v>
      </c>
      <c r="G38" s="73">
        <f t="shared" si="1"/>
        <v>54.5</v>
      </c>
      <c r="H38" s="88">
        <f t="shared" si="13"/>
        <v>-8.1147859922178895</v>
      </c>
      <c r="I38" s="74">
        <f t="shared" si="14"/>
        <v>1.6881977978649404E-2</v>
      </c>
      <c r="J38" s="86">
        <f>previsi!F40</f>
        <v>68.876264591439678</v>
      </c>
      <c r="K38" s="86">
        <f t="shared" si="2"/>
        <v>30</v>
      </c>
      <c r="L38" s="87">
        <f t="shared" si="15"/>
        <v>-38.876264591439678</v>
      </c>
      <c r="M38" s="72">
        <f t="shared" si="16"/>
        <v>1.6881977978649404E-2</v>
      </c>
      <c r="N38" s="73">
        <f>previsi!H40</f>
        <v>65.745525291828784</v>
      </c>
      <c r="O38" s="73">
        <f t="shared" si="3"/>
        <v>0</v>
      </c>
      <c r="P38" s="88">
        <f t="shared" si="17"/>
        <v>-65.745525291828784</v>
      </c>
      <c r="Q38" s="74">
        <f t="shared" si="18"/>
        <v>1.6881977978649404E-2</v>
      </c>
      <c r="R38" s="86">
        <f>previsi!J40</f>
        <v>65.745525291828784</v>
      </c>
      <c r="S38" s="86">
        <f t="shared" si="4"/>
        <v>0</v>
      </c>
      <c r="T38" s="87">
        <f t="shared" si="19"/>
        <v>-65.745525291828784</v>
      </c>
      <c r="U38" s="72">
        <f t="shared" si="20"/>
        <v>1.6881977978649404E-2</v>
      </c>
      <c r="V38" s="73">
        <f>previsi!L40</f>
        <v>65.745525291828784</v>
      </c>
      <c r="W38" s="73">
        <f t="shared" si="5"/>
        <v>0</v>
      </c>
      <c r="X38" s="88">
        <f t="shared" si="21"/>
        <v>-65.745525291828784</v>
      </c>
      <c r="Y38" s="74">
        <f t="shared" si="22"/>
        <v>1.6881977978649404E-2</v>
      </c>
      <c r="Z38" s="86">
        <f>previsi!N40</f>
        <v>68.876264591439678</v>
      </c>
      <c r="AA38" s="86">
        <f t="shared" si="6"/>
        <v>0</v>
      </c>
      <c r="AB38" s="87">
        <f t="shared" si="23"/>
        <v>-68.876264591439678</v>
      </c>
      <c r="AC38" s="72">
        <f t="shared" si="24"/>
        <v>1.6881977978649404E-2</v>
      </c>
      <c r="AD38" s="73">
        <f>previsi!P40</f>
        <v>68.876264591439678</v>
      </c>
      <c r="AE38" s="73">
        <f t="shared" si="7"/>
        <v>0</v>
      </c>
      <c r="AF38" s="88">
        <f t="shared" si="25"/>
        <v>-68.876264591439678</v>
      </c>
      <c r="AG38" s="74">
        <f t="shared" si="26"/>
        <v>1.6881977978649404E-2</v>
      </c>
      <c r="AH38" s="86">
        <f>previsi!R40</f>
        <v>62.61478599221789</v>
      </c>
      <c r="AI38" s="86">
        <f t="shared" si="8"/>
        <v>0</v>
      </c>
      <c r="AJ38" s="87">
        <f t="shared" si="27"/>
        <v>-62.61478599221789</v>
      </c>
      <c r="AK38" s="72">
        <f t="shared" si="28"/>
        <v>1.6881977978649404E-2</v>
      </c>
      <c r="AL38" s="73">
        <f>previsi!T40</f>
        <v>72.007003891050573</v>
      </c>
      <c r="AM38" s="73">
        <f t="shared" si="9"/>
        <v>0</v>
      </c>
      <c r="AN38" s="88">
        <f t="shared" si="29"/>
        <v>-72.007003891050573</v>
      </c>
      <c r="AO38" s="74">
        <f t="shared" si="30"/>
        <v>1.6881977978649404E-2</v>
      </c>
      <c r="AP38" s="86">
        <f>previsi!V40</f>
        <v>68.876264591439678</v>
      </c>
      <c r="AQ38" s="86">
        <f t="shared" si="10"/>
        <v>0</v>
      </c>
      <c r="AR38" s="87">
        <f t="shared" si="31"/>
        <v>-68.876264591439678</v>
      </c>
      <c r="AS38" s="72">
        <f t="shared" si="32"/>
        <v>1.6881977978649404E-2</v>
      </c>
      <c r="AT38" s="73">
        <f>previsi!X40</f>
        <v>62.61478599221789</v>
      </c>
      <c r="AU38" s="73">
        <f t="shared" si="11"/>
        <v>0</v>
      </c>
      <c r="AV38" s="88">
        <f t="shared" si="33"/>
        <v>-62.61478599221789</v>
      </c>
      <c r="AW38" s="74">
        <f t="shared" si="34"/>
        <v>1.6881977978649404E-2</v>
      </c>
      <c r="AX38" s="86">
        <f t="shared" si="35"/>
        <v>804.5999999999998</v>
      </c>
      <c r="AY38" s="86">
        <f t="shared" si="36"/>
        <v>136.9</v>
      </c>
      <c r="AZ38" s="87">
        <f t="shared" si="37"/>
        <v>-667.69999999999993</v>
      </c>
      <c r="BA38" s="72">
        <f t="shared" si="38"/>
        <v>1.6881977978649404E-2</v>
      </c>
    </row>
    <row r="39" spans="1:53">
      <c r="A39" s="99" t="str">
        <f>previsi!A41</f>
        <v>DJOSS NKONGMONDO</v>
      </c>
      <c r="B39" s="86">
        <f>previsi!B41</f>
        <v>2.7063035019455248</v>
      </c>
      <c r="C39" s="86">
        <f t="shared" si="0"/>
        <v>0</v>
      </c>
      <c r="D39" s="87">
        <f t="shared" si="12"/>
        <v>-2.7063035019455248</v>
      </c>
      <c r="E39" s="72">
        <f>previsi!C41</f>
        <v>6.3449044751970915E-4</v>
      </c>
      <c r="F39" s="73">
        <f>previsi!D41</f>
        <v>2.3533073929961086</v>
      </c>
      <c r="G39" s="73">
        <f t="shared" si="1"/>
        <v>6.5</v>
      </c>
      <c r="H39" s="88">
        <f t="shared" si="13"/>
        <v>4.1466926070038914</v>
      </c>
      <c r="I39" s="74">
        <f t="shared" si="14"/>
        <v>6.3449044751970915E-4</v>
      </c>
      <c r="J39" s="86">
        <f>previsi!F41</f>
        <v>2.5886381322957193</v>
      </c>
      <c r="K39" s="86">
        <f t="shared" si="2"/>
        <v>0</v>
      </c>
      <c r="L39" s="87">
        <f t="shared" si="15"/>
        <v>-2.5886381322957193</v>
      </c>
      <c r="M39" s="72">
        <f t="shared" si="16"/>
        <v>6.3449044751970915E-4</v>
      </c>
      <c r="N39" s="73">
        <f>previsi!H41</f>
        <v>2.4709727626459141</v>
      </c>
      <c r="O39" s="73">
        <f t="shared" si="3"/>
        <v>0</v>
      </c>
      <c r="P39" s="88">
        <f t="shared" si="17"/>
        <v>-2.4709727626459141</v>
      </c>
      <c r="Q39" s="74">
        <f t="shared" si="18"/>
        <v>6.3449044751970915E-4</v>
      </c>
      <c r="R39" s="86">
        <f>previsi!J41</f>
        <v>2.4709727626459141</v>
      </c>
      <c r="S39" s="86">
        <f t="shared" si="4"/>
        <v>0</v>
      </c>
      <c r="T39" s="87">
        <f t="shared" si="19"/>
        <v>-2.4709727626459141</v>
      </c>
      <c r="U39" s="72">
        <f t="shared" si="20"/>
        <v>6.3449044751970915E-4</v>
      </c>
      <c r="V39" s="73">
        <f>previsi!L41</f>
        <v>2.4709727626459141</v>
      </c>
      <c r="W39" s="73">
        <f t="shared" si="5"/>
        <v>0</v>
      </c>
      <c r="X39" s="88">
        <f t="shared" si="21"/>
        <v>-2.4709727626459141</v>
      </c>
      <c r="Y39" s="74">
        <f t="shared" si="22"/>
        <v>6.3449044751970915E-4</v>
      </c>
      <c r="Z39" s="86">
        <f>previsi!N41</f>
        <v>2.5886381322957193</v>
      </c>
      <c r="AA39" s="86">
        <f t="shared" si="6"/>
        <v>0</v>
      </c>
      <c r="AB39" s="87">
        <f t="shared" si="23"/>
        <v>-2.5886381322957193</v>
      </c>
      <c r="AC39" s="72">
        <f t="shared" si="24"/>
        <v>6.3449044751970915E-4</v>
      </c>
      <c r="AD39" s="73">
        <f>previsi!P41</f>
        <v>2.5886381322957193</v>
      </c>
      <c r="AE39" s="73">
        <f t="shared" si="7"/>
        <v>0</v>
      </c>
      <c r="AF39" s="88">
        <f t="shared" si="25"/>
        <v>-2.5886381322957193</v>
      </c>
      <c r="AG39" s="74">
        <f t="shared" si="26"/>
        <v>6.3449044751970915E-4</v>
      </c>
      <c r="AH39" s="86">
        <f>previsi!R41</f>
        <v>2.3533073929961086</v>
      </c>
      <c r="AI39" s="86">
        <f t="shared" si="8"/>
        <v>0</v>
      </c>
      <c r="AJ39" s="87">
        <f t="shared" si="27"/>
        <v>-2.3533073929961086</v>
      </c>
      <c r="AK39" s="72">
        <f t="shared" si="28"/>
        <v>6.3449044751970915E-4</v>
      </c>
      <c r="AL39" s="73">
        <f>previsi!T41</f>
        <v>2.7063035019455248</v>
      </c>
      <c r="AM39" s="73">
        <f t="shared" si="9"/>
        <v>0</v>
      </c>
      <c r="AN39" s="88">
        <f t="shared" si="29"/>
        <v>-2.7063035019455248</v>
      </c>
      <c r="AO39" s="74">
        <f t="shared" si="30"/>
        <v>6.3449044751970915E-4</v>
      </c>
      <c r="AP39" s="86">
        <f>previsi!V41</f>
        <v>2.5886381322957193</v>
      </c>
      <c r="AQ39" s="86">
        <f t="shared" si="10"/>
        <v>0</v>
      </c>
      <c r="AR39" s="87">
        <f t="shared" si="31"/>
        <v>-2.5886381322957193</v>
      </c>
      <c r="AS39" s="72">
        <f t="shared" si="32"/>
        <v>6.3449044751970915E-4</v>
      </c>
      <c r="AT39" s="73">
        <f>previsi!X41</f>
        <v>2.3533073929961086</v>
      </c>
      <c r="AU39" s="73">
        <f t="shared" si="11"/>
        <v>0</v>
      </c>
      <c r="AV39" s="88">
        <f t="shared" si="33"/>
        <v>-2.3533073929961086</v>
      </c>
      <c r="AW39" s="74">
        <f t="shared" si="34"/>
        <v>6.3449044751970915E-4</v>
      </c>
      <c r="AX39" s="86">
        <f t="shared" si="35"/>
        <v>30.239999999999995</v>
      </c>
      <c r="AY39" s="86">
        <f t="shared" si="36"/>
        <v>6.5</v>
      </c>
      <c r="AZ39" s="87">
        <f t="shared" si="37"/>
        <v>-23.739999999999991</v>
      </c>
      <c r="BA39" s="72">
        <f t="shared" si="38"/>
        <v>6.3449044751970915E-4</v>
      </c>
    </row>
    <row r="40" spans="1:53">
      <c r="A40" s="96" t="str">
        <f>previsi!A42</f>
        <v>DJOUFFA HERVE</v>
      </c>
      <c r="B40" s="86">
        <f>previsi!B42</f>
        <v>24.405058365758752</v>
      </c>
      <c r="C40" s="86">
        <f t="shared" si="0"/>
        <v>37.5</v>
      </c>
      <c r="D40" s="87">
        <f t="shared" si="12"/>
        <v>13.094941634241248</v>
      </c>
      <c r="E40" s="72">
        <f>previsi!C42</f>
        <v>5.7217442142402349E-3</v>
      </c>
      <c r="F40" s="73">
        <f>previsi!D42</f>
        <v>21.221789883268482</v>
      </c>
      <c r="G40" s="73">
        <f t="shared" si="1"/>
        <v>33.5</v>
      </c>
      <c r="H40" s="88">
        <f t="shared" si="13"/>
        <v>12.278210116731518</v>
      </c>
      <c r="I40" s="74">
        <f t="shared" si="14"/>
        <v>5.7217442142402349E-3</v>
      </c>
      <c r="J40" s="86">
        <f>previsi!F42</f>
        <v>23.34396887159533</v>
      </c>
      <c r="K40" s="86">
        <f t="shared" si="2"/>
        <v>22.5</v>
      </c>
      <c r="L40" s="87">
        <f t="shared" si="15"/>
        <v>-0.84396887159532952</v>
      </c>
      <c r="M40" s="72">
        <f t="shared" si="16"/>
        <v>5.7217442142402349E-3</v>
      </c>
      <c r="N40" s="73">
        <f>previsi!H42</f>
        <v>22.282879377431904</v>
      </c>
      <c r="O40" s="73">
        <f t="shared" si="3"/>
        <v>0</v>
      </c>
      <c r="P40" s="88">
        <f t="shared" si="17"/>
        <v>-22.282879377431904</v>
      </c>
      <c r="Q40" s="74">
        <f t="shared" si="18"/>
        <v>5.7217442142402349E-3</v>
      </c>
      <c r="R40" s="86">
        <f>previsi!J42</f>
        <v>22.282879377431904</v>
      </c>
      <c r="S40" s="86">
        <f t="shared" si="4"/>
        <v>0</v>
      </c>
      <c r="T40" s="87">
        <f t="shared" si="19"/>
        <v>-22.282879377431904</v>
      </c>
      <c r="U40" s="72">
        <f t="shared" si="20"/>
        <v>5.7217442142402349E-3</v>
      </c>
      <c r="V40" s="73">
        <f>previsi!L42</f>
        <v>22.282879377431904</v>
      </c>
      <c r="W40" s="73">
        <f t="shared" si="5"/>
        <v>0</v>
      </c>
      <c r="X40" s="88">
        <f t="shared" si="21"/>
        <v>-22.282879377431904</v>
      </c>
      <c r="Y40" s="74">
        <f t="shared" si="22"/>
        <v>5.7217442142402349E-3</v>
      </c>
      <c r="Z40" s="86">
        <f>previsi!N42</f>
        <v>23.34396887159533</v>
      </c>
      <c r="AA40" s="86">
        <f t="shared" si="6"/>
        <v>0</v>
      </c>
      <c r="AB40" s="87">
        <f t="shared" si="23"/>
        <v>-23.34396887159533</v>
      </c>
      <c r="AC40" s="72">
        <f t="shared" si="24"/>
        <v>5.7217442142402349E-3</v>
      </c>
      <c r="AD40" s="73">
        <f>previsi!P42</f>
        <v>23.34396887159533</v>
      </c>
      <c r="AE40" s="73">
        <f t="shared" si="7"/>
        <v>0</v>
      </c>
      <c r="AF40" s="88">
        <f t="shared" si="25"/>
        <v>-23.34396887159533</v>
      </c>
      <c r="AG40" s="74">
        <f t="shared" si="26"/>
        <v>5.7217442142402349E-3</v>
      </c>
      <c r="AH40" s="86">
        <f>previsi!R42</f>
        <v>21.221789883268482</v>
      </c>
      <c r="AI40" s="86">
        <f t="shared" si="8"/>
        <v>0</v>
      </c>
      <c r="AJ40" s="87">
        <f t="shared" si="27"/>
        <v>-21.221789883268482</v>
      </c>
      <c r="AK40" s="72">
        <f t="shared" si="28"/>
        <v>5.7217442142402349E-3</v>
      </c>
      <c r="AL40" s="73">
        <f>previsi!T42</f>
        <v>24.405058365758752</v>
      </c>
      <c r="AM40" s="73">
        <f t="shared" si="9"/>
        <v>0</v>
      </c>
      <c r="AN40" s="88">
        <f t="shared" si="29"/>
        <v>-24.405058365758752</v>
      </c>
      <c r="AO40" s="74">
        <f t="shared" si="30"/>
        <v>5.7217442142402349E-3</v>
      </c>
      <c r="AP40" s="86">
        <f>previsi!V42</f>
        <v>23.34396887159533</v>
      </c>
      <c r="AQ40" s="86">
        <f t="shared" si="10"/>
        <v>0</v>
      </c>
      <c r="AR40" s="87">
        <f t="shared" si="31"/>
        <v>-23.34396887159533</v>
      </c>
      <c r="AS40" s="72">
        <f t="shared" si="32"/>
        <v>5.7217442142402349E-3</v>
      </c>
      <c r="AT40" s="73">
        <f>previsi!X42</f>
        <v>21.221789883268482</v>
      </c>
      <c r="AU40" s="73">
        <f t="shared" si="11"/>
        <v>0</v>
      </c>
      <c r="AV40" s="88">
        <f t="shared" si="33"/>
        <v>-21.221789883268482</v>
      </c>
      <c r="AW40" s="74">
        <f t="shared" si="34"/>
        <v>5.7217442142402349E-3</v>
      </c>
      <c r="AX40" s="86">
        <f t="shared" si="35"/>
        <v>272.7</v>
      </c>
      <c r="AY40" s="86">
        <f t="shared" si="36"/>
        <v>93.5</v>
      </c>
      <c r="AZ40" s="87">
        <f t="shared" si="37"/>
        <v>-179.2</v>
      </c>
      <c r="BA40" s="72">
        <f t="shared" si="38"/>
        <v>5.7217442142402349E-3</v>
      </c>
    </row>
    <row r="41" spans="1:53">
      <c r="A41" s="99" t="str">
        <f>previsi!A43</f>
        <v>DJOUME CONSTRUCTION</v>
      </c>
      <c r="B41" s="86">
        <f>previsi!B43</f>
        <v>11.936731517509724</v>
      </c>
      <c r="C41" s="86">
        <f t="shared" si="0"/>
        <v>0</v>
      </c>
      <c r="D41" s="87">
        <f t="shared" si="12"/>
        <v>-11.936731517509724</v>
      </c>
      <c r="E41" s="72">
        <f>previsi!C43</f>
        <v>2.7985560810244313E-3</v>
      </c>
      <c r="F41" s="73">
        <f>previsi!D43</f>
        <v>10.379766536964979</v>
      </c>
      <c r="G41" s="73">
        <f t="shared" si="1"/>
        <v>0</v>
      </c>
      <c r="H41" s="88">
        <f t="shared" si="13"/>
        <v>-10.379766536964979</v>
      </c>
      <c r="I41" s="74">
        <f t="shared" si="14"/>
        <v>2.7985560810244313E-3</v>
      </c>
      <c r="J41" s="86">
        <f>previsi!F43</f>
        <v>11.417743190661476</v>
      </c>
      <c r="K41" s="86">
        <f t="shared" si="2"/>
        <v>0</v>
      </c>
      <c r="L41" s="87">
        <f t="shared" si="15"/>
        <v>-11.417743190661476</v>
      </c>
      <c r="M41" s="72">
        <f t="shared" si="16"/>
        <v>2.7985560810244313E-3</v>
      </c>
      <c r="N41" s="73">
        <f>previsi!H43</f>
        <v>10.898754863813227</v>
      </c>
      <c r="O41" s="73">
        <f t="shared" si="3"/>
        <v>0</v>
      </c>
      <c r="P41" s="88">
        <f t="shared" si="17"/>
        <v>-10.898754863813227</v>
      </c>
      <c r="Q41" s="74">
        <f t="shared" si="18"/>
        <v>2.7985560810244313E-3</v>
      </c>
      <c r="R41" s="86">
        <f>previsi!J43</f>
        <v>10.898754863813227</v>
      </c>
      <c r="S41" s="86">
        <f t="shared" si="4"/>
        <v>0</v>
      </c>
      <c r="T41" s="87">
        <f t="shared" si="19"/>
        <v>-10.898754863813227</v>
      </c>
      <c r="U41" s="72">
        <f t="shared" si="20"/>
        <v>2.7985560810244313E-3</v>
      </c>
      <c r="V41" s="73">
        <f>previsi!L43</f>
        <v>10.898754863813227</v>
      </c>
      <c r="W41" s="73">
        <f t="shared" si="5"/>
        <v>0</v>
      </c>
      <c r="X41" s="88">
        <f t="shared" si="21"/>
        <v>-10.898754863813227</v>
      </c>
      <c r="Y41" s="74">
        <f t="shared" si="22"/>
        <v>2.7985560810244313E-3</v>
      </c>
      <c r="Z41" s="86">
        <f>previsi!N43</f>
        <v>11.417743190661476</v>
      </c>
      <c r="AA41" s="86">
        <f t="shared" si="6"/>
        <v>0</v>
      </c>
      <c r="AB41" s="87">
        <f t="shared" si="23"/>
        <v>-11.417743190661476</v>
      </c>
      <c r="AC41" s="72">
        <f t="shared" si="24"/>
        <v>2.7985560810244313E-3</v>
      </c>
      <c r="AD41" s="73">
        <f>previsi!P43</f>
        <v>11.417743190661476</v>
      </c>
      <c r="AE41" s="73">
        <f t="shared" si="7"/>
        <v>0</v>
      </c>
      <c r="AF41" s="88">
        <f t="shared" si="25"/>
        <v>-11.417743190661476</v>
      </c>
      <c r="AG41" s="74">
        <f t="shared" si="26"/>
        <v>2.7985560810244313E-3</v>
      </c>
      <c r="AH41" s="86">
        <f>previsi!R43</f>
        <v>10.379766536964979</v>
      </c>
      <c r="AI41" s="86">
        <f t="shared" si="8"/>
        <v>0</v>
      </c>
      <c r="AJ41" s="87">
        <f t="shared" si="27"/>
        <v>-10.379766536964979</v>
      </c>
      <c r="AK41" s="72">
        <f t="shared" si="28"/>
        <v>2.7985560810244313E-3</v>
      </c>
      <c r="AL41" s="73">
        <f>previsi!T43</f>
        <v>11.936731517509724</v>
      </c>
      <c r="AM41" s="73">
        <f t="shared" si="9"/>
        <v>0</v>
      </c>
      <c r="AN41" s="88">
        <f t="shared" si="29"/>
        <v>-11.936731517509724</v>
      </c>
      <c r="AO41" s="74">
        <f t="shared" si="30"/>
        <v>2.7985560810244313E-3</v>
      </c>
      <c r="AP41" s="86">
        <f>previsi!V43</f>
        <v>11.417743190661476</v>
      </c>
      <c r="AQ41" s="86">
        <f t="shared" si="10"/>
        <v>0</v>
      </c>
      <c r="AR41" s="87">
        <f t="shared" si="31"/>
        <v>-11.417743190661476</v>
      </c>
      <c r="AS41" s="72">
        <f t="shared" si="32"/>
        <v>2.7985560810244313E-3</v>
      </c>
      <c r="AT41" s="73">
        <f>previsi!X43</f>
        <v>10.379766536964979</v>
      </c>
      <c r="AU41" s="73">
        <f t="shared" si="11"/>
        <v>0</v>
      </c>
      <c r="AV41" s="88">
        <f t="shared" si="33"/>
        <v>-10.379766536964979</v>
      </c>
      <c r="AW41" s="74">
        <f t="shared" si="34"/>
        <v>2.7985560810244313E-3</v>
      </c>
      <c r="AX41" s="86">
        <f t="shared" si="35"/>
        <v>133.37999999999997</v>
      </c>
      <c r="AY41" s="86">
        <f t="shared" si="36"/>
        <v>0</v>
      </c>
      <c r="AZ41" s="87">
        <f t="shared" si="37"/>
        <v>-133.37999999999997</v>
      </c>
      <c r="BA41" s="72">
        <f t="shared" si="38"/>
        <v>2.7985560810244313E-3</v>
      </c>
    </row>
    <row r="42" spans="1:53">
      <c r="A42" s="96" t="str">
        <f>previsi!A44</f>
        <v>DONAL CONTRUCTION</v>
      </c>
      <c r="B42" s="86">
        <f>previsi!B44</f>
        <v>2.4163424124513617</v>
      </c>
      <c r="C42" s="86">
        <f t="shared" ref="C42:C73" si="39">SUMIFS(tonnageFC,nomsFC,$A42,moisFC,B$4)</f>
        <v>23.5</v>
      </c>
      <c r="D42" s="87">
        <f t="shared" si="12"/>
        <v>21.08365758754864</v>
      </c>
      <c r="E42" s="72">
        <f>previsi!C44</f>
        <v>5.6650932814259749E-4</v>
      </c>
      <c r="F42" s="73">
        <f>previsi!D44</f>
        <v>2.1011673151750974</v>
      </c>
      <c r="G42" s="73">
        <f t="shared" ref="G42:G73" si="40">SUMIFS(tonnageFC,nomsFC,$A42,moisFC,F$4)</f>
        <v>10</v>
      </c>
      <c r="H42" s="88">
        <f t="shared" si="13"/>
        <v>7.8988326848249031</v>
      </c>
      <c r="I42" s="74">
        <f t="shared" si="14"/>
        <v>5.6650932814259749E-4</v>
      </c>
      <c r="J42" s="86">
        <f>previsi!F44</f>
        <v>2.3112840466926068</v>
      </c>
      <c r="K42" s="86">
        <f t="shared" ref="K42:K73" si="41">SUMIFS(tonnageFC,nomsFC,$A42,moisFC,J$4)</f>
        <v>5</v>
      </c>
      <c r="L42" s="87">
        <f t="shared" si="15"/>
        <v>2.6887159533073932</v>
      </c>
      <c r="M42" s="72">
        <f t="shared" si="16"/>
        <v>5.6650932814259749E-4</v>
      </c>
      <c r="N42" s="73">
        <f>previsi!H44</f>
        <v>2.2062256809338519</v>
      </c>
      <c r="O42" s="73">
        <f t="shared" si="3"/>
        <v>0</v>
      </c>
      <c r="P42" s="88">
        <f t="shared" si="17"/>
        <v>-2.2062256809338519</v>
      </c>
      <c r="Q42" s="74">
        <f t="shared" si="18"/>
        <v>5.6650932814259749E-4</v>
      </c>
      <c r="R42" s="86">
        <f>previsi!J44</f>
        <v>2.2062256809338519</v>
      </c>
      <c r="S42" s="86">
        <f t="shared" si="4"/>
        <v>0</v>
      </c>
      <c r="T42" s="87">
        <f t="shared" si="19"/>
        <v>-2.2062256809338519</v>
      </c>
      <c r="U42" s="72">
        <f t="shared" si="20"/>
        <v>5.6650932814259749E-4</v>
      </c>
      <c r="V42" s="73">
        <f>previsi!L44</f>
        <v>2.2062256809338519</v>
      </c>
      <c r="W42" s="73">
        <f t="shared" si="5"/>
        <v>0</v>
      </c>
      <c r="X42" s="88">
        <f t="shared" si="21"/>
        <v>-2.2062256809338519</v>
      </c>
      <c r="Y42" s="74">
        <f t="shared" si="22"/>
        <v>5.6650932814259749E-4</v>
      </c>
      <c r="Z42" s="86">
        <f>previsi!N44</f>
        <v>2.3112840466926068</v>
      </c>
      <c r="AA42" s="86">
        <f t="shared" si="6"/>
        <v>0</v>
      </c>
      <c r="AB42" s="87">
        <f t="shared" si="23"/>
        <v>-2.3112840466926068</v>
      </c>
      <c r="AC42" s="72">
        <f t="shared" si="24"/>
        <v>5.6650932814259749E-4</v>
      </c>
      <c r="AD42" s="73">
        <f>previsi!P44</f>
        <v>2.3112840466926068</v>
      </c>
      <c r="AE42" s="73">
        <f t="shared" si="7"/>
        <v>0</v>
      </c>
      <c r="AF42" s="88">
        <f t="shared" si="25"/>
        <v>-2.3112840466926068</v>
      </c>
      <c r="AG42" s="74">
        <f t="shared" si="26"/>
        <v>5.6650932814259749E-4</v>
      </c>
      <c r="AH42" s="86">
        <f>previsi!R44</f>
        <v>2.1011673151750974</v>
      </c>
      <c r="AI42" s="86">
        <f t="shared" si="8"/>
        <v>0</v>
      </c>
      <c r="AJ42" s="87">
        <f t="shared" si="27"/>
        <v>-2.1011673151750974</v>
      </c>
      <c r="AK42" s="72">
        <f t="shared" si="28"/>
        <v>5.6650932814259749E-4</v>
      </c>
      <c r="AL42" s="73">
        <f>previsi!T44</f>
        <v>2.4163424124513617</v>
      </c>
      <c r="AM42" s="73">
        <f t="shared" si="9"/>
        <v>0</v>
      </c>
      <c r="AN42" s="88">
        <f t="shared" si="29"/>
        <v>-2.4163424124513617</v>
      </c>
      <c r="AO42" s="74">
        <f t="shared" si="30"/>
        <v>5.6650932814259749E-4</v>
      </c>
      <c r="AP42" s="86">
        <f>previsi!V44</f>
        <v>2.3112840466926068</v>
      </c>
      <c r="AQ42" s="86">
        <f t="shared" si="10"/>
        <v>0</v>
      </c>
      <c r="AR42" s="87">
        <f t="shared" si="31"/>
        <v>-2.3112840466926068</v>
      </c>
      <c r="AS42" s="72">
        <f t="shared" si="32"/>
        <v>5.6650932814259749E-4</v>
      </c>
      <c r="AT42" s="73">
        <f>previsi!X44</f>
        <v>2.1011673151750974</v>
      </c>
      <c r="AU42" s="73">
        <f t="shared" si="11"/>
        <v>0</v>
      </c>
      <c r="AV42" s="88">
        <f t="shared" si="33"/>
        <v>-2.1011673151750974</v>
      </c>
      <c r="AW42" s="74">
        <f t="shared" si="34"/>
        <v>5.6650932814259749E-4</v>
      </c>
      <c r="AX42" s="86">
        <f t="shared" si="35"/>
        <v>26.999999999999993</v>
      </c>
      <c r="AY42" s="86">
        <f t="shared" si="36"/>
        <v>38.5</v>
      </c>
      <c r="AZ42" s="87">
        <f t="shared" si="37"/>
        <v>11.500000000000007</v>
      </c>
      <c r="BA42" s="72">
        <f t="shared" si="38"/>
        <v>5.6650932814259749E-4</v>
      </c>
    </row>
    <row r="43" spans="1:53">
      <c r="A43" s="100" t="str">
        <f>previsi!A45</f>
        <v>DONGMO</v>
      </c>
      <c r="B43" s="86">
        <f>previsi!B45</f>
        <v>3.4070428015564196</v>
      </c>
      <c r="C43" s="86">
        <f t="shared" si="39"/>
        <v>7.5</v>
      </c>
      <c r="D43" s="87">
        <f t="shared" si="12"/>
        <v>4.09295719844358</v>
      </c>
      <c r="E43" s="72">
        <f>previsi!C45</f>
        <v>7.9877815268106244E-4</v>
      </c>
      <c r="F43" s="73">
        <f>previsi!D45</f>
        <v>2.9626459143968868</v>
      </c>
      <c r="G43" s="73">
        <f t="shared" si="40"/>
        <v>21.75</v>
      </c>
      <c r="H43" s="88">
        <f t="shared" si="13"/>
        <v>18.787354085603113</v>
      </c>
      <c r="I43" s="74">
        <f t="shared" si="14"/>
        <v>7.9877815268106244E-4</v>
      </c>
      <c r="J43" s="86">
        <f>previsi!F45</f>
        <v>3.2589105058365755</v>
      </c>
      <c r="K43" s="86">
        <f t="shared" si="41"/>
        <v>0</v>
      </c>
      <c r="L43" s="87">
        <f t="shared" si="15"/>
        <v>-3.2589105058365755</v>
      </c>
      <c r="M43" s="72">
        <f t="shared" si="16"/>
        <v>7.9877815268106244E-4</v>
      </c>
      <c r="N43" s="73">
        <f>previsi!H45</f>
        <v>3.1107782101167309</v>
      </c>
      <c r="O43" s="73">
        <f t="shared" si="3"/>
        <v>0</v>
      </c>
      <c r="P43" s="88">
        <f t="shared" si="17"/>
        <v>-3.1107782101167309</v>
      </c>
      <c r="Q43" s="74">
        <f t="shared" si="18"/>
        <v>7.9877815268106244E-4</v>
      </c>
      <c r="R43" s="86">
        <f>previsi!J45</f>
        <v>3.1107782101167309</v>
      </c>
      <c r="S43" s="86">
        <f t="shared" si="4"/>
        <v>0</v>
      </c>
      <c r="T43" s="87">
        <f t="shared" si="19"/>
        <v>-3.1107782101167309</v>
      </c>
      <c r="U43" s="72">
        <f t="shared" si="20"/>
        <v>7.9877815268106244E-4</v>
      </c>
      <c r="V43" s="73">
        <f>previsi!L45</f>
        <v>3.1107782101167309</v>
      </c>
      <c r="W43" s="73">
        <f t="shared" si="5"/>
        <v>0</v>
      </c>
      <c r="X43" s="88">
        <f t="shared" si="21"/>
        <v>-3.1107782101167309</v>
      </c>
      <c r="Y43" s="74">
        <f t="shared" si="22"/>
        <v>7.9877815268106244E-4</v>
      </c>
      <c r="Z43" s="86">
        <f>previsi!N45</f>
        <v>3.2589105058365755</v>
      </c>
      <c r="AA43" s="86">
        <f t="shared" si="6"/>
        <v>0</v>
      </c>
      <c r="AB43" s="87">
        <f t="shared" si="23"/>
        <v>-3.2589105058365755</v>
      </c>
      <c r="AC43" s="72">
        <f t="shared" si="24"/>
        <v>7.9877815268106244E-4</v>
      </c>
      <c r="AD43" s="73">
        <f>previsi!P45</f>
        <v>3.2589105058365755</v>
      </c>
      <c r="AE43" s="73">
        <f t="shared" si="7"/>
        <v>0</v>
      </c>
      <c r="AF43" s="88">
        <f t="shared" si="25"/>
        <v>-3.2589105058365755</v>
      </c>
      <c r="AG43" s="74">
        <f t="shared" si="26"/>
        <v>7.9877815268106244E-4</v>
      </c>
      <c r="AH43" s="86">
        <f>previsi!R45</f>
        <v>2.9626459143968868</v>
      </c>
      <c r="AI43" s="86">
        <f t="shared" si="8"/>
        <v>0</v>
      </c>
      <c r="AJ43" s="87">
        <f t="shared" si="27"/>
        <v>-2.9626459143968868</v>
      </c>
      <c r="AK43" s="72">
        <f t="shared" si="28"/>
        <v>7.9877815268106244E-4</v>
      </c>
      <c r="AL43" s="73">
        <f>previsi!T45</f>
        <v>3.4070428015564196</v>
      </c>
      <c r="AM43" s="73">
        <f t="shared" si="9"/>
        <v>0</v>
      </c>
      <c r="AN43" s="88">
        <f t="shared" si="29"/>
        <v>-3.4070428015564196</v>
      </c>
      <c r="AO43" s="74">
        <f t="shared" si="30"/>
        <v>7.9877815268106244E-4</v>
      </c>
      <c r="AP43" s="86">
        <f>previsi!V45</f>
        <v>3.2589105058365755</v>
      </c>
      <c r="AQ43" s="86">
        <f t="shared" si="10"/>
        <v>0</v>
      </c>
      <c r="AR43" s="87">
        <f t="shared" si="31"/>
        <v>-3.2589105058365755</v>
      </c>
      <c r="AS43" s="72">
        <f t="shared" si="32"/>
        <v>7.9877815268106244E-4</v>
      </c>
      <c r="AT43" s="73">
        <f>previsi!X45</f>
        <v>2.9626459143968868</v>
      </c>
      <c r="AU43" s="73">
        <f t="shared" si="11"/>
        <v>0</v>
      </c>
      <c r="AV43" s="88">
        <f t="shared" si="33"/>
        <v>-2.9626459143968868</v>
      </c>
      <c r="AW43" s="74">
        <f t="shared" si="34"/>
        <v>7.9877815268106244E-4</v>
      </c>
      <c r="AX43" s="86">
        <f t="shared" si="35"/>
        <v>38.069999999999993</v>
      </c>
      <c r="AY43" s="86">
        <f t="shared" si="36"/>
        <v>29.25</v>
      </c>
      <c r="AZ43" s="87">
        <f t="shared" si="37"/>
        <v>-8.8199999999999967</v>
      </c>
      <c r="BA43" s="72">
        <f t="shared" si="38"/>
        <v>7.9877815268106244E-4</v>
      </c>
    </row>
    <row r="44" spans="1:53">
      <c r="A44" s="96" t="str">
        <f>previsi!A46</f>
        <v>DONGMO DUCLAIR</v>
      </c>
      <c r="B44" s="86">
        <f>previsi!B46</f>
        <v>68.624124513618668</v>
      </c>
      <c r="C44" s="86">
        <f t="shared" si="39"/>
        <v>39.4</v>
      </c>
      <c r="D44" s="87">
        <f t="shared" si="12"/>
        <v>-29.224124513618669</v>
      </c>
      <c r="E44" s="72">
        <f>previsi!C46</f>
        <v>1.6088864919249768E-2</v>
      </c>
      <c r="F44" s="73">
        <f>previsi!D46</f>
        <v>59.673151750972757</v>
      </c>
      <c r="G44" s="73">
        <f t="shared" si="40"/>
        <v>40.5</v>
      </c>
      <c r="H44" s="88">
        <f t="shared" si="13"/>
        <v>-19.173151750972757</v>
      </c>
      <c r="I44" s="74">
        <f t="shared" si="14"/>
        <v>1.6088864919249768E-2</v>
      </c>
      <c r="J44" s="86">
        <f>previsi!F46</f>
        <v>65.640466926070033</v>
      </c>
      <c r="K44" s="86">
        <f t="shared" si="41"/>
        <v>17.5</v>
      </c>
      <c r="L44" s="87">
        <f t="shared" si="15"/>
        <v>-48.140466926070033</v>
      </c>
      <c r="M44" s="72">
        <f t="shared" si="16"/>
        <v>1.6088864919249768E-2</v>
      </c>
      <c r="N44" s="73">
        <f>previsi!H46</f>
        <v>62.656809338521391</v>
      </c>
      <c r="O44" s="73">
        <f t="shared" si="3"/>
        <v>0</v>
      </c>
      <c r="P44" s="88">
        <f t="shared" si="17"/>
        <v>-62.656809338521391</v>
      </c>
      <c r="Q44" s="74">
        <f t="shared" si="18"/>
        <v>1.6088864919249768E-2</v>
      </c>
      <c r="R44" s="86">
        <f>previsi!J46</f>
        <v>62.656809338521391</v>
      </c>
      <c r="S44" s="86">
        <f t="shared" si="4"/>
        <v>0</v>
      </c>
      <c r="T44" s="87">
        <f t="shared" si="19"/>
        <v>-62.656809338521391</v>
      </c>
      <c r="U44" s="72">
        <f t="shared" si="20"/>
        <v>1.6088864919249768E-2</v>
      </c>
      <c r="V44" s="73">
        <f>previsi!L46</f>
        <v>62.656809338521391</v>
      </c>
      <c r="W44" s="73">
        <f t="shared" si="5"/>
        <v>0</v>
      </c>
      <c r="X44" s="88">
        <f t="shared" si="21"/>
        <v>-62.656809338521391</v>
      </c>
      <c r="Y44" s="74">
        <f t="shared" si="22"/>
        <v>1.6088864919249768E-2</v>
      </c>
      <c r="Z44" s="86">
        <f>previsi!N46</f>
        <v>65.640466926070033</v>
      </c>
      <c r="AA44" s="86">
        <f t="shared" si="6"/>
        <v>0</v>
      </c>
      <c r="AB44" s="87">
        <f t="shared" si="23"/>
        <v>-65.640466926070033</v>
      </c>
      <c r="AC44" s="72">
        <f t="shared" si="24"/>
        <v>1.6088864919249768E-2</v>
      </c>
      <c r="AD44" s="73">
        <f>previsi!P46</f>
        <v>65.640466926070033</v>
      </c>
      <c r="AE44" s="73">
        <f t="shared" si="7"/>
        <v>0</v>
      </c>
      <c r="AF44" s="88">
        <f t="shared" si="25"/>
        <v>-65.640466926070033</v>
      </c>
      <c r="AG44" s="74">
        <f t="shared" si="26"/>
        <v>1.6088864919249768E-2</v>
      </c>
      <c r="AH44" s="86">
        <f>previsi!R46</f>
        <v>59.673151750972757</v>
      </c>
      <c r="AI44" s="86">
        <f t="shared" si="8"/>
        <v>0</v>
      </c>
      <c r="AJ44" s="87">
        <f t="shared" si="27"/>
        <v>-59.673151750972757</v>
      </c>
      <c r="AK44" s="72">
        <f t="shared" si="28"/>
        <v>1.6088864919249768E-2</v>
      </c>
      <c r="AL44" s="73">
        <f>previsi!T46</f>
        <v>68.624124513618668</v>
      </c>
      <c r="AM44" s="73">
        <f t="shared" si="9"/>
        <v>0</v>
      </c>
      <c r="AN44" s="88">
        <f t="shared" si="29"/>
        <v>-68.624124513618668</v>
      </c>
      <c r="AO44" s="74">
        <f t="shared" si="30"/>
        <v>1.6088864919249768E-2</v>
      </c>
      <c r="AP44" s="86">
        <f>previsi!V46</f>
        <v>65.640466926070033</v>
      </c>
      <c r="AQ44" s="86">
        <f t="shared" si="10"/>
        <v>0</v>
      </c>
      <c r="AR44" s="87">
        <f t="shared" si="31"/>
        <v>-65.640466926070033</v>
      </c>
      <c r="AS44" s="72">
        <f t="shared" si="32"/>
        <v>1.6088864919249768E-2</v>
      </c>
      <c r="AT44" s="73">
        <f>previsi!X46</f>
        <v>59.673151750972757</v>
      </c>
      <c r="AU44" s="73">
        <f t="shared" si="11"/>
        <v>0</v>
      </c>
      <c r="AV44" s="88">
        <f t="shared" si="33"/>
        <v>-59.673151750972757</v>
      </c>
      <c r="AW44" s="74">
        <f t="shared" si="34"/>
        <v>1.6088864919249768E-2</v>
      </c>
      <c r="AX44" s="86">
        <f t="shared" si="35"/>
        <v>766.80000000000007</v>
      </c>
      <c r="AY44" s="86">
        <f t="shared" si="36"/>
        <v>97.4</v>
      </c>
      <c r="AZ44" s="87">
        <f t="shared" si="37"/>
        <v>-669.4</v>
      </c>
      <c r="BA44" s="72">
        <f t="shared" si="38"/>
        <v>1.6088864919249768E-2</v>
      </c>
    </row>
    <row r="45" spans="1:53">
      <c r="A45" s="96" t="str">
        <f>previsi!A47</f>
        <v>DORCAS</v>
      </c>
      <c r="B45" s="86">
        <f>previsi!B47</f>
        <v>1.6914396887159531</v>
      </c>
      <c r="C45" s="86">
        <f t="shared" si="39"/>
        <v>0</v>
      </c>
      <c r="D45" s="87">
        <f t="shared" si="12"/>
        <v>-1.6914396887159531</v>
      </c>
      <c r="E45" s="72">
        <f>previsi!C47</f>
        <v>3.9655652969981824E-4</v>
      </c>
      <c r="F45" s="73">
        <f>previsi!D47</f>
        <v>1.470817120622568</v>
      </c>
      <c r="G45" s="73">
        <f t="shared" si="40"/>
        <v>0</v>
      </c>
      <c r="H45" s="88">
        <f t="shared" si="13"/>
        <v>-1.470817120622568</v>
      </c>
      <c r="I45" s="74">
        <f t="shared" si="14"/>
        <v>3.9655652969981824E-4</v>
      </c>
      <c r="J45" s="86">
        <f>previsi!F47</f>
        <v>1.6178988326848247</v>
      </c>
      <c r="K45" s="86">
        <f t="shared" si="41"/>
        <v>0</v>
      </c>
      <c r="L45" s="87">
        <f t="shared" si="15"/>
        <v>-1.6178988326848247</v>
      </c>
      <c r="M45" s="72">
        <f t="shared" si="16"/>
        <v>3.9655652969981824E-4</v>
      </c>
      <c r="N45" s="73">
        <f>previsi!H47</f>
        <v>1.5443579766536963</v>
      </c>
      <c r="O45" s="73">
        <f t="shared" si="3"/>
        <v>0</v>
      </c>
      <c r="P45" s="88">
        <f t="shared" si="17"/>
        <v>-1.5443579766536963</v>
      </c>
      <c r="Q45" s="74">
        <f t="shared" si="18"/>
        <v>3.9655652969981824E-4</v>
      </c>
      <c r="R45" s="86">
        <f>previsi!J47</f>
        <v>1.5443579766536963</v>
      </c>
      <c r="S45" s="86">
        <f t="shared" si="4"/>
        <v>0</v>
      </c>
      <c r="T45" s="87">
        <f t="shared" si="19"/>
        <v>-1.5443579766536963</v>
      </c>
      <c r="U45" s="72">
        <f t="shared" si="20"/>
        <v>3.9655652969981824E-4</v>
      </c>
      <c r="V45" s="73">
        <f>previsi!L47</f>
        <v>1.5443579766536963</v>
      </c>
      <c r="W45" s="73">
        <f t="shared" si="5"/>
        <v>0</v>
      </c>
      <c r="X45" s="88">
        <f t="shared" si="21"/>
        <v>-1.5443579766536963</v>
      </c>
      <c r="Y45" s="74">
        <f t="shared" si="22"/>
        <v>3.9655652969981824E-4</v>
      </c>
      <c r="Z45" s="86">
        <f>previsi!N47</f>
        <v>1.6178988326848247</v>
      </c>
      <c r="AA45" s="86">
        <f t="shared" si="6"/>
        <v>0</v>
      </c>
      <c r="AB45" s="87">
        <f t="shared" si="23"/>
        <v>-1.6178988326848247</v>
      </c>
      <c r="AC45" s="72">
        <f t="shared" si="24"/>
        <v>3.9655652969981824E-4</v>
      </c>
      <c r="AD45" s="73">
        <f>previsi!P47</f>
        <v>1.6178988326848247</v>
      </c>
      <c r="AE45" s="73">
        <f t="shared" si="7"/>
        <v>0</v>
      </c>
      <c r="AF45" s="88">
        <f t="shared" si="25"/>
        <v>-1.6178988326848247</v>
      </c>
      <c r="AG45" s="74">
        <f t="shared" si="26"/>
        <v>3.9655652969981824E-4</v>
      </c>
      <c r="AH45" s="86">
        <f>previsi!R47</f>
        <v>1.470817120622568</v>
      </c>
      <c r="AI45" s="86">
        <f t="shared" si="8"/>
        <v>0</v>
      </c>
      <c r="AJ45" s="87">
        <f t="shared" si="27"/>
        <v>-1.470817120622568</v>
      </c>
      <c r="AK45" s="72">
        <f t="shared" si="28"/>
        <v>3.9655652969981824E-4</v>
      </c>
      <c r="AL45" s="73">
        <f>previsi!T47</f>
        <v>1.6914396887159531</v>
      </c>
      <c r="AM45" s="73">
        <f t="shared" si="9"/>
        <v>0</v>
      </c>
      <c r="AN45" s="88">
        <f t="shared" si="29"/>
        <v>-1.6914396887159531</v>
      </c>
      <c r="AO45" s="74">
        <f t="shared" si="30"/>
        <v>3.9655652969981824E-4</v>
      </c>
      <c r="AP45" s="86">
        <f>previsi!V47</f>
        <v>1.6178988326848247</v>
      </c>
      <c r="AQ45" s="86">
        <f t="shared" si="10"/>
        <v>0</v>
      </c>
      <c r="AR45" s="87">
        <f t="shared" si="31"/>
        <v>-1.6178988326848247</v>
      </c>
      <c r="AS45" s="72">
        <f t="shared" si="32"/>
        <v>3.9655652969981824E-4</v>
      </c>
      <c r="AT45" s="73">
        <f>previsi!X47</f>
        <v>1.470817120622568</v>
      </c>
      <c r="AU45" s="73">
        <f t="shared" si="11"/>
        <v>0</v>
      </c>
      <c r="AV45" s="88">
        <f t="shared" si="33"/>
        <v>-1.470817120622568</v>
      </c>
      <c r="AW45" s="74">
        <f t="shared" si="34"/>
        <v>3.9655652969981824E-4</v>
      </c>
      <c r="AX45" s="86">
        <f t="shared" si="35"/>
        <v>18.899999999999995</v>
      </c>
      <c r="AY45" s="86">
        <f t="shared" si="36"/>
        <v>0</v>
      </c>
      <c r="AZ45" s="87">
        <f t="shared" si="37"/>
        <v>-18.899999999999995</v>
      </c>
      <c r="BA45" s="72">
        <f t="shared" si="38"/>
        <v>3.9655652969981824E-4</v>
      </c>
    </row>
    <row r="46" spans="1:53">
      <c r="A46" s="90" t="str">
        <f>previsi!A48</f>
        <v>ETS ANAN ET NANOU</v>
      </c>
      <c r="B46" s="86">
        <f>previsi!B48</f>
        <v>5.4126070038910497</v>
      </c>
      <c r="C46" s="86">
        <f t="shared" si="39"/>
        <v>24</v>
      </c>
      <c r="D46" s="87">
        <f t="shared" si="12"/>
        <v>18.587392996108949</v>
      </c>
      <c r="E46" s="72">
        <f>previsi!C48</f>
        <v>1.2689808950394183E-3</v>
      </c>
      <c r="F46" s="73">
        <f>previsi!D48</f>
        <v>4.7066147859922172</v>
      </c>
      <c r="G46" s="73">
        <f t="shared" si="40"/>
        <v>15</v>
      </c>
      <c r="H46" s="88">
        <f t="shared" si="13"/>
        <v>10.293385214007783</v>
      </c>
      <c r="I46" s="74">
        <f t="shared" si="14"/>
        <v>1.2689808950394183E-3</v>
      </c>
      <c r="J46" s="86">
        <f>previsi!F48</f>
        <v>5.1772762645914385</v>
      </c>
      <c r="K46" s="86">
        <f t="shared" si="41"/>
        <v>17.5</v>
      </c>
      <c r="L46" s="87">
        <f t="shared" si="15"/>
        <v>12.322723735408562</v>
      </c>
      <c r="M46" s="72">
        <f t="shared" si="16"/>
        <v>1.2689808950394183E-3</v>
      </c>
      <c r="N46" s="73">
        <f>previsi!H48</f>
        <v>4.9419455252918283</v>
      </c>
      <c r="O46" s="73">
        <f t="shared" si="3"/>
        <v>0</v>
      </c>
      <c r="P46" s="88">
        <f t="shared" si="17"/>
        <v>-4.9419455252918283</v>
      </c>
      <c r="Q46" s="74">
        <f t="shared" si="18"/>
        <v>1.2689808950394183E-3</v>
      </c>
      <c r="R46" s="86">
        <f>previsi!J48</f>
        <v>4.9419455252918283</v>
      </c>
      <c r="S46" s="86">
        <f t="shared" si="4"/>
        <v>0</v>
      </c>
      <c r="T46" s="87">
        <f t="shared" si="19"/>
        <v>-4.9419455252918283</v>
      </c>
      <c r="U46" s="72">
        <f t="shared" si="20"/>
        <v>1.2689808950394183E-3</v>
      </c>
      <c r="V46" s="73">
        <f>previsi!L48</f>
        <v>4.9419455252918283</v>
      </c>
      <c r="W46" s="73">
        <f t="shared" si="5"/>
        <v>0</v>
      </c>
      <c r="X46" s="88">
        <f t="shared" si="21"/>
        <v>-4.9419455252918283</v>
      </c>
      <c r="Y46" s="74">
        <f t="shared" si="22"/>
        <v>1.2689808950394183E-3</v>
      </c>
      <c r="Z46" s="86">
        <f>previsi!N48</f>
        <v>5.1772762645914385</v>
      </c>
      <c r="AA46" s="86">
        <f t="shared" si="6"/>
        <v>0</v>
      </c>
      <c r="AB46" s="87">
        <f t="shared" si="23"/>
        <v>-5.1772762645914385</v>
      </c>
      <c r="AC46" s="72">
        <f t="shared" si="24"/>
        <v>1.2689808950394183E-3</v>
      </c>
      <c r="AD46" s="73">
        <f>previsi!P48</f>
        <v>5.1772762645914385</v>
      </c>
      <c r="AE46" s="73">
        <f t="shared" si="7"/>
        <v>0</v>
      </c>
      <c r="AF46" s="88">
        <f t="shared" si="25"/>
        <v>-5.1772762645914385</v>
      </c>
      <c r="AG46" s="74">
        <f t="shared" si="26"/>
        <v>1.2689808950394183E-3</v>
      </c>
      <c r="AH46" s="86">
        <f>previsi!R48</f>
        <v>4.7066147859922172</v>
      </c>
      <c r="AI46" s="86">
        <f t="shared" si="8"/>
        <v>0</v>
      </c>
      <c r="AJ46" s="87">
        <f t="shared" si="27"/>
        <v>-4.7066147859922172</v>
      </c>
      <c r="AK46" s="72">
        <f t="shared" si="28"/>
        <v>1.2689808950394183E-3</v>
      </c>
      <c r="AL46" s="73">
        <f>previsi!T48</f>
        <v>5.4126070038910497</v>
      </c>
      <c r="AM46" s="73">
        <f t="shared" si="9"/>
        <v>0</v>
      </c>
      <c r="AN46" s="88">
        <f t="shared" si="29"/>
        <v>-5.4126070038910497</v>
      </c>
      <c r="AO46" s="74">
        <f t="shared" si="30"/>
        <v>1.2689808950394183E-3</v>
      </c>
      <c r="AP46" s="86">
        <f>previsi!V48</f>
        <v>5.1772762645914385</v>
      </c>
      <c r="AQ46" s="86">
        <f t="shared" si="10"/>
        <v>0</v>
      </c>
      <c r="AR46" s="87">
        <f t="shared" si="31"/>
        <v>-5.1772762645914385</v>
      </c>
      <c r="AS46" s="72">
        <f t="shared" si="32"/>
        <v>1.2689808950394183E-3</v>
      </c>
      <c r="AT46" s="73">
        <f>previsi!X48</f>
        <v>4.7066147859922172</v>
      </c>
      <c r="AU46" s="73">
        <f t="shared" si="11"/>
        <v>0</v>
      </c>
      <c r="AV46" s="88">
        <f t="shared" si="33"/>
        <v>-4.7066147859922172</v>
      </c>
      <c r="AW46" s="74">
        <f t="shared" si="34"/>
        <v>1.2689808950394183E-3</v>
      </c>
      <c r="AX46" s="86">
        <f t="shared" si="35"/>
        <v>60.47999999999999</v>
      </c>
      <c r="AY46" s="86">
        <f t="shared" si="36"/>
        <v>56.5</v>
      </c>
      <c r="AZ46" s="87">
        <f t="shared" si="37"/>
        <v>-3.9799999999999933</v>
      </c>
      <c r="BA46" s="72">
        <f t="shared" si="38"/>
        <v>1.2689808950394183E-3</v>
      </c>
    </row>
    <row r="47" spans="1:53">
      <c r="A47" s="90" t="str">
        <f>previsi!A49</f>
        <v>ETS FOKA</v>
      </c>
      <c r="B47" s="86">
        <f>previsi!B49</f>
        <v>2.3680155642023344</v>
      </c>
      <c r="C47" s="86">
        <f t="shared" si="39"/>
        <v>7</v>
      </c>
      <c r="D47" s="87">
        <f t="shared" si="12"/>
        <v>4.6319844357976656</v>
      </c>
      <c r="E47" s="72">
        <f>previsi!C49</f>
        <v>5.5517914157974559E-4</v>
      </c>
      <c r="F47" s="73">
        <f>previsi!D49</f>
        <v>2.0591439688715956</v>
      </c>
      <c r="G47" s="73">
        <f t="shared" si="40"/>
        <v>10</v>
      </c>
      <c r="H47" s="88">
        <f t="shared" si="13"/>
        <v>7.9408560311284049</v>
      </c>
      <c r="I47" s="74">
        <f t="shared" si="14"/>
        <v>5.5517914157974559E-4</v>
      </c>
      <c r="J47" s="86">
        <f>previsi!F49</f>
        <v>2.2650583657587551</v>
      </c>
      <c r="K47" s="86">
        <f t="shared" si="41"/>
        <v>15</v>
      </c>
      <c r="L47" s="87">
        <f t="shared" si="15"/>
        <v>12.734941634241245</v>
      </c>
      <c r="M47" s="72">
        <f t="shared" si="16"/>
        <v>5.5517914157974559E-4</v>
      </c>
      <c r="N47" s="73">
        <f>previsi!H49</f>
        <v>2.1621011673151749</v>
      </c>
      <c r="O47" s="73">
        <f t="shared" si="3"/>
        <v>0</v>
      </c>
      <c r="P47" s="88">
        <f t="shared" si="17"/>
        <v>-2.1621011673151749</v>
      </c>
      <c r="Q47" s="74">
        <f t="shared" si="18"/>
        <v>5.5517914157974559E-4</v>
      </c>
      <c r="R47" s="86">
        <f>previsi!J49</f>
        <v>2.1621011673151749</v>
      </c>
      <c r="S47" s="86">
        <f t="shared" si="4"/>
        <v>0</v>
      </c>
      <c r="T47" s="87">
        <f t="shared" si="19"/>
        <v>-2.1621011673151749</v>
      </c>
      <c r="U47" s="72">
        <f t="shared" si="20"/>
        <v>5.5517914157974559E-4</v>
      </c>
      <c r="V47" s="73">
        <f>previsi!L49</f>
        <v>2.1621011673151749</v>
      </c>
      <c r="W47" s="73">
        <f t="shared" si="5"/>
        <v>0</v>
      </c>
      <c r="X47" s="88">
        <f t="shared" si="21"/>
        <v>-2.1621011673151749</v>
      </c>
      <c r="Y47" s="74">
        <f t="shared" si="22"/>
        <v>5.5517914157974559E-4</v>
      </c>
      <c r="Z47" s="86">
        <f>previsi!N49</f>
        <v>2.2650583657587551</v>
      </c>
      <c r="AA47" s="86">
        <f t="shared" si="6"/>
        <v>0</v>
      </c>
      <c r="AB47" s="87">
        <f t="shared" si="23"/>
        <v>-2.2650583657587551</v>
      </c>
      <c r="AC47" s="72">
        <f t="shared" si="24"/>
        <v>5.5517914157974559E-4</v>
      </c>
      <c r="AD47" s="73">
        <f>previsi!P49</f>
        <v>2.2650583657587551</v>
      </c>
      <c r="AE47" s="73">
        <f t="shared" si="7"/>
        <v>0</v>
      </c>
      <c r="AF47" s="88">
        <f t="shared" si="25"/>
        <v>-2.2650583657587551</v>
      </c>
      <c r="AG47" s="74">
        <f t="shared" si="26"/>
        <v>5.5517914157974559E-4</v>
      </c>
      <c r="AH47" s="86">
        <f>previsi!R49</f>
        <v>2.0591439688715956</v>
      </c>
      <c r="AI47" s="86">
        <f t="shared" si="8"/>
        <v>0</v>
      </c>
      <c r="AJ47" s="87">
        <f t="shared" si="27"/>
        <v>-2.0591439688715956</v>
      </c>
      <c r="AK47" s="72">
        <f t="shared" si="28"/>
        <v>5.5517914157974559E-4</v>
      </c>
      <c r="AL47" s="73">
        <f>previsi!T49</f>
        <v>2.3680155642023344</v>
      </c>
      <c r="AM47" s="73">
        <f t="shared" si="9"/>
        <v>0</v>
      </c>
      <c r="AN47" s="88">
        <f t="shared" si="29"/>
        <v>-2.3680155642023344</v>
      </c>
      <c r="AO47" s="74">
        <f t="shared" si="30"/>
        <v>5.5517914157974559E-4</v>
      </c>
      <c r="AP47" s="86">
        <f>previsi!V49</f>
        <v>2.2650583657587551</v>
      </c>
      <c r="AQ47" s="86">
        <f t="shared" si="10"/>
        <v>0</v>
      </c>
      <c r="AR47" s="87">
        <f t="shared" si="31"/>
        <v>-2.2650583657587551</v>
      </c>
      <c r="AS47" s="72">
        <f t="shared" si="32"/>
        <v>5.5517914157974559E-4</v>
      </c>
      <c r="AT47" s="73">
        <f>previsi!X49</f>
        <v>2.0591439688715956</v>
      </c>
      <c r="AU47" s="73">
        <f t="shared" si="11"/>
        <v>0</v>
      </c>
      <c r="AV47" s="88">
        <f t="shared" si="33"/>
        <v>-2.0591439688715956</v>
      </c>
      <c r="AW47" s="74">
        <f t="shared" si="34"/>
        <v>5.5517914157974559E-4</v>
      </c>
      <c r="AX47" s="86">
        <f t="shared" si="35"/>
        <v>26.459999999999997</v>
      </c>
      <c r="AY47" s="86">
        <f t="shared" si="36"/>
        <v>32</v>
      </c>
      <c r="AZ47" s="87">
        <f t="shared" si="37"/>
        <v>5.5400000000000027</v>
      </c>
      <c r="BA47" s="72">
        <f t="shared" si="38"/>
        <v>5.5517914157974559E-4</v>
      </c>
    </row>
    <row r="48" spans="1:53">
      <c r="A48" s="99" t="str">
        <f>previsi!A50</f>
        <v>ETS KOPHA</v>
      </c>
      <c r="B48" s="86">
        <f>previsi!B50</f>
        <v>28.029571984435794</v>
      </c>
      <c r="C48" s="86">
        <f t="shared" si="39"/>
        <v>12.5</v>
      </c>
      <c r="D48" s="87">
        <f t="shared" si="12"/>
        <v>-15.529571984435794</v>
      </c>
      <c r="E48" s="72">
        <f>previsi!C50</f>
        <v>6.5715082064541309E-3</v>
      </c>
      <c r="F48" s="73">
        <f>previsi!D50</f>
        <v>24.373540856031127</v>
      </c>
      <c r="G48" s="73">
        <f t="shared" si="40"/>
        <v>2.5</v>
      </c>
      <c r="H48" s="88">
        <f t="shared" si="13"/>
        <v>-21.873540856031127</v>
      </c>
      <c r="I48" s="74">
        <f t="shared" si="14"/>
        <v>6.5715082064541309E-3</v>
      </c>
      <c r="J48" s="86">
        <f>previsi!F50</f>
        <v>26.810894941634238</v>
      </c>
      <c r="K48" s="86">
        <f t="shared" si="41"/>
        <v>0</v>
      </c>
      <c r="L48" s="87">
        <f t="shared" si="15"/>
        <v>-26.810894941634238</v>
      </c>
      <c r="M48" s="72">
        <f t="shared" si="16"/>
        <v>6.5715082064541309E-3</v>
      </c>
      <c r="N48" s="73">
        <f>previsi!H50</f>
        <v>25.592217898832683</v>
      </c>
      <c r="O48" s="73">
        <f t="shared" si="3"/>
        <v>0</v>
      </c>
      <c r="P48" s="88">
        <f t="shared" si="17"/>
        <v>-25.592217898832683</v>
      </c>
      <c r="Q48" s="74">
        <f t="shared" si="18"/>
        <v>6.5715082064541309E-3</v>
      </c>
      <c r="R48" s="86">
        <f>previsi!J50</f>
        <v>25.592217898832683</v>
      </c>
      <c r="S48" s="86">
        <f t="shared" si="4"/>
        <v>0</v>
      </c>
      <c r="T48" s="87">
        <f t="shared" si="19"/>
        <v>-25.592217898832683</v>
      </c>
      <c r="U48" s="72">
        <f t="shared" si="20"/>
        <v>6.5715082064541309E-3</v>
      </c>
      <c r="V48" s="73">
        <f>previsi!L50</f>
        <v>25.592217898832683</v>
      </c>
      <c r="W48" s="73">
        <f t="shared" si="5"/>
        <v>0</v>
      </c>
      <c r="X48" s="88">
        <f t="shared" si="21"/>
        <v>-25.592217898832683</v>
      </c>
      <c r="Y48" s="74">
        <f t="shared" si="22"/>
        <v>6.5715082064541309E-3</v>
      </c>
      <c r="Z48" s="86">
        <f>previsi!N50</f>
        <v>26.810894941634238</v>
      </c>
      <c r="AA48" s="86">
        <f t="shared" si="6"/>
        <v>0</v>
      </c>
      <c r="AB48" s="87">
        <f t="shared" si="23"/>
        <v>-26.810894941634238</v>
      </c>
      <c r="AC48" s="72">
        <f t="shared" si="24"/>
        <v>6.5715082064541309E-3</v>
      </c>
      <c r="AD48" s="73">
        <f>previsi!P50</f>
        <v>26.810894941634238</v>
      </c>
      <c r="AE48" s="73">
        <f t="shared" si="7"/>
        <v>0</v>
      </c>
      <c r="AF48" s="88">
        <f t="shared" si="25"/>
        <v>-26.810894941634238</v>
      </c>
      <c r="AG48" s="74">
        <f t="shared" si="26"/>
        <v>6.5715082064541309E-3</v>
      </c>
      <c r="AH48" s="86">
        <f>previsi!R50</f>
        <v>24.373540856031127</v>
      </c>
      <c r="AI48" s="86">
        <f t="shared" si="8"/>
        <v>0</v>
      </c>
      <c r="AJ48" s="87">
        <f t="shared" si="27"/>
        <v>-24.373540856031127</v>
      </c>
      <c r="AK48" s="72">
        <f t="shared" si="28"/>
        <v>6.5715082064541309E-3</v>
      </c>
      <c r="AL48" s="73">
        <f>previsi!T50</f>
        <v>28.029571984435794</v>
      </c>
      <c r="AM48" s="73">
        <f t="shared" si="9"/>
        <v>0</v>
      </c>
      <c r="AN48" s="88">
        <f t="shared" si="29"/>
        <v>-28.029571984435794</v>
      </c>
      <c r="AO48" s="74">
        <f t="shared" si="30"/>
        <v>6.5715082064541309E-3</v>
      </c>
      <c r="AP48" s="86">
        <f>previsi!V50</f>
        <v>26.810894941634238</v>
      </c>
      <c r="AQ48" s="86">
        <f t="shared" si="10"/>
        <v>0</v>
      </c>
      <c r="AR48" s="87">
        <f t="shared" si="31"/>
        <v>-26.810894941634238</v>
      </c>
      <c r="AS48" s="72">
        <f t="shared" si="32"/>
        <v>6.5715082064541309E-3</v>
      </c>
      <c r="AT48" s="73">
        <f>previsi!X50</f>
        <v>24.373540856031127</v>
      </c>
      <c r="AU48" s="73">
        <f t="shared" si="11"/>
        <v>0</v>
      </c>
      <c r="AV48" s="88">
        <f t="shared" si="33"/>
        <v>-24.373540856031127</v>
      </c>
      <c r="AW48" s="74">
        <f t="shared" si="34"/>
        <v>6.5715082064541309E-3</v>
      </c>
      <c r="AX48" s="86">
        <f t="shared" si="35"/>
        <v>313.2</v>
      </c>
      <c r="AY48" s="86">
        <f t="shared" si="36"/>
        <v>15</v>
      </c>
      <c r="AZ48" s="87">
        <f t="shared" si="37"/>
        <v>-298.2</v>
      </c>
      <c r="BA48" s="72">
        <f t="shared" si="38"/>
        <v>6.5715082064541309E-3</v>
      </c>
    </row>
    <row r="49" spans="1:53">
      <c r="A49" s="99" t="str">
        <f>previsi!A51</f>
        <v>ETS M C</v>
      </c>
      <c r="B49" s="86">
        <f>previsi!B51</f>
        <v>9.6653696498054469</v>
      </c>
      <c r="C49" s="86">
        <f t="shared" si="39"/>
        <v>35</v>
      </c>
      <c r="D49" s="87">
        <f t="shared" si="12"/>
        <v>25.334630350194551</v>
      </c>
      <c r="E49" s="72">
        <f>previsi!C51</f>
        <v>2.26603731257039E-3</v>
      </c>
      <c r="F49" s="73">
        <f>previsi!D51</f>
        <v>8.4046692607003894</v>
      </c>
      <c r="G49" s="73">
        <f t="shared" si="40"/>
        <v>28</v>
      </c>
      <c r="H49" s="88">
        <f t="shared" si="13"/>
        <v>19.595330739299612</v>
      </c>
      <c r="I49" s="74">
        <f t="shared" si="14"/>
        <v>2.26603731257039E-3</v>
      </c>
      <c r="J49" s="86">
        <f>previsi!F51</f>
        <v>9.2451361867704271</v>
      </c>
      <c r="K49" s="86">
        <f t="shared" si="41"/>
        <v>0</v>
      </c>
      <c r="L49" s="87">
        <f t="shared" si="15"/>
        <v>-9.2451361867704271</v>
      </c>
      <c r="M49" s="72">
        <f t="shared" si="16"/>
        <v>2.26603731257039E-3</v>
      </c>
      <c r="N49" s="73">
        <f>previsi!H51</f>
        <v>8.8249027237354074</v>
      </c>
      <c r="O49" s="73">
        <f t="shared" si="3"/>
        <v>0</v>
      </c>
      <c r="P49" s="88">
        <f t="shared" si="17"/>
        <v>-8.8249027237354074</v>
      </c>
      <c r="Q49" s="74">
        <f t="shared" si="18"/>
        <v>2.26603731257039E-3</v>
      </c>
      <c r="R49" s="86">
        <f>previsi!J51</f>
        <v>8.8249027237354074</v>
      </c>
      <c r="S49" s="86">
        <f t="shared" si="4"/>
        <v>0</v>
      </c>
      <c r="T49" s="87">
        <f t="shared" si="19"/>
        <v>-8.8249027237354074</v>
      </c>
      <c r="U49" s="72">
        <f t="shared" si="20"/>
        <v>2.26603731257039E-3</v>
      </c>
      <c r="V49" s="73">
        <f>previsi!L51</f>
        <v>8.8249027237354074</v>
      </c>
      <c r="W49" s="73">
        <f t="shared" si="5"/>
        <v>0</v>
      </c>
      <c r="X49" s="88">
        <f t="shared" si="21"/>
        <v>-8.8249027237354074</v>
      </c>
      <c r="Y49" s="74">
        <f t="shared" si="22"/>
        <v>2.26603731257039E-3</v>
      </c>
      <c r="Z49" s="86">
        <f>previsi!N51</f>
        <v>9.2451361867704271</v>
      </c>
      <c r="AA49" s="86">
        <f t="shared" si="6"/>
        <v>0</v>
      </c>
      <c r="AB49" s="87">
        <f t="shared" si="23"/>
        <v>-9.2451361867704271</v>
      </c>
      <c r="AC49" s="72">
        <f t="shared" si="24"/>
        <v>2.26603731257039E-3</v>
      </c>
      <c r="AD49" s="73">
        <f>previsi!P51</f>
        <v>9.2451361867704271</v>
      </c>
      <c r="AE49" s="73">
        <f t="shared" si="7"/>
        <v>0</v>
      </c>
      <c r="AF49" s="88">
        <f t="shared" si="25"/>
        <v>-9.2451361867704271</v>
      </c>
      <c r="AG49" s="74">
        <f t="shared" si="26"/>
        <v>2.26603731257039E-3</v>
      </c>
      <c r="AH49" s="86">
        <f>previsi!R51</f>
        <v>8.4046692607003894</v>
      </c>
      <c r="AI49" s="86">
        <f t="shared" si="8"/>
        <v>0</v>
      </c>
      <c r="AJ49" s="87">
        <f t="shared" si="27"/>
        <v>-8.4046692607003894</v>
      </c>
      <c r="AK49" s="72">
        <f t="shared" si="28"/>
        <v>2.26603731257039E-3</v>
      </c>
      <c r="AL49" s="73">
        <f>previsi!T51</f>
        <v>9.6653696498054469</v>
      </c>
      <c r="AM49" s="73">
        <f t="shared" si="9"/>
        <v>0</v>
      </c>
      <c r="AN49" s="88">
        <f t="shared" si="29"/>
        <v>-9.6653696498054469</v>
      </c>
      <c r="AO49" s="74">
        <f t="shared" si="30"/>
        <v>2.26603731257039E-3</v>
      </c>
      <c r="AP49" s="86">
        <f>previsi!V51</f>
        <v>9.2451361867704271</v>
      </c>
      <c r="AQ49" s="86">
        <f t="shared" si="10"/>
        <v>0</v>
      </c>
      <c r="AR49" s="87">
        <f t="shared" si="31"/>
        <v>-9.2451361867704271</v>
      </c>
      <c r="AS49" s="72">
        <f t="shared" si="32"/>
        <v>2.26603731257039E-3</v>
      </c>
      <c r="AT49" s="73">
        <f>previsi!X51</f>
        <v>8.4046692607003894</v>
      </c>
      <c r="AU49" s="73">
        <f t="shared" si="11"/>
        <v>0</v>
      </c>
      <c r="AV49" s="88">
        <f t="shared" si="33"/>
        <v>-8.4046692607003894</v>
      </c>
      <c r="AW49" s="74">
        <f t="shared" si="34"/>
        <v>2.26603731257039E-3</v>
      </c>
      <c r="AX49" s="86">
        <f t="shared" si="35"/>
        <v>107.99999999999997</v>
      </c>
      <c r="AY49" s="86">
        <f t="shared" si="36"/>
        <v>63</v>
      </c>
      <c r="AZ49" s="87">
        <f t="shared" si="37"/>
        <v>-44.999999999999986</v>
      </c>
      <c r="BA49" s="72">
        <f t="shared" si="38"/>
        <v>2.26603731257039E-3</v>
      </c>
    </row>
    <row r="50" spans="1:53">
      <c r="A50" s="90" t="str">
        <f>previsi!A52</f>
        <v>F H CONSTRUCTION</v>
      </c>
      <c r="B50" s="86">
        <f>previsi!B52</f>
        <v>15.077976653696496</v>
      </c>
      <c r="C50" s="86">
        <f t="shared" si="39"/>
        <v>27.5</v>
      </c>
      <c r="D50" s="87">
        <f t="shared" si="12"/>
        <v>12.422023346303504</v>
      </c>
      <c r="E50" s="72">
        <f>previsi!C52</f>
        <v>3.5350182076098083E-3</v>
      </c>
      <c r="F50" s="73">
        <f>previsi!D52</f>
        <v>13.111284046692607</v>
      </c>
      <c r="G50" s="73">
        <f t="shared" si="40"/>
        <v>40</v>
      </c>
      <c r="H50" s="88">
        <f t="shared" si="13"/>
        <v>26.888715953307393</v>
      </c>
      <c r="I50" s="74">
        <f t="shared" si="14"/>
        <v>3.5350182076098083E-3</v>
      </c>
      <c r="J50" s="86">
        <f>previsi!F52</f>
        <v>14.422412451361867</v>
      </c>
      <c r="K50" s="86">
        <f t="shared" si="41"/>
        <v>22.5</v>
      </c>
      <c r="L50" s="87">
        <f t="shared" si="15"/>
        <v>8.0775875486381334</v>
      </c>
      <c r="M50" s="72">
        <f t="shared" si="16"/>
        <v>3.5350182076098083E-3</v>
      </c>
      <c r="N50" s="73">
        <f>previsi!H52</f>
        <v>13.766848249027236</v>
      </c>
      <c r="O50" s="73">
        <f t="shared" si="3"/>
        <v>0</v>
      </c>
      <c r="P50" s="88">
        <f t="shared" si="17"/>
        <v>-13.766848249027236</v>
      </c>
      <c r="Q50" s="74">
        <f t="shared" si="18"/>
        <v>3.5350182076098083E-3</v>
      </c>
      <c r="R50" s="86">
        <f>previsi!J52</f>
        <v>13.766848249027236</v>
      </c>
      <c r="S50" s="86">
        <f t="shared" si="4"/>
        <v>0</v>
      </c>
      <c r="T50" s="87">
        <f t="shared" si="19"/>
        <v>-13.766848249027236</v>
      </c>
      <c r="U50" s="72">
        <f t="shared" si="20"/>
        <v>3.5350182076098083E-3</v>
      </c>
      <c r="V50" s="73">
        <f>previsi!L52</f>
        <v>13.766848249027236</v>
      </c>
      <c r="W50" s="73">
        <f t="shared" si="5"/>
        <v>0</v>
      </c>
      <c r="X50" s="88">
        <f t="shared" si="21"/>
        <v>-13.766848249027236</v>
      </c>
      <c r="Y50" s="74">
        <f t="shared" si="22"/>
        <v>3.5350182076098083E-3</v>
      </c>
      <c r="Z50" s="86">
        <f>previsi!N52</f>
        <v>14.422412451361867</v>
      </c>
      <c r="AA50" s="86">
        <f t="shared" si="6"/>
        <v>0</v>
      </c>
      <c r="AB50" s="87">
        <f t="shared" si="23"/>
        <v>-14.422412451361867</v>
      </c>
      <c r="AC50" s="72">
        <f t="shared" si="24"/>
        <v>3.5350182076098083E-3</v>
      </c>
      <c r="AD50" s="73">
        <f>previsi!P52</f>
        <v>14.422412451361867</v>
      </c>
      <c r="AE50" s="73">
        <f t="shared" si="7"/>
        <v>0</v>
      </c>
      <c r="AF50" s="88">
        <f t="shared" si="25"/>
        <v>-14.422412451361867</v>
      </c>
      <c r="AG50" s="74">
        <f t="shared" si="26"/>
        <v>3.5350182076098083E-3</v>
      </c>
      <c r="AH50" s="86">
        <f>previsi!R52</f>
        <v>13.111284046692607</v>
      </c>
      <c r="AI50" s="86">
        <f t="shared" si="8"/>
        <v>0</v>
      </c>
      <c r="AJ50" s="87">
        <f t="shared" si="27"/>
        <v>-13.111284046692607</v>
      </c>
      <c r="AK50" s="72">
        <f t="shared" si="28"/>
        <v>3.5350182076098083E-3</v>
      </c>
      <c r="AL50" s="73">
        <f>previsi!T52</f>
        <v>15.077976653696496</v>
      </c>
      <c r="AM50" s="73">
        <f t="shared" si="9"/>
        <v>0</v>
      </c>
      <c r="AN50" s="88">
        <f t="shared" si="29"/>
        <v>-15.077976653696496</v>
      </c>
      <c r="AO50" s="74">
        <f t="shared" si="30"/>
        <v>3.5350182076098083E-3</v>
      </c>
      <c r="AP50" s="86">
        <f>previsi!V52</f>
        <v>14.422412451361867</v>
      </c>
      <c r="AQ50" s="86">
        <f t="shared" si="10"/>
        <v>0</v>
      </c>
      <c r="AR50" s="87">
        <f t="shared" si="31"/>
        <v>-14.422412451361867</v>
      </c>
      <c r="AS50" s="72">
        <f t="shared" si="32"/>
        <v>3.5350182076098083E-3</v>
      </c>
      <c r="AT50" s="73">
        <f>previsi!X52</f>
        <v>13.111284046692607</v>
      </c>
      <c r="AU50" s="73">
        <f t="shared" si="11"/>
        <v>0</v>
      </c>
      <c r="AV50" s="88">
        <f t="shared" si="33"/>
        <v>-13.111284046692607</v>
      </c>
      <c r="AW50" s="74">
        <f t="shared" si="34"/>
        <v>3.5350182076098083E-3</v>
      </c>
      <c r="AX50" s="86">
        <f t="shared" si="35"/>
        <v>168.48000000000002</v>
      </c>
      <c r="AY50" s="86">
        <f t="shared" si="36"/>
        <v>90</v>
      </c>
      <c r="AZ50" s="87">
        <f t="shared" si="37"/>
        <v>-78.479999999999976</v>
      </c>
      <c r="BA50" s="72">
        <f t="shared" si="38"/>
        <v>3.5350182076098083E-3</v>
      </c>
    </row>
    <row r="51" spans="1:53">
      <c r="A51" s="96" t="str">
        <f>previsi!A53</f>
        <v>FOBADI METRO</v>
      </c>
      <c r="B51" s="86">
        <f>previsi!B53</f>
        <v>31.895719844357973</v>
      </c>
      <c r="C51" s="86">
        <f t="shared" si="39"/>
        <v>38.35</v>
      </c>
      <c r="D51" s="87">
        <f t="shared" si="12"/>
        <v>6.4542801556420279</v>
      </c>
      <c r="E51" s="72">
        <f>previsi!C53</f>
        <v>7.4779231314822869E-3</v>
      </c>
      <c r="F51" s="73">
        <f>previsi!D53</f>
        <v>27.735408560311281</v>
      </c>
      <c r="G51" s="73">
        <f t="shared" si="40"/>
        <v>37.5</v>
      </c>
      <c r="H51" s="88">
        <f t="shared" si="13"/>
        <v>9.7645914396887186</v>
      </c>
      <c r="I51" s="74">
        <f t="shared" si="14"/>
        <v>7.4779231314822869E-3</v>
      </c>
      <c r="J51" s="86">
        <f>previsi!F53</f>
        <v>30.508949416342411</v>
      </c>
      <c r="K51" s="86">
        <f t="shared" si="41"/>
        <v>10</v>
      </c>
      <c r="L51" s="87">
        <f t="shared" si="15"/>
        <v>-20.508949416342411</v>
      </c>
      <c r="M51" s="72">
        <f t="shared" si="16"/>
        <v>7.4779231314822869E-3</v>
      </c>
      <c r="N51" s="73">
        <f>previsi!H53</f>
        <v>29.122178988326844</v>
      </c>
      <c r="O51" s="73">
        <f t="shared" si="3"/>
        <v>0</v>
      </c>
      <c r="P51" s="88">
        <f t="shared" si="17"/>
        <v>-29.122178988326844</v>
      </c>
      <c r="Q51" s="74">
        <f t="shared" si="18"/>
        <v>7.4779231314822869E-3</v>
      </c>
      <c r="R51" s="86">
        <f>previsi!J53</f>
        <v>29.122178988326844</v>
      </c>
      <c r="S51" s="86">
        <f t="shared" si="4"/>
        <v>0</v>
      </c>
      <c r="T51" s="87">
        <f t="shared" si="19"/>
        <v>-29.122178988326844</v>
      </c>
      <c r="U51" s="72">
        <f t="shared" si="20"/>
        <v>7.4779231314822869E-3</v>
      </c>
      <c r="V51" s="73">
        <f>previsi!L53</f>
        <v>29.122178988326844</v>
      </c>
      <c r="W51" s="73">
        <f t="shared" si="5"/>
        <v>0</v>
      </c>
      <c r="X51" s="88">
        <f t="shared" si="21"/>
        <v>-29.122178988326844</v>
      </c>
      <c r="Y51" s="74">
        <f t="shared" si="22"/>
        <v>7.4779231314822869E-3</v>
      </c>
      <c r="Z51" s="86">
        <f>previsi!N53</f>
        <v>30.508949416342411</v>
      </c>
      <c r="AA51" s="86">
        <f t="shared" si="6"/>
        <v>0</v>
      </c>
      <c r="AB51" s="87">
        <f t="shared" si="23"/>
        <v>-30.508949416342411</v>
      </c>
      <c r="AC51" s="72">
        <f t="shared" si="24"/>
        <v>7.4779231314822869E-3</v>
      </c>
      <c r="AD51" s="73">
        <f>previsi!P53</f>
        <v>30.508949416342411</v>
      </c>
      <c r="AE51" s="73">
        <f t="shared" si="7"/>
        <v>0</v>
      </c>
      <c r="AF51" s="88">
        <f t="shared" si="25"/>
        <v>-30.508949416342411</v>
      </c>
      <c r="AG51" s="74">
        <f t="shared" si="26"/>
        <v>7.4779231314822869E-3</v>
      </c>
      <c r="AH51" s="86">
        <f>previsi!R53</f>
        <v>27.735408560311281</v>
      </c>
      <c r="AI51" s="86">
        <f t="shared" si="8"/>
        <v>0</v>
      </c>
      <c r="AJ51" s="87">
        <f t="shared" si="27"/>
        <v>-27.735408560311281</v>
      </c>
      <c r="AK51" s="72">
        <f t="shared" si="28"/>
        <v>7.4779231314822869E-3</v>
      </c>
      <c r="AL51" s="73">
        <f>previsi!T53</f>
        <v>31.895719844357973</v>
      </c>
      <c r="AM51" s="73">
        <f t="shared" si="9"/>
        <v>0</v>
      </c>
      <c r="AN51" s="88">
        <f t="shared" si="29"/>
        <v>-31.895719844357973</v>
      </c>
      <c r="AO51" s="74">
        <f t="shared" si="30"/>
        <v>7.4779231314822869E-3</v>
      </c>
      <c r="AP51" s="86">
        <f>previsi!V53</f>
        <v>30.508949416342411</v>
      </c>
      <c r="AQ51" s="86">
        <f t="shared" si="10"/>
        <v>0</v>
      </c>
      <c r="AR51" s="87">
        <f t="shared" si="31"/>
        <v>-30.508949416342411</v>
      </c>
      <c r="AS51" s="72">
        <f t="shared" si="32"/>
        <v>7.4779231314822869E-3</v>
      </c>
      <c r="AT51" s="73">
        <f>previsi!X53</f>
        <v>27.735408560311281</v>
      </c>
      <c r="AU51" s="73">
        <f t="shared" si="11"/>
        <v>0</v>
      </c>
      <c r="AV51" s="88">
        <f t="shared" si="33"/>
        <v>-27.735408560311281</v>
      </c>
      <c r="AW51" s="74">
        <f t="shared" si="34"/>
        <v>7.4779231314822869E-3</v>
      </c>
      <c r="AX51" s="86">
        <f t="shared" si="35"/>
        <v>356.4</v>
      </c>
      <c r="AY51" s="86">
        <f t="shared" si="36"/>
        <v>85.85</v>
      </c>
      <c r="AZ51" s="87">
        <f t="shared" si="37"/>
        <v>-270.54999999999995</v>
      </c>
      <c r="BA51" s="72">
        <f t="shared" si="38"/>
        <v>7.4779231314822869E-3</v>
      </c>
    </row>
    <row r="52" spans="1:53">
      <c r="A52" s="96" t="str">
        <f>previsi!A54</f>
        <v>FODOP ARI</v>
      </c>
      <c r="B52" s="86">
        <f>previsi!B54</f>
        <v>94.237354085603101</v>
      </c>
      <c r="C52" s="86">
        <f t="shared" si="39"/>
        <v>75</v>
      </c>
      <c r="D52" s="87">
        <f t="shared" si="12"/>
        <v>-19.237354085603101</v>
      </c>
      <c r="E52" s="72">
        <f>previsi!C54</f>
        <v>2.2093863797561304E-2</v>
      </c>
      <c r="F52" s="73">
        <f>previsi!D54</f>
        <v>81.945525291828801</v>
      </c>
      <c r="G52" s="73">
        <f t="shared" si="40"/>
        <v>105</v>
      </c>
      <c r="H52" s="88">
        <f t="shared" si="13"/>
        <v>23.054474708171199</v>
      </c>
      <c r="I52" s="74">
        <f t="shared" si="14"/>
        <v>2.2093863797561304E-2</v>
      </c>
      <c r="J52" s="86">
        <f>previsi!F54</f>
        <v>90.140077821011673</v>
      </c>
      <c r="K52" s="86">
        <f t="shared" si="41"/>
        <v>35</v>
      </c>
      <c r="L52" s="87">
        <f t="shared" si="15"/>
        <v>-55.140077821011673</v>
      </c>
      <c r="M52" s="72">
        <f t="shared" si="16"/>
        <v>2.2093863797561304E-2</v>
      </c>
      <c r="N52" s="73">
        <f>previsi!H54</f>
        <v>86.04280155642023</v>
      </c>
      <c r="O52" s="73">
        <f t="shared" si="3"/>
        <v>0</v>
      </c>
      <c r="P52" s="88">
        <f t="shared" si="17"/>
        <v>-86.04280155642023</v>
      </c>
      <c r="Q52" s="74">
        <f t="shared" si="18"/>
        <v>2.2093863797561304E-2</v>
      </c>
      <c r="R52" s="86">
        <f>previsi!J54</f>
        <v>86.04280155642023</v>
      </c>
      <c r="S52" s="86">
        <f t="shared" si="4"/>
        <v>0</v>
      </c>
      <c r="T52" s="87">
        <f t="shared" si="19"/>
        <v>-86.04280155642023</v>
      </c>
      <c r="U52" s="72">
        <f t="shared" si="20"/>
        <v>2.2093863797561304E-2</v>
      </c>
      <c r="V52" s="73">
        <f>previsi!L54</f>
        <v>86.04280155642023</v>
      </c>
      <c r="W52" s="73">
        <f t="shared" si="5"/>
        <v>0</v>
      </c>
      <c r="X52" s="88">
        <f t="shared" si="21"/>
        <v>-86.04280155642023</v>
      </c>
      <c r="Y52" s="74">
        <f t="shared" si="22"/>
        <v>2.2093863797561304E-2</v>
      </c>
      <c r="Z52" s="86">
        <f>previsi!N54</f>
        <v>90.140077821011673</v>
      </c>
      <c r="AA52" s="86">
        <f t="shared" si="6"/>
        <v>0</v>
      </c>
      <c r="AB52" s="87">
        <f t="shared" si="23"/>
        <v>-90.140077821011673</v>
      </c>
      <c r="AC52" s="72">
        <f t="shared" si="24"/>
        <v>2.2093863797561304E-2</v>
      </c>
      <c r="AD52" s="73">
        <f>previsi!P54</f>
        <v>90.140077821011673</v>
      </c>
      <c r="AE52" s="73">
        <f t="shared" si="7"/>
        <v>0</v>
      </c>
      <c r="AF52" s="88">
        <f t="shared" si="25"/>
        <v>-90.140077821011673</v>
      </c>
      <c r="AG52" s="74">
        <f t="shared" si="26"/>
        <v>2.2093863797561304E-2</v>
      </c>
      <c r="AH52" s="86">
        <f>previsi!R54</f>
        <v>81.945525291828801</v>
      </c>
      <c r="AI52" s="86">
        <f t="shared" si="8"/>
        <v>0</v>
      </c>
      <c r="AJ52" s="87">
        <f t="shared" si="27"/>
        <v>-81.945525291828801</v>
      </c>
      <c r="AK52" s="72">
        <f t="shared" si="28"/>
        <v>2.2093863797561304E-2</v>
      </c>
      <c r="AL52" s="73">
        <f>previsi!T54</f>
        <v>94.237354085603101</v>
      </c>
      <c r="AM52" s="73">
        <f t="shared" si="9"/>
        <v>0</v>
      </c>
      <c r="AN52" s="88">
        <f t="shared" si="29"/>
        <v>-94.237354085603101</v>
      </c>
      <c r="AO52" s="74">
        <f t="shared" si="30"/>
        <v>2.2093863797561304E-2</v>
      </c>
      <c r="AP52" s="86">
        <f>previsi!V54</f>
        <v>90.140077821011673</v>
      </c>
      <c r="AQ52" s="86">
        <f t="shared" si="10"/>
        <v>0</v>
      </c>
      <c r="AR52" s="87">
        <f t="shared" si="31"/>
        <v>-90.140077821011673</v>
      </c>
      <c r="AS52" s="72">
        <f t="shared" si="32"/>
        <v>2.2093863797561304E-2</v>
      </c>
      <c r="AT52" s="73">
        <f>previsi!X54</f>
        <v>81.945525291828801</v>
      </c>
      <c r="AU52" s="73">
        <f t="shared" si="11"/>
        <v>0</v>
      </c>
      <c r="AV52" s="88">
        <f t="shared" si="33"/>
        <v>-81.945525291828801</v>
      </c>
      <c r="AW52" s="74">
        <f t="shared" si="34"/>
        <v>2.2093863797561304E-2</v>
      </c>
      <c r="AX52" s="86">
        <f t="shared" si="35"/>
        <v>1053</v>
      </c>
      <c r="AY52" s="86">
        <f t="shared" si="36"/>
        <v>215</v>
      </c>
      <c r="AZ52" s="87">
        <f t="shared" si="37"/>
        <v>-838</v>
      </c>
      <c r="BA52" s="72">
        <f t="shared" si="38"/>
        <v>2.2093863797561304E-2</v>
      </c>
    </row>
    <row r="53" spans="1:53">
      <c r="A53" s="99" t="str">
        <f>previsi!A55</f>
        <v>FOKAM</v>
      </c>
      <c r="B53" s="86">
        <f>previsi!B55</f>
        <v>21.553774319066143</v>
      </c>
      <c r="C53" s="86">
        <f t="shared" si="39"/>
        <v>0</v>
      </c>
      <c r="D53" s="87">
        <f t="shared" si="12"/>
        <v>-21.553774319066143</v>
      </c>
      <c r="E53" s="72">
        <f>previsi!C55</f>
        <v>5.0532632070319694E-3</v>
      </c>
      <c r="F53" s="73">
        <f>previsi!D55</f>
        <v>18.742412451361865</v>
      </c>
      <c r="G53" s="73">
        <f t="shared" si="40"/>
        <v>11.5</v>
      </c>
      <c r="H53" s="88">
        <f t="shared" si="13"/>
        <v>-7.2424124513618651</v>
      </c>
      <c r="I53" s="74">
        <f t="shared" si="14"/>
        <v>5.0532632070319694E-3</v>
      </c>
      <c r="J53" s="86">
        <f>previsi!F55</f>
        <v>20.616653696498052</v>
      </c>
      <c r="K53" s="86">
        <f t="shared" si="41"/>
        <v>0</v>
      </c>
      <c r="L53" s="87">
        <f t="shared" si="15"/>
        <v>-20.616653696498052</v>
      </c>
      <c r="M53" s="72">
        <f t="shared" si="16"/>
        <v>5.0532632070319694E-3</v>
      </c>
      <c r="N53" s="73">
        <f>previsi!H55</f>
        <v>19.679533073929957</v>
      </c>
      <c r="O53" s="73">
        <f t="shared" si="3"/>
        <v>0</v>
      </c>
      <c r="P53" s="88">
        <f t="shared" si="17"/>
        <v>-19.679533073929957</v>
      </c>
      <c r="Q53" s="74">
        <f t="shared" si="18"/>
        <v>5.0532632070319694E-3</v>
      </c>
      <c r="R53" s="86">
        <f>previsi!J55</f>
        <v>19.679533073929957</v>
      </c>
      <c r="S53" s="86">
        <f t="shared" si="4"/>
        <v>0</v>
      </c>
      <c r="T53" s="87">
        <f t="shared" si="19"/>
        <v>-19.679533073929957</v>
      </c>
      <c r="U53" s="72">
        <f t="shared" si="20"/>
        <v>5.0532632070319694E-3</v>
      </c>
      <c r="V53" s="73">
        <f>previsi!L55</f>
        <v>19.679533073929957</v>
      </c>
      <c r="W53" s="73">
        <f t="shared" si="5"/>
        <v>0</v>
      </c>
      <c r="X53" s="88">
        <f t="shared" si="21"/>
        <v>-19.679533073929957</v>
      </c>
      <c r="Y53" s="74">
        <f t="shared" si="22"/>
        <v>5.0532632070319694E-3</v>
      </c>
      <c r="Z53" s="86">
        <f>previsi!N55</f>
        <v>20.616653696498052</v>
      </c>
      <c r="AA53" s="86">
        <f t="shared" si="6"/>
        <v>0</v>
      </c>
      <c r="AB53" s="87">
        <f t="shared" si="23"/>
        <v>-20.616653696498052</v>
      </c>
      <c r="AC53" s="72">
        <f t="shared" si="24"/>
        <v>5.0532632070319694E-3</v>
      </c>
      <c r="AD53" s="73">
        <f>previsi!P55</f>
        <v>20.616653696498052</v>
      </c>
      <c r="AE53" s="73">
        <f t="shared" si="7"/>
        <v>0</v>
      </c>
      <c r="AF53" s="88">
        <f t="shared" si="25"/>
        <v>-20.616653696498052</v>
      </c>
      <c r="AG53" s="74">
        <f t="shared" si="26"/>
        <v>5.0532632070319694E-3</v>
      </c>
      <c r="AH53" s="86">
        <f>previsi!R55</f>
        <v>18.742412451361865</v>
      </c>
      <c r="AI53" s="86">
        <f t="shared" si="8"/>
        <v>0</v>
      </c>
      <c r="AJ53" s="87">
        <f t="shared" si="27"/>
        <v>-18.742412451361865</v>
      </c>
      <c r="AK53" s="72">
        <f t="shared" si="28"/>
        <v>5.0532632070319694E-3</v>
      </c>
      <c r="AL53" s="73">
        <f>previsi!T55</f>
        <v>21.553774319066143</v>
      </c>
      <c r="AM53" s="73">
        <f t="shared" si="9"/>
        <v>0</v>
      </c>
      <c r="AN53" s="88">
        <f t="shared" si="29"/>
        <v>-21.553774319066143</v>
      </c>
      <c r="AO53" s="74">
        <f t="shared" si="30"/>
        <v>5.0532632070319694E-3</v>
      </c>
      <c r="AP53" s="86">
        <f>previsi!V55</f>
        <v>20.616653696498052</v>
      </c>
      <c r="AQ53" s="86">
        <f t="shared" si="10"/>
        <v>0</v>
      </c>
      <c r="AR53" s="87">
        <f t="shared" si="31"/>
        <v>-20.616653696498052</v>
      </c>
      <c r="AS53" s="72">
        <f t="shared" si="32"/>
        <v>5.0532632070319694E-3</v>
      </c>
      <c r="AT53" s="73">
        <f>previsi!X55</f>
        <v>18.742412451361865</v>
      </c>
      <c r="AU53" s="73">
        <f t="shared" si="11"/>
        <v>0</v>
      </c>
      <c r="AV53" s="88">
        <f t="shared" si="33"/>
        <v>-18.742412451361865</v>
      </c>
      <c r="AW53" s="74">
        <f t="shared" si="34"/>
        <v>5.0532632070319694E-3</v>
      </c>
      <c r="AX53" s="86">
        <f t="shared" si="35"/>
        <v>240.83999999999997</v>
      </c>
      <c r="AY53" s="86">
        <f t="shared" si="36"/>
        <v>11.5</v>
      </c>
      <c r="AZ53" s="87">
        <f t="shared" si="37"/>
        <v>-229.33999999999997</v>
      </c>
      <c r="BA53" s="72">
        <f t="shared" si="38"/>
        <v>5.0532632070319694E-3</v>
      </c>
    </row>
    <row r="54" spans="1:53">
      <c r="A54" s="96" t="str">
        <f>previsi!A56</f>
        <v>FOKEM NGODI</v>
      </c>
      <c r="B54" s="86">
        <f>previsi!B56</f>
        <v>80.947470817120603</v>
      </c>
      <c r="C54" s="86">
        <f t="shared" si="39"/>
        <v>42.5</v>
      </c>
      <c r="D54" s="87">
        <f t="shared" si="12"/>
        <v>-38.447470817120603</v>
      </c>
      <c r="E54" s="72">
        <f>previsi!C56</f>
        <v>1.8978062492777014E-2</v>
      </c>
      <c r="F54" s="73">
        <f>previsi!D56</f>
        <v>70.389105058365743</v>
      </c>
      <c r="G54" s="73">
        <f t="shared" si="40"/>
        <v>60</v>
      </c>
      <c r="H54" s="88">
        <f t="shared" si="13"/>
        <v>-10.389105058365743</v>
      </c>
      <c r="I54" s="74">
        <f t="shared" si="14"/>
        <v>1.8978062492777014E-2</v>
      </c>
      <c r="J54" s="86">
        <f>previsi!F56</f>
        <v>77.428015564202326</v>
      </c>
      <c r="K54" s="86">
        <f t="shared" si="41"/>
        <v>45</v>
      </c>
      <c r="L54" s="87">
        <f t="shared" si="15"/>
        <v>-32.428015564202326</v>
      </c>
      <c r="M54" s="72">
        <f t="shared" si="16"/>
        <v>1.8978062492777014E-2</v>
      </c>
      <c r="N54" s="73">
        <f>previsi!H56</f>
        <v>73.908560311284035</v>
      </c>
      <c r="O54" s="73">
        <f t="shared" si="3"/>
        <v>0</v>
      </c>
      <c r="P54" s="88">
        <f t="shared" si="17"/>
        <v>-73.908560311284035</v>
      </c>
      <c r="Q54" s="74">
        <f t="shared" si="18"/>
        <v>1.8978062492777014E-2</v>
      </c>
      <c r="R54" s="86">
        <f>previsi!J56</f>
        <v>73.908560311284035</v>
      </c>
      <c r="S54" s="86">
        <f t="shared" si="4"/>
        <v>0</v>
      </c>
      <c r="T54" s="87">
        <f t="shared" si="19"/>
        <v>-73.908560311284035</v>
      </c>
      <c r="U54" s="72">
        <f t="shared" si="20"/>
        <v>1.8978062492777014E-2</v>
      </c>
      <c r="V54" s="73">
        <f>previsi!L56</f>
        <v>73.908560311284035</v>
      </c>
      <c r="W54" s="73">
        <f t="shared" si="5"/>
        <v>0</v>
      </c>
      <c r="X54" s="88">
        <f t="shared" si="21"/>
        <v>-73.908560311284035</v>
      </c>
      <c r="Y54" s="74">
        <f t="shared" si="22"/>
        <v>1.8978062492777014E-2</v>
      </c>
      <c r="Z54" s="86">
        <f>previsi!N56</f>
        <v>77.428015564202326</v>
      </c>
      <c r="AA54" s="86">
        <f t="shared" si="6"/>
        <v>0</v>
      </c>
      <c r="AB54" s="87">
        <f t="shared" si="23"/>
        <v>-77.428015564202326</v>
      </c>
      <c r="AC54" s="72">
        <f t="shared" si="24"/>
        <v>1.8978062492777014E-2</v>
      </c>
      <c r="AD54" s="73">
        <f>previsi!P56</f>
        <v>77.428015564202326</v>
      </c>
      <c r="AE54" s="73">
        <f t="shared" si="7"/>
        <v>0</v>
      </c>
      <c r="AF54" s="88">
        <f t="shared" si="25"/>
        <v>-77.428015564202326</v>
      </c>
      <c r="AG54" s="74">
        <f t="shared" si="26"/>
        <v>1.8978062492777014E-2</v>
      </c>
      <c r="AH54" s="86">
        <f>previsi!R56</f>
        <v>70.389105058365743</v>
      </c>
      <c r="AI54" s="86">
        <f t="shared" si="8"/>
        <v>0</v>
      </c>
      <c r="AJ54" s="87">
        <f t="shared" si="27"/>
        <v>-70.389105058365743</v>
      </c>
      <c r="AK54" s="72">
        <f t="shared" si="28"/>
        <v>1.8978062492777014E-2</v>
      </c>
      <c r="AL54" s="73">
        <f>previsi!T56</f>
        <v>80.947470817120603</v>
      </c>
      <c r="AM54" s="73">
        <f t="shared" si="9"/>
        <v>0</v>
      </c>
      <c r="AN54" s="88">
        <f t="shared" si="29"/>
        <v>-80.947470817120603</v>
      </c>
      <c r="AO54" s="74">
        <f t="shared" si="30"/>
        <v>1.8978062492777014E-2</v>
      </c>
      <c r="AP54" s="86">
        <f>previsi!V56</f>
        <v>77.428015564202326</v>
      </c>
      <c r="AQ54" s="86">
        <f t="shared" si="10"/>
        <v>0</v>
      </c>
      <c r="AR54" s="87">
        <f t="shared" si="31"/>
        <v>-77.428015564202326</v>
      </c>
      <c r="AS54" s="72">
        <f t="shared" si="32"/>
        <v>1.8978062492777014E-2</v>
      </c>
      <c r="AT54" s="73">
        <f>previsi!X56</f>
        <v>70.389105058365743</v>
      </c>
      <c r="AU54" s="73">
        <f t="shared" si="11"/>
        <v>0</v>
      </c>
      <c r="AV54" s="88">
        <f t="shared" si="33"/>
        <v>-70.389105058365743</v>
      </c>
      <c r="AW54" s="74">
        <f t="shared" si="34"/>
        <v>1.8978062492777014E-2</v>
      </c>
      <c r="AX54" s="86">
        <f t="shared" si="35"/>
        <v>904.49999999999989</v>
      </c>
      <c r="AY54" s="86">
        <f t="shared" si="36"/>
        <v>147.5</v>
      </c>
      <c r="AZ54" s="87">
        <f t="shared" si="37"/>
        <v>-756.99999999999989</v>
      </c>
      <c r="BA54" s="72">
        <f t="shared" si="38"/>
        <v>1.8978062492777014E-2</v>
      </c>
    </row>
    <row r="55" spans="1:53">
      <c r="A55" s="99" t="str">
        <f>previsi!A57</f>
        <v>FOKOU DAKAR</v>
      </c>
      <c r="B55" s="86">
        <f>previsi!B57</f>
        <v>4.8326848249027234</v>
      </c>
      <c r="C55" s="86">
        <f t="shared" si="39"/>
        <v>0</v>
      </c>
      <c r="D55" s="87">
        <f t="shared" si="12"/>
        <v>-4.8326848249027234</v>
      </c>
      <c r="E55" s="72">
        <f>previsi!C57</f>
        <v>1.133018656285195E-3</v>
      </c>
      <c r="F55" s="73">
        <f>previsi!D57</f>
        <v>4.2023346303501947</v>
      </c>
      <c r="G55" s="73">
        <f t="shared" si="40"/>
        <v>0</v>
      </c>
      <c r="H55" s="88">
        <f t="shared" si="13"/>
        <v>-4.2023346303501947</v>
      </c>
      <c r="I55" s="74">
        <f t="shared" si="14"/>
        <v>1.133018656285195E-3</v>
      </c>
      <c r="J55" s="86">
        <f>previsi!F57</f>
        <v>4.6225680933852136</v>
      </c>
      <c r="K55" s="86">
        <f t="shared" si="41"/>
        <v>0</v>
      </c>
      <c r="L55" s="87">
        <f t="shared" si="15"/>
        <v>-4.6225680933852136</v>
      </c>
      <c r="M55" s="72">
        <f t="shared" si="16"/>
        <v>1.133018656285195E-3</v>
      </c>
      <c r="N55" s="73">
        <f>previsi!H57</f>
        <v>4.4124513618677037</v>
      </c>
      <c r="O55" s="73">
        <f t="shared" si="3"/>
        <v>0</v>
      </c>
      <c r="P55" s="88">
        <f t="shared" si="17"/>
        <v>-4.4124513618677037</v>
      </c>
      <c r="Q55" s="74">
        <f t="shared" si="18"/>
        <v>1.133018656285195E-3</v>
      </c>
      <c r="R55" s="86">
        <f>previsi!J57</f>
        <v>4.4124513618677037</v>
      </c>
      <c r="S55" s="86">
        <f t="shared" si="4"/>
        <v>0</v>
      </c>
      <c r="T55" s="87">
        <f t="shared" si="19"/>
        <v>-4.4124513618677037</v>
      </c>
      <c r="U55" s="72">
        <f t="shared" si="20"/>
        <v>1.133018656285195E-3</v>
      </c>
      <c r="V55" s="73">
        <f>previsi!L57</f>
        <v>4.4124513618677037</v>
      </c>
      <c r="W55" s="73">
        <f t="shared" si="5"/>
        <v>0</v>
      </c>
      <c r="X55" s="88">
        <f t="shared" si="21"/>
        <v>-4.4124513618677037</v>
      </c>
      <c r="Y55" s="74">
        <f t="shared" si="22"/>
        <v>1.133018656285195E-3</v>
      </c>
      <c r="Z55" s="86">
        <f>previsi!N57</f>
        <v>4.6225680933852136</v>
      </c>
      <c r="AA55" s="86">
        <f t="shared" si="6"/>
        <v>0</v>
      </c>
      <c r="AB55" s="87">
        <f t="shared" si="23"/>
        <v>-4.6225680933852136</v>
      </c>
      <c r="AC55" s="72">
        <f t="shared" si="24"/>
        <v>1.133018656285195E-3</v>
      </c>
      <c r="AD55" s="73">
        <f>previsi!P57</f>
        <v>4.6225680933852136</v>
      </c>
      <c r="AE55" s="73">
        <f t="shared" si="7"/>
        <v>0</v>
      </c>
      <c r="AF55" s="88">
        <f t="shared" si="25"/>
        <v>-4.6225680933852136</v>
      </c>
      <c r="AG55" s="74">
        <f t="shared" si="26"/>
        <v>1.133018656285195E-3</v>
      </c>
      <c r="AH55" s="86">
        <f>previsi!R57</f>
        <v>4.2023346303501947</v>
      </c>
      <c r="AI55" s="86">
        <f t="shared" si="8"/>
        <v>0</v>
      </c>
      <c r="AJ55" s="87">
        <f t="shared" si="27"/>
        <v>-4.2023346303501947</v>
      </c>
      <c r="AK55" s="72">
        <f t="shared" si="28"/>
        <v>1.133018656285195E-3</v>
      </c>
      <c r="AL55" s="73">
        <f>previsi!T57</f>
        <v>4.8326848249027234</v>
      </c>
      <c r="AM55" s="73">
        <f t="shared" si="9"/>
        <v>0</v>
      </c>
      <c r="AN55" s="88">
        <f t="shared" si="29"/>
        <v>-4.8326848249027234</v>
      </c>
      <c r="AO55" s="74">
        <f t="shared" si="30"/>
        <v>1.133018656285195E-3</v>
      </c>
      <c r="AP55" s="86">
        <f>previsi!V57</f>
        <v>4.6225680933852136</v>
      </c>
      <c r="AQ55" s="86">
        <f t="shared" si="10"/>
        <v>0</v>
      </c>
      <c r="AR55" s="87">
        <f t="shared" si="31"/>
        <v>-4.6225680933852136</v>
      </c>
      <c r="AS55" s="72">
        <f t="shared" si="32"/>
        <v>1.133018656285195E-3</v>
      </c>
      <c r="AT55" s="73">
        <f>previsi!X57</f>
        <v>4.2023346303501947</v>
      </c>
      <c r="AU55" s="73">
        <f t="shared" si="11"/>
        <v>0</v>
      </c>
      <c r="AV55" s="88">
        <f t="shared" si="33"/>
        <v>-4.2023346303501947</v>
      </c>
      <c r="AW55" s="74">
        <f t="shared" si="34"/>
        <v>1.133018656285195E-3</v>
      </c>
      <c r="AX55" s="86">
        <f t="shared" si="35"/>
        <v>53.999999999999986</v>
      </c>
      <c r="AY55" s="86">
        <f t="shared" si="36"/>
        <v>0</v>
      </c>
      <c r="AZ55" s="87">
        <f t="shared" si="37"/>
        <v>-53.999999999999986</v>
      </c>
      <c r="BA55" s="72">
        <f t="shared" si="38"/>
        <v>1.133018656285195E-3</v>
      </c>
    </row>
    <row r="56" spans="1:53">
      <c r="A56" s="99" t="str">
        <f>previsi!A58</f>
        <v xml:space="preserve">FOKOU SAMUEL </v>
      </c>
      <c r="B56" s="86">
        <f>previsi!B58</f>
        <v>5.5575875486381321</v>
      </c>
      <c r="C56" s="86">
        <f t="shared" si="39"/>
        <v>0</v>
      </c>
      <c r="D56" s="87">
        <f t="shared" si="12"/>
        <v>-5.5575875486381321</v>
      </c>
      <c r="E56" s="72">
        <f>previsi!C58</f>
        <v>1.3029714547279744E-3</v>
      </c>
      <c r="F56" s="73">
        <f>previsi!D58</f>
        <v>4.8326848249027243</v>
      </c>
      <c r="G56" s="73">
        <f t="shared" si="40"/>
        <v>0</v>
      </c>
      <c r="H56" s="88">
        <f t="shared" si="13"/>
        <v>-4.8326848249027243</v>
      </c>
      <c r="I56" s="74">
        <f t="shared" si="14"/>
        <v>1.3029714547279744E-3</v>
      </c>
      <c r="J56" s="86">
        <f>previsi!F58</f>
        <v>5.3159533073929968</v>
      </c>
      <c r="K56" s="86">
        <f t="shared" si="41"/>
        <v>0</v>
      </c>
      <c r="L56" s="87">
        <f t="shared" si="15"/>
        <v>-5.3159533073929968</v>
      </c>
      <c r="M56" s="72">
        <f t="shared" si="16"/>
        <v>1.3029714547279744E-3</v>
      </c>
      <c r="N56" s="73">
        <f>previsi!H58</f>
        <v>5.0743190661478605</v>
      </c>
      <c r="O56" s="73">
        <f t="shared" si="3"/>
        <v>0</v>
      </c>
      <c r="P56" s="88">
        <f t="shared" si="17"/>
        <v>-5.0743190661478605</v>
      </c>
      <c r="Q56" s="74">
        <f t="shared" si="18"/>
        <v>1.3029714547279744E-3</v>
      </c>
      <c r="R56" s="86">
        <f>previsi!J58</f>
        <v>5.0743190661478605</v>
      </c>
      <c r="S56" s="86">
        <f t="shared" si="4"/>
        <v>0</v>
      </c>
      <c r="T56" s="87">
        <f t="shared" si="19"/>
        <v>-5.0743190661478605</v>
      </c>
      <c r="U56" s="72">
        <f t="shared" si="20"/>
        <v>1.3029714547279744E-3</v>
      </c>
      <c r="V56" s="73">
        <f>previsi!L58</f>
        <v>5.0743190661478605</v>
      </c>
      <c r="W56" s="73">
        <f t="shared" si="5"/>
        <v>0</v>
      </c>
      <c r="X56" s="88">
        <f t="shared" si="21"/>
        <v>-5.0743190661478605</v>
      </c>
      <c r="Y56" s="74">
        <f t="shared" si="22"/>
        <v>1.3029714547279744E-3</v>
      </c>
      <c r="Z56" s="86">
        <f>previsi!N58</f>
        <v>5.3159533073929968</v>
      </c>
      <c r="AA56" s="86">
        <f t="shared" si="6"/>
        <v>0</v>
      </c>
      <c r="AB56" s="87">
        <f t="shared" si="23"/>
        <v>-5.3159533073929968</v>
      </c>
      <c r="AC56" s="72">
        <f t="shared" si="24"/>
        <v>1.3029714547279744E-3</v>
      </c>
      <c r="AD56" s="73">
        <f>previsi!P58</f>
        <v>5.3159533073929968</v>
      </c>
      <c r="AE56" s="73">
        <f t="shared" si="7"/>
        <v>0</v>
      </c>
      <c r="AF56" s="88">
        <f t="shared" si="25"/>
        <v>-5.3159533073929968</v>
      </c>
      <c r="AG56" s="74">
        <f t="shared" si="26"/>
        <v>1.3029714547279744E-3</v>
      </c>
      <c r="AH56" s="86">
        <f>previsi!R58</f>
        <v>4.8326848249027243</v>
      </c>
      <c r="AI56" s="86">
        <f t="shared" si="8"/>
        <v>0</v>
      </c>
      <c r="AJ56" s="87">
        <f t="shared" si="27"/>
        <v>-4.8326848249027243</v>
      </c>
      <c r="AK56" s="72">
        <f t="shared" si="28"/>
        <v>1.3029714547279744E-3</v>
      </c>
      <c r="AL56" s="73">
        <f>previsi!T58</f>
        <v>5.5575875486381321</v>
      </c>
      <c r="AM56" s="73">
        <f t="shared" si="9"/>
        <v>0</v>
      </c>
      <c r="AN56" s="88">
        <f t="shared" si="29"/>
        <v>-5.5575875486381321</v>
      </c>
      <c r="AO56" s="74">
        <f t="shared" si="30"/>
        <v>1.3029714547279744E-3</v>
      </c>
      <c r="AP56" s="86">
        <f>previsi!V58</f>
        <v>5.3159533073929968</v>
      </c>
      <c r="AQ56" s="86">
        <f t="shared" si="10"/>
        <v>0</v>
      </c>
      <c r="AR56" s="87">
        <f t="shared" si="31"/>
        <v>-5.3159533073929968</v>
      </c>
      <c r="AS56" s="72">
        <f t="shared" si="32"/>
        <v>1.3029714547279744E-3</v>
      </c>
      <c r="AT56" s="73">
        <f>previsi!X58</f>
        <v>4.8326848249027243</v>
      </c>
      <c r="AU56" s="73">
        <f t="shared" si="11"/>
        <v>0</v>
      </c>
      <c r="AV56" s="88">
        <f t="shared" si="33"/>
        <v>-4.8326848249027243</v>
      </c>
      <c r="AW56" s="74">
        <f t="shared" si="34"/>
        <v>1.3029714547279744E-3</v>
      </c>
      <c r="AX56" s="86">
        <f t="shared" si="35"/>
        <v>62.100000000000009</v>
      </c>
      <c r="AY56" s="86">
        <f t="shared" si="36"/>
        <v>0</v>
      </c>
      <c r="AZ56" s="87">
        <f t="shared" si="37"/>
        <v>-62.100000000000009</v>
      </c>
      <c r="BA56" s="72">
        <f t="shared" si="38"/>
        <v>1.3029714547279744E-3</v>
      </c>
    </row>
    <row r="57" spans="1:53">
      <c r="A57" s="99" t="str">
        <f>previsi!A59</f>
        <v>FONGANG GUYZO</v>
      </c>
      <c r="B57" s="86">
        <f>previsi!B59</f>
        <v>25.516575875486378</v>
      </c>
      <c r="C57" s="86">
        <f t="shared" si="39"/>
        <v>22.5</v>
      </c>
      <c r="D57" s="87">
        <f t="shared" si="12"/>
        <v>-3.0165758754863781</v>
      </c>
      <c r="E57" s="72">
        <f>previsi!C59</f>
        <v>5.98233850518583E-3</v>
      </c>
      <c r="F57" s="73">
        <f>previsi!D59</f>
        <v>22.18832684824903</v>
      </c>
      <c r="G57" s="73">
        <f t="shared" si="40"/>
        <v>10</v>
      </c>
      <c r="H57" s="88">
        <f t="shared" si="13"/>
        <v>-12.18832684824903</v>
      </c>
      <c r="I57" s="74">
        <f t="shared" si="14"/>
        <v>5.98233850518583E-3</v>
      </c>
      <c r="J57" s="86">
        <f>previsi!F59</f>
        <v>24.40715953307393</v>
      </c>
      <c r="K57" s="86">
        <f t="shared" si="41"/>
        <v>0</v>
      </c>
      <c r="L57" s="87">
        <f t="shared" si="15"/>
        <v>-24.40715953307393</v>
      </c>
      <c r="M57" s="72">
        <f t="shared" si="16"/>
        <v>5.98233850518583E-3</v>
      </c>
      <c r="N57" s="73">
        <f>previsi!H59</f>
        <v>23.297743190661478</v>
      </c>
      <c r="O57" s="73">
        <f t="shared" si="3"/>
        <v>0</v>
      </c>
      <c r="P57" s="88">
        <f t="shared" si="17"/>
        <v>-23.297743190661478</v>
      </c>
      <c r="Q57" s="74">
        <f t="shared" si="18"/>
        <v>5.98233850518583E-3</v>
      </c>
      <c r="R57" s="86">
        <f>previsi!J59</f>
        <v>23.297743190661478</v>
      </c>
      <c r="S57" s="86">
        <f t="shared" si="4"/>
        <v>0</v>
      </c>
      <c r="T57" s="87">
        <f t="shared" si="19"/>
        <v>-23.297743190661478</v>
      </c>
      <c r="U57" s="72">
        <f t="shared" si="20"/>
        <v>5.98233850518583E-3</v>
      </c>
      <c r="V57" s="73">
        <f>previsi!L59</f>
        <v>23.297743190661478</v>
      </c>
      <c r="W57" s="73">
        <f t="shared" si="5"/>
        <v>0</v>
      </c>
      <c r="X57" s="88">
        <f t="shared" si="21"/>
        <v>-23.297743190661478</v>
      </c>
      <c r="Y57" s="74">
        <f t="shared" si="22"/>
        <v>5.98233850518583E-3</v>
      </c>
      <c r="Z57" s="86">
        <f>previsi!N59</f>
        <v>24.40715953307393</v>
      </c>
      <c r="AA57" s="86">
        <f t="shared" si="6"/>
        <v>0</v>
      </c>
      <c r="AB57" s="87">
        <f t="shared" si="23"/>
        <v>-24.40715953307393</v>
      </c>
      <c r="AC57" s="72">
        <f t="shared" si="24"/>
        <v>5.98233850518583E-3</v>
      </c>
      <c r="AD57" s="73">
        <f>previsi!P59</f>
        <v>24.40715953307393</v>
      </c>
      <c r="AE57" s="73">
        <f t="shared" si="7"/>
        <v>0</v>
      </c>
      <c r="AF57" s="88">
        <f t="shared" si="25"/>
        <v>-24.40715953307393</v>
      </c>
      <c r="AG57" s="74">
        <f t="shared" si="26"/>
        <v>5.98233850518583E-3</v>
      </c>
      <c r="AH57" s="86">
        <f>previsi!R59</f>
        <v>22.18832684824903</v>
      </c>
      <c r="AI57" s="86">
        <f t="shared" si="8"/>
        <v>0</v>
      </c>
      <c r="AJ57" s="87">
        <f t="shared" si="27"/>
        <v>-22.18832684824903</v>
      </c>
      <c r="AK57" s="72">
        <f t="shared" si="28"/>
        <v>5.98233850518583E-3</v>
      </c>
      <c r="AL57" s="73">
        <f>previsi!T59</f>
        <v>25.516575875486378</v>
      </c>
      <c r="AM57" s="73">
        <f t="shared" si="9"/>
        <v>0</v>
      </c>
      <c r="AN57" s="88">
        <f t="shared" si="29"/>
        <v>-25.516575875486378</v>
      </c>
      <c r="AO57" s="74">
        <f t="shared" si="30"/>
        <v>5.98233850518583E-3</v>
      </c>
      <c r="AP57" s="86">
        <f>previsi!V59</f>
        <v>24.40715953307393</v>
      </c>
      <c r="AQ57" s="86">
        <f t="shared" si="10"/>
        <v>0</v>
      </c>
      <c r="AR57" s="87">
        <f t="shared" si="31"/>
        <v>-24.40715953307393</v>
      </c>
      <c r="AS57" s="72">
        <f t="shared" si="32"/>
        <v>5.98233850518583E-3</v>
      </c>
      <c r="AT57" s="73">
        <f>previsi!X59</f>
        <v>22.18832684824903</v>
      </c>
      <c r="AU57" s="73">
        <f t="shared" si="11"/>
        <v>0</v>
      </c>
      <c r="AV57" s="88">
        <f t="shared" si="33"/>
        <v>-22.18832684824903</v>
      </c>
      <c r="AW57" s="74">
        <f t="shared" si="34"/>
        <v>5.98233850518583E-3</v>
      </c>
      <c r="AX57" s="86">
        <f t="shared" si="35"/>
        <v>285.11999999999995</v>
      </c>
      <c r="AY57" s="86">
        <f t="shared" si="36"/>
        <v>32.5</v>
      </c>
      <c r="AZ57" s="87">
        <f t="shared" si="37"/>
        <v>-252.62</v>
      </c>
      <c r="BA57" s="72">
        <f t="shared" si="38"/>
        <v>5.98233850518583E-3</v>
      </c>
    </row>
    <row r="58" spans="1:53">
      <c r="A58" s="96" t="str">
        <f>previsi!A60</f>
        <v>FONKOU AMEDE</v>
      </c>
      <c r="B58" s="86">
        <f>previsi!B60</f>
        <v>18.315875486381319</v>
      </c>
      <c r="C58" s="86">
        <f t="shared" si="39"/>
        <v>18.5</v>
      </c>
      <c r="D58" s="87">
        <f t="shared" si="12"/>
        <v>0.18412451361868065</v>
      </c>
      <c r="E58" s="72">
        <f>previsi!C60</f>
        <v>4.2941407073208886E-3</v>
      </c>
      <c r="F58" s="73">
        <f>previsi!D60</f>
        <v>15.926848249027236</v>
      </c>
      <c r="G58" s="73">
        <f t="shared" si="40"/>
        <v>25</v>
      </c>
      <c r="H58" s="88">
        <f t="shared" si="13"/>
        <v>9.0731517509727642</v>
      </c>
      <c r="I58" s="74">
        <f t="shared" si="14"/>
        <v>4.2941407073208886E-3</v>
      </c>
      <c r="J58" s="86">
        <f>previsi!F60</f>
        <v>17.519533073929956</v>
      </c>
      <c r="K58" s="86">
        <f t="shared" si="41"/>
        <v>17</v>
      </c>
      <c r="L58" s="87">
        <f t="shared" si="15"/>
        <v>-0.5195330739299564</v>
      </c>
      <c r="M58" s="72">
        <f t="shared" si="16"/>
        <v>4.2941407073208886E-3</v>
      </c>
      <c r="N58" s="73">
        <f>previsi!H60</f>
        <v>16.723190661478597</v>
      </c>
      <c r="O58" s="73">
        <f t="shared" si="3"/>
        <v>0</v>
      </c>
      <c r="P58" s="88">
        <f t="shared" si="17"/>
        <v>-16.723190661478597</v>
      </c>
      <c r="Q58" s="74">
        <f t="shared" si="18"/>
        <v>4.2941407073208886E-3</v>
      </c>
      <c r="R58" s="86">
        <f>previsi!J60</f>
        <v>16.723190661478597</v>
      </c>
      <c r="S58" s="86">
        <f t="shared" si="4"/>
        <v>0</v>
      </c>
      <c r="T58" s="87">
        <f t="shared" si="19"/>
        <v>-16.723190661478597</v>
      </c>
      <c r="U58" s="72">
        <f t="shared" si="20"/>
        <v>4.2941407073208886E-3</v>
      </c>
      <c r="V58" s="73">
        <f>previsi!L60</f>
        <v>16.723190661478597</v>
      </c>
      <c r="W58" s="73">
        <f t="shared" si="5"/>
        <v>0</v>
      </c>
      <c r="X58" s="88">
        <f t="shared" si="21"/>
        <v>-16.723190661478597</v>
      </c>
      <c r="Y58" s="74">
        <f t="shared" si="22"/>
        <v>4.2941407073208886E-3</v>
      </c>
      <c r="Z58" s="86">
        <f>previsi!N60</f>
        <v>17.519533073929956</v>
      </c>
      <c r="AA58" s="86">
        <f t="shared" si="6"/>
        <v>0</v>
      </c>
      <c r="AB58" s="87">
        <f t="shared" si="23"/>
        <v>-17.519533073929956</v>
      </c>
      <c r="AC58" s="72">
        <f t="shared" si="24"/>
        <v>4.2941407073208886E-3</v>
      </c>
      <c r="AD58" s="73">
        <f>previsi!P60</f>
        <v>17.519533073929956</v>
      </c>
      <c r="AE58" s="73">
        <f t="shared" si="7"/>
        <v>0</v>
      </c>
      <c r="AF58" s="88">
        <f t="shared" si="25"/>
        <v>-17.519533073929956</v>
      </c>
      <c r="AG58" s="74">
        <f t="shared" si="26"/>
        <v>4.2941407073208886E-3</v>
      </c>
      <c r="AH58" s="86">
        <f>previsi!R60</f>
        <v>15.926848249027236</v>
      </c>
      <c r="AI58" s="86">
        <f t="shared" si="8"/>
        <v>0</v>
      </c>
      <c r="AJ58" s="87">
        <f t="shared" si="27"/>
        <v>-15.926848249027236</v>
      </c>
      <c r="AK58" s="72">
        <f t="shared" si="28"/>
        <v>4.2941407073208886E-3</v>
      </c>
      <c r="AL58" s="73">
        <f>previsi!T60</f>
        <v>18.315875486381319</v>
      </c>
      <c r="AM58" s="73">
        <f t="shared" si="9"/>
        <v>0</v>
      </c>
      <c r="AN58" s="88">
        <f t="shared" si="29"/>
        <v>-18.315875486381319</v>
      </c>
      <c r="AO58" s="74">
        <f t="shared" si="30"/>
        <v>4.2941407073208886E-3</v>
      </c>
      <c r="AP58" s="86">
        <f>previsi!V60</f>
        <v>17.519533073929956</v>
      </c>
      <c r="AQ58" s="86">
        <f t="shared" si="10"/>
        <v>0</v>
      </c>
      <c r="AR58" s="87">
        <f t="shared" si="31"/>
        <v>-17.519533073929956</v>
      </c>
      <c r="AS58" s="72">
        <f t="shared" si="32"/>
        <v>4.2941407073208886E-3</v>
      </c>
      <c r="AT58" s="73">
        <f>previsi!X60</f>
        <v>15.926848249027236</v>
      </c>
      <c r="AU58" s="73">
        <f t="shared" si="11"/>
        <v>0</v>
      </c>
      <c r="AV58" s="88">
        <f t="shared" si="33"/>
        <v>-15.926848249027236</v>
      </c>
      <c r="AW58" s="74">
        <f t="shared" si="34"/>
        <v>4.2941407073208886E-3</v>
      </c>
      <c r="AX58" s="86">
        <f t="shared" si="35"/>
        <v>204.65999999999997</v>
      </c>
      <c r="AY58" s="86">
        <f t="shared" si="36"/>
        <v>60.5</v>
      </c>
      <c r="AZ58" s="87">
        <f t="shared" si="37"/>
        <v>-144.15999999999997</v>
      </c>
      <c r="BA58" s="72">
        <f t="shared" si="38"/>
        <v>4.2941407073208886E-3</v>
      </c>
    </row>
    <row r="59" spans="1:53">
      <c r="A59" s="99" t="str">
        <f>previsi!A61</f>
        <v>FRABRICE JAPOMA</v>
      </c>
      <c r="B59" s="86">
        <f>previsi!B61</f>
        <v>33.82879377431906</v>
      </c>
      <c r="C59" s="86">
        <f t="shared" si="39"/>
        <v>26.5</v>
      </c>
      <c r="D59" s="87">
        <f t="shared" si="12"/>
        <v>-7.3287937743190597</v>
      </c>
      <c r="E59" s="72">
        <f>previsi!C61</f>
        <v>7.931130593996364E-3</v>
      </c>
      <c r="F59" s="73">
        <f>previsi!D61</f>
        <v>29.416342412451357</v>
      </c>
      <c r="G59" s="73">
        <f t="shared" si="40"/>
        <v>90</v>
      </c>
      <c r="H59" s="88">
        <f t="shared" si="13"/>
        <v>60.583657587548643</v>
      </c>
      <c r="I59" s="74">
        <f t="shared" si="14"/>
        <v>7.931130593996364E-3</v>
      </c>
      <c r="J59" s="86">
        <f>previsi!F61</f>
        <v>32.35797665369649</v>
      </c>
      <c r="K59" s="86">
        <f t="shared" si="41"/>
        <v>0</v>
      </c>
      <c r="L59" s="87">
        <f t="shared" si="15"/>
        <v>-32.35797665369649</v>
      </c>
      <c r="M59" s="72">
        <f t="shared" si="16"/>
        <v>7.931130593996364E-3</v>
      </c>
      <c r="N59" s="73">
        <f>previsi!H61</f>
        <v>30.887159533073923</v>
      </c>
      <c r="O59" s="73">
        <f t="shared" si="3"/>
        <v>0</v>
      </c>
      <c r="P59" s="88">
        <f t="shared" si="17"/>
        <v>-30.887159533073923</v>
      </c>
      <c r="Q59" s="74">
        <f t="shared" si="18"/>
        <v>7.931130593996364E-3</v>
      </c>
      <c r="R59" s="86">
        <f>previsi!J61</f>
        <v>30.887159533073923</v>
      </c>
      <c r="S59" s="86">
        <f t="shared" si="4"/>
        <v>0</v>
      </c>
      <c r="T59" s="87">
        <f t="shared" si="19"/>
        <v>-30.887159533073923</v>
      </c>
      <c r="U59" s="72">
        <f t="shared" si="20"/>
        <v>7.931130593996364E-3</v>
      </c>
      <c r="V59" s="73">
        <f>previsi!L61</f>
        <v>30.887159533073923</v>
      </c>
      <c r="W59" s="73">
        <f t="shared" si="5"/>
        <v>0</v>
      </c>
      <c r="X59" s="88">
        <f t="shared" si="21"/>
        <v>-30.887159533073923</v>
      </c>
      <c r="Y59" s="74">
        <f t="shared" si="22"/>
        <v>7.931130593996364E-3</v>
      </c>
      <c r="Z59" s="86">
        <f>previsi!N61</f>
        <v>32.35797665369649</v>
      </c>
      <c r="AA59" s="86">
        <f t="shared" si="6"/>
        <v>0</v>
      </c>
      <c r="AB59" s="87">
        <f t="shared" si="23"/>
        <v>-32.35797665369649</v>
      </c>
      <c r="AC59" s="72">
        <f t="shared" si="24"/>
        <v>7.931130593996364E-3</v>
      </c>
      <c r="AD59" s="73">
        <f>previsi!P61</f>
        <v>32.35797665369649</v>
      </c>
      <c r="AE59" s="73">
        <f t="shared" si="7"/>
        <v>0</v>
      </c>
      <c r="AF59" s="88">
        <f t="shared" si="25"/>
        <v>-32.35797665369649</v>
      </c>
      <c r="AG59" s="74">
        <f t="shared" si="26"/>
        <v>7.931130593996364E-3</v>
      </c>
      <c r="AH59" s="86">
        <f>previsi!R61</f>
        <v>29.416342412451357</v>
      </c>
      <c r="AI59" s="86">
        <f t="shared" si="8"/>
        <v>0</v>
      </c>
      <c r="AJ59" s="87">
        <f t="shared" si="27"/>
        <v>-29.416342412451357</v>
      </c>
      <c r="AK59" s="72">
        <f t="shared" si="28"/>
        <v>7.931130593996364E-3</v>
      </c>
      <c r="AL59" s="73">
        <f>previsi!T61</f>
        <v>33.82879377431906</v>
      </c>
      <c r="AM59" s="73">
        <f t="shared" si="9"/>
        <v>0</v>
      </c>
      <c r="AN59" s="88">
        <f t="shared" si="29"/>
        <v>-33.82879377431906</v>
      </c>
      <c r="AO59" s="74">
        <f t="shared" si="30"/>
        <v>7.931130593996364E-3</v>
      </c>
      <c r="AP59" s="86">
        <f>previsi!V61</f>
        <v>32.35797665369649</v>
      </c>
      <c r="AQ59" s="86">
        <f t="shared" si="10"/>
        <v>0</v>
      </c>
      <c r="AR59" s="87">
        <f t="shared" si="31"/>
        <v>-32.35797665369649</v>
      </c>
      <c r="AS59" s="72">
        <f t="shared" si="32"/>
        <v>7.931130593996364E-3</v>
      </c>
      <c r="AT59" s="73">
        <f>previsi!X61</f>
        <v>29.416342412451357</v>
      </c>
      <c r="AU59" s="73">
        <f t="shared" si="11"/>
        <v>0</v>
      </c>
      <c r="AV59" s="88">
        <f t="shared" si="33"/>
        <v>-29.416342412451357</v>
      </c>
      <c r="AW59" s="74">
        <f t="shared" si="34"/>
        <v>7.931130593996364E-3</v>
      </c>
      <c r="AX59" s="86">
        <f t="shared" si="35"/>
        <v>377.99999999999989</v>
      </c>
      <c r="AY59" s="86">
        <f t="shared" si="36"/>
        <v>116.5</v>
      </c>
      <c r="AZ59" s="87">
        <f t="shared" si="37"/>
        <v>-261.49999999999989</v>
      </c>
      <c r="BA59" s="72">
        <f t="shared" si="38"/>
        <v>7.931130593996364E-3</v>
      </c>
    </row>
    <row r="60" spans="1:53">
      <c r="A60" s="96" t="str">
        <f>previsi!A62</f>
        <v>FRANCIS YATIKA</v>
      </c>
      <c r="B60" s="86">
        <f>previsi!B62</f>
        <v>23.100233463035018</v>
      </c>
      <c r="C60" s="86">
        <f t="shared" si="39"/>
        <v>39.85</v>
      </c>
      <c r="D60" s="87">
        <f t="shared" si="12"/>
        <v>16.749766536964984</v>
      </c>
      <c r="E60" s="72">
        <f>previsi!C62</f>
        <v>5.4158291770432321E-3</v>
      </c>
      <c r="F60" s="73">
        <f>previsi!D62</f>
        <v>20.08715953307393</v>
      </c>
      <c r="G60" s="73">
        <f t="shared" si="40"/>
        <v>40</v>
      </c>
      <c r="H60" s="88">
        <f t="shared" si="13"/>
        <v>19.91284046692607</v>
      </c>
      <c r="I60" s="74">
        <f t="shared" si="14"/>
        <v>5.4158291770432321E-3</v>
      </c>
      <c r="J60" s="86">
        <f>previsi!F62</f>
        <v>22.09587548638132</v>
      </c>
      <c r="K60" s="86">
        <f t="shared" si="41"/>
        <v>15</v>
      </c>
      <c r="L60" s="87">
        <f t="shared" si="15"/>
        <v>-7.0958754863813205</v>
      </c>
      <c r="M60" s="72">
        <f t="shared" si="16"/>
        <v>5.4158291770432321E-3</v>
      </c>
      <c r="N60" s="73">
        <f>previsi!H62</f>
        <v>21.091517509727623</v>
      </c>
      <c r="O60" s="73">
        <f t="shared" si="3"/>
        <v>0</v>
      </c>
      <c r="P60" s="88">
        <f t="shared" si="17"/>
        <v>-21.091517509727623</v>
      </c>
      <c r="Q60" s="74">
        <f t="shared" si="18"/>
        <v>5.4158291770432321E-3</v>
      </c>
      <c r="R60" s="86">
        <f>previsi!J62</f>
        <v>21.091517509727623</v>
      </c>
      <c r="S60" s="86">
        <f t="shared" si="4"/>
        <v>0</v>
      </c>
      <c r="T60" s="87">
        <f t="shared" si="19"/>
        <v>-21.091517509727623</v>
      </c>
      <c r="U60" s="72">
        <f t="shared" si="20"/>
        <v>5.4158291770432321E-3</v>
      </c>
      <c r="V60" s="73">
        <f>previsi!L62</f>
        <v>21.091517509727623</v>
      </c>
      <c r="W60" s="73">
        <f t="shared" si="5"/>
        <v>0</v>
      </c>
      <c r="X60" s="88">
        <f t="shared" si="21"/>
        <v>-21.091517509727623</v>
      </c>
      <c r="Y60" s="74">
        <f t="shared" si="22"/>
        <v>5.4158291770432321E-3</v>
      </c>
      <c r="Z60" s="86">
        <f>previsi!N62</f>
        <v>22.09587548638132</v>
      </c>
      <c r="AA60" s="86">
        <f t="shared" si="6"/>
        <v>0</v>
      </c>
      <c r="AB60" s="87">
        <f t="shared" si="23"/>
        <v>-22.09587548638132</v>
      </c>
      <c r="AC60" s="72">
        <f t="shared" si="24"/>
        <v>5.4158291770432321E-3</v>
      </c>
      <c r="AD60" s="73">
        <f>previsi!P62</f>
        <v>22.09587548638132</v>
      </c>
      <c r="AE60" s="73">
        <f t="shared" si="7"/>
        <v>0</v>
      </c>
      <c r="AF60" s="88">
        <f t="shared" si="25"/>
        <v>-22.09587548638132</v>
      </c>
      <c r="AG60" s="74">
        <f t="shared" si="26"/>
        <v>5.4158291770432321E-3</v>
      </c>
      <c r="AH60" s="86">
        <f>previsi!R62</f>
        <v>20.08715953307393</v>
      </c>
      <c r="AI60" s="86">
        <f t="shared" si="8"/>
        <v>0</v>
      </c>
      <c r="AJ60" s="87">
        <f t="shared" si="27"/>
        <v>-20.08715953307393</v>
      </c>
      <c r="AK60" s="72">
        <f t="shared" si="28"/>
        <v>5.4158291770432321E-3</v>
      </c>
      <c r="AL60" s="73">
        <f>previsi!T62</f>
        <v>23.100233463035018</v>
      </c>
      <c r="AM60" s="73">
        <f t="shared" si="9"/>
        <v>0</v>
      </c>
      <c r="AN60" s="88">
        <f t="shared" si="29"/>
        <v>-23.100233463035018</v>
      </c>
      <c r="AO60" s="74">
        <f t="shared" si="30"/>
        <v>5.4158291770432321E-3</v>
      </c>
      <c r="AP60" s="86">
        <f>previsi!V62</f>
        <v>22.09587548638132</v>
      </c>
      <c r="AQ60" s="86">
        <f t="shared" si="10"/>
        <v>0</v>
      </c>
      <c r="AR60" s="87">
        <f t="shared" si="31"/>
        <v>-22.09587548638132</v>
      </c>
      <c r="AS60" s="72">
        <f t="shared" si="32"/>
        <v>5.4158291770432321E-3</v>
      </c>
      <c r="AT60" s="73">
        <f>previsi!X62</f>
        <v>20.08715953307393</v>
      </c>
      <c r="AU60" s="73">
        <f t="shared" si="11"/>
        <v>0</v>
      </c>
      <c r="AV60" s="88">
        <f t="shared" si="33"/>
        <v>-20.08715953307393</v>
      </c>
      <c r="AW60" s="74">
        <f t="shared" si="34"/>
        <v>5.4158291770432321E-3</v>
      </c>
      <c r="AX60" s="86">
        <f t="shared" si="35"/>
        <v>258.11999999999995</v>
      </c>
      <c r="AY60" s="86">
        <f t="shared" si="36"/>
        <v>94.85</v>
      </c>
      <c r="AZ60" s="87">
        <f t="shared" si="37"/>
        <v>-163.26999999999995</v>
      </c>
      <c r="BA60" s="72">
        <f t="shared" si="38"/>
        <v>5.4158291770432321E-3</v>
      </c>
    </row>
    <row r="61" spans="1:53">
      <c r="A61" s="96" t="str">
        <f>previsi!A63</f>
        <v>FRANCKLIN</v>
      </c>
      <c r="B61" s="86">
        <f>previsi!B63</f>
        <v>28.512840466926065</v>
      </c>
      <c r="C61" s="86">
        <f t="shared" si="39"/>
        <v>0</v>
      </c>
      <c r="D61" s="87">
        <f t="shared" si="12"/>
        <v>-28.512840466926065</v>
      </c>
      <c r="E61" s="72">
        <f>previsi!C63</f>
        <v>6.68481007208265E-3</v>
      </c>
      <c r="F61" s="73">
        <f>previsi!D63</f>
        <v>24.793774319066145</v>
      </c>
      <c r="G61" s="73">
        <f t="shared" si="40"/>
        <v>12.5</v>
      </c>
      <c r="H61" s="88">
        <f t="shared" si="13"/>
        <v>-12.293774319066145</v>
      </c>
      <c r="I61" s="74">
        <f t="shared" si="14"/>
        <v>6.68481007208265E-3</v>
      </c>
      <c r="J61" s="86">
        <f>previsi!F63</f>
        <v>27.273151750972758</v>
      </c>
      <c r="K61" s="86">
        <f t="shared" si="41"/>
        <v>13</v>
      </c>
      <c r="L61" s="87">
        <f t="shared" si="15"/>
        <v>-14.273151750972758</v>
      </c>
      <c r="M61" s="72">
        <f t="shared" si="16"/>
        <v>6.68481007208265E-3</v>
      </c>
      <c r="N61" s="73">
        <f>previsi!H63</f>
        <v>26.033463035019452</v>
      </c>
      <c r="O61" s="73">
        <f t="shared" si="3"/>
        <v>0</v>
      </c>
      <c r="P61" s="88">
        <f t="shared" si="17"/>
        <v>-26.033463035019452</v>
      </c>
      <c r="Q61" s="74">
        <f t="shared" si="18"/>
        <v>6.68481007208265E-3</v>
      </c>
      <c r="R61" s="86">
        <f>previsi!J63</f>
        <v>26.033463035019452</v>
      </c>
      <c r="S61" s="86">
        <f t="shared" si="4"/>
        <v>0</v>
      </c>
      <c r="T61" s="87">
        <f t="shared" si="19"/>
        <v>-26.033463035019452</v>
      </c>
      <c r="U61" s="72">
        <f t="shared" si="20"/>
        <v>6.68481007208265E-3</v>
      </c>
      <c r="V61" s="73">
        <f>previsi!L63</f>
        <v>26.033463035019452</v>
      </c>
      <c r="W61" s="73">
        <f t="shared" si="5"/>
        <v>0</v>
      </c>
      <c r="X61" s="88">
        <f t="shared" si="21"/>
        <v>-26.033463035019452</v>
      </c>
      <c r="Y61" s="74">
        <f t="shared" si="22"/>
        <v>6.68481007208265E-3</v>
      </c>
      <c r="Z61" s="86">
        <f>previsi!N63</f>
        <v>27.273151750972758</v>
      </c>
      <c r="AA61" s="86">
        <f t="shared" si="6"/>
        <v>0</v>
      </c>
      <c r="AB61" s="87">
        <f t="shared" si="23"/>
        <v>-27.273151750972758</v>
      </c>
      <c r="AC61" s="72">
        <f t="shared" si="24"/>
        <v>6.68481007208265E-3</v>
      </c>
      <c r="AD61" s="73">
        <f>previsi!P63</f>
        <v>27.273151750972758</v>
      </c>
      <c r="AE61" s="73">
        <f t="shared" si="7"/>
        <v>0</v>
      </c>
      <c r="AF61" s="88">
        <f t="shared" si="25"/>
        <v>-27.273151750972758</v>
      </c>
      <c r="AG61" s="74">
        <f t="shared" si="26"/>
        <v>6.68481007208265E-3</v>
      </c>
      <c r="AH61" s="86">
        <f>previsi!R63</f>
        <v>24.793774319066145</v>
      </c>
      <c r="AI61" s="86">
        <f t="shared" si="8"/>
        <v>0</v>
      </c>
      <c r="AJ61" s="87">
        <f t="shared" si="27"/>
        <v>-24.793774319066145</v>
      </c>
      <c r="AK61" s="72">
        <f t="shared" si="28"/>
        <v>6.68481007208265E-3</v>
      </c>
      <c r="AL61" s="73">
        <f>previsi!T63</f>
        <v>28.512840466926065</v>
      </c>
      <c r="AM61" s="73">
        <f t="shared" si="9"/>
        <v>0</v>
      </c>
      <c r="AN61" s="88">
        <f t="shared" si="29"/>
        <v>-28.512840466926065</v>
      </c>
      <c r="AO61" s="74">
        <f t="shared" si="30"/>
        <v>6.68481007208265E-3</v>
      </c>
      <c r="AP61" s="86">
        <f>previsi!V63</f>
        <v>27.273151750972758</v>
      </c>
      <c r="AQ61" s="86">
        <f t="shared" si="10"/>
        <v>0</v>
      </c>
      <c r="AR61" s="87">
        <f t="shared" si="31"/>
        <v>-27.273151750972758</v>
      </c>
      <c r="AS61" s="72">
        <f t="shared" si="32"/>
        <v>6.68481007208265E-3</v>
      </c>
      <c r="AT61" s="73">
        <f>previsi!X63</f>
        <v>24.793774319066145</v>
      </c>
      <c r="AU61" s="73">
        <f t="shared" si="11"/>
        <v>0</v>
      </c>
      <c r="AV61" s="88">
        <f t="shared" si="33"/>
        <v>-24.793774319066145</v>
      </c>
      <c r="AW61" s="74">
        <f t="shared" si="34"/>
        <v>6.68481007208265E-3</v>
      </c>
      <c r="AX61" s="86">
        <f t="shared" si="35"/>
        <v>318.59999999999991</v>
      </c>
      <c r="AY61" s="86">
        <f t="shared" si="36"/>
        <v>25.5</v>
      </c>
      <c r="AZ61" s="87">
        <f t="shared" si="37"/>
        <v>-293.09999999999991</v>
      </c>
      <c r="BA61" s="72">
        <f t="shared" si="38"/>
        <v>6.68481007208265E-3</v>
      </c>
    </row>
    <row r="62" spans="1:53">
      <c r="A62" s="99" t="str">
        <f>previsi!A64</f>
        <v>FREDERICK LOGBABA</v>
      </c>
      <c r="B62" s="86">
        <f>previsi!B64</f>
        <v>10.511089494163421</v>
      </c>
      <c r="C62" s="86">
        <f t="shared" si="39"/>
        <v>0</v>
      </c>
      <c r="D62" s="87">
        <f t="shared" si="12"/>
        <v>-10.511089494163421</v>
      </c>
      <c r="E62" s="72">
        <f>previsi!C64</f>
        <v>2.464315577420299E-3</v>
      </c>
      <c r="F62" s="73">
        <f>previsi!D64</f>
        <v>9.1400778210116727</v>
      </c>
      <c r="G62" s="73">
        <f t="shared" si="40"/>
        <v>0</v>
      </c>
      <c r="H62" s="88">
        <f t="shared" si="13"/>
        <v>-9.1400778210116727</v>
      </c>
      <c r="I62" s="74">
        <f t="shared" si="14"/>
        <v>2.464315577420299E-3</v>
      </c>
      <c r="J62" s="86">
        <f>previsi!F64</f>
        <v>10.054085603112838</v>
      </c>
      <c r="K62" s="86">
        <f t="shared" si="41"/>
        <v>0</v>
      </c>
      <c r="L62" s="87">
        <f t="shared" si="15"/>
        <v>-10.054085603112838</v>
      </c>
      <c r="M62" s="72">
        <f t="shared" si="16"/>
        <v>2.464315577420299E-3</v>
      </c>
      <c r="N62" s="73">
        <f>previsi!H64</f>
        <v>9.5970817120622556</v>
      </c>
      <c r="O62" s="73">
        <f t="shared" si="3"/>
        <v>0</v>
      </c>
      <c r="P62" s="88">
        <f t="shared" si="17"/>
        <v>-9.5970817120622556</v>
      </c>
      <c r="Q62" s="74">
        <f t="shared" si="18"/>
        <v>2.464315577420299E-3</v>
      </c>
      <c r="R62" s="86">
        <f>previsi!J64</f>
        <v>9.5970817120622556</v>
      </c>
      <c r="S62" s="86">
        <f t="shared" si="4"/>
        <v>0</v>
      </c>
      <c r="T62" s="87">
        <f t="shared" si="19"/>
        <v>-9.5970817120622556</v>
      </c>
      <c r="U62" s="72">
        <f t="shared" si="20"/>
        <v>2.464315577420299E-3</v>
      </c>
      <c r="V62" s="73">
        <f>previsi!L64</f>
        <v>9.5970817120622556</v>
      </c>
      <c r="W62" s="73">
        <f t="shared" si="5"/>
        <v>0</v>
      </c>
      <c r="X62" s="88">
        <f t="shared" si="21"/>
        <v>-9.5970817120622556</v>
      </c>
      <c r="Y62" s="74">
        <f t="shared" si="22"/>
        <v>2.464315577420299E-3</v>
      </c>
      <c r="Z62" s="86">
        <f>previsi!N64</f>
        <v>10.054085603112838</v>
      </c>
      <c r="AA62" s="86">
        <f t="shared" si="6"/>
        <v>0</v>
      </c>
      <c r="AB62" s="87">
        <f t="shared" si="23"/>
        <v>-10.054085603112838</v>
      </c>
      <c r="AC62" s="72">
        <f t="shared" si="24"/>
        <v>2.464315577420299E-3</v>
      </c>
      <c r="AD62" s="73">
        <f>previsi!P64</f>
        <v>10.054085603112838</v>
      </c>
      <c r="AE62" s="73">
        <f t="shared" si="7"/>
        <v>0</v>
      </c>
      <c r="AF62" s="88">
        <f t="shared" si="25"/>
        <v>-10.054085603112838</v>
      </c>
      <c r="AG62" s="74">
        <f t="shared" si="26"/>
        <v>2.464315577420299E-3</v>
      </c>
      <c r="AH62" s="86">
        <f>previsi!R64</f>
        <v>9.1400778210116727</v>
      </c>
      <c r="AI62" s="86">
        <f t="shared" si="8"/>
        <v>0</v>
      </c>
      <c r="AJ62" s="87">
        <f t="shared" si="27"/>
        <v>-9.1400778210116727</v>
      </c>
      <c r="AK62" s="72">
        <f t="shared" si="28"/>
        <v>2.464315577420299E-3</v>
      </c>
      <c r="AL62" s="73">
        <f>previsi!T64</f>
        <v>10.511089494163421</v>
      </c>
      <c r="AM62" s="73">
        <f t="shared" si="9"/>
        <v>0</v>
      </c>
      <c r="AN62" s="88">
        <f t="shared" si="29"/>
        <v>-10.511089494163421</v>
      </c>
      <c r="AO62" s="74">
        <f t="shared" si="30"/>
        <v>2.464315577420299E-3</v>
      </c>
      <c r="AP62" s="86">
        <f>previsi!V64</f>
        <v>10.054085603112838</v>
      </c>
      <c r="AQ62" s="86">
        <f t="shared" si="10"/>
        <v>0</v>
      </c>
      <c r="AR62" s="87">
        <f t="shared" si="31"/>
        <v>-10.054085603112838</v>
      </c>
      <c r="AS62" s="72">
        <f t="shared" si="32"/>
        <v>2.464315577420299E-3</v>
      </c>
      <c r="AT62" s="73">
        <f>previsi!X64</f>
        <v>9.1400778210116727</v>
      </c>
      <c r="AU62" s="73">
        <f t="shared" si="11"/>
        <v>0</v>
      </c>
      <c r="AV62" s="88">
        <f t="shared" si="33"/>
        <v>-9.1400778210116727</v>
      </c>
      <c r="AW62" s="74">
        <f t="shared" si="34"/>
        <v>2.464315577420299E-3</v>
      </c>
      <c r="AX62" s="86">
        <f t="shared" si="35"/>
        <v>117.44999999999997</v>
      </c>
      <c r="AY62" s="86">
        <f t="shared" si="36"/>
        <v>0</v>
      </c>
      <c r="AZ62" s="87">
        <f t="shared" si="37"/>
        <v>-117.44999999999997</v>
      </c>
      <c r="BA62" s="72">
        <f t="shared" si="38"/>
        <v>2.464315577420299E-3</v>
      </c>
    </row>
    <row r="63" spans="1:53">
      <c r="A63" s="96" t="str">
        <f>previsi!A65</f>
        <v>GARANTI CONSTRU BAZAR</v>
      </c>
      <c r="B63" s="86">
        <f>previsi!B65</f>
        <v>19.330739299610894</v>
      </c>
      <c r="C63" s="86">
        <f t="shared" si="39"/>
        <v>17.5</v>
      </c>
      <c r="D63" s="87">
        <f t="shared" si="12"/>
        <v>-1.8307392996108938</v>
      </c>
      <c r="E63" s="72">
        <f>previsi!C65</f>
        <v>4.5320746251407799E-3</v>
      </c>
      <c r="F63" s="73">
        <f>previsi!D65</f>
        <v>16.809338521400779</v>
      </c>
      <c r="G63" s="73">
        <f t="shared" si="40"/>
        <v>12.5</v>
      </c>
      <c r="H63" s="88">
        <f t="shared" si="13"/>
        <v>-4.3093385214007789</v>
      </c>
      <c r="I63" s="74">
        <f t="shared" si="14"/>
        <v>4.5320746251407799E-3</v>
      </c>
      <c r="J63" s="86">
        <f>previsi!F65</f>
        <v>18.490272373540854</v>
      </c>
      <c r="K63" s="86">
        <f t="shared" si="41"/>
        <v>13.5</v>
      </c>
      <c r="L63" s="87">
        <f t="shared" si="15"/>
        <v>-4.9902723735408543</v>
      </c>
      <c r="M63" s="72">
        <f t="shared" si="16"/>
        <v>4.5320746251407799E-3</v>
      </c>
      <c r="N63" s="73">
        <f>previsi!H65</f>
        <v>17.649805447470815</v>
      </c>
      <c r="O63" s="73">
        <f t="shared" si="3"/>
        <v>0</v>
      </c>
      <c r="P63" s="88">
        <f t="shared" si="17"/>
        <v>-17.649805447470815</v>
      </c>
      <c r="Q63" s="74">
        <f t="shared" si="18"/>
        <v>4.5320746251407799E-3</v>
      </c>
      <c r="R63" s="86">
        <f>previsi!J65</f>
        <v>17.649805447470815</v>
      </c>
      <c r="S63" s="86">
        <f t="shared" si="4"/>
        <v>0</v>
      </c>
      <c r="T63" s="87">
        <f t="shared" si="19"/>
        <v>-17.649805447470815</v>
      </c>
      <c r="U63" s="72">
        <f t="shared" si="20"/>
        <v>4.5320746251407799E-3</v>
      </c>
      <c r="V63" s="73">
        <f>previsi!L65</f>
        <v>17.649805447470815</v>
      </c>
      <c r="W63" s="73">
        <f t="shared" si="5"/>
        <v>0</v>
      </c>
      <c r="X63" s="88">
        <f t="shared" si="21"/>
        <v>-17.649805447470815</v>
      </c>
      <c r="Y63" s="74">
        <f t="shared" si="22"/>
        <v>4.5320746251407799E-3</v>
      </c>
      <c r="Z63" s="86">
        <f>previsi!N65</f>
        <v>18.490272373540854</v>
      </c>
      <c r="AA63" s="86">
        <f t="shared" si="6"/>
        <v>0</v>
      </c>
      <c r="AB63" s="87">
        <f t="shared" si="23"/>
        <v>-18.490272373540854</v>
      </c>
      <c r="AC63" s="72">
        <f t="shared" si="24"/>
        <v>4.5320746251407799E-3</v>
      </c>
      <c r="AD63" s="73">
        <f>previsi!P65</f>
        <v>18.490272373540854</v>
      </c>
      <c r="AE63" s="73">
        <f t="shared" si="7"/>
        <v>0</v>
      </c>
      <c r="AF63" s="88">
        <f t="shared" si="25"/>
        <v>-18.490272373540854</v>
      </c>
      <c r="AG63" s="74">
        <f t="shared" si="26"/>
        <v>4.5320746251407799E-3</v>
      </c>
      <c r="AH63" s="86">
        <f>previsi!R65</f>
        <v>16.809338521400779</v>
      </c>
      <c r="AI63" s="86">
        <f t="shared" si="8"/>
        <v>0</v>
      </c>
      <c r="AJ63" s="87">
        <f t="shared" si="27"/>
        <v>-16.809338521400779</v>
      </c>
      <c r="AK63" s="72">
        <f t="shared" si="28"/>
        <v>4.5320746251407799E-3</v>
      </c>
      <c r="AL63" s="73">
        <f>previsi!T65</f>
        <v>19.330739299610894</v>
      </c>
      <c r="AM63" s="73">
        <f t="shared" si="9"/>
        <v>0</v>
      </c>
      <c r="AN63" s="88">
        <f t="shared" si="29"/>
        <v>-19.330739299610894</v>
      </c>
      <c r="AO63" s="74">
        <f t="shared" si="30"/>
        <v>4.5320746251407799E-3</v>
      </c>
      <c r="AP63" s="86">
        <f>previsi!V65</f>
        <v>18.490272373540854</v>
      </c>
      <c r="AQ63" s="86">
        <f t="shared" si="10"/>
        <v>0</v>
      </c>
      <c r="AR63" s="87">
        <f t="shared" si="31"/>
        <v>-18.490272373540854</v>
      </c>
      <c r="AS63" s="72">
        <f t="shared" si="32"/>
        <v>4.5320746251407799E-3</v>
      </c>
      <c r="AT63" s="73">
        <f>previsi!X65</f>
        <v>16.809338521400779</v>
      </c>
      <c r="AU63" s="73">
        <f t="shared" si="11"/>
        <v>0</v>
      </c>
      <c r="AV63" s="88">
        <f t="shared" si="33"/>
        <v>-16.809338521400779</v>
      </c>
      <c r="AW63" s="74">
        <f t="shared" si="34"/>
        <v>4.5320746251407799E-3</v>
      </c>
      <c r="AX63" s="86">
        <f t="shared" si="35"/>
        <v>215.99999999999994</v>
      </c>
      <c r="AY63" s="86">
        <f t="shared" si="36"/>
        <v>43.5</v>
      </c>
      <c r="AZ63" s="87">
        <f t="shared" si="37"/>
        <v>-172.49999999999994</v>
      </c>
      <c r="BA63" s="72">
        <f t="shared" si="38"/>
        <v>4.5320746251407799E-3</v>
      </c>
    </row>
    <row r="64" spans="1:53">
      <c r="A64" s="96" t="str">
        <f>previsi!A66</f>
        <v xml:space="preserve">GENERAL </v>
      </c>
      <c r="B64" s="86">
        <f>previsi!B66</f>
        <v>20.297276264591435</v>
      </c>
      <c r="C64" s="86">
        <f t="shared" si="39"/>
        <v>15.5</v>
      </c>
      <c r="D64" s="87">
        <f t="shared" si="12"/>
        <v>-4.7972762645914351</v>
      </c>
      <c r="E64" s="72">
        <f>previsi!C66</f>
        <v>4.7586783563978189E-3</v>
      </c>
      <c r="F64" s="73">
        <f>previsi!D66</f>
        <v>17.649805447470815</v>
      </c>
      <c r="G64" s="73">
        <f t="shared" si="40"/>
        <v>24.5</v>
      </c>
      <c r="H64" s="88">
        <f t="shared" si="13"/>
        <v>6.8501945525291852</v>
      </c>
      <c r="I64" s="74">
        <f t="shared" si="14"/>
        <v>4.7586783563978189E-3</v>
      </c>
      <c r="J64" s="86">
        <f>previsi!F66</f>
        <v>19.414785992217897</v>
      </c>
      <c r="K64" s="86">
        <f t="shared" si="41"/>
        <v>12.5</v>
      </c>
      <c r="L64" s="87">
        <f t="shared" si="15"/>
        <v>-6.9147859922178974</v>
      </c>
      <c r="M64" s="72">
        <f t="shared" si="16"/>
        <v>4.7586783563978189E-3</v>
      </c>
      <c r="N64" s="73">
        <f>previsi!H66</f>
        <v>18.532295719844356</v>
      </c>
      <c r="O64" s="73">
        <f t="shared" si="3"/>
        <v>0</v>
      </c>
      <c r="P64" s="88">
        <f t="shared" si="17"/>
        <v>-18.532295719844356</v>
      </c>
      <c r="Q64" s="74">
        <f t="shared" si="18"/>
        <v>4.7586783563978189E-3</v>
      </c>
      <c r="R64" s="86">
        <f>previsi!J66</f>
        <v>18.532295719844356</v>
      </c>
      <c r="S64" s="86">
        <f t="shared" si="4"/>
        <v>0</v>
      </c>
      <c r="T64" s="87">
        <f t="shared" si="19"/>
        <v>-18.532295719844356</v>
      </c>
      <c r="U64" s="72">
        <f t="shared" si="20"/>
        <v>4.7586783563978189E-3</v>
      </c>
      <c r="V64" s="73">
        <f>previsi!L66</f>
        <v>18.532295719844356</v>
      </c>
      <c r="W64" s="73">
        <f t="shared" si="5"/>
        <v>0</v>
      </c>
      <c r="X64" s="88">
        <f t="shared" si="21"/>
        <v>-18.532295719844356</v>
      </c>
      <c r="Y64" s="74">
        <f t="shared" si="22"/>
        <v>4.7586783563978189E-3</v>
      </c>
      <c r="Z64" s="86">
        <f>previsi!N66</f>
        <v>19.414785992217897</v>
      </c>
      <c r="AA64" s="86">
        <f t="shared" si="6"/>
        <v>0</v>
      </c>
      <c r="AB64" s="87">
        <f t="shared" si="23"/>
        <v>-19.414785992217897</v>
      </c>
      <c r="AC64" s="72">
        <f t="shared" si="24"/>
        <v>4.7586783563978189E-3</v>
      </c>
      <c r="AD64" s="73">
        <f>previsi!P66</f>
        <v>19.414785992217897</v>
      </c>
      <c r="AE64" s="73">
        <f t="shared" si="7"/>
        <v>0</v>
      </c>
      <c r="AF64" s="88">
        <f t="shared" si="25"/>
        <v>-19.414785992217897</v>
      </c>
      <c r="AG64" s="74">
        <f t="shared" si="26"/>
        <v>4.7586783563978189E-3</v>
      </c>
      <c r="AH64" s="86">
        <f>previsi!R66</f>
        <v>17.649805447470815</v>
      </c>
      <c r="AI64" s="86">
        <f t="shared" si="8"/>
        <v>0</v>
      </c>
      <c r="AJ64" s="87">
        <f t="shared" si="27"/>
        <v>-17.649805447470815</v>
      </c>
      <c r="AK64" s="72">
        <f t="shared" si="28"/>
        <v>4.7586783563978189E-3</v>
      </c>
      <c r="AL64" s="73">
        <f>previsi!T66</f>
        <v>20.297276264591435</v>
      </c>
      <c r="AM64" s="73">
        <f t="shared" si="9"/>
        <v>0</v>
      </c>
      <c r="AN64" s="88">
        <f t="shared" si="29"/>
        <v>-20.297276264591435</v>
      </c>
      <c r="AO64" s="74">
        <f t="shared" si="30"/>
        <v>4.7586783563978189E-3</v>
      </c>
      <c r="AP64" s="86">
        <f>previsi!V66</f>
        <v>19.414785992217897</v>
      </c>
      <c r="AQ64" s="86">
        <f t="shared" si="10"/>
        <v>0</v>
      </c>
      <c r="AR64" s="87">
        <f t="shared" si="31"/>
        <v>-19.414785992217897</v>
      </c>
      <c r="AS64" s="72">
        <f t="shared" si="32"/>
        <v>4.7586783563978189E-3</v>
      </c>
      <c r="AT64" s="73">
        <f>previsi!X66</f>
        <v>17.649805447470815</v>
      </c>
      <c r="AU64" s="73">
        <f t="shared" si="11"/>
        <v>0</v>
      </c>
      <c r="AV64" s="88">
        <f t="shared" si="33"/>
        <v>-17.649805447470815</v>
      </c>
      <c r="AW64" s="74">
        <f t="shared" si="34"/>
        <v>4.7586783563978189E-3</v>
      </c>
      <c r="AX64" s="86">
        <f t="shared" si="35"/>
        <v>226.79999999999995</v>
      </c>
      <c r="AY64" s="86">
        <f t="shared" si="36"/>
        <v>52.5</v>
      </c>
      <c r="AZ64" s="87">
        <f t="shared" si="37"/>
        <v>-174.29999999999998</v>
      </c>
      <c r="BA64" s="72">
        <f t="shared" si="38"/>
        <v>4.7586783563978189E-3</v>
      </c>
    </row>
    <row r="65" spans="1:53">
      <c r="A65" s="96" t="str">
        <f>previsi!A67</f>
        <v>GILBERT</v>
      </c>
      <c r="B65" s="86">
        <f>previsi!B67</f>
        <v>31.702412451361862</v>
      </c>
      <c r="C65" s="86">
        <f t="shared" si="39"/>
        <v>28.9</v>
      </c>
      <c r="D65" s="87">
        <f t="shared" si="12"/>
        <v>-2.8024124513618638</v>
      </c>
      <c r="E65" s="72">
        <f>previsi!C67</f>
        <v>7.4326023852308793E-3</v>
      </c>
      <c r="F65" s="73">
        <f>previsi!D67</f>
        <v>27.567315175097274</v>
      </c>
      <c r="G65" s="73">
        <f t="shared" si="40"/>
        <v>54.5</v>
      </c>
      <c r="H65" s="88">
        <f t="shared" si="13"/>
        <v>26.932684824902726</v>
      </c>
      <c r="I65" s="74">
        <f t="shared" si="14"/>
        <v>7.4326023852308793E-3</v>
      </c>
      <c r="J65" s="86">
        <f>previsi!F67</f>
        <v>30.324046692607002</v>
      </c>
      <c r="K65" s="86">
        <f t="shared" si="41"/>
        <v>15</v>
      </c>
      <c r="L65" s="87">
        <f t="shared" si="15"/>
        <v>-15.324046692607002</v>
      </c>
      <c r="M65" s="72">
        <f t="shared" si="16"/>
        <v>7.4326023852308793E-3</v>
      </c>
      <c r="N65" s="73">
        <f>previsi!H67</f>
        <v>28.945680933852138</v>
      </c>
      <c r="O65" s="73">
        <f t="shared" si="3"/>
        <v>0</v>
      </c>
      <c r="P65" s="88">
        <f t="shared" si="17"/>
        <v>-28.945680933852138</v>
      </c>
      <c r="Q65" s="74">
        <f t="shared" si="18"/>
        <v>7.4326023852308793E-3</v>
      </c>
      <c r="R65" s="86">
        <f>previsi!J67</f>
        <v>28.945680933852138</v>
      </c>
      <c r="S65" s="86">
        <f t="shared" si="4"/>
        <v>0</v>
      </c>
      <c r="T65" s="87">
        <f t="shared" si="19"/>
        <v>-28.945680933852138</v>
      </c>
      <c r="U65" s="72">
        <f t="shared" si="20"/>
        <v>7.4326023852308793E-3</v>
      </c>
      <c r="V65" s="73">
        <f>previsi!L67</f>
        <v>28.945680933852138</v>
      </c>
      <c r="W65" s="73">
        <f t="shared" si="5"/>
        <v>0</v>
      </c>
      <c r="X65" s="88">
        <f t="shared" si="21"/>
        <v>-28.945680933852138</v>
      </c>
      <c r="Y65" s="74">
        <f t="shared" si="22"/>
        <v>7.4326023852308793E-3</v>
      </c>
      <c r="Z65" s="86">
        <f>previsi!N67</f>
        <v>30.324046692607002</v>
      </c>
      <c r="AA65" s="86">
        <f t="shared" si="6"/>
        <v>0</v>
      </c>
      <c r="AB65" s="87">
        <f t="shared" si="23"/>
        <v>-30.324046692607002</v>
      </c>
      <c r="AC65" s="72">
        <f t="shared" si="24"/>
        <v>7.4326023852308793E-3</v>
      </c>
      <c r="AD65" s="73">
        <f>previsi!P67</f>
        <v>30.324046692607002</v>
      </c>
      <c r="AE65" s="73">
        <f t="shared" si="7"/>
        <v>0</v>
      </c>
      <c r="AF65" s="88">
        <f t="shared" si="25"/>
        <v>-30.324046692607002</v>
      </c>
      <c r="AG65" s="74">
        <f t="shared" si="26"/>
        <v>7.4326023852308793E-3</v>
      </c>
      <c r="AH65" s="86">
        <f>previsi!R67</f>
        <v>27.567315175097274</v>
      </c>
      <c r="AI65" s="86">
        <f t="shared" si="8"/>
        <v>0</v>
      </c>
      <c r="AJ65" s="87">
        <f t="shared" si="27"/>
        <v>-27.567315175097274</v>
      </c>
      <c r="AK65" s="72">
        <f t="shared" si="28"/>
        <v>7.4326023852308793E-3</v>
      </c>
      <c r="AL65" s="73">
        <f>previsi!T67</f>
        <v>31.702412451361862</v>
      </c>
      <c r="AM65" s="73">
        <f t="shared" si="9"/>
        <v>0</v>
      </c>
      <c r="AN65" s="88">
        <f t="shared" si="29"/>
        <v>-31.702412451361862</v>
      </c>
      <c r="AO65" s="74">
        <f t="shared" si="30"/>
        <v>7.4326023852308793E-3</v>
      </c>
      <c r="AP65" s="86">
        <f>previsi!V67</f>
        <v>30.324046692607002</v>
      </c>
      <c r="AQ65" s="86">
        <f t="shared" si="10"/>
        <v>0</v>
      </c>
      <c r="AR65" s="87">
        <f t="shared" si="31"/>
        <v>-30.324046692607002</v>
      </c>
      <c r="AS65" s="72">
        <f t="shared" si="32"/>
        <v>7.4326023852308793E-3</v>
      </c>
      <c r="AT65" s="73">
        <f>previsi!X67</f>
        <v>27.567315175097274</v>
      </c>
      <c r="AU65" s="73">
        <f t="shared" si="11"/>
        <v>0</v>
      </c>
      <c r="AV65" s="88">
        <f t="shared" si="33"/>
        <v>-27.567315175097274</v>
      </c>
      <c r="AW65" s="74">
        <f t="shared" si="34"/>
        <v>7.4326023852308793E-3</v>
      </c>
      <c r="AX65" s="86">
        <f t="shared" si="35"/>
        <v>354.24</v>
      </c>
      <c r="AY65" s="86">
        <f t="shared" si="36"/>
        <v>98.4</v>
      </c>
      <c r="AZ65" s="87">
        <f t="shared" si="37"/>
        <v>-255.83999999999992</v>
      </c>
      <c r="BA65" s="72">
        <f t="shared" si="38"/>
        <v>7.4326023852308793E-3</v>
      </c>
    </row>
    <row r="66" spans="1:53">
      <c r="A66" s="96" t="str">
        <f>previsi!A68</f>
        <v>GUY 3 BORDELLE</v>
      </c>
      <c r="B66" s="86">
        <f>previsi!B68</f>
        <v>22.713618677042795</v>
      </c>
      <c r="C66" s="86">
        <f t="shared" si="39"/>
        <v>35.450000000000003</v>
      </c>
      <c r="D66" s="87">
        <f t="shared" si="12"/>
        <v>12.736381322957207</v>
      </c>
      <c r="E66" s="72">
        <f>previsi!C68</f>
        <v>5.325187684540416E-3</v>
      </c>
      <c r="F66" s="73">
        <f>previsi!D68</f>
        <v>19.750972762645912</v>
      </c>
      <c r="G66" s="73">
        <f t="shared" si="40"/>
        <v>28.5</v>
      </c>
      <c r="H66" s="88">
        <f t="shared" si="13"/>
        <v>8.7490272373540883</v>
      </c>
      <c r="I66" s="74">
        <f t="shared" si="14"/>
        <v>5.325187684540416E-3</v>
      </c>
      <c r="J66" s="86">
        <f>previsi!F68</f>
        <v>21.726070038910503</v>
      </c>
      <c r="K66" s="86">
        <f t="shared" si="41"/>
        <v>7.5</v>
      </c>
      <c r="L66" s="87">
        <f t="shared" si="15"/>
        <v>-14.226070038910503</v>
      </c>
      <c r="M66" s="72">
        <f t="shared" si="16"/>
        <v>5.325187684540416E-3</v>
      </c>
      <c r="N66" s="73">
        <f>previsi!H68</f>
        <v>20.738521400778207</v>
      </c>
      <c r="O66" s="73">
        <f t="shared" si="3"/>
        <v>0</v>
      </c>
      <c r="P66" s="88">
        <f t="shared" si="17"/>
        <v>-20.738521400778207</v>
      </c>
      <c r="Q66" s="74">
        <f t="shared" si="18"/>
        <v>5.325187684540416E-3</v>
      </c>
      <c r="R66" s="86">
        <f>previsi!J68</f>
        <v>20.738521400778207</v>
      </c>
      <c r="S66" s="86">
        <f t="shared" si="4"/>
        <v>0</v>
      </c>
      <c r="T66" s="87">
        <f t="shared" si="19"/>
        <v>-20.738521400778207</v>
      </c>
      <c r="U66" s="72">
        <f t="shared" si="20"/>
        <v>5.325187684540416E-3</v>
      </c>
      <c r="V66" s="73">
        <f>previsi!L68</f>
        <v>20.738521400778207</v>
      </c>
      <c r="W66" s="73">
        <f t="shared" si="5"/>
        <v>0</v>
      </c>
      <c r="X66" s="88">
        <f t="shared" si="21"/>
        <v>-20.738521400778207</v>
      </c>
      <c r="Y66" s="74">
        <f t="shared" si="22"/>
        <v>5.325187684540416E-3</v>
      </c>
      <c r="Z66" s="86">
        <f>previsi!N68</f>
        <v>21.726070038910503</v>
      </c>
      <c r="AA66" s="86">
        <f t="shared" si="6"/>
        <v>0</v>
      </c>
      <c r="AB66" s="87">
        <f t="shared" si="23"/>
        <v>-21.726070038910503</v>
      </c>
      <c r="AC66" s="72">
        <f t="shared" si="24"/>
        <v>5.325187684540416E-3</v>
      </c>
      <c r="AD66" s="73">
        <f>previsi!P68</f>
        <v>21.726070038910503</v>
      </c>
      <c r="AE66" s="73">
        <f t="shared" si="7"/>
        <v>0</v>
      </c>
      <c r="AF66" s="88">
        <f t="shared" si="25"/>
        <v>-21.726070038910503</v>
      </c>
      <c r="AG66" s="74">
        <f t="shared" si="26"/>
        <v>5.325187684540416E-3</v>
      </c>
      <c r="AH66" s="86">
        <f>previsi!R68</f>
        <v>19.750972762645912</v>
      </c>
      <c r="AI66" s="86">
        <f t="shared" si="8"/>
        <v>0</v>
      </c>
      <c r="AJ66" s="87">
        <f t="shared" si="27"/>
        <v>-19.750972762645912</v>
      </c>
      <c r="AK66" s="72">
        <f t="shared" si="28"/>
        <v>5.325187684540416E-3</v>
      </c>
      <c r="AL66" s="73">
        <f>previsi!T68</f>
        <v>22.713618677042795</v>
      </c>
      <c r="AM66" s="73">
        <f t="shared" si="9"/>
        <v>0</v>
      </c>
      <c r="AN66" s="88">
        <f t="shared" si="29"/>
        <v>-22.713618677042795</v>
      </c>
      <c r="AO66" s="74">
        <f t="shared" si="30"/>
        <v>5.325187684540416E-3</v>
      </c>
      <c r="AP66" s="86">
        <f>previsi!V68</f>
        <v>21.726070038910503</v>
      </c>
      <c r="AQ66" s="86">
        <f t="shared" si="10"/>
        <v>0</v>
      </c>
      <c r="AR66" s="87">
        <f t="shared" si="31"/>
        <v>-21.726070038910503</v>
      </c>
      <c r="AS66" s="72">
        <f t="shared" si="32"/>
        <v>5.325187684540416E-3</v>
      </c>
      <c r="AT66" s="73">
        <f>previsi!X68</f>
        <v>19.750972762645912</v>
      </c>
      <c r="AU66" s="73">
        <f t="shared" si="11"/>
        <v>0</v>
      </c>
      <c r="AV66" s="88">
        <f t="shared" si="33"/>
        <v>-19.750972762645912</v>
      </c>
      <c r="AW66" s="74">
        <f t="shared" si="34"/>
        <v>5.325187684540416E-3</v>
      </c>
      <c r="AX66" s="86">
        <f t="shared" si="35"/>
        <v>253.79999999999998</v>
      </c>
      <c r="AY66" s="86">
        <f t="shared" si="36"/>
        <v>71.45</v>
      </c>
      <c r="AZ66" s="87">
        <f t="shared" si="37"/>
        <v>-182.34999999999997</v>
      </c>
      <c r="BA66" s="72">
        <f t="shared" si="38"/>
        <v>5.325187684540416E-3</v>
      </c>
    </row>
    <row r="67" spans="1:53">
      <c r="A67" s="99" t="str">
        <f>previsi!A69</f>
        <v>GUY YASSA</v>
      </c>
      <c r="B67" s="86">
        <f>previsi!B69</f>
        <v>7.1523735408560301</v>
      </c>
      <c r="C67" s="86">
        <f t="shared" si="39"/>
        <v>0</v>
      </c>
      <c r="D67" s="87">
        <f t="shared" si="12"/>
        <v>-7.1523735408560301</v>
      </c>
      <c r="E67" s="72">
        <f>previsi!C69</f>
        <v>1.6768676113020887E-3</v>
      </c>
      <c r="F67" s="73">
        <f>previsi!D69</f>
        <v>6.219455252918288</v>
      </c>
      <c r="G67" s="73">
        <f t="shared" si="40"/>
        <v>7.5</v>
      </c>
      <c r="H67" s="88">
        <f t="shared" si="13"/>
        <v>1.280544747081712</v>
      </c>
      <c r="I67" s="74">
        <f t="shared" si="14"/>
        <v>1.6768676113020887E-3</v>
      </c>
      <c r="J67" s="86">
        <f>previsi!F69</f>
        <v>6.8414007782101169</v>
      </c>
      <c r="K67" s="86">
        <f t="shared" si="41"/>
        <v>0</v>
      </c>
      <c r="L67" s="87">
        <f t="shared" si="15"/>
        <v>-6.8414007782101169</v>
      </c>
      <c r="M67" s="72">
        <f t="shared" si="16"/>
        <v>1.6768676113020887E-3</v>
      </c>
      <c r="N67" s="73">
        <f>previsi!H69</f>
        <v>6.530428015564202</v>
      </c>
      <c r="O67" s="73">
        <f t="shared" si="3"/>
        <v>0</v>
      </c>
      <c r="P67" s="88">
        <f t="shared" si="17"/>
        <v>-6.530428015564202</v>
      </c>
      <c r="Q67" s="74">
        <f t="shared" si="18"/>
        <v>1.6768676113020887E-3</v>
      </c>
      <c r="R67" s="86">
        <f>previsi!J69</f>
        <v>6.530428015564202</v>
      </c>
      <c r="S67" s="86">
        <f t="shared" si="4"/>
        <v>0</v>
      </c>
      <c r="T67" s="87">
        <f t="shared" si="19"/>
        <v>-6.530428015564202</v>
      </c>
      <c r="U67" s="72">
        <f t="shared" si="20"/>
        <v>1.6768676113020887E-3</v>
      </c>
      <c r="V67" s="73">
        <f>previsi!L69</f>
        <v>6.530428015564202</v>
      </c>
      <c r="W67" s="73">
        <f t="shared" si="5"/>
        <v>0</v>
      </c>
      <c r="X67" s="88">
        <f t="shared" si="21"/>
        <v>-6.530428015564202</v>
      </c>
      <c r="Y67" s="74">
        <f t="shared" si="22"/>
        <v>1.6768676113020887E-3</v>
      </c>
      <c r="Z67" s="86">
        <f>previsi!N69</f>
        <v>6.8414007782101169</v>
      </c>
      <c r="AA67" s="86">
        <f t="shared" si="6"/>
        <v>0</v>
      </c>
      <c r="AB67" s="87">
        <f t="shared" si="23"/>
        <v>-6.8414007782101169</v>
      </c>
      <c r="AC67" s="72">
        <f t="shared" si="24"/>
        <v>1.6768676113020887E-3</v>
      </c>
      <c r="AD67" s="73">
        <f>previsi!P69</f>
        <v>6.8414007782101169</v>
      </c>
      <c r="AE67" s="73">
        <f t="shared" si="7"/>
        <v>0</v>
      </c>
      <c r="AF67" s="88">
        <f t="shared" si="25"/>
        <v>-6.8414007782101169</v>
      </c>
      <c r="AG67" s="74">
        <f t="shared" si="26"/>
        <v>1.6768676113020887E-3</v>
      </c>
      <c r="AH67" s="86">
        <f>previsi!R69</f>
        <v>6.219455252918288</v>
      </c>
      <c r="AI67" s="86">
        <f t="shared" si="8"/>
        <v>0</v>
      </c>
      <c r="AJ67" s="87">
        <f t="shared" si="27"/>
        <v>-6.219455252918288</v>
      </c>
      <c r="AK67" s="72">
        <f t="shared" si="28"/>
        <v>1.6768676113020887E-3</v>
      </c>
      <c r="AL67" s="73">
        <f>previsi!T69</f>
        <v>7.1523735408560301</v>
      </c>
      <c r="AM67" s="73">
        <f t="shared" si="9"/>
        <v>0</v>
      </c>
      <c r="AN67" s="88">
        <f t="shared" si="29"/>
        <v>-7.1523735408560301</v>
      </c>
      <c r="AO67" s="74">
        <f t="shared" si="30"/>
        <v>1.6768676113020887E-3</v>
      </c>
      <c r="AP67" s="86">
        <f>previsi!V69</f>
        <v>6.8414007782101169</v>
      </c>
      <c r="AQ67" s="86">
        <f t="shared" si="10"/>
        <v>0</v>
      </c>
      <c r="AR67" s="87">
        <f t="shared" si="31"/>
        <v>-6.8414007782101169</v>
      </c>
      <c r="AS67" s="72">
        <f t="shared" si="32"/>
        <v>1.6768676113020887E-3</v>
      </c>
      <c r="AT67" s="73">
        <f>previsi!X69</f>
        <v>6.219455252918288</v>
      </c>
      <c r="AU67" s="73">
        <f t="shared" si="11"/>
        <v>0</v>
      </c>
      <c r="AV67" s="88">
        <f t="shared" si="33"/>
        <v>-6.219455252918288</v>
      </c>
      <c r="AW67" s="74">
        <f t="shared" si="34"/>
        <v>1.6768676113020887E-3</v>
      </c>
      <c r="AX67" s="86">
        <f t="shared" si="35"/>
        <v>79.92</v>
      </c>
      <c r="AY67" s="86">
        <f t="shared" si="36"/>
        <v>7.5</v>
      </c>
      <c r="AZ67" s="87">
        <f t="shared" si="37"/>
        <v>-72.42</v>
      </c>
      <c r="BA67" s="72">
        <f t="shared" si="38"/>
        <v>1.6768676113020887E-3</v>
      </c>
    </row>
    <row r="68" spans="1:53">
      <c r="A68" s="90" t="str">
        <f>previsi!A70</f>
        <v>HERVE DAKAR</v>
      </c>
      <c r="B68" s="86">
        <f>previsi!B70</f>
        <v>2.8996108949416337</v>
      </c>
      <c r="C68" s="86">
        <f t="shared" si="39"/>
        <v>18</v>
      </c>
      <c r="D68" s="87">
        <f t="shared" si="12"/>
        <v>15.100389105058365</v>
      </c>
      <c r="E68" s="72">
        <f>previsi!C70</f>
        <v>6.7981119377111699E-4</v>
      </c>
      <c r="F68" s="73">
        <f>previsi!D70</f>
        <v>2.5214007782101167</v>
      </c>
      <c r="G68" s="73">
        <f t="shared" si="40"/>
        <v>15</v>
      </c>
      <c r="H68" s="88">
        <f t="shared" si="13"/>
        <v>12.478599221789883</v>
      </c>
      <c r="I68" s="74">
        <f t="shared" si="14"/>
        <v>6.7981119377111699E-4</v>
      </c>
      <c r="J68" s="86">
        <f>previsi!F70</f>
        <v>2.7735408560311283</v>
      </c>
      <c r="K68" s="86">
        <f t="shared" si="41"/>
        <v>5</v>
      </c>
      <c r="L68" s="87">
        <f t="shared" si="15"/>
        <v>2.2264591439688717</v>
      </c>
      <c r="M68" s="72">
        <f t="shared" si="16"/>
        <v>6.7981119377111699E-4</v>
      </c>
      <c r="N68" s="73">
        <f>previsi!H70</f>
        <v>2.647470817120622</v>
      </c>
      <c r="O68" s="73">
        <f t="shared" si="3"/>
        <v>0</v>
      </c>
      <c r="P68" s="88">
        <f t="shared" si="17"/>
        <v>-2.647470817120622</v>
      </c>
      <c r="Q68" s="74">
        <f t="shared" si="18"/>
        <v>6.7981119377111699E-4</v>
      </c>
      <c r="R68" s="86">
        <f>previsi!J70</f>
        <v>2.647470817120622</v>
      </c>
      <c r="S68" s="86">
        <f t="shared" si="4"/>
        <v>0</v>
      </c>
      <c r="T68" s="87">
        <f t="shared" si="19"/>
        <v>-2.647470817120622</v>
      </c>
      <c r="U68" s="72">
        <f t="shared" si="20"/>
        <v>6.7981119377111699E-4</v>
      </c>
      <c r="V68" s="73">
        <f>previsi!L70</f>
        <v>2.647470817120622</v>
      </c>
      <c r="W68" s="73">
        <f t="shared" si="5"/>
        <v>0</v>
      </c>
      <c r="X68" s="88">
        <f t="shared" si="21"/>
        <v>-2.647470817120622</v>
      </c>
      <c r="Y68" s="74">
        <f t="shared" si="22"/>
        <v>6.7981119377111699E-4</v>
      </c>
      <c r="Z68" s="86">
        <f>previsi!N70</f>
        <v>2.7735408560311283</v>
      </c>
      <c r="AA68" s="86">
        <f t="shared" si="6"/>
        <v>0</v>
      </c>
      <c r="AB68" s="87">
        <f t="shared" si="23"/>
        <v>-2.7735408560311283</v>
      </c>
      <c r="AC68" s="72">
        <f t="shared" si="24"/>
        <v>6.7981119377111699E-4</v>
      </c>
      <c r="AD68" s="73">
        <f>previsi!P70</f>
        <v>2.7735408560311283</v>
      </c>
      <c r="AE68" s="73">
        <f t="shared" si="7"/>
        <v>0</v>
      </c>
      <c r="AF68" s="88">
        <f t="shared" si="25"/>
        <v>-2.7735408560311283</v>
      </c>
      <c r="AG68" s="74">
        <f t="shared" si="26"/>
        <v>6.7981119377111699E-4</v>
      </c>
      <c r="AH68" s="86">
        <f>previsi!R70</f>
        <v>2.5214007782101167</v>
      </c>
      <c r="AI68" s="86">
        <f t="shared" si="8"/>
        <v>0</v>
      </c>
      <c r="AJ68" s="87">
        <f t="shared" si="27"/>
        <v>-2.5214007782101167</v>
      </c>
      <c r="AK68" s="72">
        <f t="shared" si="28"/>
        <v>6.7981119377111699E-4</v>
      </c>
      <c r="AL68" s="73">
        <f>previsi!T70</f>
        <v>2.8996108949416337</v>
      </c>
      <c r="AM68" s="73">
        <f t="shared" si="9"/>
        <v>0</v>
      </c>
      <c r="AN68" s="88">
        <f t="shared" si="29"/>
        <v>-2.8996108949416337</v>
      </c>
      <c r="AO68" s="74">
        <f t="shared" si="30"/>
        <v>6.7981119377111699E-4</v>
      </c>
      <c r="AP68" s="86">
        <f>previsi!V70</f>
        <v>2.7735408560311283</v>
      </c>
      <c r="AQ68" s="86">
        <f t="shared" si="10"/>
        <v>0</v>
      </c>
      <c r="AR68" s="87">
        <f t="shared" si="31"/>
        <v>-2.7735408560311283</v>
      </c>
      <c r="AS68" s="72">
        <f t="shared" si="32"/>
        <v>6.7981119377111699E-4</v>
      </c>
      <c r="AT68" s="73">
        <f>previsi!X70</f>
        <v>2.5214007782101167</v>
      </c>
      <c r="AU68" s="73">
        <f t="shared" si="11"/>
        <v>0</v>
      </c>
      <c r="AV68" s="88">
        <f t="shared" si="33"/>
        <v>-2.5214007782101167</v>
      </c>
      <c r="AW68" s="74">
        <f t="shared" si="34"/>
        <v>6.7981119377111699E-4</v>
      </c>
      <c r="AX68" s="86">
        <f t="shared" si="35"/>
        <v>32.4</v>
      </c>
      <c r="AY68" s="86">
        <f t="shared" si="36"/>
        <v>38</v>
      </c>
      <c r="AZ68" s="87">
        <f t="shared" si="37"/>
        <v>5.6</v>
      </c>
      <c r="BA68" s="72">
        <f t="shared" si="38"/>
        <v>6.7981119377111699E-4</v>
      </c>
    </row>
    <row r="69" spans="1:53">
      <c r="A69" s="96" t="str">
        <f>previsi!A71</f>
        <v>HERVE NGODI</v>
      </c>
      <c r="B69" s="86">
        <f>previsi!B71</f>
        <v>18.364202334630349</v>
      </c>
      <c r="C69" s="86">
        <f t="shared" si="39"/>
        <v>19.899999999999999</v>
      </c>
      <c r="D69" s="87">
        <f t="shared" si="12"/>
        <v>1.5357976653696497</v>
      </c>
      <c r="E69" s="72">
        <f>previsi!C71</f>
        <v>4.3054708938837409E-3</v>
      </c>
      <c r="F69" s="73">
        <f>previsi!D71</f>
        <v>15.968871595330739</v>
      </c>
      <c r="G69" s="73">
        <f t="shared" si="40"/>
        <v>30</v>
      </c>
      <c r="H69" s="88">
        <f t="shared" si="13"/>
        <v>14.031128404669261</v>
      </c>
      <c r="I69" s="74">
        <f t="shared" si="14"/>
        <v>4.3054708938837409E-3</v>
      </c>
      <c r="J69" s="86">
        <f>previsi!F71</f>
        <v>17.565758754863811</v>
      </c>
      <c r="K69" s="86">
        <f t="shared" si="41"/>
        <v>17.5</v>
      </c>
      <c r="L69" s="87">
        <f t="shared" si="15"/>
        <v>-6.575875486381122E-2</v>
      </c>
      <c r="M69" s="72">
        <f t="shared" si="16"/>
        <v>4.3054708938837409E-3</v>
      </c>
      <c r="N69" s="73">
        <f>previsi!H71</f>
        <v>16.767315175097274</v>
      </c>
      <c r="O69" s="73">
        <f t="shared" si="3"/>
        <v>0</v>
      </c>
      <c r="P69" s="88">
        <f t="shared" si="17"/>
        <v>-16.767315175097274</v>
      </c>
      <c r="Q69" s="74">
        <f t="shared" si="18"/>
        <v>4.3054708938837409E-3</v>
      </c>
      <c r="R69" s="86">
        <f>previsi!J71</f>
        <v>16.767315175097274</v>
      </c>
      <c r="S69" s="86">
        <f t="shared" si="4"/>
        <v>0</v>
      </c>
      <c r="T69" s="87">
        <f t="shared" si="19"/>
        <v>-16.767315175097274</v>
      </c>
      <c r="U69" s="72">
        <f t="shared" si="20"/>
        <v>4.3054708938837409E-3</v>
      </c>
      <c r="V69" s="73">
        <f>previsi!L71</f>
        <v>16.767315175097274</v>
      </c>
      <c r="W69" s="73">
        <f t="shared" si="5"/>
        <v>0</v>
      </c>
      <c r="X69" s="88">
        <f t="shared" si="21"/>
        <v>-16.767315175097274</v>
      </c>
      <c r="Y69" s="74">
        <f t="shared" si="22"/>
        <v>4.3054708938837409E-3</v>
      </c>
      <c r="Z69" s="86">
        <f>previsi!N71</f>
        <v>17.565758754863811</v>
      </c>
      <c r="AA69" s="86">
        <f t="shared" si="6"/>
        <v>0</v>
      </c>
      <c r="AB69" s="87">
        <f t="shared" si="23"/>
        <v>-17.565758754863811</v>
      </c>
      <c r="AC69" s="72">
        <f t="shared" si="24"/>
        <v>4.3054708938837409E-3</v>
      </c>
      <c r="AD69" s="73">
        <f>previsi!P71</f>
        <v>17.565758754863811</v>
      </c>
      <c r="AE69" s="73">
        <f t="shared" si="7"/>
        <v>0</v>
      </c>
      <c r="AF69" s="88">
        <f t="shared" si="25"/>
        <v>-17.565758754863811</v>
      </c>
      <c r="AG69" s="74">
        <f t="shared" si="26"/>
        <v>4.3054708938837409E-3</v>
      </c>
      <c r="AH69" s="86">
        <f>previsi!R71</f>
        <v>15.968871595330739</v>
      </c>
      <c r="AI69" s="86">
        <f t="shared" si="8"/>
        <v>0</v>
      </c>
      <c r="AJ69" s="87">
        <f t="shared" si="27"/>
        <v>-15.968871595330739</v>
      </c>
      <c r="AK69" s="72">
        <f t="shared" si="28"/>
        <v>4.3054708938837409E-3</v>
      </c>
      <c r="AL69" s="73">
        <f>previsi!T71</f>
        <v>18.364202334630349</v>
      </c>
      <c r="AM69" s="73">
        <f t="shared" si="9"/>
        <v>0</v>
      </c>
      <c r="AN69" s="88">
        <f t="shared" si="29"/>
        <v>-18.364202334630349</v>
      </c>
      <c r="AO69" s="74">
        <f t="shared" si="30"/>
        <v>4.3054708938837409E-3</v>
      </c>
      <c r="AP69" s="86">
        <f>previsi!V71</f>
        <v>17.565758754863811</v>
      </c>
      <c r="AQ69" s="86">
        <f t="shared" si="10"/>
        <v>0</v>
      </c>
      <c r="AR69" s="87">
        <f t="shared" si="31"/>
        <v>-17.565758754863811</v>
      </c>
      <c r="AS69" s="72">
        <f t="shared" si="32"/>
        <v>4.3054708938837409E-3</v>
      </c>
      <c r="AT69" s="73">
        <f>previsi!X71</f>
        <v>15.968871595330739</v>
      </c>
      <c r="AU69" s="73">
        <f t="shared" si="11"/>
        <v>0</v>
      </c>
      <c r="AV69" s="88">
        <f t="shared" si="33"/>
        <v>-15.968871595330739</v>
      </c>
      <c r="AW69" s="74">
        <f t="shared" si="34"/>
        <v>4.3054708938837409E-3</v>
      </c>
      <c r="AX69" s="86">
        <f t="shared" si="35"/>
        <v>205.2</v>
      </c>
      <c r="AY69" s="86">
        <f t="shared" si="36"/>
        <v>67.400000000000006</v>
      </c>
      <c r="AZ69" s="87">
        <f t="shared" si="37"/>
        <v>-137.79999999999995</v>
      </c>
      <c r="BA69" s="72">
        <f t="shared" si="38"/>
        <v>4.3054708938837409E-3</v>
      </c>
    </row>
    <row r="70" spans="1:53">
      <c r="A70" s="96" t="str">
        <f>previsi!A72</f>
        <v>HERVE YASSA ASSENGNING</v>
      </c>
      <c r="B70" s="86">
        <f>previsi!B72</f>
        <v>8.8438132295719818</v>
      </c>
      <c r="C70" s="86">
        <f t="shared" si="39"/>
        <v>22.5</v>
      </c>
      <c r="D70" s="87">
        <f t="shared" si="12"/>
        <v>13.656186770428018</v>
      </c>
      <c r="E70" s="72">
        <f>previsi!C72</f>
        <v>2.0734241410019067E-3</v>
      </c>
      <c r="F70" s="73">
        <f>previsi!D72</f>
        <v>7.6902723735408554</v>
      </c>
      <c r="G70" s="73">
        <f t="shared" si="40"/>
        <v>10</v>
      </c>
      <c r="H70" s="88">
        <f t="shared" si="13"/>
        <v>2.3097276264591446</v>
      </c>
      <c r="I70" s="74">
        <f t="shared" si="14"/>
        <v>2.0734241410019067E-3</v>
      </c>
      <c r="J70" s="86">
        <f>previsi!F72</f>
        <v>8.4592996108949396</v>
      </c>
      <c r="K70" s="86">
        <f t="shared" si="41"/>
        <v>5</v>
      </c>
      <c r="L70" s="87">
        <f t="shared" si="15"/>
        <v>-3.4592996108949396</v>
      </c>
      <c r="M70" s="72">
        <f t="shared" si="16"/>
        <v>2.0734241410019067E-3</v>
      </c>
      <c r="N70" s="73">
        <f>previsi!H72</f>
        <v>8.0747859922178975</v>
      </c>
      <c r="O70" s="73">
        <f t="shared" si="3"/>
        <v>0</v>
      </c>
      <c r="P70" s="88">
        <f t="shared" si="17"/>
        <v>-8.0747859922178975</v>
      </c>
      <c r="Q70" s="74">
        <f t="shared" si="18"/>
        <v>2.0734241410019067E-3</v>
      </c>
      <c r="R70" s="86">
        <f>previsi!J72</f>
        <v>8.0747859922178975</v>
      </c>
      <c r="S70" s="86">
        <f t="shared" si="4"/>
        <v>0</v>
      </c>
      <c r="T70" s="87">
        <f t="shared" si="19"/>
        <v>-8.0747859922178975</v>
      </c>
      <c r="U70" s="72">
        <f t="shared" si="20"/>
        <v>2.0734241410019067E-3</v>
      </c>
      <c r="V70" s="73">
        <f>previsi!L72</f>
        <v>8.0747859922178975</v>
      </c>
      <c r="W70" s="73">
        <f t="shared" si="5"/>
        <v>0</v>
      </c>
      <c r="X70" s="88">
        <f t="shared" si="21"/>
        <v>-8.0747859922178975</v>
      </c>
      <c r="Y70" s="74">
        <f t="shared" si="22"/>
        <v>2.0734241410019067E-3</v>
      </c>
      <c r="Z70" s="86">
        <f>previsi!N72</f>
        <v>8.4592996108949396</v>
      </c>
      <c r="AA70" s="86">
        <f t="shared" si="6"/>
        <v>0</v>
      </c>
      <c r="AB70" s="87">
        <f t="shared" si="23"/>
        <v>-8.4592996108949396</v>
      </c>
      <c r="AC70" s="72">
        <f t="shared" si="24"/>
        <v>2.0734241410019067E-3</v>
      </c>
      <c r="AD70" s="73">
        <f>previsi!P72</f>
        <v>8.4592996108949396</v>
      </c>
      <c r="AE70" s="73">
        <f t="shared" si="7"/>
        <v>0</v>
      </c>
      <c r="AF70" s="88">
        <f t="shared" si="25"/>
        <v>-8.4592996108949396</v>
      </c>
      <c r="AG70" s="74">
        <f t="shared" si="26"/>
        <v>2.0734241410019067E-3</v>
      </c>
      <c r="AH70" s="86">
        <f>previsi!R72</f>
        <v>7.6902723735408554</v>
      </c>
      <c r="AI70" s="86">
        <f t="shared" si="8"/>
        <v>0</v>
      </c>
      <c r="AJ70" s="87">
        <f t="shared" si="27"/>
        <v>-7.6902723735408554</v>
      </c>
      <c r="AK70" s="72">
        <f t="shared" si="28"/>
        <v>2.0734241410019067E-3</v>
      </c>
      <c r="AL70" s="73">
        <f>previsi!T72</f>
        <v>8.8438132295719818</v>
      </c>
      <c r="AM70" s="73">
        <f t="shared" si="9"/>
        <v>0</v>
      </c>
      <c r="AN70" s="88">
        <f t="shared" si="29"/>
        <v>-8.8438132295719818</v>
      </c>
      <c r="AO70" s="74">
        <f t="shared" si="30"/>
        <v>2.0734241410019067E-3</v>
      </c>
      <c r="AP70" s="86">
        <f>previsi!V72</f>
        <v>8.4592996108949396</v>
      </c>
      <c r="AQ70" s="86">
        <f t="shared" si="10"/>
        <v>0</v>
      </c>
      <c r="AR70" s="87">
        <f t="shared" si="31"/>
        <v>-8.4592996108949396</v>
      </c>
      <c r="AS70" s="72">
        <f t="shared" si="32"/>
        <v>2.0734241410019067E-3</v>
      </c>
      <c r="AT70" s="73">
        <f>previsi!X72</f>
        <v>7.6902723735408554</v>
      </c>
      <c r="AU70" s="73">
        <f t="shared" si="11"/>
        <v>0</v>
      </c>
      <c r="AV70" s="88">
        <f t="shared" si="33"/>
        <v>-7.6902723735408554</v>
      </c>
      <c r="AW70" s="74">
        <f t="shared" si="34"/>
        <v>2.0734241410019067E-3</v>
      </c>
      <c r="AX70" s="86">
        <f t="shared" si="35"/>
        <v>98.819999999999965</v>
      </c>
      <c r="AY70" s="86">
        <f t="shared" si="36"/>
        <v>37.5</v>
      </c>
      <c r="AZ70" s="87">
        <f t="shared" si="37"/>
        <v>-61.319999999999979</v>
      </c>
      <c r="BA70" s="72">
        <f t="shared" si="38"/>
        <v>2.0734241410019067E-3</v>
      </c>
    </row>
    <row r="71" spans="1:53">
      <c r="A71" s="99" t="str">
        <f>previsi!A73</f>
        <v>HONORABLE PARIZO</v>
      </c>
      <c r="B71" s="86">
        <f>previsi!B73</f>
        <v>8.2155642023346278</v>
      </c>
      <c r="C71" s="86">
        <f t="shared" si="39"/>
        <v>12.5</v>
      </c>
      <c r="D71" s="87">
        <f t="shared" si="12"/>
        <v>4.2844357976653722</v>
      </c>
      <c r="E71" s="72">
        <f>previsi!C73</f>
        <v>1.9261317156848313E-3</v>
      </c>
      <c r="F71" s="73">
        <f>previsi!D73</f>
        <v>7.1439688715953293</v>
      </c>
      <c r="G71" s="73">
        <f t="shared" si="40"/>
        <v>20</v>
      </c>
      <c r="H71" s="88">
        <f t="shared" si="13"/>
        <v>12.85603112840467</v>
      </c>
      <c r="I71" s="74">
        <f t="shared" si="14"/>
        <v>1.9261317156848313E-3</v>
      </c>
      <c r="J71" s="86">
        <f>previsi!F73</f>
        <v>7.8583657587548625</v>
      </c>
      <c r="K71" s="86">
        <f t="shared" si="41"/>
        <v>0</v>
      </c>
      <c r="L71" s="87">
        <f t="shared" si="15"/>
        <v>-7.8583657587548625</v>
      </c>
      <c r="M71" s="72">
        <f t="shared" si="16"/>
        <v>1.9261317156848313E-3</v>
      </c>
      <c r="N71" s="73">
        <f>previsi!H73</f>
        <v>7.5011673151750955</v>
      </c>
      <c r="O71" s="73">
        <f t="shared" si="3"/>
        <v>0</v>
      </c>
      <c r="P71" s="88">
        <f t="shared" si="17"/>
        <v>-7.5011673151750955</v>
      </c>
      <c r="Q71" s="74">
        <f t="shared" si="18"/>
        <v>1.9261317156848313E-3</v>
      </c>
      <c r="R71" s="86">
        <f>previsi!J73</f>
        <v>7.5011673151750955</v>
      </c>
      <c r="S71" s="86">
        <f t="shared" si="4"/>
        <v>0</v>
      </c>
      <c r="T71" s="87">
        <f t="shared" si="19"/>
        <v>-7.5011673151750955</v>
      </c>
      <c r="U71" s="72">
        <f t="shared" si="20"/>
        <v>1.9261317156848313E-3</v>
      </c>
      <c r="V71" s="73">
        <f>previsi!L73</f>
        <v>7.5011673151750955</v>
      </c>
      <c r="W71" s="73">
        <f t="shared" si="5"/>
        <v>0</v>
      </c>
      <c r="X71" s="88">
        <f t="shared" si="21"/>
        <v>-7.5011673151750955</v>
      </c>
      <c r="Y71" s="74">
        <f t="shared" si="22"/>
        <v>1.9261317156848313E-3</v>
      </c>
      <c r="Z71" s="86">
        <f>previsi!N73</f>
        <v>7.8583657587548625</v>
      </c>
      <c r="AA71" s="86">
        <f t="shared" si="6"/>
        <v>0</v>
      </c>
      <c r="AB71" s="87">
        <f t="shared" si="23"/>
        <v>-7.8583657587548625</v>
      </c>
      <c r="AC71" s="72">
        <f t="shared" si="24"/>
        <v>1.9261317156848313E-3</v>
      </c>
      <c r="AD71" s="73">
        <f>previsi!P73</f>
        <v>7.8583657587548625</v>
      </c>
      <c r="AE71" s="73">
        <f t="shared" si="7"/>
        <v>0</v>
      </c>
      <c r="AF71" s="88">
        <f t="shared" si="25"/>
        <v>-7.8583657587548625</v>
      </c>
      <c r="AG71" s="74">
        <f t="shared" si="26"/>
        <v>1.9261317156848313E-3</v>
      </c>
      <c r="AH71" s="86">
        <f>previsi!R73</f>
        <v>7.1439688715953293</v>
      </c>
      <c r="AI71" s="86">
        <f t="shared" si="8"/>
        <v>0</v>
      </c>
      <c r="AJ71" s="87">
        <f t="shared" si="27"/>
        <v>-7.1439688715953293</v>
      </c>
      <c r="AK71" s="72">
        <f t="shared" si="28"/>
        <v>1.9261317156848313E-3</v>
      </c>
      <c r="AL71" s="73">
        <f>previsi!T73</f>
        <v>8.2155642023346278</v>
      </c>
      <c r="AM71" s="73">
        <f t="shared" si="9"/>
        <v>0</v>
      </c>
      <c r="AN71" s="88">
        <f t="shared" si="29"/>
        <v>-8.2155642023346278</v>
      </c>
      <c r="AO71" s="74">
        <f t="shared" si="30"/>
        <v>1.9261317156848313E-3</v>
      </c>
      <c r="AP71" s="86">
        <f>previsi!V73</f>
        <v>7.8583657587548625</v>
      </c>
      <c r="AQ71" s="86">
        <f t="shared" si="10"/>
        <v>0</v>
      </c>
      <c r="AR71" s="87">
        <f t="shared" si="31"/>
        <v>-7.8583657587548625</v>
      </c>
      <c r="AS71" s="72">
        <f t="shared" si="32"/>
        <v>1.9261317156848313E-3</v>
      </c>
      <c r="AT71" s="73">
        <f>previsi!X73</f>
        <v>7.1439688715953293</v>
      </c>
      <c r="AU71" s="73">
        <f t="shared" si="11"/>
        <v>0</v>
      </c>
      <c r="AV71" s="88">
        <f t="shared" si="33"/>
        <v>-7.1439688715953293</v>
      </c>
      <c r="AW71" s="74">
        <f t="shared" si="34"/>
        <v>1.9261317156848313E-3</v>
      </c>
      <c r="AX71" s="86">
        <f t="shared" si="35"/>
        <v>91.799999999999983</v>
      </c>
      <c r="AY71" s="86">
        <f t="shared" si="36"/>
        <v>32.5</v>
      </c>
      <c r="AZ71" s="87">
        <f t="shared" si="37"/>
        <v>-59.299999999999976</v>
      </c>
      <c r="BA71" s="72">
        <f t="shared" si="38"/>
        <v>1.9261317156848313E-3</v>
      </c>
    </row>
    <row r="72" spans="1:53">
      <c r="A72" s="99" t="str">
        <f>previsi!A74</f>
        <v>JEAN CLAUDE</v>
      </c>
      <c r="B72" s="86">
        <f>previsi!B74</f>
        <v>11.598443579766535</v>
      </c>
      <c r="C72" s="86">
        <f t="shared" si="39"/>
        <v>0</v>
      </c>
      <c r="D72" s="87">
        <f t="shared" si="12"/>
        <v>-11.598443579766535</v>
      </c>
      <c r="E72" s="72">
        <f>previsi!C74</f>
        <v>2.719244775084468E-3</v>
      </c>
      <c r="F72" s="73">
        <f>previsi!D74</f>
        <v>10.085603112840467</v>
      </c>
      <c r="G72" s="73">
        <f t="shared" si="40"/>
        <v>0</v>
      </c>
      <c r="H72" s="88">
        <f t="shared" si="13"/>
        <v>-10.085603112840467</v>
      </c>
      <c r="I72" s="74">
        <f t="shared" si="14"/>
        <v>2.719244775084468E-3</v>
      </c>
      <c r="J72" s="86">
        <f>previsi!F74</f>
        <v>11.094163424124513</v>
      </c>
      <c r="K72" s="86">
        <f t="shared" si="41"/>
        <v>0</v>
      </c>
      <c r="L72" s="87">
        <f t="shared" si="15"/>
        <v>-11.094163424124513</v>
      </c>
      <c r="M72" s="72">
        <f t="shared" si="16"/>
        <v>2.719244775084468E-3</v>
      </c>
      <c r="N72" s="73">
        <f>previsi!H74</f>
        <v>10.589883268482488</v>
      </c>
      <c r="O72" s="73">
        <f t="shared" si="3"/>
        <v>0</v>
      </c>
      <c r="P72" s="88">
        <f t="shared" si="17"/>
        <v>-10.589883268482488</v>
      </c>
      <c r="Q72" s="74">
        <f t="shared" si="18"/>
        <v>2.719244775084468E-3</v>
      </c>
      <c r="R72" s="86">
        <f>previsi!J74</f>
        <v>10.589883268482488</v>
      </c>
      <c r="S72" s="86">
        <f t="shared" si="4"/>
        <v>0</v>
      </c>
      <c r="T72" s="87">
        <f t="shared" si="19"/>
        <v>-10.589883268482488</v>
      </c>
      <c r="U72" s="72">
        <f t="shared" si="20"/>
        <v>2.719244775084468E-3</v>
      </c>
      <c r="V72" s="73">
        <f>previsi!L74</f>
        <v>10.589883268482488</v>
      </c>
      <c r="W72" s="73">
        <f t="shared" si="5"/>
        <v>0</v>
      </c>
      <c r="X72" s="88">
        <f t="shared" si="21"/>
        <v>-10.589883268482488</v>
      </c>
      <c r="Y72" s="74">
        <f t="shared" si="22"/>
        <v>2.719244775084468E-3</v>
      </c>
      <c r="Z72" s="86">
        <f>previsi!N74</f>
        <v>11.094163424124513</v>
      </c>
      <c r="AA72" s="86">
        <f t="shared" si="6"/>
        <v>0</v>
      </c>
      <c r="AB72" s="87">
        <f t="shared" si="23"/>
        <v>-11.094163424124513</v>
      </c>
      <c r="AC72" s="72">
        <f t="shared" si="24"/>
        <v>2.719244775084468E-3</v>
      </c>
      <c r="AD72" s="73">
        <f>previsi!P74</f>
        <v>11.094163424124513</v>
      </c>
      <c r="AE72" s="73">
        <f t="shared" si="7"/>
        <v>0</v>
      </c>
      <c r="AF72" s="88">
        <f t="shared" si="25"/>
        <v>-11.094163424124513</v>
      </c>
      <c r="AG72" s="74">
        <f t="shared" si="26"/>
        <v>2.719244775084468E-3</v>
      </c>
      <c r="AH72" s="86">
        <f>previsi!R74</f>
        <v>10.085603112840467</v>
      </c>
      <c r="AI72" s="86">
        <f t="shared" si="8"/>
        <v>0</v>
      </c>
      <c r="AJ72" s="87">
        <f t="shared" si="27"/>
        <v>-10.085603112840467</v>
      </c>
      <c r="AK72" s="72">
        <f t="shared" si="28"/>
        <v>2.719244775084468E-3</v>
      </c>
      <c r="AL72" s="73">
        <f>previsi!T74</f>
        <v>11.598443579766535</v>
      </c>
      <c r="AM72" s="73">
        <f t="shared" si="9"/>
        <v>0</v>
      </c>
      <c r="AN72" s="88">
        <f t="shared" si="29"/>
        <v>-11.598443579766535</v>
      </c>
      <c r="AO72" s="74">
        <f t="shared" si="30"/>
        <v>2.719244775084468E-3</v>
      </c>
      <c r="AP72" s="86">
        <f>previsi!V74</f>
        <v>11.094163424124513</v>
      </c>
      <c r="AQ72" s="86">
        <f t="shared" si="10"/>
        <v>0</v>
      </c>
      <c r="AR72" s="87">
        <f t="shared" si="31"/>
        <v>-11.094163424124513</v>
      </c>
      <c r="AS72" s="72">
        <f t="shared" si="32"/>
        <v>2.719244775084468E-3</v>
      </c>
      <c r="AT72" s="73">
        <f>previsi!X74</f>
        <v>10.085603112840467</v>
      </c>
      <c r="AU72" s="73">
        <f t="shared" si="11"/>
        <v>0</v>
      </c>
      <c r="AV72" s="88">
        <f t="shared" si="33"/>
        <v>-10.085603112840467</v>
      </c>
      <c r="AW72" s="74">
        <f t="shared" si="34"/>
        <v>2.719244775084468E-3</v>
      </c>
      <c r="AX72" s="86">
        <f t="shared" si="35"/>
        <v>129.6</v>
      </c>
      <c r="AY72" s="86">
        <f t="shared" si="36"/>
        <v>0</v>
      </c>
      <c r="AZ72" s="87">
        <f t="shared" si="37"/>
        <v>-129.6</v>
      </c>
      <c r="BA72" s="72">
        <f t="shared" si="38"/>
        <v>2.719244775084468E-3</v>
      </c>
    </row>
    <row r="73" spans="1:53">
      <c r="A73" s="99" t="str">
        <f>previsi!A75</f>
        <v>JOSE LYCEE</v>
      </c>
      <c r="B73" s="86">
        <f>previsi!B75</f>
        <v>8.1189105058365758</v>
      </c>
      <c r="C73" s="86">
        <f t="shared" si="39"/>
        <v>0</v>
      </c>
      <c r="D73" s="87">
        <f t="shared" si="12"/>
        <v>-8.1189105058365758</v>
      </c>
      <c r="E73" s="72">
        <f>previsi!C75</f>
        <v>1.9034713425591277E-3</v>
      </c>
      <c r="F73" s="73">
        <f>previsi!D75</f>
        <v>7.0599221789883266</v>
      </c>
      <c r="G73" s="73">
        <f t="shared" si="40"/>
        <v>0</v>
      </c>
      <c r="H73" s="88">
        <f t="shared" si="13"/>
        <v>-7.0599221789883266</v>
      </c>
      <c r="I73" s="74">
        <f t="shared" si="14"/>
        <v>1.9034713425591277E-3</v>
      </c>
      <c r="J73" s="86">
        <f>previsi!F75</f>
        <v>7.7659143968871591</v>
      </c>
      <c r="K73" s="86">
        <f t="shared" si="41"/>
        <v>0</v>
      </c>
      <c r="L73" s="87">
        <f t="shared" si="15"/>
        <v>-7.7659143968871591</v>
      </c>
      <c r="M73" s="72">
        <f t="shared" si="16"/>
        <v>1.9034713425591277E-3</v>
      </c>
      <c r="N73" s="73">
        <f>previsi!H75</f>
        <v>7.4129182879377424</v>
      </c>
      <c r="O73" s="73">
        <f t="shared" si="3"/>
        <v>0</v>
      </c>
      <c r="P73" s="88">
        <f t="shared" si="17"/>
        <v>-7.4129182879377424</v>
      </c>
      <c r="Q73" s="74">
        <f t="shared" si="18"/>
        <v>1.9034713425591277E-3</v>
      </c>
      <c r="R73" s="86">
        <f>previsi!J75</f>
        <v>7.4129182879377424</v>
      </c>
      <c r="S73" s="86">
        <f t="shared" si="4"/>
        <v>0</v>
      </c>
      <c r="T73" s="87">
        <f t="shared" si="19"/>
        <v>-7.4129182879377424</v>
      </c>
      <c r="U73" s="72">
        <f t="shared" si="20"/>
        <v>1.9034713425591277E-3</v>
      </c>
      <c r="V73" s="73">
        <f>previsi!L75</f>
        <v>7.4129182879377424</v>
      </c>
      <c r="W73" s="73">
        <f t="shared" si="5"/>
        <v>0</v>
      </c>
      <c r="X73" s="88">
        <f t="shared" si="21"/>
        <v>-7.4129182879377424</v>
      </c>
      <c r="Y73" s="74">
        <f t="shared" si="22"/>
        <v>1.9034713425591277E-3</v>
      </c>
      <c r="Z73" s="86">
        <f>previsi!N75</f>
        <v>7.7659143968871591</v>
      </c>
      <c r="AA73" s="86">
        <f t="shared" si="6"/>
        <v>0</v>
      </c>
      <c r="AB73" s="87">
        <f t="shared" si="23"/>
        <v>-7.7659143968871591</v>
      </c>
      <c r="AC73" s="72">
        <f t="shared" si="24"/>
        <v>1.9034713425591277E-3</v>
      </c>
      <c r="AD73" s="73">
        <f>previsi!P75</f>
        <v>7.7659143968871591</v>
      </c>
      <c r="AE73" s="73">
        <f t="shared" si="7"/>
        <v>0</v>
      </c>
      <c r="AF73" s="88">
        <f t="shared" si="25"/>
        <v>-7.7659143968871591</v>
      </c>
      <c r="AG73" s="74">
        <f t="shared" si="26"/>
        <v>1.9034713425591277E-3</v>
      </c>
      <c r="AH73" s="86">
        <f>previsi!R75</f>
        <v>7.0599221789883266</v>
      </c>
      <c r="AI73" s="86">
        <f t="shared" si="8"/>
        <v>0</v>
      </c>
      <c r="AJ73" s="87">
        <f t="shared" si="27"/>
        <v>-7.0599221789883266</v>
      </c>
      <c r="AK73" s="72">
        <f t="shared" si="28"/>
        <v>1.9034713425591277E-3</v>
      </c>
      <c r="AL73" s="73">
        <f>previsi!T75</f>
        <v>8.1189105058365758</v>
      </c>
      <c r="AM73" s="73">
        <f t="shared" si="9"/>
        <v>0</v>
      </c>
      <c r="AN73" s="88">
        <f t="shared" si="29"/>
        <v>-8.1189105058365758</v>
      </c>
      <c r="AO73" s="74">
        <f t="shared" si="30"/>
        <v>1.9034713425591277E-3</v>
      </c>
      <c r="AP73" s="86">
        <f>previsi!V75</f>
        <v>7.7659143968871591</v>
      </c>
      <c r="AQ73" s="86">
        <f t="shared" si="10"/>
        <v>0</v>
      </c>
      <c r="AR73" s="87">
        <f t="shared" si="31"/>
        <v>-7.7659143968871591</v>
      </c>
      <c r="AS73" s="72">
        <f t="shared" si="32"/>
        <v>1.9034713425591277E-3</v>
      </c>
      <c r="AT73" s="73">
        <f>previsi!X75</f>
        <v>7.0599221789883266</v>
      </c>
      <c r="AU73" s="73">
        <f t="shared" si="11"/>
        <v>0</v>
      </c>
      <c r="AV73" s="88">
        <f t="shared" si="33"/>
        <v>-7.0599221789883266</v>
      </c>
      <c r="AW73" s="74">
        <f t="shared" si="34"/>
        <v>1.9034713425591277E-3</v>
      </c>
      <c r="AX73" s="86">
        <f t="shared" si="35"/>
        <v>90.720000000000013</v>
      </c>
      <c r="AY73" s="86">
        <f t="shared" si="36"/>
        <v>0</v>
      </c>
      <c r="AZ73" s="87">
        <f t="shared" si="37"/>
        <v>-90.720000000000013</v>
      </c>
      <c r="BA73" s="72">
        <f t="shared" si="38"/>
        <v>1.9034713425591277E-3</v>
      </c>
    </row>
    <row r="74" spans="1:53">
      <c r="A74" s="96" t="str">
        <f>previsi!A76</f>
        <v>JOSEPH JARDIN NYALLA</v>
      </c>
      <c r="B74" s="86">
        <f>previsi!B76</f>
        <v>7.0073929961089485</v>
      </c>
      <c r="C74" s="86">
        <f t="shared" ref="C74:C105" si="42">SUMIFS(tonnageFC,nomsFC,$A74,moisFC,B$4)</f>
        <v>8.85</v>
      </c>
      <c r="D74" s="87">
        <f t="shared" si="12"/>
        <v>1.8426070038910511</v>
      </c>
      <c r="E74" s="72">
        <f>previsi!C76</f>
        <v>1.6428770516135327E-3</v>
      </c>
      <c r="F74" s="73">
        <f>previsi!D76</f>
        <v>6.0933852140077818</v>
      </c>
      <c r="G74" s="73">
        <f t="shared" ref="G74:G105" si="43">SUMIFS(tonnageFC,nomsFC,$A74,moisFC,F$4)</f>
        <v>2</v>
      </c>
      <c r="H74" s="88">
        <f t="shared" si="13"/>
        <v>-4.0933852140077818</v>
      </c>
      <c r="I74" s="74">
        <f t="shared" si="14"/>
        <v>1.6428770516135327E-3</v>
      </c>
      <c r="J74" s="86">
        <f>previsi!F76</f>
        <v>6.7027237354085596</v>
      </c>
      <c r="K74" s="86">
        <f t="shared" ref="K74:K105" si="44">SUMIFS(tonnageFC,nomsFC,$A74,moisFC,J$4)</f>
        <v>4</v>
      </c>
      <c r="L74" s="87">
        <f t="shared" si="15"/>
        <v>-2.7027237354085596</v>
      </c>
      <c r="M74" s="72">
        <f t="shared" si="16"/>
        <v>1.6428770516135327E-3</v>
      </c>
      <c r="N74" s="73">
        <f>previsi!H76</f>
        <v>6.3980544747081707</v>
      </c>
      <c r="O74" s="73">
        <f t="shared" ref="O74:O137" si="45">SUMIFS(tonnageFC,nomsFC,$A74,moisFC,N$4)</f>
        <v>0</v>
      </c>
      <c r="P74" s="88">
        <f t="shared" si="17"/>
        <v>-6.3980544747081707</v>
      </c>
      <c r="Q74" s="74">
        <f t="shared" si="18"/>
        <v>1.6428770516135327E-3</v>
      </c>
      <c r="R74" s="86">
        <f>previsi!J76</f>
        <v>6.3980544747081707</v>
      </c>
      <c r="S74" s="86">
        <f t="shared" ref="S74:S137" si="46">SUMIFS(tonnageFC,nomsFC,$A74,moisFC,R$4)</f>
        <v>0</v>
      </c>
      <c r="T74" s="87">
        <f t="shared" si="19"/>
        <v>-6.3980544747081707</v>
      </c>
      <c r="U74" s="72">
        <f t="shared" si="20"/>
        <v>1.6428770516135327E-3</v>
      </c>
      <c r="V74" s="73">
        <f>previsi!L76</f>
        <v>6.3980544747081707</v>
      </c>
      <c r="W74" s="73">
        <f t="shared" ref="W74:W137" si="47">SUMIFS(tonnageFC,nomsFC,$A74,moisFC,V$4)</f>
        <v>0</v>
      </c>
      <c r="X74" s="88">
        <f t="shared" si="21"/>
        <v>-6.3980544747081707</v>
      </c>
      <c r="Y74" s="74">
        <f t="shared" si="22"/>
        <v>1.6428770516135327E-3</v>
      </c>
      <c r="Z74" s="86">
        <f>previsi!N76</f>
        <v>6.7027237354085596</v>
      </c>
      <c r="AA74" s="86">
        <f t="shared" ref="AA74:AA137" si="48">SUMIFS(tonnageFC,nomsFC,$A74,moisFC,Z$4)</f>
        <v>0</v>
      </c>
      <c r="AB74" s="87">
        <f t="shared" si="23"/>
        <v>-6.7027237354085596</v>
      </c>
      <c r="AC74" s="72">
        <f t="shared" si="24"/>
        <v>1.6428770516135327E-3</v>
      </c>
      <c r="AD74" s="73">
        <f>previsi!P76</f>
        <v>6.7027237354085596</v>
      </c>
      <c r="AE74" s="73">
        <f t="shared" ref="AE74:AE137" si="49">SUMIFS(tonnageFC,nomsFC,$A74,moisFC,AD$4)</f>
        <v>0</v>
      </c>
      <c r="AF74" s="88">
        <f t="shared" si="25"/>
        <v>-6.7027237354085596</v>
      </c>
      <c r="AG74" s="74">
        <f t="shared" si="26"/>
        <v>1.6428770516135327E-3</v>
      </c>
      <c r="AH74" s="86">
        <f>previsi!R76</f>
        <v>6.0933852140077818</v>
      </c>
      <c r="AI74" s="86">
        <f t="shared" ref="AI74:AI137" si="50">SUMIFS(tonnageFC,nomsFC,$A74,moisFC,AH$4)</f>
        <v>0</v>
      </c>
      <c r="AJ74" s="87">
        <f t="shared" si="27"/>
        <v>-6.0933852140077818</v>
      </c>
      <c r="AK74" s="72">
        <f t="shared" si="28"/>
        <v>1.6428770516135327E-3</v>
      </c>
      <c r="AL74" s="73">
        <f>previsi!T76</f>
        <v>7.0073929961089485</v>
      </c>
      <c r="AM74" s="73">
        <f t="shared" ref="AM74:AM137" si="51">SUMIFS(tonnageFC,nomsFC,$A74,moisFC,AL$4)</f>
        <v>0</v>
      </c>
      <c r="AN74" s="88">
        <f t="shared" si="29"/>
        <v>-7.0073929961089485</v>
      </c>
      <c r="AO74" s="74">
        <f t="shared" si="30"/>
        <v>1.6428770516135327E-3</v>
      </c>
      <c r="AP74" s="86">
        <f>previsi!V76</f>
        <v>6.7027237354085596</v>
      </c>
      <c r="AQ74" s="86">
        <f t="shared" ref="AQ74:AQ137" si="52">SUMIFS(tonnageFC,nomsFC,$A74,moisFC,AP$4)</f>
        <v>0</v>
      </c>
      <c r="AR74" s="87">
        <f t="shared" si="31"/>
        <v>-6.7027237354085596</v>
      </c>
      <c r="AS74" s="72">
        <f t="shared" si="32"/>
        <v>1.6428770516135327E-3</v>
      </c>
      <c r="AT74" s="73">
        <f>previsi!X76</f>
        <v>6.0933852140077818</v>
      </c>
      <c r="AU74" s="73">
        <f t="shared" ref="AU74:AU137" si="53">SUMIFS(tonnageFC,nomsFC,$A74,moisFC,AT$4)</f>
        <v>0</v>
      </c>
      <c r="AV74" s="88">
        <f t="shared" si="33"/>
        <v>-6.0933852140077818</v>
      </c>
      <c r="AW74" s="74">
        <f t="shared" si="34"/>
        <v>1.6428770516135327E-3</v>
      </c>
      <c r="AX74" s="86">
        <f t="shared" si="35"/>
        <v>78.3</v>
      </c>
      <c r="AY74" s="86">
        <f t="shared" si="36"/>
        <v>14.85</v>
      </c>
      <c r="AZ74" s="87">
        <f t="shared" si="37"/>
        <v>-63.449999999999996</v>
      </c>
      <c r="BA74" s="72">
        <f t="shared" si="38"/>
        <v>1.6428770516135327E-3</v>
      </c>
    </row>
    <row r="75" spans="1:53">
      <c r="A75" s="99" t="str">
        <f>previsi!A77</f>
        <v>JOSIANE FACE YOLLANDE</v>
      </c>
      <c r="B75" s="86">
        <f>previsi!B77</f>
        <v>3.7694941634241239</v>
      </c>
      <c r="C75" s="86">
        <f t="shared" si="42"/>
        <v>0</v>
      </c>
      <c r="D75" s="87">
        <f t="shared" ref="D75:D138" si="54">C75-B75</f>
        <v>-3.7694941634241239</v>
      </c>
      <c r="E75" s="72">
        <f>previsi!C77</f>
        <v>8.8375455190245207E-4</v>
      </c>
      <c r="F75" s="73">
        <f>previsi!D77</f>
        <v>3.2778210116731517</v>
      </c>
      <c r="G75" s="73">
        <f t="shared" si="43"/>
        <v>0</v>
      </c>
      <c r="H75" s="88">
        <f t="shared" ref="H75:H138" si="55">G75-F75</f>
        <v>-3.2778210116731517</v>
      </c>
      <c r="I75" s="74">
        <f t="shared" ref="I75:I138" si="56">$E75</f>
        <v>8.8375455190245207E-4</v>
      </c>
      <c r="J75" s="86">
        <f>previsi!F77</f>
        <v>3.6056031128404666</v>
      </c>
      <c r="K75" s="86">
        <f t="shared" si="44"/>
        <v>0</v>
      </c>
      <c r="L75" s="87">
        <f t="shared" ref="L75:L138" si="57">K75-J75</f>
        <v>-3.6056031128404666</v>
      </c>
      <c r="M75" s="72">
        <f t="shared" ref="M75:M138" si="58">$E75</f>
        <v>8.8375455190245207E-4</v>
      </c>
      <c r="N75" s="73">
        <f>previsi!H77</f>
        <v>3.4417120622568089</v>
      </c>
      <c r="O75" s="73">
        <f t="shared" si="45"/>
        <v>0</v>
      </c>
      <c r="P75" s="88">
        <f t="shared" ref="P75:P138" si="59">O75-N75</f>
        <v>-3.4417120622568089</v>
      </c>
      <c r="Q75" s="74">
        <f t="shared" ref="Q75:Q138" si="60">$E75</f>
        <v>8.8375455190245207E-4</v>
      </c>
      <c r="R75" s="86">
        <f>previsi!J77</f>
        <v>3.4417120622568089</v>
      </c>
      <c r="S75" s="86">
        <f t="shared" si="46"/>
        <v>0</v>
      </c>
      <c r="T75" s="87">
        <f t="shared" ref="T75:T138" si="61">S75-R75</f>
        <v>-3.4417120622568089</v>
      </c>
      <c r="U75" s="72">
        <f t="shared" ref="U75:U138" si="62">$E75</f>
        <v>8.8375455190245207E-4</v>
      </c>
      <c r="V75" s="73">
        <f>previsi!L77</f>
        <v>3.4417120622568089</v>
      </c>
      <c r="W75" s="73">
        <f t="shared" si="47"/>
        <v>0</v>
      </c>
      <c r="X75" s="88">
        <f t="shared" ref="X75:X138" si="63">W75-V75</f>
        <v>-3.4417120622568089</v>
      </c>
      <c r="Y75" s="74">
        <f t="shared" ref="Y75:Y138" si="64">$E75</f>
        <v>8.8375455190245207E-4</v>
      </c>
      <c r="Z75" s="86">
        <f>previsi!N77</f>
        <v>3.6056031128404666</v>
      </c>
      <c r="AA75" s="86">
        <f t="shared" si="48"/>
        <v>0</v>
      </c>
      <c r="AB75" s="87">
        <f t="shared" ref="AB75:AB138" si="65">AA75-Z75</f>
        <v>-3.6056031128404666</v>
      </c>
      <c r="AC75" s="72">
        <f t="shared" ref="AC75:AC138" si="66">$E75</f>
        <v>8.8375455190245207E-4</v>
      </c>
      <c r="AD75" s="73">
        <f>previsi!P77</f>
        <v>3.6056031128404666</v>
      </c>
      <c r="AE75" s="73">
        <f t="shared" si="49"/>
        <v>0</v>
      </c>
      <c r="AF75" s="88">
        <f t="shared" ref="AF75:AF138" si="67">AE75-AD75</f>
        <v>-3.6056031128404666</v>
      </c>
      <c r="AG75" s="74">
        <f t="shared" ref="AG75:AG138" si="68">$E75</f>
        <v>8.8375455190245207E-4</v>
      </c>
      <c r="AH75" s="86">
        <f>previsi!R77</f>
        <v>3.2778210116731517</v>
      </c>
      <c r="AI75" s="86">
        <f t="shared" si="50"/>
        <v>0</v>
      </c>
      <c r="AJ75" s="87">
        <f t="shared" ref="AJ75:AJ138" si="69">AI75-AH75</f>
        <v>-3.2778210116731517</v>
      </c>
      <c r="AK75" s="72">
        <f t="shared" ref="AK75:AK138" si="70">$E75</f>
        <v>8.8375455190245207E-4</v>
      </c>
      <c r="AL75" s="73">
        <f>previsi!T77</f>
        <v>3.7694941634241239</v>
      </c>
      <c r="AM75" s="73">
        <f t="shared" si="51"/>
        <v>0</v>
      </c>
      <c r="AN75" s="88">
        <f t="shared" ref="AN75:AN138" si="71">AM75-AL75</f>
        <v>-3.7694941634241239</v>
      </c>
      <c r="AO75" s="74">
        <f t="shared" ref="AO75:AO138" si="72">$E75</f>
        <v>8.8375455190245207E-4</v>
      </c>
      <c r="AP75" s="86">
        <f>previsi!V77</f>
        <v>3.6056031128404666</v>
      </c>
      <c r="AQ75" s="86">
        <f t="shared" si="52"/>
        <v>0</v>
      </c>
      <c r="AR75" s="87">
        <f t="shared" ref="AR75:AR138" si="73">AQ75-AP75</f>
        <v>-3.6056031128404666</v>
      </c>
      <c r="AS75" s="72">
        <f t="shared" ref="AS75:AS138" si="74">$E75</f>
        <v>8.8375455190245207E-4</v>
      </c>
      <c r="AT75" s="73">
        <f>previsi!X77</f>
        <v>3.2778210116731517</v>
      </c>
      <c r="AU75" s="73">
        <f t="shared" si="53"/>
        <v>0</v>
      </c>
      <c r="AV75" s="88">
        <f t="shared" ref="AV75:AV138" si="75">AU75-AT75</f>
        <v>-3.2778210116731517</v>
      </c>
      <c r="AW75" s="74">
        <f t="shared" ref="AW75:AW138" si="76">$E75</f>
        <v>8.8375455190245207E-4</v>
      </c>
      <c r="AX75" s="86">
        <f t="shared" ref="AX75:AX138" si="77">B75+F75+J75+N75+R75+V75+Z75+AD75+AH75+AL75+AP75+AT75</f>
        <v>42.120000000000005</v>
      </c>
      <c r="AY75" s="86">
        <f t="shared" ref="AY75:AY138" si="78">C75+G75+K75+O75+S75+W75+AA75+AE75+AI75+AM75+AQ75+AU75</f>
        <v>0</v>
      </c>
      <c r="AZ75" s="87">
        <f t="shared" ref="AZ75:AZ138" si="79">D75+H75+L75+P75+T75+X75+AB75+AF75+AJ75+AN75+AR75+AV75</f>
        <v>-42.120000000000005</v>
      </c>
      <c r="BA75" s="72">
        <f t="shared" ref="BA75:BA138" si="80">$E75</f>
        <v>8.8375455190245207E-4</v>
      </c>
    </row>
    <row r="76" spans="1:53">
      <c r="A76" s="96" t="str">
        <f>previsi!A78</f>
        <v>JULE BOIS DE SINGE</v>
      </c>
      <c r="B76" s="86">
        <f>previsi!B78</f>
        <v>12.806614785992215</v>
      </c>
      <c r="C76" s="86">
        <f t="shared" si="42"/>
        <v>29</v>
      </c>
      <c r="D76" s="87">
        <f t="shared" si="54"/>
        <v>16.193385214007783</v>
      </c>
      <c r="E76" s="72">
        <f>previsi!C78</f>
        <v>3.0024994391557665E-3</v>
      </c>
      <c r="F76" s="73">
        <f>previsi!D78</f>
        <v>11.136186770428015</v>
      </c>
      <c r="G76" s="73">
        <f t="shared" si="43"/>
        <v>30.5</v>
      </c>
      <c r="H76" s="88">
        <f t="shared" si="55"/>
        <v>19.363813229571985</v>
      </c>
      <c r="I76" s="74">
        <f t="shared" si="56"/>
        <v>3.0024994391557665E-3</v>
      </c>
      <c r="J76" s="86">
        <f>previsi!F78</f>
        <v>12.249805447470814</v>
      </c>
      <c r="K76" s="86">
        <f t="shared" si="44"/>
        <v>10</v>
      </c>
      <c r="L76" s="87">
        <f t="shared" si="57"/>
        <v>-2.2498054474708145</v>
      </c>
      <c r="M76" s="72">
        <f t="shared" si="58"/>
        <v>3.0024994391557665E-3</v>
      </c>
      <c r="N76" s="73">
        <f>previsi!H78</f>
        <v>11.692996108949414</v>
      </c>
      <c r="O76" s="73">
        <f t="shared" si="45"/>
        <v>0</v>
      </c>
      <c r="P76" s="88">
        <f t="shared" si="59"/>
        <v>-11.692996108949414</v>
      </c>
      <c r="Q76" s="74">
        <f t="shared" si="60"/>
        <v>3.0024994391557665E-3</v>
      </c>
      <c r="R76" s="86">
        <f>previsi!J78</f>
        <v>11.692996108949414</v>
      </c>
      <c r="S76" s="86">
        <f t="shared" si="46"/>
        <v>0</v>
      </c>
      <c r="T76" s="87">
        <f t="shared" si="61"/>
        <v>-11.692996108949414</v>
      </c>
      <c r="U76" s="72">
        <f t="shared" si="62"/>
        <v>3.0024994391557665E-3</v>
      </c>
      <c r="V76" s="73">
        <f>previsi!L78</f>
        <v>11.692996108949414</v>
      </c>
      <c r="W76" s="73">
        <f t="shared" si="47"/>
        <v>0</v>
      </c>
      <c r="X76" s="88">
        <f t="shared" si="63"/>
        <v>-11.692996108949414</v>
      </c>
      <c r="Y76" s="74">
        <f t="shared" si="64"/>
        <v>3.0024994391557665E-3</v>
      </c>
      <c r="Z76" s="86">
        <f>previsi!N78</f>
        <v>12.249805447470814</v>
      </c>
      <c r="AA76" s="86">
        <f t="shared" si="48"/>
        <v>0</v>
      </c>
      <c r="AB76" s="87">
        <f t="shared" si="65"/>
        <v>-12.249805447470814</v>
      </c>
      <c r="AC76" s="72">
        <f t="shared" si="66"/>
        <v>3.0024994391557665E-3</v>
      </c>
      <c r="AD76" s="73">
        <f>previsi!P78</f>
        <v>12.249805447470814</v>
      </c>
      <c r="AE76" s="73">
        <f t="shared" si="49"/>
        <v>0</v>
      </c>
      <c r="AF76" s="88">
        <f t="shared" si="67"/>
        <v>-12.249805447470814</v>
      </c>
      <c r="AG76" s="74">
        <f t="shared" si="68"/>
        <v>3.0024994391557665E-3</v>
      </c>
      <c r="AH76" s="86">
        <f>previsi!R78</f>
        <v>11.136186770428015</v>
      </c>
      <c r="AI76" s="86">
        <f t="shared" si="50"/>
        <v>0</v>
      </c>
      <c r="AJ76" s="87">
        <f t="shared" si="69"/>
        <v>-11.136186770428015</v>
      </c>
      <c r="AK76" s="72">
        <f t="shared" si="70"/>
        <v>3.0024994391557665E-3</v>
      </c>
      <c r="AL76" s="73">
        <f>previsi!T78</f>
        <v>12.806614785992215</v>
      </c>
      <c r="AM76" s="73">
        <f t="shared" si="51"/>
        <v>0</v>
      </c>
      <c r="AN76" s="88">
        <f t="shared" si="71"/>
        <v>-12.806614785992215</v>
      </c>
      <c r="AO76" s="74">
        <f t="shared" si="72"/>
        <v>3.0024994391557665E-3</v>
      </c>
      <c r="AP76" s="86">
        <f>previsi!V78</f>
        <v>12.249805447470814</v>
      </c>
      <c r="AQ76" s="86">
        <f t="shared" si="52"/>
        <v>0</v>
      </c>
      <c r="AR76" s="87">
        <f t="shared" si="73"/>
        <v>-12.249805447470814</v>
      </c>
      <c r="AS76" s="72">
        <f t="shared" si="74"/>
        <v>3.0024994391557665E-3</v>
      </c>
      <c r="AT76" s="73">
        <f>previsi!X78</f>
        <v>11.136186770428015</v>
      </c>
      <c r="AU76" s="73">
        <f t="shared" si="53"/>
        <v>0</v>
      </c>
      <c r="AV76" s="88">
        <f t="shared" si="75"/>
        <v>-11.136186770428015</v>
      </c>
      <c r="AW76" s="74">
        <f t="shared" si="76"/>
        <v>3.0024994391557665E-3</v>
      </c>
      <c r="AX76" s="86">
        <f t="shared" si="77"/>
        <v>143.1</v>
      </c>
      <c r="AY76" s="86">
        <f t="shared" si="78"/>
        <v>69.5</v>
      </c>
      <c r="AZ76" s="87">
        <f t="shared" si="79"/>
        <v>-73.59999999999998</v>
      </c>
      <c r="BA76" s="72">
        <f t="shared" si="80"/>
        <v>3.0024994391557665E-3</v>
      </c>
    </row>
    <row r="77" spans="1:53">
      <c r="A77" s="96" t="str">
        <f>previsi!A79</f>
        <v>K G CAM</v>
      </c>
      <c r="B77" s="86">
        <f>previsi!B79</f>
        <v>46.92536964980544</v>
      </c>
      <c r="C77" s="86">
        <f t="shared" si="42"/>
        <v>62.75</v>
      </c>
      <c r="D77" s="87">
        <f t="shared" si="54"/>
        <v>15.82463035019456</v>
      </c>
      <c r="E77" s="72">
        <f>previsi!C79</f>
        <v>1.1001611152529242E-2</v>
      </c>
      <c r="F77" s="73">
        <f>previsi!D79</f>
        <v>40.804669260700386</v>
      </c>
      <c r="G77" s="73">
        <f t="shared" si="43"/>
        <v>60</v>
      </c>
      <c r="H77" s="88">
        <f t="shared" si="55"/>
        <v>19.195330739299614</v>
      </c>
      <c r="I77" s="74">
        <f t="shared" si="56"/>
        <v>1.1001611152529242E-2</v>
      </c>
      <c r="J77" s="86">
        <f>previsi!F79</f>
        <v>44.885136186770424</v>
      </c>
      <c r="K77" s="86">
        <f t="shared" si="44"/>
        <v>50</v>
      </c>
      <c r="L77" s="87">
        <f t="shared" si="57"/>
        <v>5.1148638132295758</v>
      </c>
      <c r="M77" s="72">
        <f t="shared" si="58"/>
        <v>1.1001611152529242E-2</v>
      </c>
      <c r="N77" s="73">
        <f>previsi!H79</f>
        <v>42.844902723735402</v>
      </c>
      <c r="O77" s="73">
        <f t="shared" si="45"/>
        <v>0</v>
      </c>
      <c r="P77" s="88">
        <f t="shared" si="59"/>
        <v>-42.844902723735402</v>
      </c>
      <c r="Q77" s="74">
        <f t="shared" si="60"/>
        <v>1.1001611152529242E-2</v>
      </c>
      <c r="R77" s="86">
        <f>previsi!J79</f>
        <v>42.844902723735402</v>
      </c>
      <c r="S77" s="86">
        <f t="shared" si="46"/>
        <v>0</v>
      </c>
      <c r="T77" s="87">
        <f t="shared" si="61"/>
        <v>-42.844902723735402</v>
      </c>
      <c r="U77" s="72">
        <f t="shared" si="62"/>
        <v>1.1001611152529242E-2</v>
      </c>
      <c r="V77" s="73">
        <f>previsi!L79</f>
        <v>42.844902723735402</v>
      </c>
      <c r="W77" s="73">
        <f t="shared" si="47"/>
        <v>0</v>
      </c>
      <c r="X77" s="88">
        <f t="shared" si="63"/>
        <v>-42.844902723735402</v>
      </c>
      <c r="Y77" s="74">
        <f t="shared" si="64"/>
        <v>1.1001611152529242E-2</v>
      </c>
      <c r="Z77" s="86">
        <f>previsi!N79</f>
        <v>44.885136186770424</v>
      </c>
      <c r="AA77" s="86">
        <f t="shared" si="48"/>
        <v>0</v>
      </c>
      <c r="AB77" s="87">
        <f t="shared" si="65"/>
        <v>-44.885136186770424</v>
      </c>
      <c r="AC77" s="72">
        <f t="shared" si="66"/>
        <v>1.1001611152529242E-2</v>
      </c>
      <c r="AD77" s="73">
        <f>previsi!P79</f>
        <v>44.885136186770424</v>
      </c>
      <c r="AE77" s="73">
        <f t="shared" si="49"/>
        <v>0</v>
      </c>
      <c r="AF77" s="88">
        <f t="shared" si="67"/>
        <v>-44.885136186770424</v>
      </c>
      <c r="AG77" s="74">
        <f t="shared" si="68"/>
        <v>1.1001611152529242E-2</v>
      </c>
      <c r="AH77" s="86">
        <f>previsi!R79</f>
        <v>40.804669260700386</v>
      </c>
      <c r="AI77" s="86">
        <f t="shared" si="50"/>
        <v>0</v>
      </c>
      <c r="AJ77" s="87">
        <f t="shared" si="69"/>
        <v>-40.804669260700386</v>
      </c>
      <c r="AK77" s="72">
        <f t="shared" si="70"/>
        <v>1.1001611152529242E-2</v>
      </c>
      <c r="AL77" s="73">
        <f>previsi!T79</f>
        <v>46.92536964980544</v>
      </c>
      <c r="AM77" s="73">
        <f t="shared" si="51"/>
        <v>0</v>
      </c>
      <c r="AN77" s="88">
        <f t="shared" si="71"/>
        <v>-46.92536964980544</v>
      </c>
      <c r="AO77" s="74">
        <f t="shared" si="72"/>
        <v>1.1001611152529242E-2</v>
      </c>
      <c r="AP77" s="86">
        <f>previsi!V79</f>
        <v>44.885136186770424</v>
      </c>
      <c r="AQ77" s="86">
        <f t="shared" si="52"/>
        <v>0</v>
      </c>
      <c r="AR77" s="87">
        <f t="shared" si="73"/>
        <v>-44.885136186770424</v>
      </c>
      <c r="AS77" s="72">
        <f t="shared" si="74"/>
        <v>1.1001611152529242E-2</v>
      </c>
      <c r="AT77" s="73">
        <f>previsi!X79</f>
        <v>40.804669260700386</v>
      </c>
      <c r="AU77" s="73">
        <f t="shared" si="53"/>
        <v>0</v>
      </c>
      <c r="AV77" s="88">
        <f t="shared" si="75"/>
        <v>-40.804669260700386</v>
      </c>
      <c r="AW77" s="74">
        <f t="shared" si="76"/>
        <v>1.1001611152529242E-2</v>
      </c>
      <c r="AX77" s="86">
        <f t="shared" si="77"/>
        <v>524.3399999999998</v>
      </c>
      <c r="AY77" s="86">
        <f t="shared" si="78"/>
        <v>172.75</v>
      </c>
      <c r="AZ77" s="87">
        <f t="shared" si="79"/>
        <v>-351.58999999999992</v>
      </c>
      <c r="BA77" s="72">
        <f t="shared" si="80"/>
        <v>1.1001611152529242E-2</v>
      </c>
    </row>
    <row r="78" spans="1:53">
      <c r="A78" s="96" t="str">
        <f>previsi!A80</f>
        <v>KAMTA JAPOMA MR</v>
      </c>
      <c r="B78" s="86">
        <f>previsi!B80</f>
        <v>47.746926070038896</v>
      </c>
      <c r="C78" s="86">
        <f t="shared" si="42"/>
        <v>12.85</v>
      </c>
      <c r="D78" s="87">
        <f t="shared" si="54"/>
        <v>-34.896926070038894</v>
      </c>
      <c r="E78" s="72">
        <f>previsi!C80</f>
        <v>1.1194224324097725E-2</v>
      </c>
      <c r="F78" s="73">
        <f>previsi!D80</f>
        <v>41.519066147859917</v>
      </c>
      <c r="G78" s="73">
        <f t="shared" si="43"/>
        <v>25</v>
      </c>
      <c r="H78" s="88">
        <f t="shared" si="55"/>
        <v>-16.519066147859917</v>
      </c>
      <c r="I78" s="74">
        <f t="shared" si="56"/>
        <v>1.1194224324097725E-2</v>
      </c>
      <c r="J78" s="86">
        <f>previsi!F80</f>
        <v>45.670972762645903</v>
      </c>
      <c r="K78" s="86">
        <f t="shared" si="44"/>
        <v>25</v>
      </c>
      <c r="L78" s="87">
        <f t="shared" si="57"/>
        <v>-20.670972762645903</v>
      </c>
      <c r="M78" s="72">
        <f t="shared" si="58"/>
        <v>1.1194224324097725E-2</v>
      </c>
      <c r="N78" s="73">
        <f>previsi!H80</f>
        <v>43.59501945525291</v>
      </c>
      <c r="O78" s="73">
        <f t="shared" si="45"/>
        <v>0</v>
      </c>
      <c r="P78" s="88">
        <f t="shared" si="59"/>
        <v>-43.59501945525291</v>
      </c>
      <c r="Q78" s="74">
        <f t="shared" si="60"/>
        <v>1.1194224324097725E-2</v>
      </c>
      <c r="R78" s="86">
        <f>previsi!J80</f>
        <v>43.59501945525291</v>
      </c>
      <c r="S78" s="86">
        <f t="shared" si="46"/>
        <v>0</v>
      </c>
      <c r="T78" s="87">
        <f t="shared" si="61"/>
        <v>-43.59501945525291</v>
      </c>
      <c r="U78" s="72">
        <f t="shared" si="62"/>
        <v>1.1194224324097725E-2</v>
      </c>
      <c r="V78" s="73">
        <f>previsi!L80</f>
        <v>43.59501945525291</v>
      </c>
      <c r="W78" s="73">
        <f t="shared" si="47"/>
        <v>0</v>
      </c>
      <c r="X78" s="88">
        <f t="shared" si="63"/>
        <v>-43.59501945525291</v>
      </c>
      <c r="Y78" s="74">
        <f t="shared" si="64"/>
        <v>1.1194224324097725E-2</v>
      </c>
      <c r="Z78" s="86">
        <f>previsi!N80</f>
        <v>45.670972762645903</v>
      </c>
      <c r="AA78" s="86">
        <f t="shared" si="48"/>
        <v>0</v>
      </c>
      <c r="AB78" s="87">
        <f t="shared" si="65"/>
        <v>-45.670972762645903</v>
      </c>
      <c r="AC78" s="72">
        <f t="shared" si="66"/>
        <v>1.1194224324097725E-2</v>
      </c>
      <c r="AD78" s="73">
        <f>previsi!P80</f>
        <v>45.670972762645903</v>
      </c>
      <c r="AE78" s="73">
        <f t="shared" si="49"/>
        <v>0</v>
      </c>
      <c r="AF78" s="88">
        <f t="shared" si="67"/>
        <v>-45.670972762645903</v>
      </c>
      <c r="AG78" s="74">
        <f t="shared" si="68"/>
        <v>1.1194224324097725E-2</v>
      </c>
      <c r="AH78" s="86">
        <f>previsi!R80</f>
        <v>41.519066147859917</v>
      </c>
      <c r="AI78" s="86">
        <f t="shared" si="50"/>
        <v>0</v>
      </c>
      <c r="AJ78" s="87">
        <f t="shared" si="69"/>
        <v>-41.519066147859917</v>
      </c>
      <c r="AK78" s="72">
        <f t="shared" si="70"/>
        <v>1.1194224324097725E-2</v>
      </c>
      <c r="AL78" s="73">
        <f>previsi!T80</f>
        <v>47.746926070038896</v>
      </c>
      <c r="AM78" s="73">
        <f t="shared" si="51"/>
        <v>0</v>
      </c>
      <c r="AN78" s="88">
        <f t="shared" si="71"/>
        <v>-47.746926070038896</v>
      </c>
      <c r="AO78" s="74">
        <f t="shared" si="72"/>
        <v>1.1194224324097725E-2</v>
      </c>
      <c r="AP78" s="86">
        <f>previsi!V80</f>
        <v>45.670972762645903</v>
      </c>
      <c r="AQ78" s="86">
        <f t="shared" si="52"/>
        <v>0</v>
      </c>
      <c r="AR78" s="87">
        <f t="shared" si="73"/>
        <v>-45.670972762645903</v>
      </c>
      <c r="AS78" s="72">
        <f t="shared" si="74"/>
        <v>1.1194224324097725E-2</v>
      </c>
      <c r="AT78" s="73">
        <f>previsi!X80</f>
        <v>41.519066147859917</v>
      </c>
      <c r="AU78" s="73">
        <f t="shared" si="53"/>
        <v>0</v>
      </c>
      <c r="AV78" s="88">
        <f t="shared" si="75"/>
        <v>-41.519066147859917</v>
      </c>
      <c r="AW78" s="74">
        <f t="shared" si="76"/>
        <v>1.1194224324097725E-2</v>
      </c>
      <c r="AX78" s="86">
        <f t="shared" si="77"/>
        <v>533.51999999999987</v>
      </c>
      <c r="AY78" s="86">
        <f t="shared" si="78"/>
        <v>62.85</v>
      </c>
      <c r="AZ78" s="87">
        <f t="shared" si="79"/>
        <v>-470.66999999999985</v>
      </c>
      <c r="BA78" s="72">
        <f t="shared" si="80"/>
        <v>1.1194224324097725E-2</v>
      </c>
    </row>
    <row r="79" spans="1:53">
      <c r="A79" s="96" t="str">
        <f>previsi!A81</f>
        <v>KAMTA MAETURE</v>
      </c>
      <c r="B79" s="86">
        <f>previsi!B81</f>
        <v>54.367704280155635</v>
      </c>
      <c r="C79" s="86">
        <f t="shared" si="42"/>
        <v>35</v>
      </c>
      <c r="D79" s="87">
        <f t="shared" si="54"/>
        <v>-19.367704280155635</v>
      </c>
      <c r="E79" s="72">
        <f>previsi!C81</f>
        <v>1.2746459883208444E-2</v>
      </c>
      <c r="F79" s="73">
        <f>previsi!D81</f>
        <v>47.276264591439691</v>
      </c>
      <c r="G79" s="73">
        <f t="shared" si="43"/>
        <v>70</v>
      </c>
      <c r="H79" s="88">
        <f t="shared" si="55"/>
        <v>22.723735408560309</v>
      </c>
      <c r="I79" s="74">
        <f t="shared" si="56"/>
        <v>1.2746459883208444E-2</v>
      </c>
      <c r="J79" s="86">
        <f>previsi!F81</f>
        <v>52.003891050583654</v>
      </c>
      <c r="K79" s="86">
        <f t="shared" si="44"/>
        <v>35</v>
      </c>
      <c r="L79" s="87">
        <f t="shared" si="57"/>
        <v>-17.003891050583654</v>
      </c>
      <c r="M79" s="72">
        <f t="shared" si="58"/>
        <v>1.2746459883208444E-2</v>
      </c>
      <c r="N79" s="73">
        <f>previsi!H81</f>
        <v>49.640077821011666</v>
      </c>
      <c r="O79" s="73">
        <f t="shared" si="45"/>
        <v>0</v>
      </c>
      <c r="P79" s="88">
        <f t="shared" si="59"/>
        <v>-49.640077821011666</v>
      </c>
      <c r="Q79" s="74">
        <f t="shared" si="60"/>
        <v>1.2746459883208444E-2</v>
      </c>
      <c r="R79" s="86">
        <f>previsi!J81</f>
        <v>49.640077821011666</v>
      </c>
      <c r="S79" s="86">
        <f t="shared" si="46"/>
        <v>0</v>
      </c>
      <c r="T79" s="87">
        <f t="shared" si="61"/>
        <v>-49.640077821011666</v>
      </c>
      <c r="U79" s="72">
        <f t="shared" si="62"/>
        <v>1.2746459883208444E-2</v>
      </c>
      <c r="V79" s="73">
        <f>previsi!L81</f>
        <v>49.640077821011666</v>
      </c>
      <c r="W79" s="73">
        <f t="shared" si="47"/>
        <v>0</v>
      </c>
      <c r="X79" s="88">
        <f t="shared" si="63"/>
        <v>-49.640077821011666</v>
      </c>
      <c r="Y79" s="74">
        <f t="shared" si="64"/>
        <v>1.2746459883208444E-2</v>
      </c>
      <c r="Z79" s="86">
        <f>previsi!N81</f>
        <v>52.003891050583654</v>
      </c>
      <c r="AA79" s="86">
        <f t="shared" si="48"/>
        <v>0</v>
      </c>
      <c r="AB79" s="87">
        <f t="shared" si="65"/>
        <v>-52.003891050583654</v>
      </c>
      <c r="AC79" s="72">
        <f t="shared" si="66"/>
        <v>1.2746459883208444E-2</v>
      </c>
      <c r="AD79" s="73">
        <f>previsi!P81</f>
        <v>52.003891050583654</v>
      </c>
      <c r="AE79" s="73">
        <f t="shared" si="49"/>
        <v>0</v>
      </c>
      <c r="AF79" s="88">
        <f t="shared" si="67"/>
        <v>-52.003891050583654</v>
      </c>
      <c r="AG79" s="74">
        <f t="shared" si="68"/>
        <v>1.2746459883208444E-2</v>
      </c>
      <c r="AH79" s="86">
        <f>previsi!R81</f>
        <v>47.276264591439691</v>
      </c>
      <c r="AI79" s="86">
        <f t="shared" si="50"/>
        <v>0</v>
      </c>
      <c r="AJ79" s="87">
        <f t="shared" si="69"/>
        <v>-47.276264591439691</v>
      </c>
      <c r="AK79" s="72">
        <f t="shared" si="70"/>
        <v>1.2746459883208444E-2</v>
      </c>
      <c r="AL79" s="73">
        <f>previsi!T81</f>
        <v>54.367704280155635</v>
      </c>
      <c r="AM79" s="73">
        <f t="shared" si="51"/>
        <v>0</v>
      </c>
      <c r="AN79" s="88">
        <f t="shared" si="71"/>
        <v>-54.367704280155635</v>
      </c>
      <c r="AO79" s="74">
        <f t="shared" si="72"/>
        <v>1.2746459883208444E-2</v>
      </c>
      <c r="AP79" s="86">
        <f>previsi!V81</f>
        <v>52.003891050583654</v>
      </c>
      <c r="AQ79" s="86">
        <f t="shared" si="52"/>
        <v>0</v>
      </c>
      <c r="AR79" s="87">
        <f t="shared" si="73"/>
        <v>-52.003891050583654</v>
      </c>
      <c r="AS79" s="72">
        <f t="shared" si="74"/>
        <v>1.2746459883208444E-2</v>
      </c>
      <c r="AT79" s="73">
        <f>previsi!X81</f>
        <v>47.276264591439691</v>
      </c>
      <c r="AU79" s="73">
        <f t="shared" si="53"/>
        <v>0</v>
      </c>
      <c r="AV79" s="88">
        <f t="shared" si="75"/>
        <v>-47.276264591439691</v>
      </c>
      <c r="AW79" s="74">
        <f t="shared" si="76"/>
        <v>1.2746459883208444E-2</v>
      </c>
      <c r="AX79" s="86">
        <f t="shared" si="77"/>
        <v>607.5</v>
      </c>
      <c r="AY79" s="86">
        <f t="shared" si="78"/>
        <v>140</v>
      </c>
      <c r="AZ79" s="87">
        <f t="shared" si="79"/>
        <v>-467.5</v>
      </c>
      <c r="BA79" s="72">
        <f t="shared" si="80"/>
        <v>1.2746459883208444E-2</v>
      </c>
    </row>
    <row r="80" spans="1:53">
      <c r="A80" s="96" t="str">
        <f>previsi!A82</f>
        <v>KATCHESSIBO MOUSSA</v>
      </c>
      <c r="B80" s="86">
        <f>previsi!B82</f>
        <v>7.1040466926070032</v>
      </c>
      <c r="C80" s="86">
        <f t="shared" si="42"/>
        <v>0</v>
      </c>
      <c r="D80" s="87">
        <f t="shared" si="54"/>
        <v>-7.1040466926070032</v>
      </c>
      <c r="E80" s="72">
        <f>previsi!C82</f>
        <v>1.6655374247392368E-3</v>
      </c>
      <c r="F80" s="73">
        <f>previsi!D82</f>
        <v>6.1774319066147863</v>
      </c>
      <c r="G80" s="73">
        <f t="shared" si="43"/>
        <v>2</v>
      </c>
      <c r="H80" s="88">
        <f t="shared" si="55"/>
        <v>-4.1774319066147863</v>
      </c>
      <c r="I80" s="74">
        <f t="shared" si="56"/>
        <v>1.6655374247392368E-3</v>
      </c>
      <c r="J80" s="86">
        <f>previsi!F82</f>
        <v>6.7951750972762648</v>
      </c>
      <c r="K80" s="86">
        <f t="shared" si="44"/>
        <v>2.5</v>
      </c>
      <c r="L80" s="87">
        <f t="shared" si="57"/>
        <v>-4.2951750972762648</v>
      </c>
      <c r="M80" s="72">
        <f t="shared" si="58"/>
        <v>1.6655374247392368E-3</v>
      </c>
      <c r="N80" s="73">
        <f>previsi!H82</f>
        <v>6.4863035019455246</v>
      </c>
      <c r="O80" s="73">
        <f t="shared" si="45"/>
        <v>0</v>
      </c>
      <c r="P80" s="88">
        <f t="shared" si="59"/>
        <v>-6.4863035019455246</v>
      </c>
      <c r="Q80" s="74">
        <f t="shared" si="60"/>
        <v>1.6655374247392368E-3</v>
      </c>
      <c r="R80" s="86">
        <f>previsi!J82</f>
        <v>6.4863035019455246</v>
      </c>
      <c r="S80" s="86">
        <f t="shared" si="46"/>
        <v>0</v>
      </c>
      <c r="T80" s="87">
        <f t="shared" si="61"/>
        <v>-6.4863035019455246</v>
      </c>
      <c r="U80" s="72">
        <f t="shared" si="62"/>
        <v>1.6655374247392368E-3</v>
      </c>
      <c r="V80" s="73">
        <f>previsi!L82</f>
        <v>6.4863035019455246</v>
      </c>
      <c r="W80" s="73">
        <f t="shared" si="47"/>
        <v>0</v>
      </c>
      <c r="X80" s="88">
        <f t="shared" si="63"/>
        <v>-6.4863035019455246</v>
      </c>
      <c r="Y80" s="74">
        <f t="shared" si="64"/>
        <v>1.6655374247392368E-3</v>
      </c>
      <c r="Z80" s="86">
        <f>previsi!N82</f>
        <v>6.7951750972762648</v>
      </c>
      <c r="AA80" s="86">
        <f t="shared" si="48"/>
        <v>0</v>
      </c>
      <c r="AB80" s="87">
        <f t="shared" si="65"/>
        <v>-6.7951750972762648</v>
      </c>
      <c r="AC80" s="72">
        <f t="shared" si="66"/>
        <v>1.6655374247392368E-3</v>
      </c>
      <c r="AD80" s="73">
        <f>previsi!P82</f>
        <v>6.7951750972762648</v>
      </c>
      <c r="AE80" s="73">
        <f t="shared" si="49"/>
        <v>0</v>
      </c>
      <c r="AF80" s="88">
        <f t="shared" si="67"/>
        <v>-6.7951750972762648</v>
      </c>
      <c r="AG80" s="74">
        <f t="shared" si="68"/>
        <v>1.6655374247392368E-3</v>
      </c>
      <c r="AH80" s="86">
        <f>previsi!R82</f>
        <v>6.1774319066147863</v>
      </c>
      <c r="AI80" s="86">
        <f t="shared" si="50"/>
        <v>0</v>
      </c>
      <c r="AJ80" s="87">
        <f t="shared" si="69"/>
        <v>-6.1774319066147863</v>
      </c>
      <c r="AK80" s="72">
        <f t="shared" si="70"/>
        <v>1.6655374247392368E-3</v>
      </c>
      <c r="AL80" s="73">
        <f>previsi!T82</f>
        <v>7.1040466926070032</v>
      </c>
      <c r="AM80" s="73">
        <f t="shared" si="51"/>
        <v>0</v>
      </c>
      <c r="AN80" s="88">
        <f t="shared" si="71"/>
        <v>-7.1040466926070032</v>
      </c>
      <c r="AO80" s="74">
        <f t="shared" si="72"/>
        <v>1.6655374247392368E-3</v>
      </c>
      <c r="AP80" s="86">
        <f>previsi!V82</f>
        <v>6.7951750972762648</v>
      </c>
      <c r="AQ80" s="86">
        <f t="shared" si="52"/>
        <v>0</v>
      </c>
      <c r="AR80" s="87">
        <f t="shared" si="73"/>
        <v>-6.7951750972762648</v>
      </c>
      <c r="AS80" s="72">
        <f t="shared" si="74"/>
        <v>1.6655374247392368E-3</v>
      </c>
      <c r="AT80" s="73">
        <f>previsi!X82</f>
        <v>6.1774319066147863</v>
      </c>
      <c r="AU80" s="73">
        <f t="shared" si="53"/>
        <v>0</v>
      </c>
      <c r="AV80" s="88">
        <f t="shared" si="75"/>
        <v>-6.1774319066147863</v>
      </c>
      <c r="AW80" s="74">
        <f t="shared" si="76"/>
        <v>1.6655374247392368E-3</v>
      </c>
      <c r="AX80" s="86">
        <f t="shared" si="77"/>
        <v>79.38</v>
      </c>
      <c r="AY80" s="86">
        <f t="shared" si="78"/>
        <v>4.5</v>
      </c>
      <c r="AZ80" s="87">
        <f t="shared" si="79"/>
        <v>-74.88</v>
      </c>
      <c r="BA80" s="72">
        <f t="shared" si="80"/>
        <v>1.6655374247392368E-3</v>
      </c>
    </row>
    <row r="81" spans="1:53">
      <c r="A81" s="96" t="str">
        <f>previsi!A83</f>
        <v xml:space="preserve">KEMOGNE </v>
      </c>
      <c r="B81" s="86">
        <f>previsi!B83</f>
        <v>8.3605447470817111</v>
      </c>
      <c r="C81" s="86">
        <f t="shared" si="42"/>
        <v>4</v>
      </c>
      <c r="D81" s="87">
        <f t="shared" si="54"/>
        <v>-4.3605447470817111</v>
      </c>
      <c r="E81" s="72">
        <f>previsi!C83</f>
        <v>1.9601222753733872E-3</v>
      </c>
      <c r="F81" s="73">
        <f>previsi!D83</f>
        <v>7.2700389105058356</v>
      </c>
      <c r="G81" s="73">
        <f t="shared" si="43"/>
        <v>18</v>
      </c>
      <c r="H81" s="88">
        <f t="shared" si="55"/>
        <v>10.729961089494164</v>
      </c>
      <c r="I81" s="74">
        <f t="shared" si="56"/>
        <v>1.9601222753733872E-3</v>
      </c>
      <c r="J81" s="86">
        <f>previsi!F83</f>
        <v>7.997042801556419</v>
      </c>
      <c r="K81" s="86">
        <f t="shared" si="44"/>
        <v>5</v>
      </c>
      <c r="L81" s="87">
        <f t="shared" si="57"/>
        <v>-2.997042801556419</v>
      </c>
      <c r="M81" s="72">
        <f t="shared" si="58"/>
        <v>1.9601222753733872E-3</v>
      </c>
      <c r="N81" s="73">
        <f>previsi!H83</f>
        <v>7.6335408560311269</v>
      </c>
      <c r="O81" s="73">
        <f t="shared" si="45"/>
        <v>0</v>
      </c>
      <c r="P81" s="88">
        <f t="shared" si="59"/>
        <v>-7.6335408560311269</v>
      </c>
      <c r="Q81" s="74">
        <f t="shared" si="60"/>
        <v>1.9601222753733872E-3</v>
      </c>
      <c r="R81" s="86">
        <f>previsi!J83</f>
        <v>7.6335408560311269</v>
      </c>
      <c r="S81" s="86">
        <f t="shared" si="46"/>
        <v>0</v>
      </c>
      <c r="T81" s="87">
        <f t="shared" si="61"/>
        <v>-7.6335408560311269</v>
      </c>
      <c r="U81" s="72">
        <f t="shared" si="62"/>
        <v>1.9601222753733872E-3</v>
      </c>
      <c r="V81" s="73">
        <f>previsi!L83</f>
        <v>7.6335408560311269</v>
      </c>
      <c r="W81" s="73">
        <f t="shared" si="47"/>
        <v>0</v>
      </c>
      <c r="X81" s="88">
        <f t="shared" si="63"/>
        <v>-7.6335408560311269</v>
      </c>
      <c r="Y81" s="74">
        <f t="shared" si="64"/>
        <v>1.9601222753733872E-3</v>
      </c>
      <c r="Z81" s="86">
        <f>previsi!N83</f>
        <v>7.997042801556419</v>
      </c>
      <c r="AA81" s="86">
        <f t="shared" si="48"/>
        <v>0</v>
      </c>
      <c r="AB81" s="87">
        <f t="shared" si="65"/>
        <v>-7.997042801556419</v>
      </c>
      <c r="AC81" s="72">
        <f t="shared" si="66"/>
        <v>1.9601222753733872E-3</v>
      </c>
      <c r="AD81" s="73">
        <f>previsi!P83</f>
        <v>7.997042801556419</v>
      </c>
      <c r="AE81" s="73">
        <f t="shared" si="49"/>
        <v>0</v>
      </c>
      <c r="AF81" s="88">
        <f t="shared" si="67"/>
        <v>-7.997042801556419</v>
      </c>
      <c r="AG81" s="74">
        <f t="shared" si="68"/>
        <v>1.9601222753733872E-3</v>
      </c>
      <c r="AH81" s="86">
        <f>previsi!R83</f>
        <v>7.2700389105058356</v>
      </c>
      <c r="AI81" s="86">
        <f t="shared" si="50"/>
        <v>0</v>
      </c>
      <c r="AJ81" s="87">
        <f t="shared" si="69"/>
        <v>-7.2700389105058356</v>
      </c>
      <c r="AK81" s="72">
        <f t="shared" si="70"/>
        <v>1.9601222753733872E-3</v>
      </c>
      <c r="AL81" s="73">
        <f>previsi!T83</f>
        <v>8.3605447470817111</v>
      </c>
      <c r="AM81" s="73">
        <f t="shared" si="51"/>
        <v>0</v>
      </c>
      <c r="AN81" s="88">
        <f t="shared" si="71"/>
        <v>-8.3605447470817111</v>
      </c>
      <c r="AO81" s="74">
        <f t="shared" si="72"/>
        <v>1.9601222753733872E-3</v>
      </c>
      <c r="AP81" s="86">
        <f>previsi!V83</f>
        <v>7.997042801556419</v>
      </c>
      <c r="AQ81" s="86">
        <f t="shared" si="52"/>
        <v>0</v>
      </c>
      <c r="AR81" s="87">
        <f t="shared" si="73"/>
        <v>-7.997042801556419</v>
      </c>
      <c r="AS81" s="72">
        <f t="shared" si="74"/>
        <v>1.9601222753733872E-3</v>
      </c>
      <c r="AT81" s="73">
        <f>previsi!X83</f>
        <v>7.2700389105058356</v>
      </c>
      <c r="AU81" s="73">
        <f t="shared" si="53"/>
        <v>0</v>
      </c>
      <c r="AV81" s="88">
        <f t="shared" si="75"/>
        <v>-7.2700389105058356</v>
      </c>
      <c r="AW81" s="74">
        <f t="shared" si="76"/>
        <v>1.9601222753733872E-3</v>
      </c>
      <c r="AX81" s="86">
        <f t="shared" si="77"/>
        <v>93.419999999999973</v>
      </c>
      <c r="AY81" s="86">
        <f t="shared" si="78"/>
        <v>27</v>
      </c>
      <c r="AZ81" s="87">
        <f t="shared" si="79"/>
        <v>-66.419999999999987</v>
      </c>
      <c r="BA81" s="72">
        <f t="shared" si="80"/>
        <v>1.9601222753733872E-3</v>
      </c>
    </row>
    <row r="82" spans="1:53">
      <c r="A82" s="99" t="str">
        <f>previsi!A84</f>
        <v>KENGNE DANGER</v>
      </c>
      <c r="B82" s="86">
        <f>previsi!B84</f>
        <v>2.8996108949416337</v>
      </c>
      <c r="C82" s="86">
        <f t="shared" si="42"/>
        <v>0</v>
      </c>
      <c r="D82" s="87">
        <f t="shared" si="54"/>
        <v>-2.8996108949416337</v>
      </c>
      <c r="E82" s="72">
        <f>previsi!C84</f>
        <v>6.7981119377111699E-4</v>
      </c>
      <c r="F82" s="73">
        <f>previsi!D84</f>
        <v>2.5214007782101167</v>
      </c>
      <c r="G82" s="73">
        <f t="shared" si="43"/>
        <v>6</v>
      </c>
      <c r="H82" s="88">
        <f t="shared" si="55"/>
        <v>3.4785992217898833</v>
      </c>
      <c r="I82" s="74">
        <f t="shared" si="56"/>
        <v>6.7981119377111699E-4</v>
      </c>
      <c r="J82" s="86">
        <f>previsi!F84</f>
        <v>2.7735408560311283</v>
      </c>
      <c r="K82" s="86">
        <f t="shared" si="44"/>
        <v>0</v>
      </c>
      <c r="L82" s="87">
        <f t="shared" si="57"/>
        <v>-2.7735408560311283</v>
      </c>
      <c r="M82" s="72">
        <f t="shared" si="58"/>
        <v>6.7981119377111699E-4</v>
      </c>
      <c r="N82" s="73">
        <f>previsi!H84</f>
        <v>2.647470817120622</v>
      </c>
      <c r="O82" s="73">
        <f t="shared" si="45"/>
        <v>0</v>
      </c>
      <c r="P82" s="88">
        <f t="shared" si="59"/>
        <v>-2.647470817120622</v>
      </c>
      <c r="Q82" s="74">
        <f t="shared" si="60"/>
        <v>6.7981119377111699E-4</v>
      </c>
      <c r="R82" s="86">
        <f>previsi!J84</f>
        <v>2.647470817120622</v>
      </c>
      <c r="S82" s="86">
        <f t="shared" si="46"/>
        <v>0</v>
      </c>
      <c r="T82" s="87">
        <f t="shared" si="61"/>
        <v>-2.647470817120622</v>
      </c>
      <c r="U82" s="72">
        <f t="shared" si="62"/>
        <v>6.7981119377111699E-4</v>
      </c>
      <c r="V82" s="73">
        <f>previsi!L84</f>
        <v>2.647470817120622</v>
      </c>
      <c r="W82" s="73">
        <f t="shared" si="47"/>
        <v>0</v>
      </c>
      <c r="X82" s="88">
        <f t="shared" si="63"/>
        <v>-2.647470817120622</v>
      </c>
      <c r="Y82" s="74">
        <f t="shared" si="64"/>
        <v>6.7981119377111699E-4</v>
      </c>
      <c r="Z82" s="86">
        <f>previsi!N84</f>
        <v>2.7735408560311283</v>
      </c>
      <c r="AA82" s="86">
        <f t="shared" si="48"/>
        <v>0</v>
      </c>
      <c r="AB82" s="87">
        <f t="shared" si="65"/>
        <v>-2.7735408560311283</v>
      </c>
      <c r="AC82" s="72">
        <f t="shared" si="66"/>
        <v>6.7981119377111699E-4</v>
      </c>
      <c r="AD82" s="73">
        <f>previsi!P84</f>
        <v>2.7735408560311283</v>
      </c>
      <c r="AE82" s="73">
        <f t="shared" si="49"/>
        <v>0</v>
      </c>
      <c r="AF82" s="88">
        <f t="shared" si="67"/>
        <v>-2.7735408560311283</v>
      </c>
      <c r="AG82" s="74">
        <f t="shared" si="68"/>
        <v>6.7981119377111699E-4</v>
      </c>
      <c r="AH82" s="86">
        <f>previsi!R84</f>
        <v>2.5214007782101167</v>
      </c>
      <c r="AI82" s="86">
        <f t="shared" si="50"/>
        <v>0</v>
      </c>
      <c r="AJ82" s="87">
        <f t="shared" si="69"/>
        <v>-2.5214007782101167</v>
      </c>
      <c r="AK82" s="72">
        <f t="shared" si="70"/>
        <v>6.7981119377111699E-4</v>
      </c>
      <c r="AL82" s="73">
        <f>previsi!T84</f>
        <v>2.8996108949416337</v>
      </c>
      <c r="AM82" s="73">
        <f t="shared" si="51"/>
        <v>0</v>
      </c>
      <c r="AN82" s="88">
        <f t="shared" si="71"/>
        <v>-2.8996108949416337</v>
      </c>
      <c r="AO82" s="74">
        <f t="shared" si="72"/>
        <v>6.7981119377111699E-4</v>
      </c>
      <c r="AP82" s="86">
        <f>previsi!V84</f>
        <v>2.7735408560311283</v>
      </c>
      <c r="AQ82" s="86">
        <f t="shared" si="52"/>
        <v>0</v>
      </c>
      <c r="AR82" s="87">
        <f t="shared" si="73"/>
        <v>-2.7735408560311283</v>
      </c>
      <c r="AS82" s="72">
        <f t="shared" si="74"/>
        <v>6.7981119377111699E-4</v>
      </c>
      <c r="AT82" s="73">
        <f>previsi!X84</f>
        <v>2.5214007782101167</v>
      </c>
      <c r="AU82" s="73">
        <f t="shared" si="53"/>
        <v>0</v>
      </c>
      <c r="AV82" s="88">
        <f t="shared" si="75"/>
        <v>-2.5214007782101167</v>
      </c>
      <c r="AW82" s="74">
        <f t="shared" si="76"/>
        <v>6.7981119377111699E-4</v>
      </c>
      <c r="AX82" s="86">
        <f t="shared" si="77"/>
        <v>32.4</v>
      </c>
      <c r="AY82" s="86">
        <f t="shared" si="78"/>
        <v>6</v>
      </c>
      <c r="AZ82" s="87">
        <f t="shared" si="79"/>
        <v>-26.4</v>
      </c>
      <c r="BA82" s="72">
        <f t="shared" si="80"/>
        <v>6.7981119377111699E-4</v>
      </c>
    </row>
    <row r="83" spans="1:53">
      <c r="A83" s="99" t="str">
        <f>previsi!A85</f>
        <v>KENGNE DEBROULLARD</v>
      </c>
      <c r="B83" s="86">
        <f>previsi!B85</f>
        <v>10.631906614785988</v>
      </c>
      <c r="C83" s="86">
        <f t="shared" si="42"/>
        <v>0</v>
      </c>
      <c r="D83" s="87">
        <f t="shared" si="54"/>
        <v>-10.631906614785988</v>
      </c>
      <c r="E83" s="72">
        <f>previsi!C85</f>
        <v>2.4926410438274285E-3</v>
      </c>
      <c r="F83" s="73">
        <f>previsi!D85</f>
        <v>9.2451361867704254</v>
      </c>
      <c r="G83" s="73">
        <f t="shared" si="43"/>
        <v>5</v>
      </c>
      <c r="H83" s="88">
        <f t="shared" si="55"/>
        <v>-4.2451361867704254</v>
      </c>
      <c r="I83" s="74">
        <f t="shared" si="56"/>
        <v>2.4926410438274285E-3</v>
      </c>
      <c r="J83" s="86">
        <f>previsi!F85</f>
        <v>10.169649805447468</v>
      </c>
      <c r="K83" s="86">
        <f t="shared" si="44"/>
        <v>0</v>
      </c>
      <c r="L83" s="87">
        <f t="shared" si="57"/>
        <v>-10.169649805447468</v>
      </c>
      <c r="M83" s="72">
        <f t="shared" si="58"/>
        <v>2.4926410438274285E-3</v>
      </c>
      <c r="N83" s="73">
        <f>previsi!H85</f>
        <v>9.7073929961089469</v>
      </c>
      <c r="O83" s="73">
        <f t="shared" si="45"/>
        <v>0</v>
      </c>
      <c r="P83" s="88">
        <f t="shared" si="59"/>
        <v>-9.7073929961089469</v>
      </c>
      <c r="Q83" s="74">
        <f t="shared" si="60"/>
        <v>2.4926410438274285E-3</v>
      </c>
      <c r="R83" s="86">
        <f>previsi!J85</f>
        <v>9.7073929961089469</v>
      </c>
      <c r="S83" s="86">
        <f t="shared" si="46"/>
        <v>0</v>
      </c>
      <c r="T83" s="87">
        <f t="shared" si="61"/>
        <v>-9.7073929961089469</v>
      </c>
      <c r="U83" s="72">
        <f t="shared" si="62"/>
        <v>2.4926410438274285E-3</v>
      </c>
      <c r="V83" s="73">
        <f>previsi!L85</f>
        <v>9.7073929961089469</v>
      </c>
      <c r="W83" s="73">
        <f t="shared" si="47"/>
        <v>0</v>
      </c>
      <c r="X83" s="88">
        <f t="shared" si="63"/>
        <v>-9.7073929961089469</v>
      </c>
      <c r="Y83" s="74">
        <f t="shared" si="64"/>
        <v>2.4926410438274285E-3</v>
      </c>
      <c r="Z83" s="86">
        <f>previsi!N85</f>
        <v>10.169649805447468</v>
      </c>
      <c r="AA83" s="86">
        <f t="shared" si="48"/>
        <v>0</v>
      </c>
      <c r="AB83" s="87">
        <f t="shared" si="65"/>
        <v>-10.169649805447468</v>
      </c>
      <c r="AC83" s="72">
        <f t="shared" si="66"/>
        <v>2.4926410438274285E-3</v>
      </c>
      <c r="AD83" s="73">
        <f>previsi!P85</f>
        <v>10.169649805447468</v>
      </c>
      <c r="AE83" s="73">
        <f t="shared" si="49"/>
        <v>0</v>
      </c>
      <c r="AF83" s="88">
        <f t="shared" si="67"/>
        <v>-10.169649805447468</v>
      </c>
      <c r="AG83" s="74">
        <f t="shared" si="68"/>
        <v>2.4926410438274285E-3</v>
      </c>
      <c r="AH83" s="86">
        <f>previsi!R85</f>
        <v>9.2451361867704254</v>
      </c>
      <c r="AI83" s="86">
        <f t="shared" si="50"/>
        <v>0</v>
      </c>
      <c r="AJ83" s="87">
        <f t="shared" si="69"/>
        <v>-9.2451361867704254</v>
      </c>
      <c r="AK83" s="72">
        <f t="shared" si="70"/>
        <v>2.4926410438274285E-3</v>
      </c>
      <c r="AL83" s="73">
        <f>previsi!T85</f>
        <v>10.631906614785988</v>
      </c>
      <c r="AM83" s="73">
        <f t="shared" si="51"/>
        <v>0</v>
      </c>
      <c r="AN83" s="88">
        <f t="shared" si="71"/>
        <v>-10.631906614785988</v>
      </c>
      <c r="AO83" s="74">
        <f t="shared" si="72"/>
        <v>2.4926410438274285E-3</v>
      </c>
      <c r="AP83" s="86">
        <f>previsi!V85</f>
        <v>10.169649805447468</v>
      </c>
      <c r="AQ83" s="86">
        <f t="shared" si="52"/>
        <v>0</v>
      </c>
      <c r="AR83" s="87">
        <f t="shared" si="73"/>
        <v>-10.169649805447468</v>
      </c>
      <c r="AS83" s="72">
        <f t="shared" si="74"/>
        <v>2.4926410438274285E-3</v>
      </c>
      <c r="AT83" s="73">
        <f>previsi!X85</f>
        <v>9.2451361867704254</v>
      </c>
      <c r="AU83" s="73">
        <f t="shared" si="53"/>
        <v>0</v>
      </c>
      <c r="AV83" s="88">
        <f t="shared" si="75"/>
        <v>-9.2451361867704254</v>
      </c>
      <c r="AW83" s="74">
        <f t="shared" si="76"/>
        <v>2.4926410438274285E-3</v>
      </c>
      <c r="AX83" s="86">
        <f t="shared" si="77"/>
        <v>118.79999999999995</v>
      </c>
      <c r="AY83" s="86">
        <f t="shared" si="78"/>
        <v>5</v>
      </c>
      <c r="AZ83" s="87">
        <f t="shared" si="79"/>
        <v>-113.79999999999995</v>
      </c>
      <c r="BA83" s="72">
        <f t="shared" si="80"/>
        <v>2.4926410438274285E-3</v>
      </c>
    </row>
    <row r="84" spans="1:53">
      <c r="A84" s="96" t="str">
        <f>previsi!A86</f>
        <v>KOTOU</v>
      </c>
      <c r="B84" s="86">
        <f>previsi!B86</f>
        <v>36.631750972762639</v>
      </c>
      <c r="C84" s="86">
        <f t="shared" si="42"/>
        <v>37</v>
      </c>
      <c r="D84" s="87">
        <f t="shared" si="54"/>
        <v>0.3682490272373613</v>
      </c>
      <c r="E84" s="72">
        <f>previsi!C86</f>
        <v>8.5882814146417772E-3</v>
      </c>
      <c r="F84" s="73">
        <f>previsi!D86</f>
        <v>31.853696498054472</v>
      </c>
      <c r="G84" s="73">
        <f t="shared" si="43"/>
        <v>32.5</v>
      </c>
      <c r="H84" s="88">
        <f t="shared" si="55"/>
        <v>0.64630350194552832</v>
      </c>
      <c r="I84" s="74">
        <f t="shared" si="56"/>
        <v>8.5882814146417772E-3</v>
      </c>
      <c r="J84" s="86">
        <f>previsi!F86</f>
        <v>35.039066147859913</v>
      </c>
      <c r="K84" s="86">
        <f t="shared" si="44"/>
        <v>3.5</v>
      </c>
      <c r="L84" s="87">
        <f t="shared" si="57"/>
        <v>-31.539066147859913</v>
      </c>
      <c r="M84" s="72">
        <f t="shared" si="58"/>
        <v>8.5882814146417772E-3</v>
      </c>
      <c r="N84" s="73">
        <f>previsi!H86</f>
        <v>33.446381322957194</v>
      </c>
      <c r="O84" s="73">
        <f t="shared" si="45"/>
        <v>0</v>
      </c>
      <c r="P84" s="88">
        <f t="shared" si="59"/>
        <v>-33.446381322957194</v>
      </c>
      <c r="Q84" s="74">
        <f t="shared" si="60"/>
        <v>8.5882814146417772E-3</v>
      </c>
      <c r="R84" s="86">
        <f>previsi!J86</f>
        <v>33.446381322957194</v>
      </c>
      <c r="S84" s="86">
        <f t="shared" si="46"/>
        <v>0</v>
      </c>
      <c r="T84" s="87">
        <f t="shared" si="61"/>
        <v>-33.446381322957194</v>
      </c>
      <c r="U84" s="72">
        <f t="shared" si="62"/>
        <v>8.5882814146417772E-3</v>
      </c>
      <c r="V84" s="73">
        <f>previsi!L86</f>
        <v>33.446381322957194</v>
      </c>
      <c r="W84" s="73">
        <f t="shared" si="47"/>
        <v>0</v>
      </c>
      <c r="X84" s="88">
        <f t="shared" si="63"/>
        <v>-33.446381322957194</v>
      </c>
      <c r="Y84" s="74">
        <f t="shared" si="64"/>
        <v>8.5882814146417772E-3</v>
      </c>
      <c r="Z84" s="86">
        <f>previsi!N86</f>
        <v>35.039066147859913</v>
      </c>
      <c r="AA84" s="86">
        <f t="shared" si="48"/>
        <v>0</v>
      </c>
      <c r="AB84" s="87">
        <f t="shared" si="65"/>
        <v>-35.039066147859913</v>
      </c>
      <c r="AC84" s="72">
        <f t="shared" si="66"/>
        <v>8.5882814146417772E-3</v>
      </c>
      <c r="AD84" s="73">
        <f>previsi!P86</f>
        <v>35.039066147859913</v>
      </c>
      <c r="AE84" s="73">
        <f t="shared" si="49"/>
        <v>0</v>
      </c>
      <c r="AF84" s="88">
        <f t="shared" si="67"/>
        <v>-35.039066147859913</v>
      </c>
      <c r="AG84" s="74">
        <f t="shared" si="68"/>
        <v>8.5882814146417772E-3</v>
      </c>
      <c r="AH84" s="86">
        <f>previsi!R86</f>
        <v>31.853696498054472</v>
      </c>
      <c r="AI84" s="86">
        <f t="shared" si="50"/>
        <v>0</v>
      </c>
      <c r="AJ84" s="87">
        <f t="shared" si="69"/>
        <v>-31.853696498054472</v>
      </c>
      <c r="AK84" s="72">
        <f t="shared" si="70"/>
        <v>8.5882814146417772E-3</v>
      </c>
      <c r="AL84" s="73">
        <f>previsi!T86</f>
        <v>36.631750972762639</v>
      </c>
      <c r="AM84" s="73">
        <f t="shared" si="51"/>
        <v>0</v>
      </c>
      <c r="AN84" s="88">
        <f t="shared" si="71"/>
        <v>-36.631750972762639</v>
      </c>
      <c r="AO84" s="74">
        <f t="shared" si="72"/>
        <v>8.5882814146417772E-3</v>
      </c>
      <c r="AP84" s="86">
        <f>previsi!V86</f>
        <v>35.039066147859913</v>
      </c>
      <c r="AQ84" s="86">
        <f t="shared" si="52"/>
        <v>0</v>
      </c>
      <c r="AR84" s="87">
        <f t="shared" si="73"/>
        <v>-35.039066147859913</v>
      </c>
      <c r="AS84" s="72">
        <f t="shared" si="74"/>
        <v>8.5882814146417772E-3</v>
      </c>
      <c r="AT84" s="73">
        <f>previsi!X86</f>
        <v>31.853696498054472</v>
      </c>
      <c r="AU84" s="73">
        <f t="shared" si="53"/>
        <v>0</v>
      </c>
      <c r="AV84" s="88">
        <f t="shared" si="75"/>
        <v>-31.853696498054472</v>
      </c>
      <c r="AW84" s="74">
        <f t="shared" si="76"/>
        <v>8.5882814146417772E-3</v>
      </c>
      <c r="AX84" s="86">
        <f t="shared" si="77"/>
        <v>409.31999999999994</v>
      </c>
      <c r="AY84" s="86">
        <f t="shared" si="78"/>
        <v>73</v>
      </c>
      <c r="AZ84" s="87">
        <f t="shared" si="79"/>
        <v>-336.31999999999994</v>
      </c>
      <c r="BA84" s="72">
        <f t="shared" si="80"/>
        <v>8.5882814146417772E-3</v>
      </c>
    </row>
    <row r="85" spans="1:53">
      <c r="A85" s="96" t="str">
        <f>previsi!A87</f>
        <v>KOUAHOU SUZANNE</v>
      </c>
      <c r="B85" s="86">
        <f>previsi!B87</f>
        <v>21.070505836575872</v>
      </c>
      <c r="C85" s="86">
        <f t="shared" si="42"/>
        <v>31</v>
      </c>
      <c r="D85" s="87">
        <f t="shared" si="54"/>
        <v>9.9294941634241276</v>
      </c>
      <c r="E85" s="72">
        <f>previsi!C87</f>
        <v>4.9399613414034503E-3</v>
      </c>
      <c r="F85" s="73">
        <f>previsi!D87</f>
        <v>18.322178988326847</v>
      </c>
      <c r="G85" s="73">
        <f t="shared" si="43"/>
        <v>20</v>
      </c>
      <c r="H85" s="88">
        <f t="shared" si="55"/>
        <v>1.6778210116731529</v>
      </c>
      <c r="I85" s="74">
        <f t="shared" si="56"/>
        <v>4.9399613414034503E-3</v>
      </c>
      <c r="J85" s="86">
        <f>previsi!F87</f>
        <v>20.154396887159532</v>
      </c>
      <c r="K85" s="86">
        <f t="shared" si="44"/>
        <v>3</v>
      </c>
      <c r="L85" s="87">
        <f t="shared" si="57"/>
        <v>-17.154396887159532</v>
      </c>
      <c r="M85" s="72">
        <f t="shared" si="58"/>
        <v>4.9399613414034503E-3</v>
      </c>
      <c r="N85" s="73">
        <f>previsi!H87</f>
        <v>19.238287937743188</v>
      </c>
      <c r="O85" s="73">
        <f t="shared" si="45"/>
        <v>0</v>
      </c>
      <c r="P85" s="88">
        <f t="shared" si="59"/>
        <v>-19.238287937743188</v>
      </c>
      <c r="Q85" s="74">
        <f t="shared" si="60"/>
        <v>4.9399613414034503E-3</v>
      </c>
      <c r="R85" s="86">
        <f>previsi!J87</f>
        <v>19.238287937743188</v>
      </c>
      <c r="S85" s="86">
        <f t="shared" si="46"/>
        <v>0</v>
      </c>
      <c r="T85" s="87">
        <f t="shared" si="61"/>
        <v>-19.238287937743188</v>
      </c>
      <c r="U85" s="72">
        <f t="shared" si="62"/>
        <v>4.9399613414034503E-3</v>
      </c>
      <c r="V85" s="73">
        <f>previsi!L87</f>
        <v>19.238287937743188</v>
      </c>
      <c r="W85" s="73">
        <f t="shared" si="47"/>
        <v>0</v>
      </c>
      <c r="X85" s="88">
        <f t="shared" si="63"/>
        <v>-19.238287937743188</v>
      </c>
      <c r="Y85" s="74">
        <f t="shared" si="64"/>
        <v>4.9399613414034503E-3</v>
      </c>
      <c r="Z85" s="86">
        <f>previsi!N87</f>
        <v>20.154396887159532</v>
      </c>
      <c r="AA85" s="86">
        <f t="shared" si="48"/>
        <v>0</v>
      </c>
      <c r="AB85" s="87">
        <f t="shared" si="65"/>
        <v>-20.154396887159532</v>
      </c>
      <c r="AC85" s="72">
        <f t="shared" si="66"/>
        <v>4.9399613414034503E-3</v>
      </c>
      <c r="AD85" s="73">
        <f>previsi!P87</f>
        <v>20.154396887159532</v>
      </c>
      <c r="AE85" s="73">
        <f t="shared" si="49"/>
        <v>0</v>
      </c>
      <c r="AF85" s="88">
        <f t="shared" si="67"/>
        <v>-20.154396887159532</v>
      </c>
      <c r="AG85" s="74">
        <f t="shared" si="68"/>
        <v>4.9399613414034503E-3</v>
      </c>
      <c r="AH85" s="86">
        <f>previsi!R87</f>
        <v>18.322178988326847</v>
      </c>
      <c r="AI85" s="86">
        <f t="shared" si="50"/>
        <v>0</v>
      </c>
      <c r="AJ85" s="87">
        <f t="shared" si="69"/>
        <v>-18.322178988326847</v>
      </c>
      <c r="AK85" s="72">
        <f t="shared" si="70"/>
        <v>4.9399613414034503E-3</v>
      </c>
      <c r="AL85" s="73">
        <f>previsi!T87</f>
        <v>21.070505836575872</v>
      </c>
      <c r="AM85" s="73">
        <f t="shared" si="51"/>
        <v>0</v>
      </c>
      <c r="AN85" s="88">
        <f t="shared" si="71"/>
        <v>-21.070505836575872</v>
      </c>
      <c r="AO85" s="74">
        <f t="shared" si="72"/>
        <v>4.9399613414034503E-3</v>
      </c>
      <c r="AP85" s="86">
        <f>previsi!V87</f>
        <v>20.154396887159532</v>
      </c>
      <c r="AQ85" s="86">
        <f t="shared" si="52"/>
        <v>0</v>
      </c>
      <c r="AR85" s="87">
        <f t="shared" si="73"/>
        <v>-20.154396887159532</v>
      </c>
      <c r="AS85" s="72">
        <f t="shared" si="74"/>
        <v>4.9399613414034503E-3</v>
      </c>
      <c r="AT85" s="73">
        <f>previsi!X87</f>
        <v>18.322178988326847</v>
      </c>
      <c r="AU85" s="73">
        <f t="shared" si="53"/>
        <v>0</v>
      </c>
      <c r="AV85" s="88">
        <f t="shared" si="75"/>
        <v>-18.322178988326847</v>
      </c>
      <c r="AW85" s="74">
        <f t="shared" si="76"/>
        <v>4.9399613414034503E-3</v>
      </c>
      <c r="AX85" s="86">
        <f t="shared" si="77"/>
        <v>235.43999999999994</v>
      </c>
      <c r="AY85" s="86">
        <f t="shared" si="78"/>
        <v>54</v>
      </c>
      <c r="AZ85" s="87">
        <f t="shared" si="79"/>
        <v>-181.43999999999997</v>
      </c>
      <c r="BA85" s="72">
        <f t="shared" si="80"/>
        <v>4.9399613414034503E-3</v>
      </c>
    </row>
    <row r="86" spans="1:53">
      <c r="A86" s="99" t="str">
        <f>previsi!A88</f>
        <v>KOUEKAM</v>
      </c>
      <c r="B86" s="86">
        <f>previsi!B88</f>
        <v>25.709883268482489</v>
      </c>
      <c r="C86" s="86">
        <f t="shared" si="42"/>
        <v>0</v>
      </c>
      <c r="D86" s="87">
        <f t="shared" si="54"/>
        <v>-25.709883268482489</v>
      </c>
      <c r="E86" s="72">
        <f>previsi!C88</f>
        <v>6.0276592514372377E-3</v>
      </c>
      <c r="F86" s="73">
        <f>previsi!D88</f>
        <v>22.356420233463037</v>
      </c>
      <c r="G86" s="73">
        <f t="shared" si="43"/>
        <v>0</v>
      </c>
      <c r="H86" s="88">
        <f t="shared" si="55"/>
        <v>-22.356420233463037</v>
      </c>
      <c r="I86" s="74">
        <f t="shared" si="56"/>
        <v>6.0276592514372377E-3</v>
      </c>
      <c r="J86" s="86">
        <f>previsi!F88</f>
        <v>24.592062256809339</v>
      </c>
      <c r="K86" s="86">
        <f t="shared" si="44"/>
        <v>0</v>
      </c>
      <c r="L86" s="87">
        <f t="shared" si="57"/>
        <v>-24.592062256809339</v>
      </c>
      <c r="M86" s="72">
        <f t="shared" si="58"/>
        <v>6.0276592514372377E-3</v>
      </c>
      <c r="N86" s="73">
        <f>previsi!H88</f>
        <v>23.474241245136184</v>
      </c>
      <c r="O86" s="73">
        <f t="shared" si="45"/>
        <v>0</v>
      </c>
      <c r="P86" s="88">
        <f t="shared" si="59"/>
        <v>-23.474241245136184</v>
      </c>
      <c r="Q86" s="74">
        <f t="shared" si="60"/>
        <v>6.0276592514372377E-3</v>
      </c>
      <c r="R86" s="86">
        <f>previsi!J88</f>
        <v>23.474241245136184</v>
      </c>
      <c r="S86" s="86">
        <f t="shared" si="46"/>
        <v>0</v>
      </c>
      <c r="T86" s="87">
        <f t="shared" si="61"/>
        <v>-23.474241245136184</v>
      </c>
      <c r="U86" s="72">
        <f t="shared" si="62"/>
        <v>6.0276592514372377E-3</v>
      </c>
      <c r="V86" s="73">
        <f>previsi!L88</f>
        <v>23.474241245136184</v>
      </c>
      <c r="W86" s="73">
        <f t="shared" si="47"/>
        <v>0</v>
      </c>
      <c r="X86" s="88">
        <f t="shared" si="63"/>
        <v>-23.474241245136184</v>
      </c>
      <c r="Y86" s="74">
        <f t="shared" si="64"/>
        <v>6.0276592514372377E-3</v>
      </c>
      <c r="Z86" s="86">
        <f>previsi!N88</f>
        <v>24.592062256809339</v>
      </c>
      <c r="AA86" s="86">
        <f t="shared" si="48"/>
        <v>0</v>
      </c>
      <c r="AB86" s="87">
        <f t="shared" si="65"/>
        <v>-24.592062256809339</v>
      </c>
      <c r="AC86" s="72">
        <f t="shared" si="66"/>
        <v>6.0276592514372377E-3</v>
      </c>
      <c r="AD86" s="73">
        <f>previsi!P88</f>
        <v>24.592062256809339</v>
      </c>
      <c r="AE86" s="73">
        <f t="shared" si="49"/>
        <v>0</v>
      </c>
      <c r="AF86" s="88">
        <f t="shared" si="67"/>
        <v>-24.592062256809339</v>
      </c>
      <c r="AG86" s="74">
        <f t="shared" si="68"/>
        <v>6.0276592514372377E-3</v>
      </c>
      <c r="AH86" s="86">
        <f>previsi!R88</f>
        <v>22.356420233463037</v>
      </c>
      <c r="AI86" s="86">
        <f t="shared" si="50"/>
        <v>0</v>
      </c>
      <c r="AJ86" s="87">
        <f t="shared" si="69"/>
        <v>-22.356420233463037</v>
      </c>
      <c r="AK86" s="72">
        <f t="shared" si="70"/>
        <v>6.0276592514372377E-3</v>
      </c>
      <c r="AL86" s="73">
        <f>previsi!T88</f>
        <v>25.709883268482489</v>
      </c>
      <c r="AM86" s="73">
        <f t="shared" si="51"/>
        <v>0</v>
      </c>
      <c r="AN86" s="88">
        <f t="shared" si="71"/>
        <v>-25.709883268482489</v>
      </c>
      <c r="AO86" s="74">
        <f t="shared" si="72"/>
        <v>6.0276592514372377E-3</v>
      </c>
      <c r="AP86" s="86">
        <f>previsi!V88</f>
        <v>24.592062256809339</v>
      </c>
      <c r="AQ86" s="86">
        <f t="shared" si="52"/>
        <v>0</v>
      </c>
      <c r="AR86" s="87">
        <f t="shared" si="73"/>
        <v>-24.592062256809339</v>
      </c>
      <c r="AS86" s="72">
        <f t="shared" si="74"/>
        <v>6.0276592514372377E-3</v>
      </c>
      <c r="AT86" s="73">
        <f>previsi!X88</f>
        <v>22.356420233463037</v>
      </c>
      <c r="AU86" s="73">
        <f t="shared" si="53"/>
        <v>0</v>
      </c>
      <c r="AV86" s="88">
        <f t="shared" si="75"/>
        <v>-22.356420233463037</v>
      </c>
      <c r="AW86" s="74">
        <f t="shared" si="76"/>
        <v>6.0276592514372377E-3</v>
      </c>
      <c r="AX86" s="86">
        <f t="shared" si="77"/>
        <v>287.27999999999997</v>
      </c>
      <c r="AY86" s="86">
        <f t="shared" si="78"/>
        <v>0</v>
      </c>
      <c r="AZ86" s="87">
        <f t="shared" si="79"/>
        <v>-287.27999999999997</v>
      </c>
      <c r="BA86" s="72">
        <f t="shared" si="80"/>
        <v>6.0276592514372377E-3</v>
      </c>
    </row>
    <row r="87" spans="1:53">
      <c r="A87" s="99" t="str">
        <f>previsi!A89</f>
        <v>KUATE MICHEL</v>
      </c>
      <c r="B87" s="86">
        <f>previsi!B89</f>
        <v>22.230350194552528</v>
      </c>
      <c r="C87" s="86">
        <f t="shared" si="42"/>
        <v>14.5</v>
      </c>
      <c r="D87" s="87">
        <f t="shared" si="54"/>
        <v>-7.7303501945525284</v>
      </c>
      <c r="E87" s="72">
        <f>previsi!C89</f>
        <v>5.2118858189118978E-3</v>
      </c>
      <c r="F87" s="73">
        <f>previsi!D89</f>
        <v>19.330739299610897</v>
      </c>
      <c r="G87" s="73">
        <f t="shared" si="43"/>
        <v>0</v>
      </c>
      <c r="H87" s="88">
        <f t="shared" si="55"/>
        <v>-19.330739299610897</v>
      </c>
      <c r="I87" s="74">
        <f t="shared" si="56"/>
        <v>5.2118858189118978E-3</v>
      </c>
      <c r="J87" s="86">
        <f>previsi!F89</f>
        <v>21.263813229571987</v>
      </c>
      <c r="K87" s="86">
        <f t="shared" si="44"/>
        <v>0</v>
      </c>
      <c r="L87" s="87">
        <f t="shared" si="57"/>
        <v>-21.263813229571987</v>
      </c>
      <c r="M87" s="72">
        <f t="shared" si="58"/>
        <v>5.2118858189118978E-3</v>
      </c>
      <c r="N87" s="73">
        <f>previsi!H89</f>
        <v>20.297276264591442</v>
      </c>
      <c r="O87" s="73">
        <f t="shared" si="45"/>
        <v>0</v>
      </c>
      <c r="P87" s="88">
        <f t="shared" si="59"/>
        <v>-20.297276264591442</v>
      </c>
      <c r="Q87" s="74">
        <f t="shared" si="60"/>
        <v>5.2118858189118978E-3</v>
      </c>
      <c r="R87" s="86">
        <f>previsi!J89</f>
        <v>20.297276264591442</v>
      </c>
      <c r="S87" s="86">
        <f t="shared" si="46"/>
        <v>0</v>
      </c>
      <c r="T87" s="87">
        <f t="shared" si="61"/>
        <v>-20.297276264591442</v>
      </c>
      <c r="U87" s="72">
        <f t="shared" si="62"/>
        <v>5.2118858189118978E-3</v>
      </c>
      <c r="V87" s="73">
        <f>previsi!L89</f>
        <v>20.297276264591442</v>
      </c>
      <c r="W87" s="73">
        <f t="shared" si="47"/>
        <v>0</v>
      </c>
      <c r="X87" s="88">
        <f t="shared" si="63"/>
        <v>-20.297276264591442</v>
      </c>
      <c r="Y87" s="74">
        <f t="shared" si="64"/>
        <v>5.2118858189118978E-3</v>
      </c>
      <c r="Z87" s="86">
        <f>previsi!N89</f>
        <v>21.263813229571987</v>
      </c>
      <c r="AA87" s="86">
        <f t="shared" si="48"/>
        <v>0</v>
      </c>
      <c r="AB87" s="87">
        <f t="shared" si="65"/>
        <v>-21.263813229571987</v>
      </c>
      <c r="AC87" s="72">
        <f t="shared" si="66"/>
        <v>5.2118858189118978E-3</v>
      </c>
      <c r="AD87" s="73">
        <f>previsi!P89</f>
        <v>21.263813229571987</v>
      </c>
      <c r="AE87" s="73">
        <f t="shared" si="49"/>
        <v>0</v>
      </c>
      <c r="AF87" s="88">
        <f t="shared" si="67"/>
        <v>-21.263813229571987</v>
      </c>
      <c r="AG87" s="74">
        <f t="shared" si="68"/>
        <v>5.2118858189118978E-3</v>
      </c>
      <c r="AH87" s="86">
        <f>previsi!R89</f>
        <v>19.330739299610897</v>
      </c>
      <c r="AI87" s="86">
        <f t="shared" si="50"/>
        <v>0</v>
      </c>
      <c r="AJ87" s="87">
        <f t="shared" si="69"/>
        <v>-19.330739299610897</v>
      </c>
      <c r="AK87" s="72">
        <f t="shared" si="70"/>
        <v>5.2118858189118978E-3</v>
      </c>
      <c r="AL87" s="73">
        <f>previsi!T89</f>
        <v>22.230350194552528</v>
      </c>
      <c r="AM87" s="73">
        <f t="shared" si="51"/>
        <v>0</v>
      </c>
      <c r="AN87" s="88">
        <f t="shared" si="71"/>
        <v>-22.230350194552528</v>
      </c>
      <c r="AO87" s="74">
        <f t="shared" si="72"/>
        <v>5.2118858189118978E-3</v>
      </c>
      <c r="AP87" s="86">
        <f>previsi!V89</f>
        <v>21.263813229571987</v>
      </c>
      <c r="AQ87" s="86">
        <f t="shared" si="52"/>
        <v>0</v>
      </c>
      <c r="AR87" s="87">
        <f t="shared" si="73"/>
        <v>-21.263813229571987</v>
      </c>
      <c r="AS87" s="72">
        <f t="shared" si="74"/>
        <v>5.2118858189118978E-3</v>
      </c>
      <c r="AT87" s="73">
        <f>previsi!X89</f>
        <v>19.330739299610897</v>
      </c>
      <c r="AU87" s="73">
        <f t="shared" si="53"/>
        <v>0</v>
      </c>
      <c r="AV87" s="88">
        <f t="shared" si="75"/>
        <v>-19.330739299610897</v>
      </c>
      <c r="AW87" s="74">
        <f t="shared" si="76"/>
        <v>5.2118858189118978E-3</v>
      </c>
      <c r="AX87" s="86">
        <f t="shared" si="77"/>
        <v>248.40000000000003</v>
      </c>
      <c r="AY87" s="86">
        <f t="shared" si="78"/>
        <v>14.5</v>
      </c>
      <c r="AZ87" s="87">
        <f t="shared" si="79"/>
        <v>-233.90000000000003</v>
      </c>
      <c r="BA87" s="72">
        <f t="shared" si="80"/>
        <v>5.2118858189118978E-3</v>
      </c>
    </row>
    <row r="88" spans="1:53">
      <c r="A88" s="99" t="str">
        <f>previsi!A90</f>
        <v>LA FORTUNE</v>
      </c>
      <c r="B88" s="86">
        <f>previsi!B90</f>
        <v>1.8364202334630346</v>
      </c>
      <c r="C88" s="86">
        <f t="shared" si="42"/>
        <v>0</v>
      </c>
      <c r="D88" s="87">
        <f t="shared" si="54"/>
        <v>-1.8364202334630346</v>
      </c>
      <c r="E88" s="72">
        <f>previsi!C90</f>
        <v>4.3054708938837407E-4</v>
      </c>
      <c r="F88" s="73">
        <f>previsi!D90</f>
        <v>1.5968871595330738</v>
      </c>
      <c r="G88" s="73">
        <f t="shared" si="43"/>
        <v>0</v>
      </c>
      <c r="H88" s="88">
        <f t="shared" si="55"/>
        <v>-1.5968871595330738</v>
      </c>
      <c r="I88" s="74">
        <f t="shared" si="56"/>
        <v>4.3054708938837407E-4</v>
      </c>
      <c r="J88" s="86">
        <f>previsi!F90</f>
        <v>1.7565758754863812</v>
      </c>
      <c r="K88" s="86">
        <f t="shared" si="44"/>
        <v>0</v>
      </c>
      <c r="L88" s="87">
        <f t="shared" si="57"/>
        <v>-1.7565758754863812</v>
      </c>
      <c r="M88" s="72">
        <f t="shared" si="58"/>
        <v>4.3054708938837407E-4</v>
      </c>
      <c r="N88" s="73">
        <f>previsi!H90</f>
        <v>1.6767315175097273</v>
      </c>
      <c r="O88" s="73">
        <f t="shared" si="45"/>
        <v>0</v>
      </c>
      <c r="P88" s="88">
        <f t="shared" si="59"/>
        <v>-1.6767315175097273</v>
      </c>
      <c r="Q88" s="74">
        <f t="shared" si="60"/>
        <v>4.3054708938837407E-4</v>
      </c>
      <c r="R88" s="86">
        <f>previsi!J90</f>
        <v>1.6767315175097273</v>
      </c>
      <c r="S88" s="86">
        <f t="shared" si="46"/>
        <v>0</v>
      </c>
      <c r="T88" s="87">
        <f t="shared" si="61"/>
        <v>-1.6767315175097273</v>
      </c>
      <c r="U88" s="72">
        <f t="shared" si="62"/>
        <v>4.3054708938837407E-4</v>
      </c>
      <c r="V88" s="73">
        <f>previsi!L90</f>
        <v>1.6767315175097273</v>
      </c>
      <c r="W88" s="73">
        <f t="shared" si="47"/>
        <v>0</v>
      </c>
      <c r="X88" s="88">
        <f t="shared" si="63"/>
        <v>-1.6767315175097273</v>
      </c>
      <c r="Y88" s="74">
        <f t="shared" si="64"/>
        <v>4.3054708938837407E-4</v>
      </c>
      <c r="Z88" s="86">
        <f>previsi!N90</f>
        <v>1.7565758754863812</v>
      </c>
      <c r="AA88" s="86">
        <f t="shared" si="48"/>
        <v>0</v>
      </c>
      <c r="AB88" s="87">
        <f t="shared" si="65"/>
        <v>-1.7565758754863812</v>
      </c>
      <c r="AC88" s="72">
        <f t="shared" si="66"/>
        <v>4.3054708938837407E-4</v>
      </c>
      <c r="AD88" s="73">
        <f>previsi!P90</f>
        <v>1.7565758754863812</v>
      </c>
      <c r="AE88" s="73">
        <f t="shared" si="49"/>
        <v>0</v>
      </c>
      <c r="AF88" s="88">
        <f t="shared" si="67"/>
        <v>-1.7565758754863812</v>
      </c>
      <c r="AG88" s="74">
        <f t="shared" si="68"/>
        <v>4.3054708938837407E-4</v>
      </c>
      <c r="AH88" s="86">
        <f>previsi!R90</f>
        <v>1.5968871595330738</v>
      </c>
      <c r="AI88" s="86">
        <f t="shared" si="50"/>
        <v>0</v>
      </c>
      <c r="AJ88" s="87">
        <f t="shared" si="69"/>
        <v>-1.5968871595330738</v>
      </c>
      <c r="AK88" s="72">
        <f t="shared" si="70"/>
        <v>4.3054708938837407E-4</v>
      </c>
      <c r="AL88" s="73">
        <f>previsi!T90</f>
        <v>1.8364202334630346</v>
      </c>
      <c r="AM88" s="73">
        <f t="shared" si="51"/>
        <v>0</v>
      </c>
      <c r="AN88" s="88">
        <f t="shared" si="71"/>
        <v>-1.8364202334630346</v>
      </c>
      <c r="AO88" s="74">
        <f t="shared" si="72"/>
        <v>4.3054708938837407E-4</v>
      </c>
      <c r="AP88" s="86">
        <f>previsi!V90</f>
        <v>1.7565758754863812</v>
      </c>
      <c r="AQ88" s="86">
        <f t="shared" si="52"/>
        <v>0</v>
      </c>
      <c r="AR88" s="87">
        <f t="shared" si="73"/>
        <v>-1.7565758754863812</v>
      </c>
      <c r="AS88" s="72">
        <f t="shared" si="74"/>
        <v>4.3054708938837407E-4</v>
      </c>
      <c r="AT88" s="73">
        <f>previsi!X90</f>
        <v>1.5968871595330738</v>
      </c>
      <c r="AU88" s="73">
        <f t="shared" si="53"/>
        <v>0</v>
      </c>
      <c r="AV88" s="88">
        <f t="shared" si="75"/>
        <v>-1.5968871595330738</v>
      </c>
      <c r="AW88" s="74">
        <f t="shared" si="76"/>
        <v>4.3054708938837407E-4</v>
      </c>
      <c r="AX88" s="86">
        <f t="shared" si="77"/>
        <v>20.52</v>
      </c>
      <c r="AY88" s="86">
        <f t="shared" si="78"/>
        <v>0</v>
      </c>
      <c r="AZ88" s="87">
        <f t="shared" si="79"/>
        <v>-20.52</v>
      </c>
      <c r="BA88" s="72">
        <f t="shared" si="80"/>
        <v>4.3054708938837407E-4</v>
      </c>
    </row>
    <row r="89" spans="1:53">
      <c r="A89" s="99" t="str">
        <f>previsi!A91</f>
        <v>LACMANGO INNOCENT</v>
      </c>
      <c r="B89" s="86">
        <f>previsi!B91</f>
        <v>19.620700389105057</v>
      </c>
      <c r="C89" s="86">
        <f t="shared" si="42"/>
        <v>5</v>
      </c>
      <c r="D89" s="87">
        <f t="shared" si="54"/>
        <v>-14.620700389105057</v>
      </c>
      <c r="E89" s="72">
        <f>previsi!C91</f>
        <v>4.6000557445178922E-3</v>
      </c>
      <c r="F89" s="73">
        <f>previsi!D91</f>
        <v>17.061478599221793</v>
      </c>
      <c r="G89" s="73">
        <f t="shared" si="43"/>
        <v>10</v>
      </c>
      <c r="H89" s="88">
        <f t="shared" si="55"/>
        <v>-7.0614785992217932</v>
      </c>
      <c r="I89" s="74">
        <f t="shared" si="56"/>
        <v>4.6000557445178922E-3</v>
      </c>
      <c r="J89" s="86">
        <f>previsi!F91</f>
        <v>18.767626459143969</v>
      </c>
      <c r="K89" s="86">
        <f t="shared" si="44"/>
        <v>5</v>
      </c>
      <c r="L89" s="87">
        <f t="shared" si="57"/>
        <v>-13.767626459143969</v>
      </c>
      <c r="M89" s="72">
        <f t="shared" si="58"/>
        <v>4.6000557445178922E-3</v>
      </c>
      <c r="N89" s="73">
        <f>previsi!H91</f>
        <v>17.914552529182881</v>
      </c>
      <c r="O89" s="73">
        <f t="shared" si="45"/>
        <v>0</v>
      </c>
      <c r="P89" s="88">
        <f t="shared" si="59"/>
        <v>-17.914552529182881</v>
      </c>
      <c r="Q89" s="74">
        <f t="shared" si="60"/>
        <v>4.6000557445178922E-3</v>
      </c>
      <c r="R89" s="86">
        <f>previsi!J91</f>
        <v>17.914552529182881</v>
      </c>
      <c r="S89" s="86">
        <f t="shared" si="46"/>
        <v>0</v>
      </c>
      <c r="T89" s="87">
        <f t="shared" si="61"/>
        <v>-17.914552529182881</v>
      </c>
      <c r="U89" s="72">
        <f t="shared" si="62"/>
        <v>4.6000557445178922E-3</v>
      </c>
      <c r="V89" s="73">
        <f>previsi!L91</f>
        <v>17.914552529182881</v>
      </c>
      <c r="W89" s="73">
        <f t="shared" si="47"/>
        <v>0</v>
      </c>
      <c r="X89" s="88">
        <f t="shared" si="63"/>
        <v>-17.914552529182881</v>
      </c>
      <c r="Y89" s="74">
        <f t="shared" si="64"/>
        <v>4.6000557445178922E-3</v>
      </c>
      <c r="Z89" s="86">
        <f>previsi!N91</f>
        <v>18.767626459143969</v>
      </c>
      <c r="AA89" s="86">
        <f t="shared" si="48"/>
        <v>0</v>
      </c>
      <c r="AB89" s="87">
        <f t="shared" si="65"/>
        <v>-18.767626459143969</v>
      </c>
      <c r="AC89" s="72">
        <f t="shared" si="66"/>
        <v>4.6000557445178922E-3</v>
      </c>
      <c r="AD89" s="73">
        <f>previsi!P91</f>
        <v>18.767626459143969</v>
      </c>
      <c r="AE89" s="73">
        <f t="shared" si="49"/>
        <v>0</v>
      </c>
      <c r="AF89" s="88">
        <f t="shared" si="67"/>
        <v>-18.767626459143969</v>
      </c>
      <c r="AG89" s="74">
        <f t="shared" si="68"/>
        <v>4.6000557445178922E-3</v>
      </c>
      <c r="AH89" s="86">
        <f>previsi!R91</f>
        <v>17.061478599221793</v>
      </c>
      <c r="AI89" s="86">
        <f t="shared" si="50"/>
        <v>0</v>
      </c>
      <c r="AJ89" s="87">
        <f t="shared" si="69"/>
        <v>-17.061478599221793</v>
      </c>
      <c r="AK89" s="72">
        <f t="shared" si="70"/>
        <v>4.6000557445178922E-3</v>
      </c>
      <c r="AL89" s="73">
        <f>previsi!T91</f>
        <v>19.620700389105057</v>
      </c>
      <c r="AM89" s="73">
        <f t="shared" si="51"/>
        <v>0</v>
      </c>
      <c r="AN89" s="88">
        <f t="shared" si="71"/>
        <v>-19.620700389105057</v>
      </c>
      <c r="AO89" s="74">
        <f t="shared" si="72"/>
        <v>4.6000557445178922E-3</v>
      </c>
      <c r="AP89" s="86">
        <f>previsi!V91</f>
        <v>18.767626459143969</v>
      </c>
      <c r="AQ89" s="86">
        <f t="shared" si="52"/>
        <v>0</v>
      </c>
      <c r="AR89" s="87">
        <f t="shared" si="73"/>
        <v>-18.767626459143969</v>
      </c>
      <c r="AS89" s="72">
        <f t="shared" si="74"/>
        <v>4.6000557445178922E-3</v>
      </c>
      <c r="AT89" s="73">
        <f>previsi!X91</f>
        <v>17.061478599221793</v>
      </c>
      <c r="AU89" s="73">
        <f t="shared" si="53"/>
        <v>0</v>
      </c>
      <c r="AV89" s="88">
        <f t="shared" si="75"/>
        <v>-17.061478599221793</v>
      </c>
      <c r="AW89" s="74">
        <f t="shared" si="76"/>
        <v>4.6000557445178922E-3</v>
      </c>
      <c r="AX89" s="86">
        <f t="shared" si="77"/>
        <v>219.24000000000004</v>
      </c>
      <c r="AY89" s="86">
        <f t="shared" si="78"/>
        <v>20</v>
      </c>
      <c r="AZ89" s="87">
        <f t="shared" si="79"/>
        <v>-199.24000000000004</v>
      </c>
      <c r="BA89" s="72">
        <f t="shared" si="80"/>
        <v>4.6000557445178922E-3</v>
      </c>
    </row>
    <row r="90" spans="1:53">
      <c r="A90" s="99" t="str">
        <f>previsi!A92</f>
        <v>LAPA BIENVENUE</v>
      </c>
      <c r="B90" s="86">
        <f>previsi!B92</f>
        <v>30.059299610894939</v>
      </c>
      <c r="C90" s="86">
        <f t="shared" si="42"/>
        <v>35</v>
      </c>
      <c r="D90" s="87">
        <f t="shared" si="54"/>
        <v>4.9407003891050607</v>
      </c>
      <c r="E90" s="72">
        <f>previsi!C92</f>
        <v>7.0473760420939136E-3</v>
      </c>
      <c r="F90" s="73">
        <f>previsi!D92</f>
        <v>26.138521400778213</v>
      </c>
      <c r="G90" s="73">
        <f t="shared" si="43"/>
        <v>25</v>
      </c>
      <c r="H90" s="88">
        <f t="shared" si="55"/>
        <v>-1.1385214007782132</v>
      </c>
      <c r="I90" s="74">
        <f t="shared" si="56"/>
        <v>7.0473760420939136E-3</v>
      </c>
      <c r="J90" s="86">
        <f>previsi!F92</f>
        <v>28.752373540856031</v>
      </c>
      <c r="K90" s="86">
        <f t="shared" si="44"/>
        <v>0</v>
      </c>
      <c r="L90" s="87">
        <f t="shared" si="57"/>
        <v>-28.752373540856031</v>
      </c>
      <c r="M90" s="72">
        <f t="shared" si="58"/>
        <v>7.0473760420939136E-3</v>
      </c>
      <c r="N90" s="73">
        <f>previsi!H92</f>
        <v>27.445447470817122</v>
      </c>
      <c r="O90" s="73">
        <f t="shared" si="45"/>
        <v>0</v>
      </c>
      <c r="P90" s="88">
        <f t="shared" si="59"/>
        <v>-27.445447470817122</v>
      </c>
      <c r="Q90" s="74">
        <f t="shared" si="60"/>
        <v>7.0473760420939136E-3</v>
      </c>
      <c r="R90" s="86">
        <f>previsi!J92</f>
        <v>27.445447470817122</v>
      </c>
      <c r="S90" s="86">
        <f t="shared" si="46"/>
        <v>0</v>
      </c>
      <c r="T90" s="87">
        <f t="shared" si="61"/>
        <v>-27.445447470817122</v>
      </c>
      <c r="U90" s="72">
        <f t="shared" si="62"/>
        <v>7.0473760420939136E-3</v>
      </c>
      <c r="V90" s="73">
        <f>previsi!L92</f>
        <v>27.445447470817122</v>
      </c>
      <c r="W90" s="73">
        <f t="shared" si="47"/>
        <v>0</v>
      </c>
      <c r="X90" s="88">
        <f t="shared" si="63"/>
        <v>-27.445447470817122</v>
      </c>
      <c r="Y90" s="74">
        <f t="shared" si="64"/>
        <v>7.0473760420939136E-3</v>
      </c>
      <c r="Z90" s="86">
        <f>previsi!N92</f>
        <v>28.752373540856031</v>
      </c>
      <c r="AA90" s="86">
        <f t="shared" si="48"/>
        <v>0</v>
      </c>
      <c r="AB90" s="87">
        <f t="shared" si="65"/>
        <v>-28.752373540856031</v>
      </c>
      <c r="AC90" s="72">
        <f t="shared" si="66"/>
        <v>7.0473760420939136E-3</v>
      </c>
      <c r="AD90" s="73">
        <f>previsi!P92</f>
        <v>28.752373540856031</v>
      </c>
      <c r="AE90" s="73">
        <f t="shared" si="49"/>
        <v>0</v>
      </c>
      <c r="AF90" s="88">
        <f t="shared" si="67"/>
        <v>-28.752373540856031</v>
      </c>
      <c r="AG90" s="74">
        <f t="shared" si="68"/>
        <v>7.0473760420939136E-3</v>
      </c>
      <c r="AH90" s="86">
        <f>previsi!R92</f>
        <v>26.138521400778213</v>
      </c>
      <c r="AI90" s="86">
        <f t="shared" si="50"/>
        <v>0</v>
      </c>
      <c r="AJ90" s="87">
        <f t="shared" si="69"/>
        <v>-26.138521400778213</v>
      </c>
      <c r="AK90" s="72">
        <f t="shared" si="70"/>
        <v>7.0473760420939136E-3</v>
      </c>
      <c r="AL90" s="73">
        <f>previsi!T92</f>
        <v>30.059299610894939</v>
      </c>
      <c r="AM90" s="73">
        <f t="shared" si="51"/>
        <v>0</v>
      </c>
      <c r="AN90" s="88">
        <f t="shared" si="71"/>
        <v>-30.059299610894939</v>
      </c>
      <c r="AO90" s="74">
        <f t="shared" si="72"/>
        <v>7.0473760420939136E-3</v>
      </c>
      <c r="AP90" s="86">
        <f>previsi!V92</f>
        <v>28.752373540856031</v>
      </c>
      <c r="AQ90" s="86">
        <f t="shared" si="52"/>
        <v>0</v>
      </c>
      <c r="AR90" s="87">
        <f t="shared" si="73"/>
        <v>-28.752373540856031</v>
      </c>
      <c r="AS90" s="72">
        <f t="shared" si="74"/>
        <v>7.0473760420939136E-3</v>
      </c>
      <c r="AT90" s="73">
        <f>previsi!X92</f>
        <v>26.138521400778213</v>
      </c>
      <c r="AU90" s="73">
        <f t="shared" si="53"/>
        <v>0</v>
      </c>
      <c r="AV90" s="88">
        <f t="shared" si="75"/>
        <v>-26.138521400778213</v>
      </c>
      <c r="AW90" s="74">
        <f t="shared" si="76"/>
        <v>7.0473760420939136E-3</v>
      </c>
      <c r="AX90" s="86">
        <f t="shared" si="77"/>
        <v>335.88</v>
      </c>
      <c r="AY90" s="86">
        <f t="shared" si="78"/>
        <v>60</v>
      </c>
      <c r="AZ90" s="87">
        <f t="shared" si="79"/>
        <v>-275.88000000000005</v>
      </c>
      <c r="BA90" s="72">
        <f t="shared" si="80"/>
        <v>7.0473760420939136E-3</v>
      </c>
    </row>
    <row r="91" spans="1:53">
      <c r="A91" s="96" t="str">
        <f>previsi!A93</f>
        <v>LAURENT FACE CORENTIN</v>
      </c>
      <c r="B91" s="86">
        <f>previsi!B93</f>
        <v>23.583501945525288</v>
      </c>
      <c r="C91" s="86">
        <f t="shared" si="42"/>
        <v>29.5</v>
      </c>
      <c r="D91" s="87">
        <f t="shared" si="54"/>
        <v>5.9164980544747117</v>
      </c>
      <c r="E91" s="72">
        <f>previsi!C93</f>
        <v>5.5291310426717512E-3</v>
      </c>
      <c r="F91" s="73">
        <f>previsi!D93</f>
        <v>20.507392996108948</v>
      </c>
      <c r="G91" s="73">
        <f t="shared" si="43"/>
        <v>37.5</v>
      </c>
      <c r="H91" s="88">
        <f t="shared" si="55"/>
        <v>16.992607003891052</v>
      </c>
      <c r="I91" s="74">
        <f t="shared" si="56"/>
        <v>5.5291310426717512E-3</v>
      </c>
      <c r="J91" s="86">
        <f>previsi!F93</f>
        <v>22.55813229571984</v>
      </c>
      <c r="K91" s="86">
        <f t="shared" si="44"/>
        <v>25</v>
      </c>
      <c r="L91" s="87">
        <f t="shared" si="57"/>
        <v>2.4418677042801598</v>
      </c>
      <c r="M91" s="72">
        <f t="shared" si="58"/>
        <v>5.5291310426717512E-3</v>
      </c>
      <c r="N91" s="73">
        <f>previsi!H93</f>
        <v>21.532762645914392</v>
      </c>
      <c r="O91" s="73">
        <f t="shared" si="45"/>
        <v>0</v>
      </c>
      <c r="P91" s="88">
        <f t="shared" si="59"/>
        <v>-21.532762645914392</v>
      </c>
      <c r="Q91" s="74">
        <f t="shared" si="60"/>
        <v>5.5291310426717512E-3</v>
      </c>
      <c r="R91" s="86">
        <f>previsi!J93</f>
        <v>21.532762645914392</v>
      </c>
      <c r="S91" s="86">
        <f t="shared" si="46"/>
        <v>0</v>
      </c>
      <c r="T91" s="87">
        <f t="shared" si="61"/>
        <v>-21.532762645914392</v>
      </c>
      <c r="U91" s="72">
        <f t="shared" si="62"/>
        <v>5.5291310426717512E-3</v>
      </c>
      <c r="V91" s="73">
        <f>previsi!L93</f>
        <v>21.532762645914392</v>
      </c>
      <c r="W91" s="73">
        <f t="shared" si="47"/>
        <v>0</v>
      </c>
      <c r="X91" s="88">
        <f t="shared" si="63"/>
        <v>-21.532762645914392</v>
      </c>
      <c r="Y91" s="74">
        <f t="shared" si="64"/>
        <v>5.5291310426717512E-3</v>
      </c>
      <c r="Z91" s="86">
        <f>previsi!N93</f>
        <v>22.55813229571984</v>
      </c>
      <c r="AA91" s="86">
        <f t="shared" si="48"/>
        <v>0</v>
      </c>
      <c r="AB91" s="87">
        <f t="shared" si="65"/>
        <v>-22.55813229571984</v>
      </c>
      <c r="AC91" s="72">
        <f t="shared" si="66"/>
        <v>5.5291310426717512E-3</v>
      </c>
      <c r="AD91" s="73">
        <f>previsi!P93</f>
        <v>22.55813229571984</v>
      </c>
      <c r="AE91" s="73">
        <f t="shared" si="49"/>
        <v>0</v>
      </c>
      <c r="AF91" s="88">
        <f t="shared" si="67"/>
        <v>-22.55813229571984</v>
      </c>
      <c r="AG91" s="74">
        <f t="shared" si="68"/>
        <v>5.5291310426717512E-3</v>
      </c>
      <c r="AH91" s="86">
        <f>previsi!R93</f>
        <v>20.507392996108948</v>
      </c>
      <c r="AI91" s="86">
        <f t="shared" si="50"/>
        <v>0</v>
      </c>
      <c r="AJ91" s="87">
        <f t="shared" si="69"/>
        <v>-20.507392996108948</v>
      </c>
      <c r="AK91" s="72">
        <f t="shared" si="70"/>
        <v>5.5291310426717512E-3</v>
      </c>
      <c r="AL91" s="73">
        <f>previsi!T93</f>
        <v>23.583501945525288</v>
      </c>
      <c r="AM91" s="73">
        <f t="shared" si="51"/>
        <v>0</v>
      </c>
      <c r="AN91" s="88">
        <f t="shared" si="71"/>
        <v>-23.583501945525288</v>
      </c>
      <c r="AO91" s="74">
        <f t="shared" si="72"/>
        <v>5.5291310426717512E-3</v>
      </c>
      <c r="AP91" s="86">
        <f>previsi!V93</f>
        <v>22.55813229571984</v>
      </c>
      <c r="AQ91" s="86">
        <f t="shared" si="52"/>
        <v>0</v>
      </c>
      <c r="AR91" s="87">
        <f t="shared" si="73"/>
        <v>-22.55813229571984</v>
      </c>
      <c r="AS91" s="72">
        <f t="shared" si="74"/>
        <v>5.5291310426717512E-3</v>
      </c>
      <c r="AT91" s="73">
        <f>previsi!X93</f>
        <v>20.507392996108948</v>
      </c>
      <c r="AU91" s="73">
        <f t="shared" si="53"/>
        <v>0</v>
      </c>
      <c r="AV91" s="88">
        <f t="shared" si="75"/>
        <v>-20.507392996108948</v>
      </c>
      <c r="AW91" s="74">
        <f t="shared" si="76"/>
        <v>5.5291310426717512E-3</v>
      </c>
      <c r="AX91" s="86">
        <f t="shared" si="77"/>
        <v>263.51999999999992</v>
      </c>
      <c r="AY91" s="86">
        <f t="shared" si="78"/>
        <v>92</v>
      </c>
      <c r="AZ91" s="87">
        <f t="shared" si="79"/>
        <v>-171.51999999999998</v>
      </c>
      <c r="BA91" s="72">
        <f t="shared" si="80"/>
        <v>5.5291310426717512E-3</v>
      </c>
    </row>
    <row r="92" spans="1:53">
      <c r="A92" s="96" t="str">
        <f>previsi!A94</f>
        <v>LE COIN</v>
      </c>
      <c r="B92" s="86">
        <f>previsi!B94</f>
        <v>31.412451361867699</v>
      </c>
      <c r="C92" s="86">
        <f t="shared" si="42"/>
        <v>15</v>
      </c>
      <c r="D92" s="87">
        <f t="shared" si="54"/>
        <v>-16.412451361867699</v>
      </c>
      <c r="E92" s="72">
        <f>previsi!C94</f>
        <v>7.364621265853767E-3</v>
      </c>
      <c r="F92" s="73">
        <f>previsi!D94</f>
        <v>27.315175097276263</v>
      </c>
      <c r="G92" s="73">
        <f t="shared" si="43"/>
        <v>20</v>
      </c>
      <c r="H92" s="88">
        <f t="shared" si="55"/>
        <v>-7.3151750972762635</v>
      </c>
      <c r="I92" s="74">
        <f t="shared" si="56"/>
        <v>7.364621265853767E-3</v>
      </c>
      <c r="J92" s="86">
        <f>previsi!F94</f>
        <v>30.046692607003887</v>
      </c>
      <c r="K92" s="86">
        <f t="shared" si="44"/>
        <v>5</v>
      </c>
      <c r="L92" s="87">
        <f t="shared" si="57"/>
        <v>-25.046692607003887</v>
      </c>
      <c r="M92" s="72">
        <f t="shared" si="58"/>
        <v>7.364621265853767E-3</v>
      </c>
      <c r="N92" s="73">
        <f>previsi!H94</f>
        <v>28.680933852140072</v>
      </c>
      <c r="O92" s="73">
        <f t="shared" si="45"/>
        <v>0</v>
      </c>
      <c r="P92" s="88">
        <f t="shared" si="59"/>
        <v>-28.680933852140072</v>
      </c>
      <c r="Q92" s="74">
        <f t="shared" si="60"/>
        <v>7.364621265853767E-3</v>
      </c>
      <c r="R92" s="86">
        <f>previsi!J94</f>
        <v>28.680933852140072</v>
      </c>
      <c r="S92" s="86">
        <f t="shared" si="46"/>
        <v>0</v>
      </c>
      <c r="T92" s="87">
        <f t="shared" si="61"/>
        <v>-28.680933852140072</v>
      </c>
      <c r="U92" s="72">
        <f t="shared" si="62"/>
        <v>7.364621265853767E-3</v>
      </c>
      <c r="V92" s="73">
        <f>previsi!L94</f>
        <v>28.680933852140072</v>
      </c>
      <c r="W92" s="73">
        <f t="shared" si="47"/>
        <v>0</v>
      </c>
      <c r="X92" s="88">
        <f t="shared" si="63"/>
        <v>-28.680933852140072</v>
      </c>
      <c r="Y92" s="74">
        <f t="shared" si="64"/>
        <v>7.364621265853767E-3</v>
      </c>
      <c r="Z92" s="86">
        <f>previsi!N94</f>
        <v>30.046692607003887</v>
      </c>
      <c r="AA92" s="86">
        <f t="shared" si="48"/>
        <v>0</v>
      </c>
      <c r="AB92" s="87">
        <f t="shared" si="65"/>
        <v>-30.046692607003887</v>
      </c>
      <c r="AC92" s="72">
        <f t="shared" si="66"/>
        <v>7.364621265853767E-3</v>
      </c>
      <c r="AD92" s="73">
        <f>previsi!P94</f>
        <v>30.046692607003887</v>
      </c>
      <c r="AE92" s="73">
        <f t="shared" si="49"/>
        <v>0</v>
      </c>
      <c r="AF92" s="88">
        <f t="shared" si="67"/>
        <v>-30.046692607003887</v>
      </c>
      <c r="AG92" s="74">
        <f t="shared" si="68"/>
        <v>7.364621265853767E-3</v>
      </c>
      <c r="AH92" s="86">
        <f>previsi!R94</f>
        <v>27.315175097276263</v>
      </c>
      <c r="AI92" s="86">
        <f t="shared" si="50"/>
        <v>0</v>
      </c>
      <c r="AJ92" s="87">
        <f t="shared" si="69"/>
        <v>-27.315175097276263</v>
      </c>
      <c r="AK92" s="72">
        <f t="shared" si="70"/>
        <v>7.364621265853767E-3</v>
      </c>
      <c r="AL92" s="73">
        <f>previsi!T94</f>
        <v>31.412451361867699</v>
      </c>
      <c r="AM92" s="73">
        <f t="shared" si="51"/>
        <v>0</v>
      </c>
      <c r="AN92" s="88">
        <f t="shared" si="71"/>
        <v>-31.412451361867699</v>
      </c>
      <c r="AO92" s="74">
        <f t="shared" si="72"/>
        <v>7.364621265853767E-3</v>
      </c>
      <c r="AP92" s="86">
        <f>previsi!V94</f>
        <v>30.046692607003887</v>
      </c>
      <c r="AQ92" s="86">
        <f t="shared" si="52"/>
        <v>0</v>
      </c>
      <c r="AR92" s="87">
        <f t="shared" si="73"/>
        <v>-30.046692607003887</v>
      </c>
      <c r="AS92" s="72">
        <f t="shared" si="74"/>
        <v>7.364621265853767E-3</v>
      </c>
      <c r="AT92" s="73">
        <f>previsi!X94</f>
        <v>27.315175097276263</v>
      </c>
      <c r="AU92" s="73">
        <f t="shared" si="53"/>
        <v>0</v>
      </c>
      <c r="AV92" s="88">
        <f t="shared" si="75"/>
        <v>-27.315175097276263</v>
      </c>
      <c r="AW92" s="74">
        <f t="shared" si="76"/>
        <v>7.364621265853767E-3</v>
      </c>
      <c r="AX92" s="86">
        <f t="shared" si="77"/>
        <v>350.99999999999989</v>
      </c>
      <c r="AY92" s="86">
        <f t="shared" si="78"/>
        <v>40</v>
      </c>
      <c r="AZ92" s="87">
        <f t="shared" si="79"/>
        <v>-310.99999999999994</v>
      </c>
      <c r="BA92" s="72">
        <f t="shared" si="80"/>
        <v>7.364621265853767E-3</v>
      </c>
    </row>
    <row r="93" spans="1:53">
      <c r="A93" s="99" t="str">
        <f>previsi!A95</f>
        <v>LE FRONT</v>
      </c>
      <c r="B93" s="86">
        <f>previsi!B95</f>
        <v>5.0743190661478588</v>
      </c>
      <c r="C93" s="86">
        <f t="shared" si="42"/>
        <v>0</v>
      </c>
      <c r="D93" s="87">
        <f t="shared" si="54"/>
        <v>-5.0743190661478588</v>
      </c>
      <c r="E93" s="72">
        <f>previsi!C95</f>
        <v>1.1896695890994547E-3</v>
      </c>
      <c r="F93" s="73">
        <f>previsi!D95</f>
        <v>4.4124513618677037</v>
      </c>
      <c r="G93" s="73">
        <f t="shared" si="43"/>
        <v>0</v>
      </c>
      <c r="H93" s="88">
        <f t="shared" si="55"/>
        <v>-4.4124513618677037</v>
      </c>
      <c r="I93" s="74">
        <f t="shared" si="56"/>
        <v>1.1896695890994547E-3</v>
      </c>
      <c r="J93" s="86">
        <f>previsi!F95</f>
        <v>4.8536964980544743</v>
      </c>
      <c r="K93" s="86">
        <f t="shared" si="44"/>
        <v>0</v>
      </c>
      <c r="L93" s="87">
        <f t="shared" si="57"/>
        <v>-4.8536964980544743</v>
      </c>
      <c r="M93" s="72">
        <f t="shared" si="58"/>
        <v>1.1896695890994547E-3</v>
      </c>
      <c r="N93" s="73">
        <f>previsi!H95</f>
        <v>4.633073929961089</v>
      </c>
      <c r="O93" s="73">
        <f t="shared" si="45"/>
        <v>0</v>
      </c>
      <c r="P93" s="88">
        <f t="shared" si="59"/>
        <v>-4.633073929961089</v>
      </c>
      <c r="Q93" s="74">
        <f t="shared" si="60"/>
        <v>1.1896695890994547E-3</v>
      </c>
      <c r="R93" s="86">
        <f>previsi!J95</f>
        <v>4.633073929961089</v>
      </c>
      <c r="S93" s="86">
        <f t="shared" si="46"/>
        <v>0</v>
      </c>
      <c r="T93" s="87">
        <f t="shared" si="61"/>
        <v>-4.633073929961089</v>
      </c>
      <c r="U93" s="72">
        <f t="shared" si="62"/>
        <v>1.1896695890994547E-3</v>
      </c>
      <c r="V93" s="73">
        <f>previsi!L95</f>
        <v>4.633073929961089</v>
      </c>
      <c r="W93" s="73">
        <f t="shared" si="47"/>
        <v>0</v>
      </c>
      <c r="X93" s="88">
        <f t="shared" si="63"/>
        <v>-4.633073929961089</v>
      </c>
      <c r="Y93" s="74">
        <f t="shared" si="64"/>
        <v>1.1896695890994547E-3</v>
      </c>
      <c r="Z93" s="86">
        <f>previsi!N95</f>
        <v>4.8536964980544743</v>
      </c>
      <c r="AA93" s="86">
        <f t="shared" si="48"/>
        <v>0</v>
      </c>
      <c r="AB93" s="87">
        <f t="shared" si="65"/>
        <v>-4.8536964980544743</v>
      </c>
      <c r="AC93" s="72">
        <f t="shared" si="66"/>
        <v>1.1896695890994547E-3</v>
      </c>
      <c r="AD93" s="73">
        <f>previsi!P95</f>
        <v>4.8536964980544743</v>
      </c>
      <c r="AE93" s="73">
        <f t="shared" si="49"/>
        <v>0</v>
      </c>
      <c r="AF93" s="88">
        <f t="shared" si="67"/>
        <v>-4.8536964980544743</v>
      </c>
      <c r="AG93" s="74">
        <f t="shared" si="68"/>
        <v>1.1896695890994547E-3</v>
      </c>
      <c r="AH93" s="86">
        <f>previsi!R95</f>
        <v>4.4124513618677037</v>
      </c>
      <c r="AI93" s="86">
        <f t="shared" si="50"/>
        <v>0</v>
      </c>
      <c r="AJ93" s="87">
        <f t="shared" si="69"/>
        <v>-4.4124513618677037</v>
      </c>
      <c r="AK93" s="72">
        <f t="shared" si="70"/>
        <v>1.1896695890994547E-3</v>
      </c>
      <c r="AL93" s="73">
        <f>previsi!T95</f>
        <v>5.0743190661478588</v>
      </c>
      <c r="AM93" s="73">
        <f t="shared" si="51"/>
        <v>0</v>
      </c>
      <c r="AN93" s="88">
        <f t="shared" si="71"/>
        <v>-5.0743190661478588</v>
      </c>
      <c r="AO93" s="74">
        <f t="shared" si="72"/>
        <v>1.1896695890994547E-3</v>
      </c>
      <c r="AP93" s="86">
        <f>previsi!V95</f>
        <v>4.8536964980544743</v>
      </c>
      <c r="AQ93" s="86">
        <f t="shared" si="52"/>
        <v>0</v>
      </c>
      <c r="AR93" s="87">
        <f t="shared" si="73"/>
        <v>-4.8536964980544743</v>
      </c>
      <c r="AS93" s="72">
        <f t="shared" si="74"/>
        <v>1.1896695890994547E-3</v>
      </c>
      <c r="AT93" s="73">
        <f>previsi!X95</f>
        <v>4.4124513618677037</v>
      </c>
      <c r="AU93" s="73">
        <f t="shared" si="53"/>
        <v>0</v>
      </c>
      <c r="AV93" s="88">
        <f t="shared" si="75"/>
        <v>-4.4124513618677037</v>
      </c>
      <c r="AW93" s="74">
        <f t="shared" si="76"/>
        <v>1.1896695890994547E-3</v>
      </c>
      <c r="AX93" s="86">
        <f t="shared" si="77"/>
        <v>56.699999999999989</v>
      </c>
      <c r="AY93" s="86">
        <f t="shared" si="78"/>
        <v>0</v>
      </c>
      <c r="AZ93" s="87">
        <f t="shared" si="79"/>
        <v>-56.699999999999989</v>
      </c>
      <c r="BA93" s="72">
        <f t="shared" si="80"/>
        <v>1.1896695890994547E-3</v>
      </c>
    </row>
    <row r="94" spans="1:53">
      <c r="A94" s="96" t="str">
        <f>previsi!A96</f>
        <v>M.OLIVIER</v>
      </c>
      <c r="B94" s="86">
        <f>previsi!B96</f>
        <v>76.356420233463027</v>
      </c>
      <c r="C94" s="86">
        <f t="shared" si="42"/>
        <v>24.5</v>
      </c>
      <c r="D94" s="87">
        <f t="shared" si="54"/>
        <v>-51.856420233463027</v>
      </c>
      <c r="E94" s="72">
        <f>previsi!C96</f>
        <v>1.790169476930608E-2</v>
      </c>
      <c r="F94" s="73">
        <f>previsi!D96</f>
        <v>66.396887159533065</v>
      </c>
      <c r="G94" s="73">
        <f t="shared" si="43"/>
        <v>17.5</v>
      </c>
      <c r="H94" s="88">
        <f t="shared" si="55"/>
        <v>-48.896887159533065</v>
      </c>
      <c r="I94" s="74">
        <f t="shared" si="56"/>
        <v>1.790169476930608E-2</v>
      </c>
      <c r="J94" s="86">
        <f>previsi!F96</f>
        <v>73.036575875486378</v>
      </c>
      <c r="K94" s="86">
        <f t="shared" si="44"/>
        <v>23.5</v>
      </c>
      <c r="L94" s="87">
        <f t="shared" si="57"/>
        <v>-49.536575875486378</v>
      </c>
      <c r="M94" s="72">
        <f t="shared" si="58"/>
        <v>1.790169476930608E-2</v>
      </c>
      <c r="N94" s="73">
        <f>previsi!H96</f>
        <v>69.716731517509714</v>
      </c>
      <c r="O94" s="73">
        <f t="shared" si="45"/>
        <v>0</v>
      </c>
      <c r="P94" s="88">
        <f t="shared" si="59"/>
        <v>-69.716731517509714</v>
      </c>
      <c r="Q94" s="74">
        <f t="shared" si="60"/>
        <v>1.790169476930608E-2</v>
      </c>
      <c r="R94" s="86">
        <f>previsi!J96</f>
        <v>69.716731517509714</v>
      </c>
      <c r="S94" s="86">
        <f t="shared" si="46"/>
        <v>0</v>
      </c>
      <c r="T94" s="87">
        <f t="shared" si="61"/>
        <v>-69.716731517509714</v>
      </c>
      <c r="U94" s="72">
        <f t="shared" si="62"/>
        <v>1.790169476930608E-2</v>
      </c>
      <c r="V94" s="73">
        <f>previsi!L96</f>
        <v>69.716731517509714</v>
      </c>
      <c r="W94" s="73">
        <f t="shared" si="47"/>
        <v>0</v>
      </c>
      <c r="X94" s="88">
        <f t="shared" si="63"/>
        <v>-69.716731517509714</v>
      </c>
      <c r="Y94" s="74">
        <f t="shared" si="64"/>
        <v>1.790169476930608E-2</v>
      </c>
      <c r="Z94" s="86">
        <f>previsi!N96</f>
        <v>73.036575875486378</v>
      </c>
      <c r="AA94" s="86">
        <f t="shared" si="48"/>
        <v>0</v>
      </c>
      <c r="AB94" s="87">
        <f t="shared" si="65"/>
        <v>-73.036575875486378</v>
      </c>
      <c r="AC94" s="72">
        <f t="shared" si="66"/>
        <v>1.790169476930608E-2</v>
      </c>
      <c r="AD94" s="73">
        <f>previsi!P96</f>
        <v>73.036575875486378</v>
      </c>
      <c r="AE94" s="73">
        <f t="shared" si="49"/>
        <v>0</v>
      </c>
      <c r="AF94" s="88">
        <f t="shared" si="67"/>
        <v>-73.036575875486378</v>
      </c>
      <c r="AG94" s="74">
        <f t="shared" si="68"/>
        <v>1.790169476930608E-2</v>
      </c>
      <c r="AH94" s="86">
        <f>previsi!R96</f>
        <v>66.396887159533065</v>
      </c>
      <c r="AI94" s="86">
        <f t="shared" si="50"/>
        <v>0</v>
      </c>
      <c r="AJ94" s="87">
        <f t="shared" si="69"/>
        <v>-66.396887159533065</v>
      </c>
      <c r="AK94" s="72">
        <f t="shared" si="70"/>
        <v>1.790169476930608E-2</v>
      </c>
      <c r="AL94" s="73">
        <f>previsi!T96</f>
        <v>76.356420233463027</v>
      </c>
      <c r="AM94" s="73">
        <f t="shared" si="51"/>
        <v>0</v>
      </c>
      <c r="AN94" s="88">
        <f t="shared" si="71"/>
        <v>-76.356420233463027</v>
      </c>
      <c r="AO94" s="74">
        <f t="shared" si="72"/>
        <v>1.790169476930608E-2</v>
      </c>
      <c r="AP94" s="86">
        <f>previsi!V96</f>
        <v>73.036575875486378</v>
      </c>
      <c r="AQ94" s="86">
        <f t="shared" si="52"/>
        <v>0</v>
      </c>
      <c r="AR94" s="87">
        <f t="shared" si="73"/>
        <v>-73.036575875486378</v>
      </c>
      <c r="AS94" s="72">
        <f t="shared" si="74"/>
        <v>1.790169476930608E-2</v>
      </c>
      <c r="AT94" s="73">
        <f>previsi!X96</f>
        <v>66.396887159533065</v>
      </c>
      <c r="AU94" s="73">
        <f t="shared" si="53"/>
        <v>0</v>
      </c>
      <c r="AV94" s="88">
        <f t="shared" si="75"/>
        <v>-66.396887159533065</v>
      </c>
      <c r="AW94" s="74">
        <f t="shared" si="76"/>
        <v>1.790169476930608E-2</v>
      </c>
      <c r="AX94" s="86">
        <f t="shared" si="77"/>
        <v>853.2</v>
      </c>
      <c r="AY94" s="86">
        <f t="shared" si="78"/>
        <v>65.5</v>
      </c>
      <c r="AZ94" s="87">
        <f t="shared" si="79"/>
        <v>-787.7</v>
      </c>
      <c r="BA94" s="72">
        <f t="shared" si="80"/>
        <v>1.790169476930608E-2</v>
      </c>
    </row>
    <row r="95" spans="1:53">
      <c r="A95" s="96" t="str">
        <f>previsi!A97</f>
        <v>MAFFO ENTREE LYCEE</v>
      </c>
      <c r="B95" s="86">
        <f>previsi!B97</f>
        <v>16.431128404669256</v>
      </c>
      <c r="C95" s="86">
        <f t="shared" si="42"/>
        <v>15</v>
      </c>
      <c r="D95" s="87">
        <f t="shared" si="54"/>
        <v>-1.4311284046692556</v>
      </c>
      <c r="E95" s="72">
        <f>previsi!C97</f>
        <v>3.8522634313696625E-3</v>
      </c>
      <c r="F95" s="73">
        <f>previsi!D97</f>
        <v>14.287937743190659</v>
      </c>
      <c r="G95" s="73">
        <f t="shared" si="43"/>
        <v>15.2</v>
      </c>
      <c r="H95" s="88">
        <f t="shared" si="55"/>
        <v>0.91206225680934061</v>
      </c>
      <c r="I95" s="74">
        <f t="shared" si="56"/>
        <v>3.8522634313696625E-3</v>
      </c>
      <c r="J95" s="86">
        <f>previsi!F97</f>
        <v>15.716731517509725</v>
      </c>
      <c r="K95" s="86">
        <f t="shared" si="44"/>
        <v>20</v>
      </c>
      <c r="L95" s="87">
        <f t="shared" si="57"/>
        <v>4.2832684824902749</v>
      </c>
      <c r="M95" s="72">
        <f t="shared" si="58"/>
        <v>3.8522634313696625E-3</v>
      </c>
      <c r="N95" s="73">
        <f>previsi!H97</f>
        <v>15.002334630350191</v>
      </c>
      <c r="O95" s="73">
        <f t="shared" si="45"/>
        <v>0</v>
      </c>
      <c r="P95" s="88">
        <f t="shared" si="59"/>
        <v>-15.002334630350191</v>
      </c>
      <c r="Q95" s="74">
        <f t="shared" si="60"/>
        <v>3.8522634313696625E-3</v>
      </c>
      <c r="R95" s="86">
        <f>previsi!J97</f>
        <v>15.002334630350191</v>
      </c>
      <c r="S95" s="86">
        <f t="shared" si="46"/>
        <v>0</v>
      </c>
      <c r="T95" s="87">
        <f t="shared" si="61"/>
        <v>-15.002334630350191</v>
      </c>
      <c r="U95" s="72">
        <f t="shared" si="62"/>
        <v>3.8522634313696625E-3</v>
      </c>
      <c r="V95" s="73">
        <f>previsi!L97</f>
        <v>15.002334630350191</v>
      </c>
      <c r="W95" s="73">
        <f t="shared" si="47"/>
        <v>0</v>
      </c>
      <c r="X95" s="88">
        <f t="shared" si="63"/>
        <v>-15.002334630350191</v>
      </c>
      <c r="Y95" s="74">
        <f t="shared" si="64"/>
        <v>3.8522634313696625E-3</v>
      </c>
      <c r="Z95" s="86">
        <f>previsi!N97</f>
        <v>15.716731517509725</v>
      </c>
      <c r="AA95" s="86">
        <f t="shared" si="48"/>
        <v>0</v>
      </c>
      <c r="AB95" s="87">
        <f t="shared" si="65"/>
        <v>-15.716731517509725</v>
      </c>
      <c r="AC95" s="72">
        <f t="shared" si="66"/>
        <v>3.8522634313696625E-3</v>
      </c>
      <c r="AD95" s="73">
        <f>previsi!P97</f>
        <v>15.716731517509725</v>
      </c>
      <c r="AE95" s="73">
        <f t="shared" si="49"/>
        <v>0</v>
      </c>
      <c r="AF95" s="88">
        <f t="shared" si="67"/>
        <v>-15.716731517509725</v>
      </c>
      <c r="AG95" s="74">
        <f t="shared" si="68"/>
        <v>3.8522634313696625E-3</v>
      </c>
      <c r="AH95" s="86">
        <f>previsi!R97</f>
        <v>14.287937743190659</v>
      </c>
      <c r="AI95" s="86">
        <f t="shared" si="50"/>
        <v>0</v>
      </c>
      <c r="AJ95" s="87">
        <f t="shared" si="69"/>
        <v>-14.287937743190659</v>
      </c>
      <c r="AK95" s="72">
        <f t="shared" si="70"/>
        <v>3.8522634313696625E-3</v>
      </c>
      <c r="AL95" s="73">
        <f>previsi!T97</f>
        <v>16.431128404669256</v>
      </c>
      <c r="AM95" s="73">
        <f t="shared" si="51"/>
        <v>0</v>
      </c>
      <c r="AN95" s="88">
        <f t="shared" si="71"/>
        <v>-16.431128404669256</v>
      </c>
      <c r="AO95" s="74">
        <f t="shared" si="72"/>
        <v>3.8522634313696625E-3</v>
      </c>
      <c r="AP95" s="86">
        <f>previsi!V97</f>
        <v>15.716731517509725</v>
      </c>
      <c r="AQ95" s="86">
        <f t="shared" si="52"/>
        <v>0</v>
      </c>
      <c r="AR95" s="87">
        <f t="shared" si="73"/>
        <v>-15.716731517509725</v>
      </c>
      <c r="AS95" s="72">
        <f t="shared" si="74"/>
        <v>3.8522634313696625E-3</v>
      </c>
      <c r="AT95" s="73">
        <f>previsi!X97</f>
        <v>14.287937743190659</v>
      </c>
      <c r="AU95" s="73">
        <f t="shared" si="53"/>
        <v>0</v>
      </c>
      <c r="AV95" s="88">
        <f t="shared" si="75"/>
        <v>-14.287937743190659</v>
      </c>
      <c r="AW95" s="74">
        <f t="shared" si="76"/>
        <v>3.8522634313696625E-3</v>
      </c>
      <c r="AX95" s="86">
        <f t="shared" si="77"/>
        <v>183.59999999999997</v>
      </c>
      <c r="AY95" s="86">
        <f t="shared" si="78"/>
        <v>50.2</v>
      </c>
      <c r="AZ95" s="87">
        <f t="shared" si="79"/>
        <v>-133.39999999999995</v>
      </c>
      <c r="BA95" s="72">
        <f t="shared" si="80"/>
        <v>3.8522634313696625E-3</v>
      </c>
    </row>
    <row r="96" spans="1:53">
      <c r="A96" s="96" t="str">
        <f>previsi!A98</f>
        <v>MANDELA</v>
      </c>
      <c r="B96" s="86">
        <f>previsi!B98</f>
        <v>24.163424124513615</v>
      </c>
      <c r="C96" s="86">
        <f t="shared" si="42"/>
        <v>13.5</v>
      </c>
      <c r="D96" s="87">
        <f t="shared" si="54"/>
        <v>-10.663424124513615</v>
      </c>
      <c r="E96" s="72">
        <f>previsi!C98</f>
        <v>5.6650932814259749E-3</v>
      </c>
      <c r="F96" s="73">
        <f>previsi!D98</f>
        <v>21.011673151750973</v>
      </c>
      <c r="G96" s="73">
        <f t="shared" si="43"/>
        <v>10</v>
      </c>
      <c r="H96" s="88">
        <f t="shared" si="55"/>
        <v>-11.011673151750973</v>
      </c>
      <c r="I96" s="74">
        <f t="shared" si="56"/>
        <v>5.6650932814259749E-3</v>
      </c>
      <c r="J96" s="86">
        <f>previsi!F98</f>
        <v>23.11284046692607</v>
      </c>
      <c r="K96" s="86">
        <f t="shared" si="44"/>
        <v>2.5</v>
      </c>
      <c r="L96" s="87">
        <f t="shared" si="57"/>
        <v>-20.61284046692607</v>
      </c>
      <c r="M96" s="72">
        <f t="shared" si="58"/>
        <v>5.6650932814259749E-3</v>
      </c>
      <c r="N96" s="73">
        <f>previsi!H98</f>
        <v>22.062256809338518</v>
      </c>
      <c r="O96" s="73">
        <f t="shared" si="45"/>
        <v>0</v>
      </c>
      <c r="P96" s="88">
        <f t="shared" si="59"/>
        <v>-22.062256809338518</v>
      </c>
      <c r="Q96" s="74">
        <f t="shared" si="60"/>
        <v>5.6650932814259749E-3</v>
      </c>
      <c r="R96" s="86">
        <f>previsi!J98</f>
        <v>22.062256809338518</v>
      </c>
      <c r="S96" s="86">
        <f t="shared" si="46"/>
        <v>0</v>
      </c>
      <c r="T96" s="87">
        <f t="shared" si="61"/>
        <v>-22.062256809338518</v>
      </c>
      <c r="U96" s="72">
        <f t="shared" si="62"/>
        <v>5.6650932814259749E-3</v>
      </c>
      <c r="V96" s="73">
        <f>previsi!L98</f>
        <v>22.062256809338518</v>
      </c>
      <c r="W96" s="73">
        <f t="shared" si="47"/>
        <v>0</v>
      </c>
      <c r="X96" s="88">
        <f t="shared" si="63"/>
        <v>-22.062256809338518</v>
      </c>
      <c r="Y96" s="74">
        <f t="shared" si="64"/>
        <v>5.6650932814259749E-3</v>
      </c>
      <c r="Z96" s="86">
        <f>previsi!N98</f>
        <v>23.11284046692607</v>
      </c>
      <c r="AA96" s="86">
        <f t="shared" si="48"/>
        <v>0</v>
      </c>
      <c r="AB96" s="87">
        <f t="shared" si="65"/>
        <v>-23.11284046692607</v>
      </c>
      <c r="AC96" s="72">
        <f t="shared" si="66"/>
        <v>5.6650932814259749E-3</v>
      </c>
      <c r="AD96" s="73">
        <f>previsi!P98</f>
        <v>23.11284046692607</v>
      </c>
      <c r="AE96" s="73">
        <f t="shared" si="49"/>
        <v>0</v>
      </c>
      <c r="AF96" s="88">
        <f t="shared" si="67"/>
        <v>-23.11284046692607</v>
      </c>
      <c r="AG96" s="74">
        <f t="shared" si="68"/>
        <v>5.6650932814259749E-3</v>
      </c>
      <c r="AH96" s="86">
        <f>previsi!R98</f>
        <v>21.011673151750973</v>
      </c>
      <c r="AI96" s="86">
        <f t="shared" si="50"/>
        <v>0</v>
      </c>
      <c r="AJ96" s="87">
        <f t="shared" si="69"/>
        <v>-21.011673151750973</v>
      </c>
      <c r="AK96" s="72">
        <f t="shared" si="70"/>
        <v>5.6650932814259749E-3</v>
      </c>
      <c r="AL96" s="73">
        <f>previsi!T98</f>
        <v>24.163424124513615</v>
      </c>
      <c r="AM96" s="73">
        <f t="shared" si="51"/>
        <v>0</v>
      </c>
      <c r="AN96" s="88">
        <f t="shared" si="71"/>
        <v>-24.163424124513615</v>
      </c>
      <c r="AO96" s="74">
        <f t="shared" si="72"/>
        <v>5.6650932814259749E-3</v>
      </c>
      <c r="AP96" s="86">
        <f>previsi!V98</f>
        <v>23.11284046692607</v>
      </c>
      <c r="AQ96" s="86">
        <f t="shared" si="52"/>
        <v>0</v>
      </c>
      <c r="AR96" s="87">
        <f t="shared" si="73"/>
        <v>-23.11284046692607</v>
      </c>
      <c r="AS96" s="72">
        <f t="shared" si="74"/>
        <v>5.6650932814259749E-3</v>
      </c>
      <c r="AT96" s="73">
        <f>previsi!X98</f>
        <v>21.011673151750973</v>
      </c>
      <c r="AU96" s="73">
        <f t="shared" si="53"/>
        <v>0</v>
      </c>
      <c r="AV96" s="88">
        <f t="shared" si="75"/>
        <v>-21.011673151750973</v>
      </c>
      <c r="AW96" s="74">
        <f t="shared" si="76"/>
        <v>5.6650932814259749E-3</v>
      </c>
      <c r="AX96" s="86">
        <f t="shared" si="77"/>
        <v>269.99999999999994</v>
      </c>
      <c r="AY96" s="86">
        <f t="shared" si="78"/>
        <v>26</v>
      </c>
      <c r="AZ96" s="87">
        <f t="shared" si="79"/>
        <v>-244</v>
      </c>
      <c r="BA96" s="72">
        <f t="shared" si="80"/>
        <v>5.6650932814259749E-3</v>
      </c>
    </row>
    <row r="97" spans="1:53">
      <c r="A97" s="96" t="str">
        <f>previsi!A99</f>
        <v>MBAH JEAN</v>
      </c>
      <c r="B97" s="86">
        <f>previsi!B99</f>
        <v>38.129883268482487</v>
      </c>
      <c r="C97" s="86">
        <f t="shared" si="42"/>
        <v>17</v>
      </c>
      <c r="D97" s="87">
        <f t="shared" si="54"/>
        <v>-21.129883268482487</v>
      </c>
      <c r="E97" s="72">
        <f>previsi!C99</f>
        <v>8.9395171980901893E-3</v>
      </c>
      <c r="F97" s="73">
        <f>previsi!D99</f>
        <v>33.156420233463038</v>
      </c>
      <c r="G97" s="73">
        <f t="shared" si="43"/>
        <v>14.5</v>
      </c>
      <c r="H97" s="88">
        <f t="shared" si="55"/>
        <v>-18.656420233463038</v>
      </c>
      <c r="I97" s="74">
        <f t="shared" si="56"/>
        <v>8.9395171980901893E-3</v>
      </c>
      <c r="J97" s="86">
        <f>previsi!F99</f>
        <v>36.472062256809338</v>
      </c>
      <c r="K97" s="86">
        <f t="shared" si="44"/>
        <v>5</v>
      </c>
      <c r="L97" s="87">
        <f t="shared" si="57"/>
        <v>-31.472062256809338</v>
      </c>
      <c r="M97" s="72">
        <f t="shared" si="58"/>
        <v>8.9395171980901893E-3</v>
      </c>
      <c r="N97" s="73">
        <f>previsi!H99</f>
        <v>34.814241245136188</v>
      </c>
      <c r="O97" s="73">
        <f t="shared" si="45"/>
        <v>0</v>
      </c>
      <c r="P97" s="88">
        <f t="shared" si="59"/>
        <v>-34.814241245136188</v>
      </c>
      <c r="Q97" s="74">
        <f t="shared" si="60"/>
        <v>8.9395171980901893E-3</v>
      </c>
      <c r="R97" s="86">
        <f>previsi!J99</f>
        <v>34.814241245136188</v>
      </c>
      <c r="S97" s="86">
        <f t="shared" si="46"/>
        <v>0</v>
      </c>
      <c r="T97" s="87">
        <f t="shared" si="61"/>
        <v>-34.814241245136188</v>
      </c>
      <c r="U97" s="72">
        <f t="shared" si="62"/>
        <v>8.9395171980901893E-3</v>
      </c>
      <c r="V97" s="73">
        <f>previsi!L99</f>
        <v>34.814241245136188</v>
      </c>
      <c r="W97" s="73">
        <f t="shared" si="47"/>
        <v>0</v>
      </c>
      <c r="X97" s="88">
        <f t="shared" si="63"/>
        <v>-34.814241245136188</v>
      </c>
      <c r="Y97" s="74">
        <f t="shared" si="64"/>
        <v>8.9395171980901893E-3</v>
      </c>
      <c r="Z97" s="86">
        <f>previsi!N99</f>
        <v>36.472062256809338</v>
      </c>
      <c r="AA97" s="86">
        <f t="shared" si="48"/>
        <v>0</v>
      </c>
      <c r="AB97" s="87">
        <f t="shared" si="65"/>
        <v>-36.472062256809338</v>
      </c>
      <c r="AC97" s="72">
        <f t="shared" si="66"/>
        <v>8.9395171980901893E-3</v>
      </c>
      <c r="AD97" s="73">
        <f>previsi!P99</f>
        <v>36.472062256809338</v>
      </c>
      <c r="AE97" s="73">
        <f t="shared" si="49"/>
        <v>0</v>
      </c>
      <c r="AF97" s="88">
        <f t="shared" si="67"/>
        <v>-36.472062256809338</v>
      </c>
      <c r="AG97" s="74">
        <f t="shared" si="68"/>
        <v>8.9395171980901893E-3</v>
      </c>
      <c r="AH97" s="86">
        <f>previsi!R99</f>
        <v>33.156420233463038</v>
      </c>
      <c r="AI97" s="86">
        <f t="shared" si="50"/>
        <v>0</v>
      </c>
      <c r="AJ97" s="87">
        <f t="shared" si="69"/>
        <v>-33.156420233463038</v>
      </c>
      <c r="AK97" s="72">
        <f t="shared" si="70"/>
        <v>8.9395171980901893E-3</v>
      </c>
      <c r="AL97" s="73">
        <f>previsi!T99</f>
        <v>38.129883268482487</v>
      </c>
      <c r="AM97" s="73">
        <f t="shared" si="51"/>
        <v>0</v>
      </c>
      <c r="AN97" s="88">
        <f t="shared" si="71"/>
        <v>-38.129883268482487</v>
      </c>
      <c r="AO97" s="74">
        <f t="shared" si="72"/>
        <v>8.9395171980901893E-3</v>
      </c>
      <c r="AP97" s="86">
        <f>previsi!V99</f>
        <v>36.472062256809338</v>
      </c>
      <c r="AQ97" s="86">
        <f t="shared" si="52"/>
        <v>0</v>
      </c>
      <c r="AR97" s="87">
        <f t="shared" si="73"/>
        <v>-36.472062256809338</v>
      </c>
      <c r="AS97" s="72">
        <f t="shared" si="74"/>
        <v>8.9395171980901893E-3</v>
      </c>
      <c r="AT97" s="73">
        <f>previsi!X99</f>
        <v>33.156420233463038</v>
      </c>
      <c r="AU97" s="73">
        <f t="shared" si="53"/>
        <v>0</v>
      </c>
      <c r="AV97" s="88">
        <f t="shared" si="75"/>
        <v>-33.156420233463038</v>
      </c>
      <c r="AW97" s="74">
        <f t="shared" si="76"/>
        <v>8.9395171980901893E-3</v>
      </c>
      <c r="AX97" s="86">
        <f t="shared" si="77"/>
        <v>426.06000000000012</v>
      </c>
      <c r="AY97" s="86">
        <f t="shared" si="78"/>
        <v>36.5</v>
      </c>
      <c r="AZ97" s="87">
        <f t="shared" si="79"/>
        <v>-389.56000000000012</v>
      </c>
      <c r="BA97" s="72">
        <f t="shared" si="80"/>
        <v>8.9395171980901893E-3</v>
      </c>
    </row>
    <row r="98" spans="1:53">
      <c r="A98" s="96" t="str">
        <f>previsi!A100</f>
        <v>MBATAMAC ARI</v>
      </c>
      <c r="B98" s="86">
        <f>previsi!B100</f>
        <v>6.2824902723735407</v>
      </c>
      <c r="C98" s="86">
        <f t="shared" si="42"/>
        <v>0</v>
      </c>
      <c r="D98" s="87">
        <f t="shared" si="54"/>
        <v>-6.2824902723735407</v>
      </c>
      <c r="E98" s="72">
        <f>previsi!C100</f>
        <v>1.4729242531707537E-3</v>
      </c>
      <c r="F98" s="73">
        <f>previsi!D100</f>
        <v>5.4630350194552539</v>
      </c>
      <c r="G98" s="73">
        <f t="shared" si="43"/>
        <v>0</v>
      </c>
      <c r="H98" s="88">
        <f t="shared" si="55"/>
        <v>-5.4630350194552539</v>
      </c>
      <c r="I98" s="74">
        <f t="shared" si="56"/>
        <v>1.4729242531707537E-3</v>
      </c>
      <c r="J98" s="86">
        <f>previsi!F100</f>
        <v>6.0093385214007791</v>
      </c>
      <c r="K98" s="86">
        <f t="shared" si="44"/>
        <v>0</v>
      </c>
      <c r="L98" s="87">
        <f t="shared" si="57"/>
        <v>-6.0093385214007791</v>
      </c>
      <c r="M98" s="72">
        <f t="shared" si="58"/>
        <v>1.4729242531707537E-3</v>
      </c>
      <c r="N98" s="73">
        <f>previsi!H100</f>
        <v>5.7361867704280156</v>
      </c>
      <c r="O98" s="73">
        <f t="shared" si="45"/>
        <v>0</v>
      </c>
      <c r="P98" s="88">
        <f t="shared" si="59"/>
        <v>-5.7361867704280156</v>
      </c>
      <c r="Q98" s="74">
        <f t="shared" si="60"/>
        <v>1.4729242531707537E-3</v>
      </c>
      <c r="R98" s="86">
        <f>previsi!J100</f>
        <v>5.7361867704280156</v>
      </c>
      <c r="S98" s="86">
        <f t="shared" si="46"/>
        <v>0</v>
      </c>
      <c r="T98" s="87">
        <f t="shared" si="61"/>
        <v>-5.7361867704280156</v>
      </c>
      <c r="U98" s="72">
        <f t="shared" si="62"/>
        <v>1.4729242531707537E-3</v>
      </c>
      <c r="V98" s="73">
        <f>previsi!L100</f>
        <v>5.7361867704280156</v>
      </c>
      <c r="W98" s="73">
        <f t="shared" si="47"/>
        <v>0</v>
      </c>
      <c r="X98" s="88">
        <f t="shared" si="63"/>
        <v>-5.7361867704280156</v>
      </c>
      <c r="Y98" s="74">
        <f t="shared" si="64"/>
        <v>1.4729242531707537E-3</v>
      </c>
      <c r="Z98" s="86">
        <f>previsi!N100</f>
        <v>6.0093385214007791</v>
      </c>
      <c r="AA98" s="86">
        <f t="shared" si="48"/>
        <v>0</v>
      </c>
      <c r="AB98" s="87">
        <f t="shared" si="65"/>
        <v>-6.0093385214007791</v>
      </c>
      <c r="AC98" s="72">
        <f t="shared" si="66"/>
        <v>1.4729242531707537E-3</v>
      </c>
      <c r="AD98" s="73">
        <f>previsi!P100</f>
        <v>6.0093385214007791</v>
      </c>
      <c r="AE98" s="73">
        <f t="shared" si="49"/>
        <v>0</v>
      </c>
      <c r="AF98" s="88">
        <f t="shared" si="67"/>
        <v>-6.0093385214007791</v>
      </c>
      <c r="AG98" s="74">
        <f t="shared" si="68"/>
        <v>1.4729242531707537E-3</v>
      </c>
      <c r="AH98" s="86">
        <f>previsi!R100</f>
        <v>5.4630350194552539</v>
      </c>
      <c r="AI98" s="86">
        <f t="shared" si="50"/>
        <v>0</v>
      </c>
      <c r="AJ98" s="87">
        <f t="shared" si="69"/>
        <v>-5.4630350194552539</v>
      </c>
      <c r="AK98" s="72">
        <f t="shared" si="70"/>
        <v>1.4729242531707537E-3</v>
      </c>
      <c r="AL98" s="73">
        <f>previsi!T100</f>
        <v>6.2824902723735407</v>
      </c>
      <c r="AM98" s="73">
        <f t="shared" si="51"/>
        <v>0</v>
      </c>
      <c r="AN98" s="88">
        <f t="shared" si="71"/>
        <v>-6.2824902723735407</v>
      </c>
      <c r="AO98" s="74">
        <f t="shared" si="72"/>
        <v>1.4729242531707537E-3</v>
      </c>
      <c r="AP98" s="86">
        <f>previsi!V100</f>
        <v>6.0093385214007791</v>
      </c>
      <c r="AQ98" s="86">
        <f t="shared" si="52"/>
        <v>0</v>
      </c>
      <c r="AR98" s="87">
        <f t="shared" si="73"/>
        <v>-6.0093385214007791</v>
      </c>
      <c r="AS98" s="72">
        <f t="shared" si="74"/>
        <v>1.4729242531707537E-3</v>
      </c>
      <c r="AT98" s="73">
        <f>previsi!X100</f>
        <v>5.4630350194552539</v>
      </c>
      <c r="AU98" s="73">
        <f t="shared" si="53"/>
        <v>0</v>
      </c>
      <c r="AV98" s="88">
        <f t="shared" si="75"/>
        <v>-5.4630350194552539</v>
      </c>
      <c r="AW98" s="74">
        <f t="shared" si="76"/>
        <v>1.4729242531707537E-3</v>
      </c>
      <c r="AX98" s="86">
        <f t="shared" si="77"/>
        <v>70.2</v>
      </c>
      <c r="AY98" s="86">
        <f t="shared" si="78"/>
        <v>0</v>
      </c>
      <c r="AZ98" s="87">
        <f t="shared" si="79"/>
        <v>-70.2</v>
      </c>
      <c r="BA98" s="72">
        <f t="shared" si="80"/>
        <v>1.4729242531707537E-3</v>
      </c>
    </row>
    <row r="99" spans="1:53">
      <c r="A99" s="96" t="str">
        <f>previsi!A101</f>
        <v>MEDIA CONSTRUCTION</v>
      </c>
      <c r="B99" s="86">
        <f>previsi!B101</f>
        <v>23.583501945525288</v>
      </c>
      <c r="C99" s="86">
        <f t="shared" si="42"/>
        <v>13</v>
      </c>
      <c r="D99" s="87">
        <f t="shared" si="54"/>
        <v>-10.583501945525288</v>
      </c>
      <c r="E99" s="72">
        <f>previsi!C101</f>
        <v>5.5291310426717512E-3</v>
      </c>
      <c r="F99" s="73">
        <f>previsi!D101</f>
        <v>20.507392996108948</v>
      </c>
      <c r="G99" s="73">
        <f t="shared" si="43"/>
        <v>0</v>
      </c>
      <c r="H99" s="88">
        <f t="shared" si="55"/>
        <v>-20.507392996108948</v>
      </c>
      <c r="I99" s="74">
        <f t="shared" si="56"/>
        <v>5.5291310426717512E-3</v>
      </c>
      <c r="J99" s="86">
        <f>previsi!F101</f>
        <v>22.55813229571984</v>
      </c>
      <c r="K99" s="86">
        <f t="shared" si="44"/>
        <v>6.5</v>
      </c>
      <c r="L99" s="87">
        <f t="shared" si="57"/>
        <v>-16.05813229571984</v>
      </c>
      <c r="M99" s="72">
        <f t="shared" si="58"/>
        <v>5.5291310426717512E-3</v>
      </c>
      <c r="N99" s="73">
        <f>previsi!H101</f>
        <v>21.532762645914392</v>
      </c>
      <c r="O99" s="73">
        <f t="shared" si="45"/>
        <v>0</v>
      </c>
      <c r="P99" s="88">
        <f t="shared" si="59"/>
        <v>-21.532762645914392</v>
      </c>
      <c r="Q99" s="74">
        <f t="shared" si="60"/>
        <v>5.5291310426717512E-3</v>
      </c>
      <c r="R99" s="86">
        <f>previsi!J101</f>
        <v>21.532762645914392</v>
      </c>
      <c r="S99" s="86">
        <f t="shared" si="46"/>
        <v>0</v>
      </c>
      <c r="T99" s="87">
        <f t="shared" si="61"/>
        <v>-21.532762645914392</v>
      </c>
      <c r="U99" s="72">
        <f t="shared" si="62"/>
        <v>5.5291310426717512E-3</v>
      </c>
      <c r="V99" s="73">
        <f>previsi!L101</f>
        <v>21.532762645914392</v>
      </c>
      <c r="W99" s="73">
        <f t="shared" si="47"/>
        <v>0</v>
      </c>
      <c r="X99" s="88">
        <f t="shared" si="63"/>
        <v>-21.532762645914392</v>
      </c>
      <c r="Y99" s="74">
        <f t="shared" si="64"/>
        <v>5.5291310426717512E-3</v>
      </c>
      <c r="Z99" s="86">
        <f>previsi!N101</f>
        <v>22.55813229571984</v>
      </c>
      <c r="AA99" s="86">
        <f t="shared" si="48"/>
        <v>0</v>
      </c>
      <c r="AB99" s="87">
        <f t="shared" si="65"/>
        <v>-22.55813229571984</v>
      </c>
      <c r="AC99" s="72">
        <f t="shared" si="66"/>
        <v>5.5291310426717512E-3</v>
      </c>
      <c r="AD99" s="73">
        <f>previsi!P101</f>
        <v>22.55813229571984</v>
      </c>
      <c r="AE99" s="73">
        <f t="shared" si="49"/>
        <v>0</v>
      </c>
      <c r="AF99" s="88">
        <f t="shared" si="67"/>
        <v>-22.55813229571984</v>
      </c>
      <c r="AG99" s="74">
        <f t="shared" si="68"/>
        <v>5.5291310426717512E-3</v>
      </c>
      <c r="AH99" s="86">
        <f>previsi!R101</f>
        <v>20.507392996108948</v>
      </c>
      <c r="AI99" s="86">
        <f t="shared" si="50"/>
        <v>0</v>
      </c>
      <c r="AJ99" s="87">
        <f t="shared" si="69"/>
        <v>-20.507392996108948</v>
      </c>
      <c r="AK99" s="72">
        <f t="shared" si="70"/>
        <v>5.5291310426717512E-3</v>
      </c>
      <c r="AL99" s="73">
        <f>previsi!T101</f>
        <v>23.583501945525288</v>
      </c>
      <c r="AM99" s="73">
        <f t="shared" si="51"/>
        <v>0</v>
      </c>
      <c r="AN99" s="88">
        <f t="shared" si="71"/>
        <v>-23.583501945525288</v>
      </c>
      <c r="AO99" s="74">
        <f t="shared" si="72"/>
        <v>5.5291310426717512E-3</v>
      </c>
      <c r="AP99" s="86">
        <f>previsi!V101</f>
        <v>22.55813229571984</v>
      </c>
      <c r="AQ99" s="86">
        <f t="shared" si="52"/>
        <v>0</v>
      </c>
      <c r="AR99" s="87">
        <f t="shared" si="73"/>
        <v>-22.55813229571984</v>
      </c>
      <c r="AS99" s="72">
        <f t="shared" si="74"/>
        <v>5.5291310426717512E-3</v>
      </c>
      <c r="AT99" s="73">
        <f>previsi!X101</f>
        <v>20.507392996108948</v>
      </c>
      <c r="AU99" s="73">
        <f t="shared" si="53"/>
        <v>0</v>
      </c>
      <c r="AV99" s="88">
        <f t="shared" si="75"/>
        <v>-20.507392996108948</v>
      </c>
      <c r="AW99" s="74">
        <f t="shared" si="76"/>
        <v>5.5291310426717512E-3</v>
      </c>
      <c r="AX99" s="86">
        <f t="shared" si="77"/>
        <v>263.51999999999992</v>
      </c>
      <c r="AY99" s="86">
        <f t="shared" si="78"/>
        <v>19.5</v>
      </c>
      <c r="AZ99" s="87">
        <f t="shared" si="79"/>
        <v>-244.01999999999992</v>
      </c>
      <c r="BA99" s="72">
        <f t="shared" si="80"/>
        <v>5.5291310426717512E-3</v>
      </c>
    </row>
    <row r="100" spans="1:53">
      <c r="A100" s="99" t="str">
        <f>previsi!A102</f>
        <v xml:space="preserve">MEFO </v>
      </c>
      <c r="B100" s="86">
        <f>previsi!B102</f>
        <v>13.289883268482487</v>
      </c>
      <c r="C100" s="86">
        <f t="shared" si="42"/>
        <v>10</v>
      </c>
      <c r="D100" s="87">
        <f t="shared" si="54"/>
        <v>-3.2898832684824875</v>
      </c>
      <c r="E100" s="72">
        <f>previsi!C102</f>
        <v>3.115801304784286E-3</v>
      </c>
      <c r="F100" s="73">
        <f>previsi!D102</f>
        <v>11.556420233463033</v>
      </c>
      <c r="G100" s="73">
        <f t="shared" si="43"/>
        <v>5</v>
      </c>
      <c r="H100" s="88">
        <f t="shared" si="55"/>
        <v>-6.556420233463033</v>
      </c>
      <c r="I100" s="74">
        <f t="shared" si="56"/>
        <v>3.115801304784286E-3</v>
      </c>
      <c r="J100" s="86">
        <f>previsi!F102</f>
        <v>12.712062256809336</v>
      </c>
      <c r="K100" s="86">
        <f t="shared" si="44"/>
        <v>0</v>
      </c>
      <c r="L100" s="87">
        <f t="shared" si="57"/>
        <v>-12.712062256809336</v>
      </c>
      <c r="M100" s="72">
        <f t="shared" si="58"/>
        <v>3.115801304784286E-3</v>
      </c>
      <c r="N100" s="73">
        <f>previsi!H102</f>
        <v>12.134241245136185</v>
      </c>
      <c r="O100" s="73">
        <f t="shared" si="45"/>
        <v>0</v>
      </c>
      <c r="P100" s="88">
        <f t="shared" si="59"/>
        <v>-12.134241245136185</v>
      </c>
      <c r="Q100" s="74">
        <f t="shared" si="60"/>
        <v>3.115801304784286E-3</v>
      </c>
      <c r="R100" s="86">
        <f>previsi!J102</f>
        <v>12.134241245136185</v>
      </c>
      <c r="S100" s="86">
        <f t="shared" si="46"/>
        <v>0</v>
      </c>
      <c r="T100" s="87">
        <f t="shared" si="61"/>
        <v>-12.134241245136185</v>
      </c>
      <c r="U100" s="72">
        <f t="shared" si="62"/>
        <v>3.115801304784286E-3</v>
      </c>
      <c r="V100" s="73">
        <f>previsi!L102</f>
        <v>12.134241245136185</v>
      </c>
      <c r="W100" s="73">
        <f t="shared" si="47"/>
        <v>0</v>
      </c>
      <c r="X100" s="88">
        <f t="shared" si="63"/>
        <v>-12.134241245136185</v>
      </c>
      <c r="Y100" s="74">
        <f t="shared" si="64"/>
        <v>3.115801304784286E-3</v>
      </c>
      <c r="Z100" s="86">
        <f>previsi!N102</f>
        <v>12.712062256809336</v>
      </c>
      <c r="AA100" s="86">
        <f t="shared" si="48"/>
        <v>0</v>
      </c>
      <c r="AB100" s="87">
        <f t="shared" si="65"/>
        <v>-12.712062256809336</v>
      </c>
      <c r="AC100" s="72">
        <f t="shared" si="66"/>
        <v>3.115801304784286E-3</v>
      </c>
      <c r="AD100" s="73">
        <f>previsi!P102</f>
        <v>12.712062256809336</v>
      </c>
      <c r="AE100" s="73">
        <f t="shared" si="49"/>
        <v>0</v>
      </c>
      <c r="AF100" s="88">
        <f t="shared" si="67"/>
        <v>-12.712062256809336</v>
      </c>
      <c r="AG100" s="74">
        <f t="shared" si="68"/>
        <v>3.115801304784286E-3</v>
      </c>
      <c r="AH100" s="86">
        <f>previsi!R102</f>
        <v>11.556420233463033</v>
      </c>
      <c r="AI100" s="86">
        <f t="shared" si="50"/>
        <v>0</v>
      </c>
      <c r="AJ100" s="87">
        <f t="shared" si="69"/>
        <v>-11.556420233463033</v>
      </c>
      <c r="AK100" s="72">
        <f t="shared" si="70"/>
        <v>3.115801304784286E-3</v>
      </c>
      <c r="AL100" s="73">
        <f>previsi!T102</f>
        <v>13.289883268482487</v>
      </c>
      <c r="AM100" s="73">
        <f t="shared" si="51"/>
        <v>0</v>
      </c>
      <c r="AN100" s="88">
        <f t="shared" si="71"/>
        <v>-13.289883268482487</v>
      </c>
      <c r="AO100" s="74">
        <f t="shared" si="72"/>
        <v>3.115801304784286E-3</v>
      </c>
      <c r="AP100" s="86">
        <f>previsi!V102</f>
        <v>12.712062256809336</v>
      </c>
      <c r="AQ100" s="86">
        <f t="shared" si="52"/>
        <v>0</v>
      </c>
      <c r="AR100" s="87">
        <f t="shared" si="73"/>
        <v>-12.712062256809336</v>
      </c>
      <c r="AS100" s="72">
        <f t="shared" si="74"/>
        <v>3.115801304784286E-3</v>
      </c>
      <c r="AT100" s="73">
        <f>previsi!X102</f>
        <v>11.556420233463033</v>
      </c>
      <c r="AU100" s="73">
        <f t="shared" si="53"/>
        <v>0</v>
      </c>
      <c r="AV100" s="88">
        <f t="shared" si="75"/>
        <v>-11.556420233463033</v>
      </c>
      <c r="AW100" s="74">
        <f t="shared" si="76"/>
        <v>3.115801304784286E-3</v>
      </c>
      <c r="AX100" s="86">
        <f t="shared" si="77"/>
        <v>148.49999999999994</v>
      </c>
      <c r="AY100" s="86">
        <f t="shared" si="78"/>
        <v>15</v>
      </c>
      <c r="AZ100" s="87">
        <f t="shared" si="79"/>
        <v>-133.49999999999994</v>
      </c>
      <c r="BA100" s="72">
        <f t="shared" si="80"/>
        <v>3.115801304784286E-3</v>
      </c>
    </row>
    <row r="101" spans="1:53">
      <c r="A101" s="99" t="str">
        <f>previsi!A103</f>
        <v>MEKIA CONSTRUCTION</v>
      </c>
      <c r="B101" s="86">
        <f>previsi!B103</f>
        <v>2.0780544747081708</v>
      </c>
      <c r="C101" s="86">
        <f t="shared" si="42"/>
        <v>0</v>
      </c>
      <c r="D101" s="87">
        <f t="shared" si="54"/>
        <v>-2.0780544747081708</v>
      </c>
      <c r="E101" s="72">
        <f>previsi!C103</f>
        <v>4.8719802220263388E-4</v>
      </c>
      <c r="F101" s="73">
        <f>previsi!D103</f>
        <v>1.8070038910505837</v>
      </c>
      <c r="G101" s="73">
        <f t="shared" si="43"/>
        <v>0</v>
      </c>
      <c r="H101" s="88">
        <f t="shared" si="55"/>
        <v>-1.8070038910505837</v>
      </c>
      <c r="I101" s="74">
        <f t="shared" si="56"/>
        <v>4.8719802220263388E-4</v>
      </c>
      <c r="J101" s="86">
        <f>previsi!F103</f>
        <v>1.9877042801556419</v>
      </c>
      <c r="K101" s="86">
        <f t="shared" si="44"/>
        <v>0</v>
      </c>
      <c r="L101" s="87">
        <f t="shared" si="57"/>
        <v>-1.9877042801556419</v>
      </c>
      <c r="M101" s="72">
        <f t="shared" si="58"/>
        <v>4.8719802220263388E-4</v>
      </c>
      <c r="N101" s="73">
        <f>previsi!H103</f>
        <v>1.8973540856031128</v>
      </c>
      <c r="O101" s="73">
        <f t="shared" si="45"/>
        <v>0</v>
      </c>
      <c r="P101" s="88">
        <f t="shared" si="59"/>
        <v>-1.8973540856031128</v>
      </c>
      <c r="Q101" s="74">
        <f t="shared" si="60"/>
        <v>4.8719802220263388E-4</v>
      </c>
      <c r="R101" s="86">
        <f>previsi!J103</f>
        <v>1.8973540856031128</v>
      </c>
      <c r="S101" s="86">
        <f t="shared" si="46"/>
        <v>0</v>
      </c>
      <c r="T101" s="87">
        <f t="shared" si="61"/>
        <v>-1.8973540856031128</v>
      </c>
      <c r="U101" s="72">
        <f t="shared" si="62"/>
        <v>4.8719802220263388E-4</v>
      </c>
      <c r="V101" s="73">
        <f>previsi!L103</f>
        <v>1.8973540856031128</v>
      </c>
      <c r="W101" s="73">
        <f t="shared" si="47"/>
        <v>0</v>
      </c>
      <c r="X101" s="88">
        <f t="shared" si="63"/>
        <v>-1.8973540856031128</v>
      </c>
      <c r="Y101" s="74">
        <f t="shared" si="64"/>
        <v>4.8719802220263388E-4</v>
      </c>
      <c r="Z101" s="86">
        <f>previsi!N103</f>
        <v>1.9877042801556419</v>
      </c>
      <c r="AA101" s="86">
        <f t="shared" si="48"/>
        <v>0</v>
      </c>
      <c r="AB101" s="87">
        <f t="shared" si="65"/>
        <v>-1.9877042801556419</v>
      </c>
      <c r="AC101" s="72">
        <f t="shared" si="66"/>
        <v>4.8719802220263388E-4</v>
      </c>
      <c r="AD101" s="73">
        <f>previsi!P103</f>
        <v>1.9877042801556419</v>
      </c>
      <c r="AE101" s="73">
        <f t="shared" si="49"/>
        <v>0</v>
      </c>
      <c r="AF101" s="88">
        <f t="shared" si="67"/>
        <v>-1.9877042801556419</v>
      </c>
      <c r="AG101" s="74">
        <f t="shared" si="68"/>
        <v>4.8719802220263388E-4</v>
      </c>
      <c r="AH101" s="86">
        <f>previsi!R103</f>
        <v>1.8070038910505837</v>
      </c>
      <c r="AI101" s="86">
        <f t="shared" si="50"/>
        <v>0</v>
      </c>
      <c r="AJ101" s="87">
        <f t="shared" si="69"/>
        <v>-1.8070038910505837</v>
      </c>
      <c r="AK101" s="72">
        <f t="shared" si="70"/>
        <v>4.8719802220263388E-4</v>
      </c>
      <c r="AL101" s="73">
        <f>previsi!T103</f>
        <v>2.0780544747081708</v>
      </c>
      <c r="AM101" s="73">
        <f t="shared" si="51"/>
        <v>0</v>
      </c>
      <c r="AN101" s="88">
        <f t="shared" si="71"/>
        <v>-2.0780544747081708</v>
      </c>
      <c r="AO101" s="74">
        <f t="shared" si="72"/>
        <v>4.8719802220263388E-4</v>
      </c>
      <c r="AP101" s="86">
        <f>previsi!V103</f>
        <v>1.9877042801556419</v>
      </c>
      <c r="AQ101" s="86">
        <f t="shared" si="52"/>
        <v>0</v>
      </c>
      <c r="AR101" s="87">
        <f t="shared" si="73"/>
        <v>-1.9877042801556419</v>
      </c>
      <c r="AS101" s="72">
        <f t="shared" si="74"/>
        <v>4.8719802220263388E-4</v>
      </c>
      <c r="AT101" s="73">
        <f>previsi!X103</f>
        <v>1.8070038910505837</v>
      </c>
      <c r="AU101" s="73">
        <f t="shared" si="53"/>
        <v>0</v>
      </c>
      <c r="AV101" s="88">
        <f t="shared" si="75"/>
        <v>-1.8070038910505837</v>
      </c>
      <c r="AW101" s="74">
        <f t="shared" si="76"/>
        <v>4.8719802220263388E-4</v>
      </c>
      <c r="AX101" s="86">
        <f t="shared" si="77"/>
        <v>23.22</v>
      </c>
      <c r="AY101" s="86">
        <f t="shared" si="78"/>
        <v>0</v>
      </c>
      <c r="AZ101" s="87">
        <f t="shared" si="79"/>
        <v>-23.22</v>
      </c>
      <c r="BA101" s="72">
        <f t="shared" si="80"/>
        <v>4.8719802220263388E-4</v>
      </c>
    </row>
    <row r="102" spans="1:53">
      <c r="A102" s="99" t="str">
        <f>previsi!A104</f>
        <v>MENKAM CERVEAUX</v>
      </c>
      <c r="B102" s="86">
        <f>previsi!B104</f>
        <v>0.48326848249027232</v>
      </c>
      <c r="C102" s="86">
        <f t="shared" si="42"/>
        <v>5</v>
      </c>
      <c r="D102" s="87">
        <f t="shared" si="54"/>
        <v>4.5167315175097276</v>
      </c>
      <c r="E102" s="72">
        <f>previsi!C104</f>
        <v>1.133018656285195E-4</v>
      </c>
      <c r="F102" s="73">
        <f>previsi!D104</f>
        <v>0.42023346303501946</v>
      </c>
      <c r="G102" s="73">
        <f t="shared" si="43"/>
        <v>0</v>
      </c>
      <c r="H102" s="88">
        <f t="shared" si="55"/>
        <v>-0.42023346303501946</v>
      </c>
      <c r="I102" s="74">
        <f t="shared" si="56"/>
        <v>1.133018656285195E-4</v>
      </c>
      <c r="J102" s="86">
        <f>previsi!F104</f>
        <v>0.46225680933852137</v>
      </c>
      <c r="K102" s="86">
        <f t="shared" si="44"/>
        <v>0</v>
      </c>
      <c r="L102" s="87">
        <f t="shared" si="57"/>
        <v>-0.46225680933852137</v>
      </c>
      <c r="M102" s="72">
        <f t="shared" si="58"/>
        <v>1.133018656285195E-4</v>
      </c>
      <c r="N102" s="73">
        <f>previsi!H104</f>
        <v>0.44124513618677036</v>
      </c>
      <c r="O102" s="73">
        <f t="shared" si="45"/>
        <v>0</v>
      </c>
      <c r="P102" s="88">
        <f t="shared" si="59"/>
        <v>-0.44124513618677036</v>
      </c>
      <c r="Q102" s="74">
        <f t="shared" si="60"/>
        <v>1.133018656285195E-4</v>
      </c>
      <c r="R102" s="86">
        <f>previsi!J104</f>
        <v>0.44124513618677036</v>
      </c>
      <c r="S102" s="86">
        <f t="shared" si="46"/>
        <v>0</v>
      </c>
      <c r="T102" s="87">
        <f t="shared" si="61"/>
        <v>-0.44124513618677036</v>
      </c>
      <c r="U102" s="72">
        <f t="shared" si="62"/>
        <v>1.133018656285195E-4</v>
      </c>
      <c r="V102" s="73">
        <f>previsi!L104</f>
        <v>0.44124513618677036</v>
      </c>
      <c r="W102" s="73">
        <f t="shared" si="47"/>
        <v>0</v>
      </c>
      <c r="X102" s="88">
        <f t="shared" si="63"/>
        <v>-0.44124513618677036</v>
      </c>
      <c r="Y102" s="74">
        <f t="shared" si="64"/>
        <v>1.133018656285195E-4</v>
      </c>
      <c r="Z102" s="86">
        <f>previsi!N104</f>
        <v>0.46225680933852137</v>
      </c>
      <c r="AA102" s="86">
        <f t="shared" si="48"/>
        <v>0</v>
      </c>
      <c r="AB102" s="87">
        <f t="shared" si="65"/>
        <v>-0.46225680933852137</v>
      </c>
      <c r="AC102" s="72">
        <f t="shared" si="66"/>
        <v>1.133018656285195E-4</v>
      </c>
      <c r="AD102" s="73">
        <f>previsi!P104</f>
        <v>0.46225680933852137</v>
      </c>
      <c r="AE102" s="73">
        <f t="shared" si="49"/>
        <v>0</v>
      </c>
      <c r="AF102" s="88">
        <f t="shared" si="67"/>
        <v>-0.46225680933852137</v>
      </c>
      <c r="AG102" s="74">
        <f t="shared" si="68"/>
        <v>1.133018656285195E-4</v>
      </c>
      <c r="AH102" s="86">
        <f>previsi!R104</f>
        <v>0.42023346303501946</v>
      </c>
      <c r="AI102" s="86">
        <f t="shared" si="50"/>
        <v>0</v>
      </c>
      <c r="AJ102" s="87">
        <f t="shared" si="69"/>
        <v>-0.42023346303501946</v>
      </c>
      <c r="AK102" s="72">
        <f t="shared" si="70"/>
        <v>1.133018656285195E-4</v>
      </c>
      <c r="AL102" s="73">
        <f>previsi!T104</f>
        <v>0.48326848249027232</v>
      </c>
      <c r="AM102" s="73">
        <f t="shared" si="51"/>
        <v>0</v>
      </c>
      <c r="AN102" s="88">
        <f t="shared" si="71"/>
        <v>-0.48326848249027232</v>
      </c>
      <c r="AO102" s="74">
        <f t="shared" si="72"/>
        <v>1.133018656285195E-4</v>
      </c>
      <c r="AP102" s="86">
        <f>previsi!V104</f>
        <v>0.46225680933852137</v>
      </c>
      <c r="AQ102" s="86">
        <f t="shared" si="52"/>
        <v>0</v>
      </c>
      <c r="AR102" s="87">
        <f t="shared" si="73"/>
        <v>-0.46225680933852137</v>
      </c>
      <c r="AS102" s="72">
        <f t="shared" si="74"/>
        <v>1.133018656285195E-4</v>
      </c>
      <c r="AT102" s="73">
        <f>previsi!X104</f>
        <v>0.42023346303501946</v>
      </c>
      <c r="AU102" s="73">
        <f t="shared" si="53"/>
        <v>0</v>
      </c>
      <c r="AV102" s="88">
        <f t="shared" si="75"/>
        <v>-0.42023346303501946</v>
      </c>
      <c r="AW102" s="74">
        <f t="shared" si="76"/>
        <v>1.133018656285195E-4</v>
      </c>
      <c r="AX102" s="86">
        <f t="shared" si="77"/>
        <v>5.4</v>
      </c>
      <c r="AY102" s="86">
        <f t="shared" si="78"/>
        <v>5</v>
      </c>
      <c r="AZ102" s="87">
        <f t="shared" si="79"/>
        <v>-0.39999999999999958</v>
      </c>
      <c r="BA102" s="72">
        <f t="shared" si="80"/>
        <v>1.133018656285195E-4</v>
      </c>
    </row>
    <row r="103" spans="1:53">
      <c r="A103" s="96" t="str">
        <f>previsi!A105</f>
        <v>MENKAM NORBERT</v>
      </c>
      <c r="B103" s="86">
        <f>previsi!B105</f>
        <v>51.22645914396886</v>
      </c>
      <c r="C103" s="86">
        <f t="shared" si="42"/>
        <v>42</v>
      </c>
      <c r="D103" s="87">
        <f t="shared" si="54"/>
        <v>-9.2264591439688601</v>
      </c>
      <c r="E103" s="72">
        <f>previsi!C105</f>
        <v>1.2009997756623066E-2</v>
      </c>
      <c r="F103" s="73">
        <f>previsi!D105</f>
        <v>44.54474708171206</v>
      </c>
      <c r="G103" s="73">
        <f t="shared" si="43"/>
        <v>35.5</v>
      </c>
      <c r="H103" s="88">
        <f t="shared" si="55"/>
        <v>-9.0447470817120603</v>
      </c>
      <c r="I103" s="74">
        <f t="shared" si="56"/>
        <v>1.2009997756623066E-2</v>
      </c>
      <c r="J103" s="86">
        <f>previsi!F105</f>
        <v>48.999221789883258</v>
      </c>
      <c r="K103" s="86">
        <f t="shared" si="44"/>
        <v>32.5</v>
      </c>
      <c r="L103" s="87">
        <f t="shared" si="57"/>
        <v>-16.499221789883258</v>
      </c>
      <c r="M103" s="72">
        <f t="shared" si="58"/>
        <v>1.2009997756623066E-2</v>
      </c>
      <c r="N103" s="73">
        <f>previsi!H105</f>
        <v>46.771984435797656</v>
      </c>
      <c r="O103" s="73">
        <f t="shared" si="45"/>
        <v>0</v>
      </c>
      <c r="P103" s="88">
        <f t="shared" si="59"/>
        <v>-46.771984435797656</v>
      </c>
      <c r="Q103" s="74">
        <f t="shared" si="60"/>
        <v>1.2009997756623066E-2</v>
      </c>
      <c r="R103" s="86">
        <f>previsi!J105</f>
        <v>46.771984435797656</v>
      </c>
      <c r="S103" s="86">
        <f t="shared" si="46"/>
        <v>0</v>
      </c>
      <c r="T103" s="87">
        <f t="shared" si="61"/>
        <v>-46.771984435797656</v>
      </c>
      <c r="U103" s="72">
        <f t="shared" si="62"/>
        <v>1.2009997756623066E-2</v>
      </c>
      <c r="V103" s="73">
        <f>previsi!L105</f>
        <v>46.771984435797656</v>
      </c>
      <c r="W103" s="73">
        <f t="shared" si="47"/>
        <v>0</v>
      </c>
      <c r="X103" s="88">
        <f t="shared" si="63"/>
        <v>-46.771984435797656</v>
      </c>
      <c r="Y103" s="74">
        <f t="shared" si="64"/>
        <v>1.2009997756623066E-2</v>
      </c>
      <c r="Z103" s="86">
        <f>previsi!N105</f>
        <v>48.999221789883258</v>
      </c>
      <c r="AA103" s="86">
        <f t="shared" si="48"/>
        <v>0</v>
      </c>
      <c r="AB103" s="87">
        <f t="shared" si="65"/>
        <v>-48.999221789883258</v>
      </c>
      <c r="AC103" s="72">
        <f t="shared" si="66"/>
        <v>1.2009997756623066E-2</v>
      </c>
      <c r="AD103" s="73">
        <f>previsi!P105</f>
        <v>48.999221789883258</v>
      </c>
      <c r="AE103" s="73">
        <f t="shared" si="49"/>
        <v>0</v>
      </c>
      <c r="AF103" s="88">
        <f t="shared" si="67"/>
        <v>-48.999221789883258</v>
      </c>
      <c r="AG103" s="74">
        <f t="shared" si="68"/>
        <v>1.2009997756623066E-2</v>
      </c>
      <c r="AH103" s="86">
        <f>previsi!R105</f>
        <v>44.54474708171206</v>
      </c>
      <c r="AI103" s="86">
        <f t="shared" si="50"/>
        <v>0</v>
      </c>
      <c r="AJ103" s="87">
        <f t="shared" si="69"/>
        <v>-44.54474708171206</v>
      </c>
      <c r="AK103" s="72">
        <f t="shared" si="70"/>
        <v>1.2009997756623066E-2</v>
      </c>
      <c r="AL103" s="73">
        <f>previsi!T105</f>
        <v>51.22645914396886</v>
      </c>
      <c r="AM103" s="73">
        <f t="shared" si="51"/>
        <v>0</v>
      </c>
      <c r="AN103" s="88">
        <f t="shared" si="71"/>
        <v>-51.22645914396886</v>
      </c>
      <c r="AO103" s="74">
        <f t="shared" si="72"/>
        <v>1.2009997756623066E-2</v>
      </c>
      <c r="AP103" s="86">
        <f>previsi!V105</f>
        <v>48.999221789883258</v>
      </c>
      <c r="AQ103" s="86">
        <f t="shared" si="52"/>
        <v>0</v>
      </c>
      <c r="AR103" s="87">
        <f t="shared" si="73"/>
        <v>-48.999221789883258</v>
      </c>
      <c r="AS103" s="72">
        <f t="shared" si="74"/>
        <v>1.2009997756623066E-2</v>
      </c>
      <c r="AT103" s="73">
        <f>previsi!X105</f>
        <v>44.54474708171206</v>
      </c>
      <c r="AU103" s="73">
        <f t="shared" si="53"/>
        <v>0</v>
      </c>
      <c r="AV103" s="88">
        <f t="shared" si="75"/>
        <v>-44.54474708171206</v>
      </c>
      <c r="AW103" s="74">
        <f t="shared" si="76"/>
        <v>1.2009997756623066E-2</v>
      </c>
      <c r="AX103" s="86">
        <f t="shared" si="77"/>
        <v>572.4</v>
      </c>
      <c r="AY103" s="86">
        <f t="shared" si="78"/>
        <v>110</v>
      </c>
      <c r="AZ103" s="87">
        <f t="shared" si="79"/>
        <v>-462.39999999999986</v>
      </c>
      <c r="BA103" s="72">
        <f t="shared" si="80"/>
        <v>1.2009997756623066E-2</v>
      </c>
    </row>
    <row r="104" spans="1:53">
      <c r="A104" s="99" t="str">
        <f>previsi!A106</f>
        <v>MIAFFO</v>
      </c>
      <c r="B104" s="86">
        <f>previsi!B106</f>
        <v>3.576186770428015</v>
      </c>
      <c r="C104" s="86">
        <f t="shared" si="42"/>
        <v>5</v>
      </c>
      <c r="D104" s="87">
        <f t="shared" si="54"/>
        <v>1.423813229571985</v>
      </c>
      <c r="E104" s="72">
        <f>previsi!C106</f>
        <v>8.3843380565104433E-4</v>
      </c>
      <c r="F104" s="73">
        <f>previsi!D106</f>
        <v>3.109727626459144</v>
      </c>
      <c r="G104" s="73">
        <f t="shared" si="43"/>
        <v>0</v>
      </c>
      <c r="H104" s="88">
        <f t="shared" si="55"/>
        <v>-3.109727626459144</v>
      </c>
      <c r="I104" s="74">
        <f t="shared" si="56"/>
        <v>8.3843380565104433E-4</v>
      </c>
      <c r="J104" s="86">
        <f>previsi!F106</f>
        <v>3.4207003891050585</v>
      </c>
      <c r="K104" s="86">
        <f t="shared" si="44"/>
        <v>0</v>
      </c>
      <c r="L104" s="87">
        <f t="shared" si="57"/>
        <v>-3.4207003891050585</v>
      </c>
      <c r="M104" s="72">
        <f t="shared" si="58"/>
        <v>8.3843380565104433E-4</v>
      </c>
      <c r="N104" s="73">
        <f>previsi!H106</f>
        <v>3.265214007782101</v>
      </c>
      <c r="O104" s="73">
        <f t="shared" si="45"/>
        <v>0</v>
      </c>
      <c r="P104" s="88">
        <f t="shared" si="59"/>
        <v>-3.265214007782101</v>
      </c>
      <c r="Q104" s="74">
        <f t="shared" si="60"/>
        <v>8.3843380565104433E-4</v>
      </c>
      <c r="R104" s="86">
        <f>previsi!J106</f>
        <v>3.265214007782101</v>
      </c>
      <c r="S104" s="86">
        <f t="shared" si="46"/>
        <v>0</v>
      </c>
      <c r="T104" s="87">
        <f t="shared" si="61"/>
        <v>-3.265214007782101</v>
      </c>
      <c r="U104" s="72">
        <f t="shared" si="62"/>
        <v>8.3843380565104433E-4</v>
      </c>
      <c r="V104" s="73">
        <f>previsi!L106</f>
        <v>3.265214007782101</v>
      </c>
      <c r="W104" s="73">
        <f t="shared" si="47"/>
        <v>0</v>
      </c>
      <c r="X104" s="88">
        <f t="shared" si="63"/>
        <v>-3.265214007782101</v>
      </c>
      <c r="Y104" s="74">
        <f t="shared" si="64"/>
        <v>8.3843380565104433E-4</v>
      </c>
      <c r="Z104" s="86">
        <f>previsi!N106</f>
        <v>3.4207003891050585</v>
      </c>
      <c r="AA104" s="86">
        <f t="shared" si="48"/>
        <v>0</v>
      </c>
      <c r="AB104" s="87">
        <f t="shared" si="65"/>
        <v>-3.4207003891050585</v>
      </c>
      <c r="AC104" s="72">
        <f t="shared" si="66"/>
        <v>8.3843380565104433E-4</v>
      </c>
      <c r="AD104" s="73">
        <f>previsi!P106</f>
        <v>3.4207003891050585</v>
      </c>
      <c r="AE104" s="73">
        <f t="shared" si="49"/>
        <v>0</v>
      </c>
      <c r="AF104" s="88">
        <f t="shared" si="67"/>
        <v>-3.4207003891050585</v>
      </c>
      <c r="AG104" s="74">
        <f t="shared" si="68"/>
        <v>8.3843380565104433E-4</v>
      </c>
      <c r="AH104" s="86">
        <f>previsi!R106</f>
        <v>3.109727626459144</v>
      </c>
      <c r="AI104" s="86">
        <f t="shared" si="50"/>
        <v>0</v>
      </c>
      <c r="AJ104" s="87">
        <f t="shared" si="69"/>
        <v>-3.109727626459144</v>
      </c>
      <c r="AK104" s="72">
        <f t="shared" si="70"/>
        <v>8.3843380565104433E-4</v>
      </c>
      <c r="AL104" s="73">
        <f>previsi!T106</f>
        <v>3.576186770428015</v>
      </c>
      <c r="AM104" s="73">
        <f t="shared" si="51"/>
        <v>0</v>
      </c>
      <c r="AN104" s="88">
        <f t="shared" si="71"/>
        <v>-3.576186770428015</v>
      </c>
      <c r="AO104" s="74">
        <f t="shared" si="72"/>
        <v>8.3843380565104433E-4</v>
      </c>
      <c r="AP104" s="86">
        <f>previsi!V106</f>
        <v>3.4207003891050585</v>
      </c>
      <c r="AQ104" s="86">
        <f t="shared" si="52"/>
        <v>0</v>
      </c>
      <c r="AR104" s="87">
        <f t="shared" si="73"/>
        <v>-3.4207003891050585</v>
      </c>
      <c r="AS104" s="72">
        <f t="shared" si="74"/>
        <v>8.3843380565104433E-4</v>
      </c>
      <c r="AT104" s="73">
        <f>previsi!X106</f>
        <v>3.109727626459144</v>
      </c>
      <c r="AU104" s="73">
        <f t="shared" si="53"/>
        <v>0</v>
      </c>
      <c r="AV104" s="88">
        <f t="shared" si="75"/>
        <v>-3.109727626459144</v>
      </c>
      <c r="AW104" s="74">
        <f t="shared" si="76"/>
        <v>8.3843380565104433E-4</v>
      </c>
      <c r="AX104" s="86">
        <f t="shared" si="77"/>
        <v>39.96</v>
      </c>
      <c r="AY104" s="86">
        <f t="shared" si="78"/>
        <v>5</v>
      </c>
      <c r="AZ104" s="87">
        <f t="shared" si="79"/>
        <v>-34.96</v>
      </c>
      <c r="BA104" s="72">
        <f t="shared" si="80"/>
        <v>8.3843380565104433E-4</v>
      </c>
    </row>
    <row r="105" spans="1:53">
      <c r="A105" s="96" t="str">
        <f>previsi!A107</f>
        <v>MICHEL YATICA</v>
      </c>
      <c r="B105" s="86">
        <f>previsi!B107</f>
        <v>21.988715953307388</v>
      </c>
      <c r="C105" s="86">
        <f t="shared" si="42"/>
        <v>0</v>
      </c>
      <c r="D105" s="87">
        <f t="shared" si="54"/>
        <v>-21.988715953307388</v>
      </c>
      <c r="E105" s="72">
        <f>previsi!C107</f>
        <v>5.155234886097637E-3</v>
      </c>
      <c r="F105" s="73">
        <f>previsi!D107</f>
        <v>19.120622568093385</v>
      </c>
      <c r="G105" s="73">
        <f t="shared" si="43"/>
        <v>0</v>
      </c>
      <c r="H105" s="88">
        <f t="shared" si="55"/>
        <v>-19.120622568093385</v>
      </c>
      <c r="I105" s="74">
        <f t="shared" si="56"/>
        <v>5.155234886097637E-3</v>
      </c>
      <c r="J105" s="86">
        <f>previsi!F107</f>
        <v>21.03268482490272</v>
      </c>
      <c r="K105" s="86">
        <f t="shared" si="44"/>
        <v>2.5</v>
      </c>
      <c r="L105" s="87">
        <f t="shared" si="57"/>
        <v>-18.53268482490272</v>
      </c>
      <c r="M105" s="72">
        <f t="shared" si="58"/>
        <v>5.155234886097637E-3</v>
      </c>
      <c r="N105" s="73">
        <f>previsi!H107</f>
        <v>20.076653696498052</v>
      </c>
      <c r="O105" s="73">
        <f t="shared" si="45"/>
        <v>0</v>
      </c>
      <c r="P105" s="88">
        <f t="shared" si="59"/>
        <v>-20.076653696498052</v>
      </c>
      <c r="Q105" s="74">
        <f t="shared" si="60"/>
        <v>5.155234886097637E-3</v>
      </c>
      <c r="R105" s="86">
        <f>previsi!J107</f>
        <v>20.076653696498052</v>
      </c>
      <c r="S105" s="86">
        <f t="shared" si="46"/>
        <v>0</v>
      </c>
      <c r="T105" s="87">
        <f t="shared" si="61"/>
        <v>-20.076653696498052</v>
      </c>
      <c r="U105" s="72">
        <f t="shared" si="62"/>
        <v>5.155234886097637E-3</v>
      </c>
      <c r="V105" s="73">
        <f>previsi!L107</f>
        <v>20.076653696498052</v>
      </c>
      <c r="W105" s="73">
        <f t="shared" si="47"/>
        <v>0</v>
      </c>
      <c r="X105" s="88">
        <f t="shared" si="63"/>
        <v>-20.076653696498052</v>
      </c>
      <c r="Y105" s="74">
        <f t="shared" si="64"/>
        <v>5.155234886097637E-3</v>
      </c>
      <c r="Z105" s="86">
        <f>previsi!N107</f>
        <v>21.03268482490272</v>
      </c>
      <c r="AA105" s="86">
        <f t="shared" si="48"/>
        <v>0</v>
      </c>
      <c r="AB105" s="87">
        <f t="shared" si="65"/>
        <v>-21.03268482490272</v>
      </c>
      <c r="AC105" s="72">
        <f t="shared" si="66"/>
        <v>5.155234886097637E-3</v>
      </c>
      <c r="AD105" s="73">
        <f>previsi!P107</f>
        <v>21.03268482490272</v>
      </c>
      <c r="AE105" s="73">
        <f t="shared" si="49"/>
        <v>0</v>
      </c>
      <c r="AF105" s="88">
        <f t="shared" si="67"/>
        <v>-21.03268482490272</v>
      </c>
      <c r="AG105" s="74">
        <f t="shared" si="68"/>
        <v>5.155234886097637E-3</v>
      </c>
      <c r="AH105" s="86">
        <f>previsi!R107</f>
        <v>19.120622568093385</v>
      </c>
      <c r="AI105" s="86">
        <f t="shared" si="50"/>
        <v>0</v>
      </c>
      <c r="AJ105" s="87">
        <f t="shared" si="69"/>
        <v>-19.120622568093385</v>
      </c>
      <c r="AK105" s="72">
        <f t="shared" si="70"/>
        <v>5.155234886097637E-3</v>
      </c>
      <c r="AL105" s="73">
        <f>previsi!T107</f>
        <v>21.988715953307388</v>
      </c>
      <c r="AM105" s="73">
        <f t="shared" si="51"/>
        <v>0</v>
      </c>
      <c r="AN105" s="88">
        <f t="shared" si="71"/>
        <v>-21.988715953307388</v>
      </c>
      <c r="AO105" s="74">
        <f t="shared" si="72"/>
        <v>5.155234886097637E-3</v>
      </c>
      <c r="AP105" s="86">
        <f>previsi!V107</f>
        <v>21.03268482490272</v>
      </c>
      <c r="AQ105" s="86">
        <f t="shared" si="52"/>
        <v>0</v>
      </c>
      <c r="AR105" s="87">
        <f t="shared" si="73"/>
        <v>-21.03268482490272</v>
      </c>
      <c r="AS105" s="72">
        <f t="shared" si="74"/>
        <v>5.155234886097637E-3</v>
      </c>
      <c r="AT105" s="73">
        <f>previsi!X107</f>
        <v>19.120622568093385</v>
      </c>
      <c r="AU105" s="73">
        <f t="shared" si="53"/>
        <v>0</v>
      </c>
      <c r="AV105" s="88">
        <f t="shared" si="75"/>
        <v>-19.120622568093385</v>
      </c>
      <c r="AW105" s="74">
        <f t="shared" si="76"/>
        <v>5.155234886097637E-3</v>
      </c>
      <c r="AX105" s="86">
        <f t="shared" si="77"/>
        <v>245.7</v>
      </c>
      <c r="AY105" s="86">
        <f t="shared" si="78"/>
        <v>2.5</v>
      </c>
      <c r="AZ105" s="87">
        <f t="shared" si="79"/>
        <v>-243.2</v>
      </c>
      <c r="BA105" s="72">
        <f t="shared" si="80"/>
        <v>5.155234886097637E-3</v>
      </c>
    </row>
    <row r="106" spans="1:53">
      <c r="A106" s="99" t="str">
        <f>previsi!A108</f>
        <v>MINKAM ROMARIO SAINT THOMAS LOGBAB</v>
      </c>
      <c r="B106" s="86">
        <f>previsi!B108</f>
        <v>2.657976653696497</v>
      </c>
      <c r="C106" s="86">
        <f t="shared" ref="C106:C137" si="81">SUMIFS(tonnageFC,nomsFC,$A106,moisFC,B$4)</f>
        <v>0</v>
      </c>
      <c r="D106" s="87">
        <f t="shared" si="54"/>
        <v>-2.657976653696497</v>
      </c>
      <c r="E106" s="72">
        <f>previsi!C108</f>
        <v>6.2316026095685713E-4</v>
      </c>
      <c r="F106" s="73">
        <f>previsi!D108</f>
        <v>2.3112840466926063</v>
      </c>
      <c r="G106" s="73">
        <f t="shared" ref="G106:G137" si="82">SUMIFS(tonnageFC,nomsFC,$A106,moisFC,F$4)</f>
        <v>0</v>
      </c>
      <c r="H106" s="88">
        <f t="shared" si="55"/>
        <v>-2.3112840466926063</v>
      </c>
      <c r="I106" s="74">
        <f t="shared" si="56"/>
        <v>6.2316026095685713E-4</v>
      </c>
      <c r="J106" s="86">
        <f>previsi!F108</f>
        <v>2.5424124513618671</v>
      </c>
      <c r="K106" s="86">
        <f t="shared" ref="K106:K137" si="83">SUMIFS(tonnageFC,nomsFC,$A106,moisFC,J$4)</f>
        <v>0</v>
      </c>
      <c r="L106" s="87">
        <f t="shared" si="57"/>
        <v>-2.5424124513618671</v>
      </c>
      <c r="M106" s="72">
        <f t="shared" si="58"/>
        <v>6.2316026095685713E-4</v>
      </c>
      <c r="N106" s="73">
        <f>previsi!H108</f>
        <v>2.4268482490272367</v>
      </c>
      <c r="O106" s="73">
        <f t="shared" si="45"/>
        <v>0</v>
      </c>
      <c r="P106" s="88">
        <f t="shared" si="59"/>
        <v>-2.4268482490272367</v>
      </c>
      <c r="Q106" s="74">
        <f t="shared" si="60"/>
        <v>6.2316026095685713E-4</v>
      </c>
      <c r="R106" s="86">
        <f>previsi!J108</f>
        <v>2.4268482490272367</v>
      </c>
      <c r="S106" s="86">
        <f t="shared" si="46"/>
        <v>0</v>
      </c>
      <c r="T106" s="87">
        <f t="shared" si="61"/>
        <v>-2.4268482490272367</v>
      </c>
      <c r="U106" s="72">
        <f t="shared" si="62"/>
        <v>6.2316026095685713E-4</v>
      </c>
      <c r="V106" s="73">
        <f>previsi!L108</f>
        <v>2.4268482490272367</v>
      </c>
      <c r="W106" s="73">
        <f t="shared" si="47"/>
        <v>0</v>
      </c>
      <c r="X106" s="88">
        <f t="shared" si="63"/>
        <v>-2.4268482490272367</v>
      </c>
      <c r="Y106" s="74">
        <f t="shared" si="64"/>
        <v>6.2316026095685713E-4</v>
      </c>
      <c r="Z106" s="86">
        <f>previsi!N108</f>
        <v>2.5424124513618671</v>
      </c>
      <c r="AA106" s="86">
        <f t="shared" si="48"/>
        <v>0</v>
      </c>
      <c r="AB106" s="87">
        <f t="shared" si="65"/>
        <v>-2.5424124513618671</v>
      </c>
      <c r="AC106" s="72">
        <f t="shared" si="66"/>
        <v>6.2316026095685713E-4</v>
      </c>
      <c r="AD106" s="73">
        <f>previsi!P108</f>
        <v>2.5424124513618671</v>
      </c>
      <c r="AE106" s="73">
        <f t="shared" si="49"/>
        <v>0</v>
      </c>
      <c r="AF106" s="88">
        <f t="shared" si="67"/>
        <v>-2.5424124513618671</v>
      </c>
      <c r="AG106" s="74">
        <f t="shared" si="68"/>
        <v>6.2316026095685713E-4</v>
      </c>
      <c r="AH106" s="86">
        <f>previsi!R108</f>
        <v>2.3112840466926063</v>
      </c>
      <c r="AI106" s="86">
        <f t="shared" si="50"/>
        <v>0</v>
      </c>
      <c r="AJ106" s="87">
        <f t="shared" si="69"/>
        <v>-2.3112840466926063</v>
      </c>
      <c r="AK106" s="72">
        <f t="shared" si="70"/>
        <v>6.2316026095685713E-4</v>
      </c>
      <c r="AL106" s="73">
        <f>previsi!T108</f>
        <v>2.657976653696497</v>
      </c>
      <c r="AM106" s="73">
        <f t="shared" si="51"/>
        <v>0</v>
      </c>
      <c r="AN106" s="88">
        <f t="shared" si="71"/>
        <v>-2.657976653696497</v>
      </c>
      <c r="AO106" s="74">
        <f t="shared" si="72"/>
        <v>6.2316026095685713E-4</v>
      </c>
      <c r="AP106" s="86">
        <f>previsi!V108</f>
        <v>2.5424124513618671</v>
      </c>
      <c r="AQ106" s="86">
        <f t="shared" si="52"/>
        <v>0</v>
      </c>
      <c r="AR106" s="87">
        <f t="shared" si="73"/>
        <v>-2.5424124513618671</v>
      </c>
      <c r="AS106" s="72">
        <f t="shared" si="74"/>
        <v>6.2316026095685713E-4</v>
      </c>
      <c r="AT106" s="73">
        <f>previsi!X108</f>
        <v>2.3112840466926063</v>
      </c>
      <c r="AU106" s="73">
        <f t="shared" si="53"/>
        <v>0</v>
      </c>
      <c r="AV106" s="88">
        <f t="shared" si="75"/>
        <v>-2.3112840466926063</v>
      </c>
      <c r="AW106" s="74">
        <f t="shared" si="76"/>
        <v>6.2316026095685713E-4</v>
      </c>
      <c r="AX106" s="86">
        <f t="shared" si="77"/>
        <v>29.699999999999989</v>
      </c>
      <c r="AY106" s="86">
        <f t="shared" si="78"/>
        <v>0</v>
      </c>
      <c r="AZ106" s="87">
        <f t="shared" si="79"/>
        <v>-29.699999999999989</v>
      </c>
      <c r="BA106" s="72">
        <f t="shared" si="80"/>
        <v>6.2316026095685713E-4</v>
      </c>
    </row>
    <row r="107" spans="1:53">
      <c r="A107" s="99" t="str">
        <f>previsi!A109</f>
        <v>MME CHANTAL</v>
      </c>
      <c r="B107" s="86">
        <f>previsi!B109</f>
        <v>2.7352996108949417</v>
      </c>
      <c r="C107" s="86">
        <f t="shared" si="81"/>
        <v>5</v>
      </c>
      <c r="D107" s="87">
        <f t="shared" si="54"/>
        <v>2.2647003891050583</v>
      </c>
      <c r="E107" s="72">
        <f>previsi!C109</f>
        <v>6.4128855945742044E-4</v>
      </c>
      <c r="F107" s="73">
        <f>previsi!D109</f>
        <v>2.3785214007782103</v>
      </c>
      <c r="G107" s="73">
        <f t="shared" si="82"/>
        <v>0</v>
      </c>
      <c r="H107" s="88">
        <f t="shared" si="55"/>
        <v>-2.3785214007782103</v>
      </c>
      <c r="I107" s="74">
        <f t="shared" si="56"/>
        <v>6.4128855945742044E-4</v>
      </c>
      <c r="J107" s="86">
        <f>previsi!F109</f>
        <v>2.6163735408560314</v>
      </c>
      <c r="K107" s="86">
        <f t="shared" si="83"/>
        <v>0</v>
      </c>
      <c r="L107" s="87">
        <f t="shared" si="57"/>
        <v>-2.6163735408560314</v>
      </c>
      <c r="M107" s="72">
        <f t="shared" si="58"/>
        <v>6.4128855945742044E-4</v>
      </c>
      <c r="N107" s="73">
        <f>previsi!H109</f>
        <v>2.4974474708171206</v>
      </c>
      <c r="O107" s="73">
        <f t="shared" si="45"/>
        <v>0</v>
      </c>
      <c r="P107" s="88">
        <f t="shared" si="59"/>
        <v>-2.4974474708171206</v>
      </c>
      <c r="Q107" s="74">
        <f t="shared" si="60"/>
        <v>6.4128855945742044E-4</v>
      </c>
      <c r="R107" s="86">
        <f>previsi!J109</f>
        <v>2.4974474708171206</v>
      </c>
      <c r="S107" s="86">
        <f t="shared" si="46"/>
        <v>0</v>
      </c>
      <c r="T107" s="87">
        <f t="shared" si="61"/>
        <v>-2.4974474708171206</v>
      </c>
      <c r="U107" s="72">
        <f t="shared" si="62"/>
        <v>6.4128855945742044E-4</v>
      </c>
      <c r="V107" s="73">
        <f>previsi!L109</f>
        <v>2.4974474708171206</v>
      </c>
      <c r="W107" s="73">
        <f t="shared" si="47"/>
        <v>0</v>
      </c>
      <c r="X107" s="88">
        <f t="shared" si="63"/>
        <v>-2.4974474708171206</v>
      </c>
      <c r="Y107" s="74">
        <f t="shared" si="64"/>
        <v>6.4128855945742044E-4</v>
      </c>
      <c r="Z107" s="86">
        <f>previsi!N109</f>
        <v>2.6163735408560314</v>
      </c>
      <c r="AA107" s="86">
        <f t="shared" si="48"/>
        <v>0</v>
      </c>
      <c r="AB107" s="87">
        <f t="shared" si="65"/>
        <v>-2.6163735408560314</v>
      </c>
      <c r="AC107" s="72">
        <f t="shared" si="66"/>
        <v>6.4128855945742044E-4</v>
      </c>
      <c r="AD107" s="73">
        <f>previsi!P109</f>
        <v>2.6163735408560314</v>
      </c>
      <c r="AE107" s="73">
        <f t="shared" si="49"/>
        <v>0</v>
      </c>
      <c r="AF107" s="88">
        <f t="shared" si="67"/>
        <v>-2.6163735408560314</v>
      </c>
      <c r="AG107" s="74">
        <f t="shared" si="68"/>
        <v>6.4128855945742044E-4</v>
      </c>
      <c r="AH107" s="86">
        <f>previsi!R109</f>
        <v>2.3785214007782103</v>
      </c>
      <c r="AI107" s="86">
        <f t="shared" si="50"/>
        <v>0</v>
      </c>
      <c r="AJ107" s="87">
        <f t="shared" si="69"/>
        <v>-2.3785214007782103</v>
      </c>
      <c r="AK107" s="72">
        <f t="shared" si="70"/>
        <v>6.4128855945742044E-4</v>
      </c>
      <c r="AL107" s="73">
        <f>previsi!T109</f>
        <v>2.7352996108949417</v>
      </c>
      <c r="AM107" s="73">
        <f t="shared" si="51"/>
        <v>0</v>
      </c>
      <c r="AN107" s="88">
        <f t="shared" si="71"/>
        <v>-2.7352996108949417</v>
      </c>
      <c r="AO107" s="74">
        <f t="shared" si="72"/>
        <v>6.4128855945742044E-4</v>
      </c>
      <c r="AP107" s="86">
        <f>previsi!V109</f>
        <v>2.6163735408560314</v>
      </c>
      <c r="AQ107" s="86">
        <f t="shared" si="52"/>
        <v>0</v>
      </c>
      <c r="AR107" s="87">
        <f t="shared" si="73"/>
        <v>-2.6163735408560314</v>
      </c>
      <c r="AS107" s="72">
        <f t="shared" si="74"/>
        <v>6.4128855945742044E-4</v>
      </c>
      <c r="AT107" s="73">
        <f>previsi!X109</f>
        <v>2.3785214007782103</v>
      </c>
      <c r="AU107" s="73">
        <f t="shared" si="53"/>
        <v>0</v>
      </c>
      <c r="AV107" s="88">
        <f t="shared" si="75"/>
        <v>-2.3785214007782103</v>
      </c>
      <c r="AW107" s="74">
        <f t="shared" si="76"/>
        <v>6.4128855945742044E-4</v>
      </c>
      <c r="AX107" s="86">
        <f t="shared" si="77"/>
        <v>30.564000000000004</v>
      </c>
      <c r="AY107" s="86">
        <f t="shared" si="78"/>
        <v>5</v>
      </c>
      <c r="AZ107" s="87">
        <f t="shared" si="79"/>
        <v>-25.564000000000004</v>
      </c>
      <c r="BA107" s="72">
        <f t="shared" si="80"/>
        <v>6.4128855945742044E-4</v>
      </c>
    </row>
    <row r="108" spans="1:53">
      <c r="A108" s="90" t="str">
        <f>previsi!A110</f>
        <v>MME KWAYEP</v>
      </c>
      <c r="B108" s="86">
        <f>previsi!B110</f>
        <v>5.0743190661478588</v>
      </c>
      <c r="C108" s="86">
        <f t="shared" si="81"/>
        <v>3</v>
      </c>
      <c r="D108" s="87">
        <f t="shared" si="54"/>
        <v>-2.0743190661478588</v>
      </c>
      <c r="E108" s="72">
        <f>previsi!C110</f>
        <v>1.1896695890994547E-3</v>
      </c>
      <c r="F108" s="73">
        <f>previsi!D110</f>
        <v>4.4124513618677037</v>
      </c>
      <c r="G108" s="73">
        <f t="shared" si="82"/>
        <v>3</v>
      </c>
      <c r="H108" s="88">
        <f t="shared" si="55"/>
        <v>-1.4124513618677037</v>
      </c>
      <c r="I108" s="74">
        <f t="shared" si="56"/>
        <v>1.1896695890994547E-3</v>
      </c>
      <c r="J108" s="86">
        <f>previsi!F110</f>
        <v>4.8536964980544743</v>
      </c>
      <c r="K108" s="86">
        <f t="shared" si="83"/>
        <v>5.5</v>
      </c>
      <c r="L108" s="87">
        <f t="shared" si="57"/>
        <v>0.64630350194552566</v>
      </c>
      <c r="M108" s="72">
        <f t="shared" si="58"/>
        <v>1.1896695890994547E-3</v>
      </c>
      <c r="N108" s="73">
        <f>previsi!H110</f>
        <v>4.633073929961089</v>
      </c>
      <c r="O108" s="73">
        <f t="shared" si="45"/>
        <v>0</v>
      </c>
      <c r="P108" s="88">
        <f t="shared" si="59"/>
        <v>-4.633073929961089</v>
      </c>
      <c r="Q108" s="74">
        <f t="shared" si="60"/>
        <v>1.1896695890994547E-3</v>
      </c>
      <c r="R108" s="86">
        <f>previsi!J110</f>
        <v>4.633073929961089</v>
      </c>
      <c r="S108" s="86">
        <f t="shared" si="46"/>
        <v>0</v>
      </c>
      <c r="T108" s="87">
        <f t="shared" si="61"/>
        <v>-4.633073929961089</v>
      </c>
      <c r="U108" s="72">
        <f t="shared" si="62"/>
        <v>1.1896695890994547E-3</v>
      </c>
      <c r="V108" s="73">
        <f>previsi!L110</f>
        <v>4.633073929961089</v>
      </c>
      <c r="W108" s="73">
        <f t="shared" si="47"/>
        <v>0</v>
      </c>
      <c r="X108" s="88">
        <f t="shared" si="63"/>
        <v>-4.633073929961089</v>
      </c>
      <c r="Y108" s="74">
        <f t="shared" si="64"/>
        <v>1.1896695890994547E-3</v>
      </c>
      <c r="Z108" s="86">
        <f>previsi!N110</f>
        <v>4.8536964980544743</v>
      </c>
      <c r="AA108" s="86">
        <f t="shared" si="48"/>
        <v>0</v>
      </c>
      <c r="AB108" s="87">
        <f t="shared" si="65"/>
        <v>-4.8536964980544743</v>
      </c>
      <c r="AC108" s="72">
        <f t="shared" si="66"/>
        <v>1.1896695890994547E-3</v>
      </c>
      <c r="AD108" s="73">
        <f>previsi!P110</f>
        <v>4.8536964980544743</v>
      </c>
      <c r="AE108" s="73">
        <f t="shared" si="49"/>
        <v>0</v>
      </c>
      <c r="AF108" s="88">
        <f t="shared" si="67"/>
        <v>-4.8536964980544743</v>
      </c>
      <c r="AG108" s="74">
        <f t="shared" si="68"/>
        <v>1.1896695890994547E-3</v>
      </c>
      <c r="AH108" s="86">
        <f>previsi!R110</f>
        <v>4.4124513618677037</v>
      </c>
      <c r="AI108" s="86">
        <f t="shared" si="50"/>
        <v>0</v>
      </c>
      <c r="AJ108" s="87">
        <f t="shared" si="69"/>
        <v>-4.4124513618677037</v>
      </c>
      <c r="AK108" s="72">
        <f t="shared" si="70"/>
        <v>1.1896695890994547E-3</v>
      </c>
      <c r="AL108" s="73">
        <f>previsi!T110</f>
        <v>5.0743190661478588</v>
      </c>
      <c r="AM108" s="73">
        <f t="shared" si="51"/>
        <v>0</v>
      </c>
      <c r="AN108" s="88">
        <f t="shared" si="71"/>
        <v>-5.0743190661478588</v>
      </c>
      <c r="AO108" s="74">
        <f t="shared" si="72"/>
        <v>1.1896695890994547E-3</v>
      </c>
      <c r="AP108" s="86">
        <f>previsi!V110</f>
        <v>4.8536964980544743</v>
      </c>
      <c r="AQ108" s="86">
        <f t="shared" si="52"/>
        <v>0</v>
      </c>
      <c r="AR108" s="87">
        <f t="shared" si="73"/>
        <v>-4.8536964980544743</v>
      </c>
      <c r="AS108" s="72">
        <f t="shared" si="74"/>
        <v>1.1896695890994547E-3</v>
      </c>
      <c r="AT108" s="73">
        <f>previsi!X110</f>
        <v>4.4124513618677037</v>
      </c>
      <c r="AU108" s="73">
        <f t="shared" si="53"/>
        <v>0</v>
      </c>
      <c r="AV108" s="88">
        <f t="shared" si="75"/>
        <v>-4.4124513618677037</v>
      </c>
      <c r="AW108" s="74">
        <f t="shared" si="76"/>
        <v>1.1896695890994547E-3</v>
      </c>
      <c r="AX108" s="86">
        <f t="shared" si="77"/>
        <v>56.699999999999989</v>
      </c>
      <c r="AY108" s="86">
        <f t="shared" si="78"/>
        <v>11.5</v>
      </c>
      <c r="AZ108" s="87">
        <f t="shared" si="79"/>
        <v>-45.199999999999996</v>
      </c>
      <c r="BA108" s="72">
        <f t="shared" si="80"/>
        <v>1.1896695890994547E-3</v>
      </c>
    </row>
    <row r="109" spans="1:53">
      <c r="A109" s="96" t="str">
        <f>previsi!A111</f>
        <v>MME MARTIAL</v>
      </c>
      <c r="B109" s="86">
        <f>previsi!B111</f>
        <v>17.880933852140075</v>
      </c>
      <c r="C109" s="86">
        <f t="shared" si="81"/>
        <v>10</v>
      </c>
      <c r="D109" s="87">
        <f t="shared" si="54"/>
        <v>-7.8809338521400747</v>
      </c>
      <c r="E109" s="72">
        <f>previsi!C111</f>
        <v>4.192169028255221E-3</v>
      </c>
      <c r="F109" s="73">
        <f>previsi!D111</f>
        <v>15.548638132295718</v>
      </c>
      <c r="G109" s="73">
        <f t="shared" si="82"/>
        <v>15</v>
      </c>
      <c r="H109" s="88">
        <f t="shared" si="55"/>
        <v>-0.5486381322957179</v>
      </c>
      <c r="I109" s="74">
        <f t="shared" si="56"/>
        <v>4.192169028255221E-3</v>
      </c>
      <c r="J109" s="86">
        <f>previsi!F111</f>
        <v>17.103501945525288</v>
      </c>
      <c r="K109" s="86">
        <f t="shared" si="83"/>
        <v>7.5</v>
      </c>
      <c r="L109" s="87">
        <f t="shared" si="57"/>
        <v>-9.6035019455252879</v>
      </c>
      <c r="M109" s="72">
        <f t="shared" si="58"/>
        <v>4.192169028255221E-3</v>
      </c>
      <c r="N109" s="73">
        <f>previsi!H111</f>
        <v>16.326070038910501</v>
      </c>
      <c r="O109" s="73">
        <f t="shared" si="45"/>
        <v>0</v>
      </c>
      <c r="P109" s="88">
        <f t="shared" si="59"/>
        <v>-16.326070038910501</v>
      </c>
      <c r="Q109" s="74">
        <f t="shared" si="60"/>
        <v>4.192169028255221E-3</v>
      </c>
      <c r="R109" s="86">
        <f>previsi!J111</f>
        <v>16.326070038910501</v>
      </c>
      <c r="S109" s="86">
        <f t="shared" si="46"/>
        <v>0</v>
      </c>
      <c r="T109" s="87">
        <f t="shared" si="61"/>
        <v>-16.326070038910501</v>
      </c>
      <c r="U109" s="72">
        <f t="shared" si="62"/>
        <v>4.192169028255221E-3</v>
      </c>
      <c r="V109" s="73">
        <f>previsi!L111</f>
        <v>16.326070038910501</v>
      </c>
      <c r="W109" s="73">
        <f t="shared" si="47"/>
        <v>0</v>
      </c>
      <c r="X109" s="88">
        <f t="shared" si="63"/>
        <v>-16.326070038910501</v>
      </c>
      <c r="Y109" s="74">
        <f t="shared" si="64"/>
        <v>4.192169028255221E-3</v>
      </c>
      <c r="Z109" s="86">
        <f>previsi!N111</f>
        <v>17.103501945525288</v>
      </c>
      <c r="AA109" s="86">
        <f t="shared" si="48"/>
        <v>0</v>
      </c>
      <c r="AB109" s="87">
        <f t="shared" si="65"/>
        <v>-17.103501945525288</v>
      </c>
      <c r="AC109" s="72">
        <f t="shared" si="66"/>
        <v>4.192169028255221E-3</v>
      </c>
      <c r="AD109" s="73">
        <f>previsi!P111</f>
        <v>17.103501945525288</v>
      </c>
      <c r="AE109" s="73">
        <f t="shared" si="49"/>
        <v>0</v>
      </c>
      <c r="AF109" s="88">
        <f t="shared" si="67"/>
        <v>-17.103501945525288</v>
      </c>
      <c r="AG109" s="74">
        <f t="shared" si="68"/>
        <v>4.192169028255221E-3</v>
      </c>
      <c r="AH109" s="86">
        <f>previsi!R111</f>
        <v>15.548638132295718</v>
      </c>
      <c r="AI109" s="86">
        <f t="shared" si="50"/>
        <v>0</v>
      </c>
      <c r="AJ109" s="87">
        <f t="shared" si="69"/>
        <v>-15.548638132295718</v>
      </c>
      <c r="AK109" s="72">
        <f t="shared" si="70"/>
        <v>4.192169028255221E-3</v>
      </c>
      <c r="AL109" s="73">
        <f>previsi!T111</f>
        <v>17.880933852140075</v>
      </c>
      <c r="AM109" s="73">
        <f t="shared" si="51"/>
        <v>0</v>
      </c>
      <c r="AN109" s="88">
        <f t="shared" si="71"/>
        <v>-17.880933852140075</v>
      </c>
      <c r="AO109" s="74">
        <f t="shared" si="72"/>
        <v>4.192169028255221E-3</v>
      </c>
      <c r="AP109" s="86">
        <f>previsi!V111</f>
        <v>17.103501945525288</v>
      </c>
      <c r="AQ109" s="86">
        <f t="shared" si="52"/>
        <v>0</v>
      </c>
      <c r="AR109" s="87">
        <f t="shared" si="73"/>
        <v>-17.103501945525288</v>
      </c>
      <c r="AS109" s="72">
        <f t="shared" si="74"/>
        <v>4.192169028255221E-3</v>
      </c>
      <c r="AT109" s="73">
        <f>previsi!X111</f>
        <v>15.548638132295718</v>
      </c>
      <c r="AU109" s="73">
        <f t="shared" si="53"/>
        <v>0</v>
      </c>
      <c r="AV109" s="88">
        <f t="shared" si="75"/>
        <v>-15.548638132295718</v>
      </c>
      <c r="AW109" s="74">
        <f t="shared" si="76"/>
        <v>4.192169028255221E-3</v>
      </c>
      <c r="AX109" s="86">
        <f t="shared" si="77"/>
        <v>199.79999999999995</v>
      </c>
      <c r="AY109" s="86">
        <f t="shared" si="78"/>
        <v>32.5</v>
      </c>
      <c r="AZ109" s="87">
        <f t="shared" si="79"/>
        <v>-167.29999999999995</v>
      </c>
      <c r="BA109" s="72">
        <f t="shared" si="80"/>
        <v>4.192169028255221E-3</v>
      </c>
    </row>
    <row r="110" spans="1:53">
      <c r="A110" s="99" t="str">
        <f>previsi!A112</f>
        <v>MME TALOM 14</v>
      </c>
      <c r="B110" s="86">
        <f>previsi!B112</f>
        <v>4.5910505836575872</v>
      </c>
      <c r="C110" s="86">
        <f t="shared" si="81"/>
        <v>0</v>
      </c>
      <c r="D110" s="87">
        <f t="shared" si="54"/>
        <v>-4.5910505836575872</v>
      </c>
      <c r="E110" s="72">
        <f>previsi!C112</f>
        <v>1.0763677234709352E-3</v>
      </c>
      <c r="F110" s="73">
        <f>previsi!D112</f>
        <v>3.9922178988326849</v>
      </c>
      <c r="G110" s="73">
        <f t="shared" si="82"/>
        <v>0</v>
      </c>
      <c r="H110" s="88">
        <f t="shared" si="55"/>
        <v>-3.9922178988326849</v>
      </c>
      <c r="I110" s="74">
        <f t="shared" si="56"/>
        <v>1.0763677234709352E-3</v>
      </c>
      <c r="J110" s="86">
        <f>previsi!F112</f>
        <v>4.3914396887159528</v>
      </c>
      <c r="K110" s="86">
        <f t="shared" si="83"/>
        <v>0</v>
      </c>
      <c r="L110" s="87">
        <f t="shared" si="57"/>
        <v>-4.3914396887159528</v>
      </c>
      <c r="M110" s="72">
        <f t="shared" si="58"/>
        <v>1.0763677234709352E-3</v>
      </c>
      <c r="N110" s="73">
        <f>previsi!H112</f>
        <v>4.1918287937743184</v>
      </c>
      <c r="O110" s="73">
        <f t="shared" si="45"/>
        <v>0</v>
      </c>
      <c r="P110" s="88">
        <f t="shared" si="59"/>
        <v>-4.1918287937743184</v>
      </c>
      <c r="Q110" s="74">
        <f t="shared" si="60"/>
        <v>1.0763677234709352E-3</v>
      </c>
      <c r="R110" s="86">
        <f>previsi!J112</f>
        <v>4.1918287937743184</v>
      </c>
      <c r="S110" s="86">
        <f t="shared" si="46"/>
        <v>0</v>
      </c>
      <c r="T110" s="87">
        <f t="shared" si="61"/>
        <v>-4.1918287937743184</v>
      </c>
      <c r="U110" s="72">
        <f t="shared" si="62"/>
        <v>1.0763677234709352E-3</v>
      </c>
      <c r="V110" s="73">
        <f>previsi!L112</f>
        <v>4.1918287937743184</v>
      </c>
      <c r="W110" s="73">
        <f t="shared" si="47"/>
        <v>0</v>
      </c>
      <c r="X110" s="88">
        <f t="shared" si="63"/>
        <v>-4.1918287937743184</v>
      </c>
      <c r="Y110" s="74">
        <f t="shared" si="64"/>
        <v>1.0763677234709352E-3</v>
      </c>
      <c r="Z110" s="86">
        <f>previsi!N112</f>
        <v>4.3914396887159528</v>
      </c>
      <c r="AA110" s="86">
        <f t="shared" si="48"/>
        <v>0</v>
      </c>
      <c r="AB110" s="87">
        <f t="shared" si="65"/>
        <v>-4.3914396887159528</v>
      </c>
      <c r="AC110" s="72">
        <f t="shared" si="66"/>
        <v>1.0763677234709352E-3</v>
      </c>
      <c r="AD110" s="73">
        <f>previsi!P112</f>
        <v>4.3914396887159528</v>
      </c>
      <c r="AE110" s="73">
        <f t="shared" si="49"/>
        <v>0</v>
      </c>
      <c r="AF110" s="88">
        <f t="shared" si="67"/>
        <v>-4.3914396887159528</v>
      </c>
      <c r="AG110" s="74">
        <f t="shared" si="68"/>
        <v>1.0763677234709352E-3</v>
      </c>
      <c r="AH110" s="86">
        <f>previsi!R112</f>
        <v>3.9922178988326849</v>
      </c>
      <c r="AI110" s="86">
        <f t="shared" si="50"/>
        <v>0</v>
      </c>
      <c r="AJ110" s="87">
        <f t="shared" si="69"/>
        <v>-3.9922178988326849</v>
      </c>
      <c r="AK110" s="72">
        <f t="shared" si="70"/>
        <v>1.0763677234709352E-3</v>
      </c>
      <c r="AL110" s="73">
        <f>previsi!T112</f>
        <v>4.5910505836575872</v>
      </c>
      <c r="AM110" s="73">
        <f t="shared" si="51"/>
        <v>0</v>
      </c>
      <c r="AN110" s="88">
        <f t="shared" si="71"/>
        <v>-4.5910505836575872</v>
      </c>
      <c r="AO110" s="74">
        <f t="shared" si="72"/>
        <v>1.0763677234709352E-3</v>
      </c>
      <c r="AP110" s="86">
        <f>previsi!V112</f>
        <v>4.3914396887159528</v>
      </c>
      <c r="AQ110" s="86">
        <f t="shared" si="52"/>
        <v>0</v>
      </c>
      <c r="AR110" s="87">
        <f t="shared" si="73"/>
        <v>-4.3914396887159528</v>
      </c>
      <c r="AS110" s="72">
        <f t="shared" si="74"/>
        <v>1.0763677234709352E-3</v>
      </c>
      <c r="AT110" s="73">
        <f>previsi!X112</f>
        <v>3.9922178988326849</v>
      </c>
      <c r="AU110" s="73">
        <f t="shared" si="53"/>
        <v>0</v>
      </c>
      <c r="AV110" s="88">
        <f t="shared" si="75"/>
        <v>-3.9922178988326849</v>
      </c>
      <c r="AW110" s="74">
        <f t="shared" si="76"/>
        <v>1.0763677234709352E-3</v>
      </c>
      <c r="AX110" s="86">
        <f t="shared" si="77"/>
        <v>51.3</v>
      </c>
      <c r="AY110" s="86">
        <f t="shared" si="78"/>
        <v>0</v>
      </c>
      <c r="AZ110" s="87">
        <f t="shared" si="79"/>
        <v>-51.3</v>
      </c>
      <c r="BA110" s="72">
        <f t="shared" si="80"/>
        <v>1.0763677234709352E-3</v>
      </c>
    </row>
    <row r="111" spans="1:53">
      <c r="A111" s="99" t="str">
        <f>previsi!A113</f>
        <v>Mne KENGNE</v>
      </c>
      <c r="B111" s="86">
        <f>previsi!B113</f>
        <v>8.698832684824902</v>
      </c>
      <c r="C111" s="86">
        <f t="shared" si="81"/>
        <v>10</v>
      </c>
      <c r="D111" s="87">
        <f t="shared" si="54"/>
        <v>1.301167315175098</v>
      </c>
      <c r="E111" s="72">
        <f>previsi!C113</f>
        <v>2.039433581313351E-3</v>
      </c>
      <c r="F111" s="73">
        <f>previsi!D113</f>
        <v>7.56420233463035</v>
      </c>
      <c r="G111" s="73">
        <f t="shared" si="82"/>
        <v>0</v>
      </c>
      <c r="H111" s="88">
        <f t="shared" si="55"/>
        <v>-7.56420233463035</v>
      </c>
      <c r="I111" s="74">
        <f t="shared" si="56"/>
        <v>2.039433581313351E-3</v>
      </c>
      <c r="J111" s="86">
        <f>previsi!F113</f>
        <v>8.3206225680933841</v>
      </c>
      <c r="K111" s="86">
        <f t="shared" si="83"/>
        <v>0</v>
      </c>
      <c r="L111" s="87">
        <f t="shared" si="57"/>
        <v>-8.3206225680933841</v>
      </c>
      <c r="M111" s="72">
        <f t="shared" si="58"/>
        <v>2.039433581313351E-3</v>
      </c>
      <c r="N111" s="73">
        <f>previsi!H113</f>
        <v>7.942412451361867</v>
      </c>
      <c r="O111" s="73">
        <f t="shared" si="45"/>
        <v>0</v>
      </c>
      <c r="P111" s="88">
        <f t="shared" si="59"/>
        <v>-7.942412451361867</v>
      </c>
      <c r="Q111" s="74">
        <f t="shared" si="60"/>
        <v>2.039433581313351E-3</v>
      </c>
      <c r="R111" s="86">
        <f>previsi!J113</f>
        <v>7.942412451361867</v>
      </c>
      <c r="S111" s="86">
        <f t="shared" si="46"/>
        <v>0</v>
      </c>
      <c r="T111" s="87">
        <f t="shared" si="61"/>
        <v>-7.942412451361867</v>
      </c>
      <c r="U111" s="72">
        <f t="shared" si="62"/>
        <v>2.039433581313351E-3</v>
      </c>
      <c r="V111" s="73">
        <f>previsi!L113</f>
        <v>7.942412451361867</v>
      </c>
      <c r="W111" s="73">
        <f t="shared" si="47"/>
        <v>0</v>
      </c>
      <c r="X111" s="88">
        <f t="shared" si="63"/>
        <v>-7.942412451361867</v>
      </c>
      <c r="Y111" s="74">
        <f t="shared" si="64"/>
        <v>2.039433581313351E-3</v>
      </c>
      <c r="Z111" s="86">
        <f>previsi!N113</f>
        <v>8.3206225680933841</v>
      </c>
      <c r="AA111" s="86">
        <f t="shared" si="48"/>
        <v>0</v>
      </c>
      <c r="AB111" s="87">
        <f t="shared" si="65"/>
        <v>-8.3206225680933841</v>
      </c>
      <c r="AC111" s="72">
        <f t="shared" si="66"/>
        <v>2.039433581313351E-3</v>
      </c>
      <c r="AD111" s="73">
        <f>previsi!P113</f>
        <v>8.3206225680933841</v>
      </c>
      <c r="AE111" s="73">
        <f t="shared" si="49"/>
        <v>0</v>
      </c>
      <c r="AF111" s="88">
        <f t="shared" si="67"/>
        <v>-8.3206225680933841</v>
      </c>
      <c r="AG111" s="74">
        <f t="shared" si="68"/>
        <v>2.039433581313351E-3</v>
      </c>
      <c r="AH111" s="86">
        <f>previsi!R113</f>
        <v>7.56420233463035</v>
      </c>
      <c r="AI111" s="86">
        <f t="shared" si="50"/>
        <v>0</v>
      </c>
      <c r="AJ111" s="87">
        <f t="shared" si="69"/>
        <v>-7.56420233463035</v>
      </c>
      <c r="AK111" s="72">
        <f t="shared" si="70"/>
        <v>2.039433581313351E-3</v>
      </c>
      <c r="AL111" s="73">
        <f>previsi!T113</f>
        <v>8.698832684824902</v>
      </c>
      <c r="AM111" s="73">
        <f t="shared" si="51"/>
        <v>0</v>
      </c>
      <c r="AN111" s="88">
        <f t="shared" si="71"/>
        <v>-8.698832684824902</v>
      </c>
      <c r="AO111" s="74">
        <f t="shared" si="72"/>
        <v>2.039433581313351E-3</v>
      </c>
      <c r="AP111" s="86">
        <f>previsi!V113</f>
        <v>8.3206225680933841</v>
      </c>
      <c r="AQ111" s="86">
        <f t="shared" si="52"/>
        <v>0</v>
      </c>
      <c r="AR111" s="87">
        <f t="shared" si="73"/>
        <v>-8.3206225680933841</v>
      </c>
      <c r="AS111" s="72">
        <f t="shared" si="74"/>
        <v>2.039433581313351E-3</v>
      </c>
      <c r="AT111" s="73">
        <f>previsi!X113</f>
        <v>7.56420233463035</v>
      </c>
      <c r="AU111" s="73">
        <f t="shared" si="53"/>
        <v>0</v>
      </c>
      <c r="AV111" s="88">
        <f t="shared" si="75"/>
        <v>-7.56420233463035</v>
      </c>
      <c r="AW111" s="74">
        <f t="shared" si="76"/>
        <v>2.039433581313351E-3</v>
      </c>
      <c r="AX111" s="86">
        <f t="shared" si="77"/>
        <v>97.2</v>
      </c>
      <c r="AY111" s="86">
        <f t="shared" si="78"/>
        <v>10</v>
      </c>
      <c r="AZ111" s="87">
        <f t="shared" si="79"/>
        <v>-87.2</v>
      </c>
      <c r="BA111" s="72">
        <f t="shared" si="80"/>
        <v>2.039433581313351E-3</v>
      </c>
    </row>
    <row r="112" spans="1:53">
      <c r="A112" s="96" t="str">
        <f>previsi!A114</f>
        <v>Mne SITCHI</v>
      </c>
      <c r="B112" s="86">
        <f>previsi!B114</f>
        <v>27.54630350194552</v>
      </c>
      <c r="C112" s="86">
        <f t="shared" si="81"/>
        <v>25</v>
      </c>
      <c r="D112" s="87">
        <f t="shared" si="54"/>
        <v>-2.5463035019455198</v>
      </c>
      <c r="E112" s="72">
        <f>previsi!C114</f>
        <v>6.458206340825611E-3</v>
      </c>
      <c r="F112" s="73">
        <f>previsi!D114</f>
        <v>23.953307392996106</v>
      </c>
      <c r="G112" s="73">
        <f t="shared" si="82"/>
        <v>20</v>
      </c>
      <c r="H112" s="88">
        <f t="shared" si="55"/>
        <v>-3.9533073929961056</v>
      </c>
      <c r="I112" s="74">
        <f t="shared" si="56"/>
        <v>6.458206340825611E-3</v>
      </c>
      <c r="J112" s="86">
        <f>previsi!F114</f>
        <v>26.348638132295715</v>
      </c>
      <c r="K112" s="86">
        <f t="shared" si="83"/>
        <v>10</v>
      </c>
      <c r="L112" s="87">
        <f t="shared" si="57"/>
        <v>-16.348638132295715</v>
      </c>
      <c r="M112" s="72">
        <f t="shared" si="58"/>
        <v>6.458206340825611E-3</v>
      </c>
      <c r="N112" s="73">
        <f>previsi!H114</f>
        <v>25.15097276264591</v>
      </c>
      <c r="O112" s="73">
        <f t="shared" si="45"/>
        <v>0</v>
      </c>
      <c r="P112" s="88">
        <f t="shared" si="59"/>
        <v>-25.15097276264591</v>
      </c>
      <c r="Q112" s="74">
        <f t="shared" si="60"/>
        <v>6.458206340825611E-3</v>
      </c>
      <c r="R112" s="86">
        <f>previsi!J114</f>
        <v>25.15097276264591</v>
      </c>
      <c r="S112" s="86">
        <f t="shared" si="46"/>
        <v>0</v>
      </c>
      <c r="T112" s="87">
        <f t="shared" si="61"/>
        <v>-25.15097276264591</v>
      </c>
      <c r="U112" s="72">
        <f t="shared" si="62"/>
        <v>6.458206340825611E-3</v>
      </c>
      <c r="V112" s="73">
        <f>previsi!L114</f>
        <v>25.15097276264591</v>
      </c>
      <c r="W112" s="73">
        <f t="shared" si="47"/>
        <v>0</v>
      </c>
      <c r="X112" s="88">
        <f t="shared" si="63"/>
        <v>-25.15097276264591</v>
      </c>
      <c r="Y112" s="74">
        <f t="shared" si="64"/>
        <v>6.458206340825611E-3</v>
      </c>
      <c r="Z112" s="86">
        <f>previsi!N114</f>
        <v>26.348638132295715</v>
      </c>
      <c r="AA112" s="86">
        <f t="shared" si="48"/>
        <v>0</v>
      </c>
      <c r="AB112" s="87">
        <f t="shared" si="65"/>
        <v>-26.348638132295715</v>
      </c>
      <c r="AC112" s="72">
        <f t="shared" si="66"/>
        <v>6.458206340825611E-3</v>
      </c>
      <c r="AD112" s="73">
        <f>previsi!P114</f>
        <v>26.348638132295715</v>
      </c>
      <c r="AE112" s="73">
        <f t="shared" si="49"/>
        <v>0</v>
      </c>
      <c r="AF112" s="88">
        <f t="shared" si="67"/>
        <v>-26.348638132295715</v>
      </c>
      <c r="AG112" s="74">
        <f t="shared" si="68"/>
        <v>6.458206340825611E-3</v>
      </c>
      <c r="AH112" s="86">
        <f>previsi!R114</f>
        <v>23.953307392996106</v>
      </c>
      <c r="AI112" s="86">
        <f t="shared" si="50"/>
        <v>0</v>
      </c>
      <c r="AJ112" s="87">
        <f t="shared" si="69"/>
        <v>-23.953307392996106</v>
      </c>
      <c r="AK112" s="72">
        <f t="shared" si="70"/>
        <v>6.458206340825611E-3</v>
      </c>
      <c r="AL112" s="73">
        <f>previsi!T114</f>
        <v>27.54630350194552</v>
      </c>
      <c r="AM112" s="73">
        <f t="shared" si="51"/>
        <v>0</v>
      </c>
      <c r="AN112" s="88">
        <f t="shared" si="71"/>
        <v>-27.54630350194552</v>
      </c>
      <c r="AO112" s="74">
        <f t="shared" si="72"/>
        <v>6.458206340825611E-3</v>
      </c>
      <c r="AP112" s="86">
        <f>previsi!V114</f>
        <v>26.348638132295715</v>
      </c>
      <c r="AQ112" s="86">
        <f t="shared" si="52"/>
        <v>0</v>
      </c>
      <c r="AR112" s="87">
        <f t="shared" si="73"/>
        <v>-26.348638132295715</v>
      </c>
      <c r="AS112" s="72">
        <f t="shared" si="74"/>
        <v>6.458206340825611E-3</v>
      </c>
      <c r="AT112" s="73">
        <f>previsi!X114</f>
        <v>23.953307392996106</v>
      </c>
      <c r="AU112" s="73">
        <f t="shared" si="53"/>
        <v>0</v>
      </c>
      <c r="AV112" s="88">
        <f t="shared" si="75"/>
        <v>-23.953307392996106</v>
      </c>
      <c r="AW112" s="74">
        <f t="shared" si="76"/>
        <v>6.458206340825611E-3</v>
      </c>
      <c r="AX112" s="86">
        <f t="shared" si="77"/>
        <v>307.8</v>
      </c>
      <c r="AY112" s="86">
        <f t="shared" si="78"/>
        <v>55</v>
      </c>
      <c r="AZ112" s="87">
        <f t="shared" si="79"/>
        <v>-252.79999999999993</v>
      </c>
      <c r="BA112" s="72">
        <f t="shared" si="80"/>
        <v>6.458206340825611E-3</v>
      </c>
    </row>
    <row r="113" spans="1:53">
      <c r="A113" s="90" t="str">
        <f>previsi!A115</f>
        <v>MON PARTENAIRE</v>
      </c>
      <c r="B113" s="86">
        <f>previsi!B115</f>
        <v>169.14396887159529</v>
      </c>
      <c r="C113" s="86">
        <f t="shared" si="81"/>
        <v>129.25</v>
      </c>
      <c r="D113" s="87">
        <f t="shared" si="54"/>
        <v>-39.893968871595291</v>
      </c>
      <c r="E113" s="72">
        <f>previsi!C115</f>
        <v>3.9655652969981824E-2</v>
      </c>
      <c r="F113" s="73">
        <f>previsi!D115</f>
        <v>147.0817120622568</v>
      </c>
      <c r="G113" s="73">
        <f t="shared" si="82"/>
        <v>140</v>
      </c>
      <c r="H113" s="88">
        <f t="shared" si="55"/>
        <v>-7.0817120622567984</v>
      </c>
      <c r="I113" s="74">
        <f t="shared" si="56"/>
        <v>3.9655652969981824E-2</v>
      </c>
      <c r="J113" s="86">
        <f>previsi!F115</f>
        <v>161.78988326848247</v>
      </c>
      <c r="K113" s="86">
        <f t="shared" si="83"/>
        <v>70</v>
      </c>
      <c r="L113" s="87">
        <f t="shared" si="57"/>
        <v>-91.78988326848247</v>
      </c>
      <c r="M113" s="72">
        <f t="shared" si="58"/>
        <v>3.9655652969981824E-2</v>
      </c>
      <c r="N113" s="73">
        <f>previsi!H115</f>
        <v>154.43579766536962</v>
      </c>
      <c r="O113" s="73">
        <f t="shared" si="45"/>
        <v>0</v>
      </c>
      <c r="P113" s="88">
        <f t="shared" si="59"/>
        <v>-154.43579766536962</v>
      </c>
      <c r="Q113" s="74">
        <f t="shared" si="60"/>
        <v>3.9655652969981824E-2</v>
      </c>
      <c r="R113" s="86">
        <f>previsi!J115</f>
        <v>154.43579766536962</v>
      </c>
      <c r="S113" s="86">
        <f t="shared" si="46"/>
        <v>0</v>
      </c>
      <c r="T113" s="87">
        <f t="shared" si="61"/>
        <v>-154.43579766536962</v>
      </c>
      <c r="U113" s="72">
        <f t="shared" si="62"/>
        <v>3.9655652969981824E-2</v>
      </c>
      <c r="V113" s="73">
        <f>previsi!L115</f>
        <v>154.43579766536962</v>
      </c>
      <c r="W113" s="73">
        <f t="shared" si="47"/>
        <v>0</v>
      </c>
      <c r="X113" s="88">
        <f t="shared" si="63"/>
        <v>-154.43579766536962</v>
      </c>
      <c r="Y113" s="74">
        <f t="shared" si="64"/>
        <v>3.9655652969981824E-2</v>
      </c>
      <c r="Z113" s="86">
        <f>previsi!N115</f>
        <v>161.78988326848247</v>
      </c>
      <c r="AA113" s="86">
        <f t="shared" si="48"/>
        <v>0</v>
      </c>
      <c r="AB113" s="87">
        <f t="shared" si="65"/>
        <v>-161.78988326848247</v>
      </c>
      <c r="AC113" s="72">
        <f t="shared" si="66"/>
        <v>3.9655652969981824E-2</v>
      </c>
      <c r="AD113" s="73">
        <f>previsi!P115</f>
        <v>161.78988326848247</v>
      </c>
      <c r="AE113" s="73">
        <f t="shared" si="49"/>
        <v>0</v>
      </c>
      <c r="AF113" s="88">
        <f t="shared" si="67"/>
        <v>-161.78988326848247</v>
      </c>
      <c r="AG113" s="74">
        <f t="shared" si="68"/>
        <v>3.9655652969981824E-2</v>
      </c>
      <c r="AH113" s="86">
        <f>previsi!R115</f>
        <v>147.0817120622568</v>
      </c>
      <c r="AI113" s="86">
        <f t="shared" si="50"/>
        <v>0</v>
      </c>
      <c r="AJ113" s="87">
        <f t="shared" si="69"/>
        <v>-147.0817120622568</v>
      </c>
      <c r="AK113" s="72">
        <f t="shared" si="70"/>
        <v>3.9655652969981824E-2</v>
      </c>
      <c r="AL113" s="73">
        <f>previsi!T115</f>
        <v>169.14396887159529</v>
      </c>
      <c r="AM113" s="73">
        <f t="shared" si="51"/>
        <v>0</v>
      </c>
      <c r="AN113" s="88">
        <f t="shared" si="71"/>
        <v>-169.14396887159529</v>
      </c>
      <c r="AO113" s="74">
        <f t="shared" si="72"/>
        <v>3.9655652969981824E-2</v>
      </c>
      <c r="AP113" s="86">
        <f>previsi!V115</f>
        <v>161.78988326848247</v>
      </c>
      <c r="AQ113" s="86">
        <f t="shared" si="52"/>
        <v>0</v>
      </c>
      <c r="AR113" s="87">
        <f t="shared" si="73"/>
        <v>-161.78988326848247</v>
      </c>
      <c r="AS113" s="72">
        <f t="shared" si="74"/>
        <v>3.9655652969981824E-2</v>
      </c>
      <c r="AT113" s="73">
        <f>previsi!X115</f>
        <v>147.0817120622568</v>
      </c>
      <c r="AU113" s="73">
        <f t="shared" si="53"/>
        <v>0</v>
      </c>
      <c r="AV113" s="88">
        <f t="shared" si="75"/>
        <v>-147.0817120622568</v>
      </c>
      <c r="AW113" s="74">
        <f t="shared" si="76"/>
        <v>3.9655652969981824E-2</v>
      </c>
      <c r="AX113" s="86">
        <f t="shared" si="77"/>
        <v>1890</v>
      </c>
      <c r="AY113" s="86">
        <f t="shared" si="78"/>
        <v>339.25</v>
      </c>
      <c r="AZ113" s="87">
        <f t="shared" si="79"/>
        <v>-1550.75</v>
      </c>
      <c r="BA113" s="72">
        <f t="shared" si="80"/>
        <v>3.9655652969981824E-2</v>
      </c>
    </row>
    <row r="114" spans="1:53">
      <c r="A114" s="90" t="str">
        <f>previsi!A116</f>
        <v>MOUTEMA BANGA MPOGO</v>
      </c>
      <c r="B114" s="86">
        <f>previsi!B116</f>
        <v>2.4163424124513617</v>
      </c>
      <c r="C114" s="86">
        <f t="shared" si="81"/>
        <v>22.5</v>
      </c>
      <c r="D114" s="87">
        <f t="shared" si="54"/>
        <v>20.08365758754864</v>
      </c>
      <c r="E114" s="72">
        <f>previsi!C116</f>
        <v>5.6650932814259749E-4</v>
      </c>
      <c r="F114" s="73">
        <f>previsi!D116</f>
        <v>2.1011673151750974</v>
      </c>
      <c r="G114" s="73">
        <f t="shared" si="82"/>
        <v>0</v>
      </c>
      <c r="H114" s="88">
        <f t="shared" si="55"/>
        <v>-2.1011673151750974</v>
      </c>
      <c r="I114" s="74">
        <f t="shared" si="56"/>
        <v>5.6650932814259749E-4</v>
      </c>
      <c r="J114" s="86">
        <f>previsi!F116</f>
        <v>2.3112840466926068</v>
      </c>
      <c r="K114" s="86">
        <f t="shared" si="83"/>
        <v>5</v>
      </c>
      <c r="L114" s="87">
        <f t="shared" si="57"/>
        <v>2.6887159533073932</v>
      </c>
      <c r="M114" s="72">
        <f t="shared" si="58"/>
        <v>5.6650932814259749E-4</v>
      </c>
      <c r="N114" s="73">
        <f>previsi!H116</f>
        <v>2.2062256809338519</v>
      </c>
      <c r="O114" s="73">
        <f t="shared" si="45"/>
        <v>0</v>
      </c>
      <c r="P114" s="88">
        <f t="shared" si="59"/>
        <v>-2.2062256809338519</v>
      </c>
      <c r="Q114" s="74">
        <f t="shared" si="60"/>
        <v>5.6650932814259749E-4</v>
      </c>
      <c r="R114" s="86">
        <f>previsi!J116</f>
        <v>2.2062256809338519</v>
      </c>
      <c r="S114" s="86">
        <f t="shared" si="46"/>
        <v>0</v>
      </c>
      <c r="T114" s="87">
        <f t="shared" si="61"/>
        <v>-2.2062256809338519</v>
      </c>
      <c r="U114" s="72">
        <f t="shared" si="62"/>
        <v>5.6650932814259749E-4</v>
      </c>
      <c r="V114" s="73">
        <f>previsi!L116</f>
        <v>2.2062256809338519</v>
      </c>
      <c r="W114" s="73">
        <f t="shared" si="47"/>
        <v>0</v>
      </c>
      <c r="X114" s="88">
        <f t="shared" si="63"/>
        <v>-2.2062256809338519</v>
      </c>
      <c r="Y114" s="74">
        <f t="shared" si="64"/>
        <v>5.6650932814259749E-4</v>
      </c>
      <c r="Z114" s="86">
        <f>previsi!N116</f>
        <v>2.3112840466926068</v>
      </c>
      <c r="AA114" s="86">
        <f t="shared" si="48"/>
        <v>0</v>
      </c>
      <c r="AB114" s="87">
        <f t="shared" si="65"/>
        <v>-2.3112840466926068</v>
      </c>
      <c r="AC114" s="72">
        <f t="shared" si="66"/>
        <v>5.6650932814259749E-4</v>
      </c>
      <c r="AD114" s="73">
        <f>previsi!P116</f>
        <v>2.3112840466926068</v>
      </c>
      <c r="AE114" s="73">
        <f t="shared" si="49"/>
        <v>0</v>
      </c>
      <c r="AF114" s="88">
        <f t="shared" si="67"/>
        <v>-2.3112840466926068</v>
      </c>
      <c r="AG114" s="74">
        <f t="shared" si="68"/>
        <v>5.6650932814259749E-4</v>
      </c>
      <c r="AH114" s="86">
        <f>previsi!R116</f>
        <v>2.1011673151750974</v>
      </c>
      <c r="AI114" s="86">
        <f t="shared" si="50"/>
        <v>0</v>
      </c>
      <c r="AJ114" s="87">
        <f t="shared" si="69"/>
        <v>-2.1011673151750974</v>
      </c>
      <c r="AK114" s="72">
        <f t="shared" si="70"/>
        <v>5.6650932814259749E-4</v>
      </c>
      <c r="AL114" s="73">
        <f>previsi!T116</f>
        <v>2.4163424124513617</v>
      </c>
      <c r="AM114" s="73">
        <f t="shared" si="51"/>
        <v>0</v>
      </c>
      <c r="AN114" s="88">
        <f t="shared" si="71"/>
        <v>-2.4163424124513617</v>
      </c>
      <c r="AO114" s="74">
        <f t="shared" si="72"/>
        <v>5.6650932814259749E-4</v>
      </c>
      <c r="AP114" s="86">
        <f>previsi!V116</f>
        <v>2.3112840466926068</v>
      </c>
      <c r="AQ114" s="86">
        <f t="shared" si="52"/>
        <v>0</v>
      </c>
      <c r="AR114" s="87">
        <f t="shared" si="73"/>
        <v>-2.3112840466926068</v>
      </c>
      <c r="AS114" s="72">
        <f t="shared" si="74"/>
        <v>5.6650932814259749E-4</v>
      </c>
      <c r="AT114" s="73">
        <f>previsi!X116</f>
        <v>2.1011673151750974</v>
      </c>
      <c r="AU114" s="73">
        <f t="shared" si="53"/>
        <v>0</v>
      </c>
      <c r="AV114" s="88">
        <f t="shared" si="75"/>
        <v>-2.1011673151750974</v>
      </c>
      <c r="AW114" s="74">
        <f t="shared" si="76"/>
        <v>5.6650932814259749E-4</v>
      </c>
      <c r="AX114" s="86">
        <f t="shared" si="77"/>
        <v>26.999999999999993</v>
      </c>
      <c r="AY114" s="86">
        <f t="shared" si="78"/>
        <v>27.5</v>
      </c>
      <c r="AZ114" s="87">
        <f t="shared" si="79"/>
        <v>0.50000000000000755</v>
      </c>
      <c r="BA114" s="72">
        <f t="shared" si="80"/>
        <v>5.6650932814259749E-4</v>
      </c>
    </row>
    <row r="115" spans="1:53">
      <c r="A115" s="99" t="str">
        <f>previsi!A117</f>
        <v>MR DEBROUILLARD</v>
      </c>
      <c r="B115" s="86">
        <f>previsi!B117</f>
        <v>3.6245136186770424</v>
      </c>
      <c r="C115" s="86">
        <f t="shared" si="81"/>
        <v>0</v>
      </c>
      <c r="D115" s="87">
        <f t="shared" si="54"/>
        <v>-3.6245136186770424</v>
      </c>
      <c r="E115" s="72">
        <f>previsi!C117</f>
        <v>8.4976399221389624E-4</v>
      </c>
      <c r="F115" s="73">
        <f>previsi!D117</f>
        <v>3.1517509727626458</v>
      </c>
      <c r="G115" s="73">
        <f t="shared" si="82"/>
        <v>0</v>
      </c>
      <c r="H115" s="88">
        <f t="shared" si="55"/>
        <v>-3.1517509727626458</v>
      </c>
      <c r="I115" s="74">
        <f t="shared" si="56"/>
        <v>8.4976399221389624E-4</v>
      </c>
      <c r="J115" s="86">
        <f>previsi!F117</f>
        <v>3.4669260700389102</v>
      </c>
      <c r="K115" s="86">
        <f t="shared" si="83"/>
        <v>0</v>
      </c>
      <c r="L115" s="87">
        <f t="shared" si="57"/>
        <v>-3.4669260700389102</v>
      </c>
      <c r="M115" s="72">
        <f t="shared" si="58"/>
        <v>8.4976399221389624E-4</v>
      </c>
      <c r="N115" s="73">
        <f>previsi!H117</f>
        <v>3.309338521400778</v>
      </c>
      <c r="O115" s="73">
        <f t="shared" si="45"/>
        <v>0</v>
      </c>
      <c r="P115" s="88">
        <f t="shared" si="59"/>
        <v>-3.309338521400778</v>
      </c>
      <c r="Q115" s="74">
        <f t="shared" si="60"/>
        <v>8.4976399221389624E-4</v>
      </c>
      <c r="R115" s="86">
        <f>previsi!J117</f>
        <v>3.309338521400778</v>
      </c>
      <c r="S115" s="86">
        <f t="shared" si="46"/>
        <v>0</v>
      </c>
      <c r="T115" s="87">
        <f t="shared" si="61"/>
        <v>-3.309338521400778</v>
      </c>
      <c r="U115" s="72">
        <f t="shared" si="62"/>
        <v>8.4976399221389624E-4</v>
      </c>
      <c r="V115" s="73">
        <f>previsi!L117</f>
        <v>3.309338521400778</v>
      </c>
      <c r="W115" s="73">
        <f t="shared" si="47"/>
        <v>0</v>
      </c>
      <c r="X115" s="88">
        <f t="shared" si="63"/>
        <v>-3.309338521400778</v>
      </c>
      <c r="Y115" s="74">
        <f t="shared" si="64"/>
        <v>8.4976399221389624E-4</v>
      </c>
      <c r="Z115" s="86">
        <f>previsi!N117</f>
        <v>3.4669260700389102</v>
      </c>
      <c r="AA115" s="86">
        <f t="shared" si="48"/>
        <v>0</v>
      </c>
      <c r="AB115" s="87">
        <f t="shared" si="65"/>
        <v>-3.4669260700389102</v>
      </c>
      <c r="AC115" s="72">
        <f t="shared" si="66"/>
        <v>8.4976399221389624E-4</v>
      </c>
      <c r="AD115" s="73">
        <f>previsi!P117</f>
        <v>3.4669260700389102</v>
      </c>
      <c r="AE115" s="73">
        <f t="shared" si="49"/>
        <v>0</v>
      </c>
      <c r="AF115" s="88">
        <f t="shared" si="67"/>
        <v>-3.4669260700389102</v>
      </c>
      <c r="AG115" s="74">
        <f t="shared" si="68"/>
        <v>8.4976399221389624E-4</v>
      </c>
      <c r="AH115" s="86">
        <f>previsi!R117</f>
        <v>3.1517509727626458</v>
      </c>
      <c r="AI115" s="86">
        <f t="shared" si="50"/>
        <v>0</v>
      </c>
      <c r="AJ115" s="87">
        <f t="shared" si="69"/>
        <v>-3.1517509727626458</v>
      </c>
      <c r="AK115" s="72">
        <f t="shared" si="70"/>
        <v>8.4976399221389624E-4</v>
      </c>
      <c r="AL115" s="73">
        <f>previsi!T117</f>
        <v>3.6245136186770424</v>
      </c>
      <c r="AM115" s="73">
        <f t="shared" si="51"/>
        <v>0</v>
      </c>
      <c r="AN115" s="88">
        <f t="shared" si="71"/>
        <v>-3.6245136186770424</v>
      </c>
      <c r="AO115" s="74">
        <f t="shared" si="72"/>
        <v>8.4976399221389624E-4</v>
      </c>
      <c r="AP115" s="86">
        <f>previsi!V117</f>
        <v>3.4669260700389102</v>
      </c>
      <c r="AQ115" s="86">
        <f t="shared" si="52"/>
        <v>0</v>
      </c>
      <c r="AR115" s="87">
        <f t="shared" si="73"/>
        <v>-3.4669260700389102</v>
      </c>
      <c r="AS115" s="72">
        <f t="shared" si="74"/>
        <v>8.4976399221389624E-4</v>
      </c>
      <c r="AT115" s="73">
        <f>previsi!X117</f>
        <v>3.1517509727626458</v>
      </c>
      <c r="AU115" s="73">
        <f t="shared" si="53"/>
        <v>0</v>
      </c>
      <c r="AV115" s="88">
        <f t="shared" si="75"/>
        <v>-3.1517509727626458</v>
      </c>
      <c r="AW115" s="74">
        <f t="shared" si="76"/>
        <v>8.4976399221389624E-4</v>
      </c>
      <c r="AX115" s="86">
        <f t="shared" si="77"/>
        <v>40.499999999999993</v>
      </c>
      <c r="AY115" s="86">
        <f t="shared" si="78"/>
        <v>0</v>
      </c>
      <c r="AZ115" s="87">
        <f t="shared" si="79"/>
        <v>-40.499999999999993</v>
      </c>
      <c r="BA115" s="72">
        <f t="shared" si="80"/>
        <v>8.4976399221389624E-4</v>
      </c>
    </row>
    <row r="116" spans="1:53">
      <c r="A116" s="99" t="str">
        <f>previsi!A118</f>
        <v>Mr TAKAM</v>
      </c>
      <c r="B116" s="86">
        <f>previsi!B118</f>
        <v>28.996108949416339</v>
      </c>
      <c r="C116" s="86">
        <f t="shared" si="81"/>
        <v>15</v>
      </c>
      <c r="D116" s="87">
        <f t="shared" si="54"/>
        <v>-13.996108949416339</v>
      </c>
      <c r="E116" s="72">
        <f>previsi!C118</f>
        <v>6.7981119377111699E-3</v>
      </c>
      <c r="F116" s="73">
        <f>previsi!D118</f>
        <v>25.214007782101167</v>
      </c>
      <c r="G116" s="73">
        <f t="shared" si="82"/>
        <v>12.5</v>
      </c>
      <c r="H116" s="88">
        <f t="shared" si="55"/>
        <v>-12.714007782101167</v>
      </c>
      <c r="I116" s="74">
        <f t="shared" si="56"/>
        <v>6.7981119377111699E-3</v>
      </c>
      <c r="J116" s="86">
        <f>previsi!F118</f>
        <v>27.735408560311281</v>
      </c>
      <c r="K116" s="86">
        <f t="shared" si="83"/>
        <v>0</v>
      </c>
      <c r="L116" s="87">
        <f t="shared" si="57"/>
        <v>-27.735408560311281</v>
      </c>
      <c r="M116" s="72">
        <f t="shared" si="58"/>
        <v>6.7981119377111699E-3</v>
      </c>
      <c r="N116" s="73">
        <f>previsi!H118</f>
        <v>26.474708171206224</v>
      </c>
      <c r="O116" s="73">
        <f t="shared" si="45"/>
        <v>0</v>
      </c>
      <c r="P116" s="88">
        <f t="shared" si="59"/>
        <v>-26.474708171206224</v>
      </c>
      <c r="Q116" s="74">
        <f t="shared" si="60"/>
        <v>6.7981119377111699E-3</v>
      </c>
      <c r="R116" s="86">
        <f>previsi!J118</f>
        <v>26.474708171206224</v>
      </c>
      <c r="S116" s="86">
        <f t="shared" si="46"/>
        <v>0</v>
      </c>
      <c r="T116" s="87">
        <f t="shared" si="61"/>
        <v>-26.474708171206224</v>
      </c>
      <c r="U116" s="72">
        <f t="shared" si="62"/>
        <v>6.7981119377111699E-3</v>
      </c>
      <c r="V116" s="73">
        <f>previsi!L118</f>
        <v>26.474708171206224</v>
      </c>
      <c r="W116" s="73">
        <f t="shared" si="47"/>
        <v>0</v>
      </c>
      <c r="X116" s="88">
        <f t="shared" si="63"/>
        <v>-26.474708171206224</v>
      </c>
      <c r="Y116" s="74">
        <f t="shared" si="64"/>
        <v>6.7981119377111699E-3</v>
      </c>
      <c r="Z116" s="86">
        <f>previsi!N118</f>
        <v>27.735408560311281</v>
      </c>
      <c r="AA116" s="86">
        <f t="shared" si="48"/>
        <v>0</v>
      </c>
      <c r="AB116" s="87">
        <f t="shared" si="65"/>
        <v>-27.735408560311281</v>
      </c>
      <c r="AC116" s="72">
        <f t="shared" si="66"/>
        <v>6.7981119377111699E-3</v>
      </c>
      <c r="AD116" s="73">
        <f>previsi!P118</f>
        <v>27.735408560311281</v>
      </c>
      <c r="AE116" s="73">
        <f t="shared" si="49"/>
        <v>0</v>
      </c>
      <c r="AF116" s="88">
        <f t="shared" si="67"/>
        <v>-27.735408560311281</v>
      </c>
      <c r="AG116" s="74">
        <f t="shared" si="68"/>
        <v>6.7981119377111699E-3</v>
      </c>
      <c r="AH116" s="86">
        <f>previsi!R118</f>
        <v>25.214007782101167</v>
      </c>
      <c r="AI116" s="86">
        <f t="shared" si="50"/>
        <v>0</v>
      </c>
      <c r="AJ116" s="87">
        <f t="shared" si="69"/>
        <v>-25.214007782101167</v>
      </c>
      <c r="AK116" s="72">
        <f t="shared" si="70"/>
        <v>6.7981119377111699E-3</v>
      </c>
      <c r="AL116" s="73">
        <f>previsi!T118</f>
        <v>28.996108949416339</v>
      </c>
      <c r="AM116" s="73">
        <f t="shared" si="51"/>
        <v>0</v>
      </c>
      <c r="AN116" s="88">
        <f t="shared" si="71"/>
        <v>-28.996108949416339</v>
      </c>
      <c r="AO116" s="74">
        <f t="shared" si="72"/>
        <v>6.7981119377111699E-3</v>
      </c>
      <c r="AP116" s="86">
        <f>previsi!V118</f>
        <v>27.735408560311281</v>
      </c>
      <c r="AQ116" s="86">
        <f t="shared" si="52"/>
        <v>0</v>
      </c>
      <c r="AR116" s="87">
        <f t="shared" si="73"/>
        <v>-27.735408560311281</v>
      </c>
      <c r="AS116" s="72">
        <f t="shared" si="74"/>
        <v>6.7981119377111699E-3</v>
      </c>
      <c r="AT116" s="73">
        <f>previsi!X118</f>
        <v>25.214007782101167</v>
      </c>
      <c r="AU116" s="73">
        <f t="shared" si="53"/>
        <v>0</v>
      </c>
      <c r="AV116" s="88">
        <f t="shared" si="75"/>
        <v>-25.214007782101167</v>
      </c>
      <c r="AW116" s="74">
        <f t="shared" si="76"/>
        <v>6.7981119377111699E-3</v>
      </c>
      <c r="AX116" s="86">
        <f t="shared" si="77"/>
        <v>323.99999999999994</v>
      </c>
      <c r="AY116" s="86">
        <f t="shared" si="78"/>
        <v>27.5</v>
      </c>
      <c r="AZ116" s="87">
        <f t="shared" si="79"/>
        <v>-296.5</v>
      </c>
      <c r="BA116" s="72">
        <f t="shared" si="80"/>
        <v>6.7981119377111699E-3</v>
      </c>
    </row>
    <row r="117" spans="1:53">
      <c r="A117" s="90" t="str">
        <f>previsi!A119</f>
        <v>MR WAFFO ENTREE LYCEE</v>
      </c>
      <c r="B117" s="86">
        <f>previsi!B119</f>
        <v>1.8364202334630346</v>
      </c>
      <c r="C117" s="86">
        <f t="shared" si="81"/>
        <v>0</v>
      </c>
      <c r="D117" s="87">
        <f t="shared" si="54"/>
        <v>-1.8364202334630346</v>
      </c>
      <c r="E117" s="72">
        <f>previsi!C119</f>
        <v>4.3054708938837407E-4</v>
      </c>
      <c r="F117" s="73">
        <f>previsi!D119</f>
        <v>1.5968871595330738</v>
      </c>
      <c r="G117" s="73">
        <f t="shared" si="82"/>
        <v>10</v>
      </c>
      <c r="H117" s="88">
        <f t="shared" si="55"/>
        <v>8.4031128404669264</v>
      </c>
      <c r="I117" s="74">
        <f t="shared" si="56"/>
        <v>4.3054708938837407E-4</v>
      </c>
      <c r="J117" s="86">
        <f>previsi!F119</f>
        <v>1.7565758754863812</v>
      </c>
      <c r="K117" s="86">
        <f t="shared" si="83"/>
        <v>17</v>
      </c>
      <c r="L117" s="87">
        <f t="shared" si="57"/>
        <v>15.243424124513618</v>
      </c>
      <c r="M117" s="72">
        <f t="shared" si="58"/>
        <v>4.3054708938837407E-4</v>
      </c>
      <c r="N117" s="73">
        <f>previsi!H119</f>
        <v>1.6767315175097273</v>
      </c>
      <c r="O117" s="73">
        <f t="shared" si="45"/>
        <v>0</v>
      </c>
      <c r="P117" s="88">
        <f t="shared" si="59"/>
        <v>-1.6767315175097273</v>
      </c>
      <c r="Q117" s="74">
        <f t="shared" si="60"/>
        <v>4.3054708938837407E-4</v>
      </c>
      <c r="R117" s="86">
        <f>previsi!J119</f>
        <v>1.6767315175097273</v>
      </c>
      <c r="S117" s="86">
        <f t="shared" si="46"/>
        <v>0</v>
      </c>
      <c r="T117" s="87">
        <f t="shared" si="61"/>
        <v>-1.6767315175097273</v>
      </c>
      <c r="U117" s="72">
        <f t="shared" si="62"/>
        <v>4.3054708938837407E-4</v>
      </c>
      <c r="V117" s="73">
        <f>previsi!L119</f>
        <v>1.6767315175097273</v>
      </c>
      <c r="W117" s="73">
        <f t="shared" si="47"/>
        <v>0</v>
      </c>
      <c r="X117" s="88">
        <f t="shared" si="63"/>
        <v>-1.6767315175097273</v>
      </c>
      <c r="Y117" s="74">
        <f t="shared" si="64"/>
        <v>4.3054708938837407E-4</v>
      </c>
      <c r="Z117" s="86">
        <f>previsi!N119</f>
        <v>1.7565758754863812</v>
      </c>
      <c r="AA117" s="86">
        <f t="shared" si="48"/>
        <v>0</v>
      </c>
      <c r="AB117" s="87">
        <f t="shared" si="65"/>
        <v>-1.7565758754863812</v>
      </c>
      <c r="AC117" s="72">
        <f t="shared" si="66"/>
        <v>4.3054708938837407E-4</v>
      </c>
      <c r="AD117" s="73">
        <f>previsi!P119</f>
        <v>1.7565758754863812</v>
      </c>
      <c r="AE117" s="73">
        <f t="shared" si="49"/>
        <v>0</v>
      </c>
      <c r="AF117" s="88">
        <f t="shared" si="67"/>
        <v>-1.7565758754863812</v>
      </c>
      <c r="AG117" s="74">
        <f t="shared" si="68"/>
        <v>4.3054708938837407E-4</v>
      </c>
      <c r="AH117" s="86">
        <f>previsi!R119</f>
        <v>1.5968871595330738</v>
      </c>
      <c r="AI117" s="86">
        <f t="shared" si="50"/>
        <v>0</v>
      </c>
      <c r="AJ117" s="87">
        <f t="shared" si="69"/>
        <v>-1.5968871595330738</v>
      </c>
      <c r="AK117" s="72">
        <f t="shared" si="70"/>
        <v>4.3054708938837407E-4</v>
      </c>
      <c r="AL117" s="73">
        <f>previsi!T119</f>
        <v>1.8364202334630346</v>
      </c>
      <c r="AM117" s="73">
        <f t="shared" si="51"/>
        <v>0</v>
      </c>
      <c r="AN117" s="88">
        <f t="shared" si="71"/>
        <v>-1.8364202334630346</v>
      </c>
      <c r="AO117" s="74">
        <f t="shared" si="72"/>
        <v>4.3054708938837407E-4</v>
      </c>
      <c r="AP117" s="86">
        <f>previsi!V119</f>
        <v>1.7565758754863812</v>
      </c>
      <c r="AQ117" s="86">
        <f t="shared" si="52"/>
        <v>0</v>
      </c>
      <c r="AR117" s="87">
        <f t="shared" si="73"/>
        <v>-1.7565758754863812</v>
      </c>
      <c r="AS117" s="72">
        <f t="shared" si="74"/>
        <v>4.3054708938837407E-4</v>
      </c>
      <c r="AT117" s="73">
        <f>previsi!X119</f>
        <v>1.5968871595330738</v>
      </c>
      <c r="AU117" s="73">
        <f t="shared" si="53"/>
        <v>0</v>
      </c>
      <c r="AV117" s="88">
        <f t="shared" si="75"/>
        <v>-1.5968871595330738</v>
      </c>
      <c r="AW117" s="74">
        <f t="shared" si="76"/>
        <v>4.3054708938837407E-4</v>
      </c>
      <c r="AX117" s="86">
        <f t="shared" si="77"/>
        <v>20.52</v>
      </c>
      <c r="AY117" s="86">
        <f t="shared" si="78"/>
        <v>27</v>
      </c>
      <c r="AZ117" s="87">
        <f t="shared" si="79"/>
        <v>6.4800000000000058</v>
      </c>
      <c r="BA117" s="72">
        <f t="shared" si="80"/>
        <v>4.3054708938837407E-4</v>
      </c>
    </row>
    <row r="118" spans="1:53">
      <c r="A118" s="90" t="str">
        <f>previsi!A120</f>
        <v>NADINE JAPOMA</v>
      </c>
      <c r="B118" s="86">
        <f>previsi!B120</f>
        <v>6.2824902723735407</v>
      </c>
      <c r="C118" s="86">
        <f t="shared" si="81"/>
        <v>0</v>
      </c>
      <c r="D118" s="87">
        <f t="shared" si="54"/>
        <v>-6.2824902723735407</v>
      </c>
      <c r="E118" s="72">
        <f>previsi!C120</f>
        <v>1.4729242531707537E-3</v>
      </c>
      <c r="F118" s="73">
        <f>previsi!D120</f>
        <v>5.4630350194552539</v>
      </c>
      <c r="G118" s="73">
        <f t="shared" si="82"/>
        <v>19</v>
      </c>
      <c r="H118" s="88">
        <f t="shared" si="55"/>
        <v>13.536964980544745</v>
      </c>
      <c r="I118" s="74">
        <f t="shared" si="56"/>
        <v>1.4729242531707537E-3</v>
      </c>
      <c r="J118" s="86">
        <f>previsi!F120</f>
        <v>6.0093385214007791</v>
      </c>
      <c r="K118" s="86">
        <f t="shared" si="83"/>
        <v>15</v>
      </c>
      <c r="L118" s="87">
        <f t="shared" si="57"/>
        <v>8.9906614785992218</v>
      </c>
      <c r="M118" s="72">
        <f t="shared" si="58"/>
        <v>1.4729242531707537E-3</v>
      </c>
      <c r="N118" s="73">
        <f>previsi!H120</f>
        <v>5.7361867704280156</v>
      </c>
      <c r="O118" s="73">
        <f t="shared" si="45"/>
        <v>0</v>
      </c>
      <c r="P118" s="88">
        <f t="shared" si="59"/>
        <v>-5.7361867704280156</v>
      </c>
      <c r="Q118" s="74">
        <f t="shared" si="60"/>
        <v>1.4729242531707537E-3</v>
      </c>
      <c r="R118" s="86">
        <f>previsi!J120</f>
        <v>5.7361867704280156</v>
      </c>
      <c r="S118" s="86">
        <f t="shared" si="46"/>
        <v>0</v>
      </c>
      <c r="T118" s="87">
        <f t="shared" si="61"/>
        <v>-5.7361867704280156</v>
      </c>
      <c r="U118" s="72">
        <f t="shared" si="62"/>
        <v>1.4729242531707537E-3</v>
      </c>
      <c r="V118" s="73">
        <f>previsi!L120</f>
        <v>5.7361867704280156</v>
      </c>
      <c r="W118" s="73">
        <f t="shared" si="47"/>
        <v>0</v>
      </c>
      <c r="X118" s="88">
        <f t="shared" si="63"/>
        <v>-5.7361867704280156</v>
      </c>
      <c r="Y118" s="74">
        <f t="shared" si="64"/>
        <v>1.4729242531707537E-3</v>
      </c>
      <c r="Z118" s="86">
        <f>previsi!N120</f>
        <v>6.0093385214007791</v>
      </c>
      <c r="AA118" s="86">
        <f t="shared" si="48"/>
        <v>0</v>
      </c>
      <c r="AB118" s="87">
        <f t="shared" si="65"/>
        <v>-6.0093385214007791</v>
      </c>
      <c r="AC118" s="72">
        <f t="shared" si="66"/>
        <v>1.4729242531707537E-3</v>
      </c>
      <c r="AD118" s="73">
        <f>previsi!P120</f>
        <v>6.0093385214007791</v>
      </c>
      <c r="AE118" s="73">
        <f t="shared" si="49"/>
        <v>0</v>
      </c>
      <c r="AF118" s="88">
        <f t="shared" si="67"/>
        <v>-6.0093385214007791</v>
      </c>
      <c r="AG118" s="74">
        <f t="shared" si="68"/>
        <v>1.4729242531707537E-3</v>
      </c>
      <c r="AH118" s="86">
        <f>previsi!R120</f>
        <v>5.4630350194552539</v>
      </c>
      <c r="AI118" s="86">
        <f t="shared" si="50"/>
        <v>0</v>
      </c>
      <c r="AJ118" s="87">
        <f t="shared" si="69"/>
        <v>-5.4630350194552539</v>
      </c>
      <c r="AK118" s="72">
        <f t="shared" si="70"/>
        <v>1.4729242531707537E-3</v>
      </c>
      <c r="AL118" s="73">
        <f>previsi!T120</f>
        <v>6.2824902723735407</v>
      </c>
      <c r="AM118" s="73">
        <f t="shared" si="51"/>
        <v>0</v>
      </c>
      <c r="AN118" s="88">
        <f t="shared" si="71"/>
        <v>-6.2824902723735407</v>
      </c>
      <c r="AO118" s="74">
        <f t="shared" si="72"/>
        <v>1.4729242531707537E-3</v>
      </c>
      <c r="AP118" s="86">
        <f>previsi!V120</f>
        <v>6.0093385214007791</v>
      </c>
      <c r="AQ118" s="86">
        <f t="shared" si="52"/>
        <v>0</v>
      </c>
      <c r="AR118" s="87">
        <f t="shared" si="73"/>
        <v>-6.0093385214007791</v>
      </c>
      <c r="AS118" s="72">
        <f t="shared" si="74"/>
        <v>1.4729242531707537E-3</v>
      </c>
      <c r="AT118" s="73">
        <f>previsi!X120</f>
        <v>5.4630350194552539</v>
      </c>
      <c r="AU118" s="73">
        <f t="shared" si="53"/>
        <v>0</v>
      </c>
      <c r="AV118" s="88">
        <f t="shared" si="75"/>
        <v>-5.4630350194552539</v>
      </c>
      <c r="AW118" s="74">
        <f t="shared" si="76"/>
        <v>1.4729242531707537E-3</v>
      </c>
      <c r="AX118" s="86">
        <f t="shared" si="77"/>
        <v>70.2</v>
      </c>
      <c r="AY118" s="86">
        <f t="shared" si="78"/>
        <v>34</v>
      </c>
      <c r="AZ118" s="87">
        <f t="shared" si="79"/>
        <v>-36.200000000000003</v>
      </c>
      <c r="BA118" s="72">
        <f t="shared" si="80"/>
        <v>1.4729242531707537E-3</v>
      </c>
    </row>
    <row r="119" spans="1:53">
      <c r="A119" s="99" t="str">
        <f>previsi!A121</f>
        <v>NDE SERGE</v>
      </c>
      <c r="B119" s="86">
        <f>previsi!B121</f>
        <v>4.7360311284046688</v>
      </c>
      <c r="C119" s="86">
        <f t="shared" si="81"/>
        <v>0</v>
      </c>
      <c r="D119" s="87">
        <f t="shared" si="54"/>
        <v>-4.7360311284046688</v>
      </c>
      <c r="E119" s="72">
        <f>previsi!C121</f>
        <v>1.1103582831594912E-3</v>
      </c>
      <c r="F119" s="73">
        <f>previsi!D121</f>
        <v>4.1182879377431911</v>
      </c>
      <c r="G119" s="73">
        <f t="shared" si="82"/>
        <v>0</v>
      </c>
      <c r="H119" s="88">
        <f t="shared" si="55"/>
        <v>-4.1182879377431911</v>
      </c>
      <c r="I119" s="74">
        <f t="shared" si="56"/>
        <v>1.1103582831594912E-3</v>
      </c>
      <c r="J119" s="86">
        <f>previsi!F121</f>
        <v>4.5301167315175102</v>
      </c>
      <c r="K119" s="86">
        <f t="shared" si="83"/>
        <v>0</v>
      </c>
      <c r="L119" s="87">
        <f t="shared" si="57"/>
        <v>-4.5301167315175102</v>
      </c>
      <c r="M119" s="72">
        <f t="shared" si="58"/>
        <v>1.1103582831594912E-3</v>
      </c>
      <c r="N119" s="73">
        <f>previsi!H121</f>
        <v>4.3242023346303498</v>
      </c>
      <c r="O119" s="73">
        <f t="shared" si="45"/>
        <v>0</v>
      </c>
      <c r="P119" s="88">
        <f t="shared" si="59"/>
        <v>-4.3242023346303498</v>
      </c>
      <c r="Q119" s="74">
        <f t="shared" si="60"/>
        <v>1.1103582831594912E-3</v>
      </c>
      <c r="R119" s="86">
        <f>previsi!J121</f>
        <v>4.3242023346303498</v>
      </c>
      <c r="S119" s="86">
        <f t="shared" si="46"/>
        <v>0</v>
      </c>
      <c r="T119" s="87">
        <f t="shared" si="61"/>
        <v>-4.3242023346303498</v>
      </c>
      <c r="U119" s="72">
        <f t="shared" si="62"/>
        <v>1.1103582831594912E-3</v>
      </c>
      <c r="V119" s="73">
        <f>previsi!L121</f>
        <v>4.3242023346303498</v>
      </c>
      <c r="W119" s="73">
        <f t="shared" si="47"/>
        <v>0</v>
      </c>
      <c r="X119" s="88">
        <f t="shared" si="63"/>
        <v>-4.3242023346303498</v>
      </c>
      <c r="Y119" s="74">
        <f t="shared" si="64"/>
        <v>1.1103582831594912E-3</v>
      </c>
      <c r="Z119" s="86">
        <f>previsi!N121</f>
        <v>4.5301167315175102</v>
      </c>
      <c r="AA119" s="86">
        <f t="shared" si="48"/>
        <v>0</v>
      </c>
      <c r="AB119" s="87">
        <f t="shared" si="65"/>
        <v>-4.5301167315175102</v>
      </c>
      <c r="AC119" s="72">
        <f t="shared" si="66"/>
        <v>1.1103582831594912E-3</v>
      </c>
      <c r="AD119" s="73">
        <f>previsi!P121</f>
        <v>4.5301167315175102</v>
      </c>
      <c r="AE119" s="73">
        <f t="shared" si="49"/>
        <v>0</v>
      </c>
      <c r="AF119" s="88">
        <f t="shared" si="67"/>
        <v>-4.5301167315175102</v>
      </c>
      <c r="AG119" s="74">
        <f t="shared" si="68"/>
        <v>1.1103582831594912E-3</v>
      </c>
      <c r="AH119" s="86">
        <f>previsi!R121</f>
        <v>4.1182879377431911</v>
      </c>
      <c r="AI119" s="86">
        <f t="shared" si="50"/>
        <v>0</v>
      </c>
      <c r="AJ119" s="87">
        <f t="shared" si="69"/>
        <v>-4.1182879377431911</v>
      </c>
      <c r="AK119" s="72">
        <f t="shared" si="70"/>
        <v>1.1103582831594912E-3</v>
      </c>
      <c r="AL119" s="73">
        <f>previsi!T121</f>
        <v>4.7360311284046688</v>
      </c>
      <c r="AM119" s="73">
        <f t="shared" si="51"/>
        <v>0</v>
      </c>
      <c r="AN119" s="88">
        <f t="shared" si="71"/>
        <v>-4.7360311284046688</v>
      </c>
      <c r="AO119" s="74">
        <f t="shared" si="72"/>
        <v>1.1103582831594912E-3</v>
      </c>
      <c r="AP119" s="86">
        <f>previsi!V121</f>
        <v>4.5301167315175102</v>
      </c>
      <c r="AQ119" s="86">
        <f t="shared" si="52"/>
        <v>0</v>
      </c>
      <c r="AR119" s="87">
        <f t="shared" si="73"/>
        <v>-4.5301167315175102</v>
      </c>
      <c r="AS119" s="72">
        <f t="shared" si="74"/>
        <v>1.1103582831594912E-3</v>
      </c>
      <c r="AT119" s="73">
        <f>previsi!X121</f>
        <v>4.1182879377431911</v>
      </c>
      <c r="AU119" s="73">
        <f t="shared" si="53"/>
        <v>0</v>
      </c>
      <c r="AV119" s="88">
        <f t="shared" si="75"/>
        <v>-4.1182879377431911</v>
      </c>
      <c r="AW119" s="74">
        <f t="shared" si="76"/>
        <v>1.1103582831594912E-3</v>
      </c>
      <c r="AX119" s="86">
        <f t="shared" si="77"/>
        <v>52.919999999999995</v>
      </c>
      <c r="AY119" s="86">
        <f t="shared" si="78"/>
        <v>0</v>
      </c>
      <c r="AZ119" s="87">
        <f t="shared" si="79"/>
        <v>-52.919999999999995</v>
      </c>
      <c r="BA119" s="72">
        <f t="shared" si="80"/>
        <v>1.1103582831594912E-3</v>
      </c>
    </row>
    <row r="120" spans="1:53">
      <c r="A120" s="96" t="str">
        <f>previsi!A122</f>
        <v>NGANNE PASCAL</v>
      </c>
      <c r="B120" s="86">
        <f>previsi!B122</f>
        <v>14.014785992217897</v>
      </c>
      <c r="C120" s="86">
        <f t="shared" si="81"/>
        <v>17.5</v>
      </c>
      <c r="D120" s="87">
        <f t="shared" si="54"/>
        <v>3.485214007782103</v>
      </c>
      <c r="E120" s="72">
        <f>previsi!C122</f>
        <v>3.2857541032270655E-3</v>
      </c>
      <c r="F120" s="73">
        <f>previsi!D122</f>
        <v>12.186770428015564</v>
      </c>
      <c r="G120" s="73">
        <f t="shared" si="82"/>
        <v>10</v>
      </c>
      <c r="H120" s="88">
        <f t="shared" si="55"/>
        <v>-2.1867704280155635</v>
      </c>
      <c r="I120" s="74">
        <f t="shared" si="56"/>
        <v>3.2857541032270655E-3</v>
      </c>
      <c r="J120" s="86">
        <f>previsi!F122</f>
        <v>13.405447470817119</v>
      </c>
      <c r="K120" s="86">
        <f t="shared" si="83"/>
        <v>5</v>
      </c>
      <c r="L120" s="87">
        <f t="shared" si="57"/>
        <v>-8.4054474708171192</v>
      </c>
      <c r="M120" s="72">
        <f t="shared" si="58"/>
        <v>3.2857541032270655E-3</v>
      </c>
      <c r="N120" s="73">
        <f>previsi!H122</f>
        <v>12.796108949416341</v>
      </c>
      <c r="O120" s="73">
        <f t="shared" si="45"/>
        <v>0</v>
      </c>
      <c r="P120" s="88">
        <f t="shared" si="59"/>
        <v>-12.796108949416341</v>
      </c>
      <c r="Q120" s="74">
        <f t="shared" si="60"/>
        <v>3.2857541032270655E-3</v>
      </c>
      <c r="R120" s="86">
        <f>previsi!J122</f>
        <v>12.796108949416341</v>
      </c>
      <c r="S120" s="86">
        <f t="shared" si="46"/>
        <v>0</v>
      </c>
      <c r="T120" s="87">
        <f t="shared" si="61"/>
        <v>-12.796108949416341</v>
      </c>
      <c r="U120" s="72">
        <f t="shared" si="62"/>
        <v>3.2857541032270655E-3</v>
      </c>
      <c r="V120" s="73">
        <f>previsi!L122</f>
        <v>12.796108949416341</v>
      </c>
      <c r="W120" s="73">
        <f t="shared" si="47"/>
        <v>0</v>
      </c>
      <c r="X120" s="88">
        <f t="shared" si="63"/>
        <v>-12.796108949416341</v>
      </c>
      <c r="Y120" s="74">
        <f t="shared" si="64"/>
        <v>3.2857541032270655E-3</v>
      </c>
      <c r="Z120" s="86">
        <f>previsi!N122</f>
        <v>13.405447470817119</v>
      </c>
      <c r="AA120" s="86">
        <f t="shared" si="48"/>
        <v>0</v>
      </c>
      <c r="AB120" s="87">
        <f t="shared" si="65"/>
        <v>-13.405447470817119</v>
      </c>
      <c r="AC120" s="72">
        <f t="shared" si="66"/>
        <v>3.2857541032270655E-3</v>
      </c>
      <c r="AD120" s="73">
        <f>previsi!P122</f>
        <v>13.405447470817119</v>
      </c>
      <c r="AE120" s="73">
        <f t="shared" si="49"/>
        <v>0</v>
      </c>
      <c r="AF120" s="88">
        <f t="shared" si="67"/>
        <v>-13.405447470817119</v>
      </c>
      <c r="AG120" s="74">
        <f t="shared" si="68"/>
        <v>3.2857541032270655E-3</v>
      </c>
      <c r="AH120" s="86">
        <f>previsi!R122</f>
        <v>12.186770428015564</v>
      </c>
      <c r="AI120" s="86">
        <f t="shared" si="50"/>
        <v>0</v>
      </c>
      <c r="AJ120" s="87">
        <f t="shared" si="69"/>
        <v>-12.186770428015564</v>
      </c>
      <c r="AK120" s="72">
        <f t="shared" si="70"/>
        <v>3.2857541032270655E-3</v>
      </c>
      <c r="AL120" s="73">
        <f>previsi!T122</f>
        <v>14.014785992217897</v>
      </c>
      <c r="AM120" s="73">
        <f t="shared" si="51"/>
        <v>0</v>
      </c>
      <c r="AN120" s="88">
        <f t="shared" si="71"/>
        <v>-14.014785992217897</v>
      </c>
      <c r="AO120" s="74">
        <f t="shared" si="72"/>
        <v>3.2857541032270655E-3</v>
      </c>
      <c r="AP120" s="86">
        <f>previsi!V122</f>
        <v>13.405447470817119</v>
      </c>
      <c r="AQ120" s="86">
        <f t="shared" si="52"/>
        <v>0</v>
      </c>
      <c r="AR120" s="87">
        <f t="shared" si="73"/>
        <v>-13.405447470817119</v>
      </c>
      <c r="AS120" s="72">
        <f t="shared" si="74"/>
        <v>3.2857541032270655E-3</v>
      </c>
      <c r="AT120" s="73">
        <f>previsi!X122</f>
        <v>12.186770428015564</v>
      </c>
      <c r="AU120" s="73">
        <f t="shared" si="53"/>
        <v>0</v>
      </c>
      <c r="AV120" s="88">
        <f t="shared" si="75"/>
        <v>-12.186770428015564</v>
      </c>
      <c r="AW120" s="74">
        <f t="shared" si="76"/>
        <v>3.2857541032270655E-3</v>
      </c>
      <c r="AX120" s="86">
        <f t="shared" si="77"/>
        <v>156.6</v>
      </c>
      <c r="AY120" s="86">
        <f t="shared" si="78"/>
        <v>32.5</v>
      </c>
      <c r="AZ120" s="87">
        <f t="shared" si="79"/>
        <v>-124.1</v>
      </c>
      <c r="BA120" s="72">
        <f t="shared" si="80"/>
        <v>3.2857541032270655E-3</v>
      </c>
    </row>
    <row r="121" spans="1:53">
      <c r="A121" s="99" t="str">
        <f>previsi!A123</f>
        <v>NGANWA SIMPLICE</v>
      </c>
      <c r="B121" s="86">
        <f>previsi!B123</f>
        <v>26.579766536964975</v>
      </c>
      <c r="C121" s="86">
        <f t="shared" si="81"/>
        <v>0</v>
      </c>
      <c r="D121" s="87">
        <f t="shared" si="54"/>
        <v>-26.579766536964975</v>
      </c>
      <c r="E121" s="72">
        <f>previsi!C123</f>
        <v>6.231602609568572E-3</v>
      </c>
      <c r="F121" s="73">
        <f>previsi!D123</f>
        <v>23.112840466926066</v>
      </c>
      <c r="G121" s="73">
        <f t="shared" si="82"/>
        <v>0</v>
      </c>
      <c r="H121" s="88">
        <f t="shared" si="55"/>
        <v>-23.112840466926066</v>
      </c>
      <c r="I121" s="74">
        <f t="shared" si="56"/>
        <v>6.231602609568572E-3</v>
      </c>
      <c r="J121" s="86">
        <f>previsi!F123</f>
        <v>25.424124513618672</v>
      </c>
      <c r="K121" s="86">
        <f t="shared" si="83"/>
        <v>0</v>
      </c>
      <c r="L121" s="87">
        <f t="shared" si="57"/>
        <v>-25.424124513618672</v>
      </c>
      <c r="M121" s="72">
        <f t="shared" si="58"/>
        <v>6.231602609568572E-3</v>
      </c>
      <c r="N121" s="73">
        <f>previsi!H123</f>
        <v>24.268482490272369</v>
      </c>
      <c r="O121" s="73">
        <f t="shared" si="45"/>
        <v>0</v>
      </c>
      <c r="P121" s="88">
        <f t="shared" si="59"/>
        <v>-24.268482490272369</v>
      </c>
      <c r="Q121" s="74">
        <f t="shared" si="60"/>
        <v>6.231602609568572E-3</v>
      </c>
      <c r="R121" s="86">
        <f>previsi!J123</f>
        <v>24.268482490272369</v>
      </c>
      <c r="S121" s="86">
        <f t="shared" si="46"/>
        <v>0</v>
      </c>
      <c r="T121" s="87">
        <f t="shared" si="61"/>
        <v>-24.268482490272369</v>
      </c>
      <c r="U121" s="72">
        <f t="shared" si="62"/>
        <v>6.231602609568572E-3</v>
      </c>
      <c r="V121" s="73">
        <f>previsi!L123</f>
        <v>24.268482490272369</v>
      </c>
      <c r="W121" s="73">
        <f t="shared" si="47"/>
        <v>0</v>
      </c>
      <c r="X121" s="88">
        <f t="shared" si="63"/>
        <v>-24.268482490272369</v>
      </c>
      <c r="Y121" s="74">
        <f t="shared" si="64"/>
        <v>6.231602609568572E-3</v>
      </c>
      <c r="Z121" s="86">
        <f>previsi!N123</f>
        <v>25.424124513618672</v>
      </c>
      <c r="AA121" s="86">
        <f t="shared" si="48"/>
        <v>0</v>
      </c>
      <c r="AB121" s="87">
        <f t="shared" si="65"/>
        <v>-25.424124513618672</v>
      </c>
      <c r="AC121" s="72">
        <f t="shared" si="66"/>
        <v>6.231602609568572E-3</v>
      </c>
      <c r="AD121" s="73">
        <f>previsi!P123</f>
        <v>25.424124513618672</v>
      </c>
      <c r="AE121" s="73">
        <f t="shared" si="49"/>
        <v>0</v>
      </c>
      <c r="AF121" s="88">
        <f t="shared" si="67"/>
        <v>-25.424124513618672</v>
      </c>
      <c r="AG121" s="74">
        <f t="shared" si="68"/>
        <v>6.231602609568572E-3</v>
      </c>
      <c r="AH121" s="86">
        <f>previsi!R123</f>
        <v>23.112840466926066</v>
      </c>
      <c r="AI121" s="86">
        <f t="shared" si="50"/>
        <v>0</v>
      </c>
      <c r="AJ121" s="87">
        <f t="shared" si="69"/>
        <v>-23.112840466926066</v>
      </c>
      <c r="AK121" s="72">
        <f t="shared" si="70"/>
        <v>6.231602609568572E-3</v>
      </c>
      <c r="AL121" s="73">
        <f>previsi!T123</f>
        <v>26.579766536964975</v>
      </c>
      <c r="AM121" s="73">
        <f t="shared" si="51"/>
        <v>0</v>
      </c>
      <c r="AN121" s="88">
        <f t="shared" si="71"/>
        <v>-26.579766536964975</v>
      </c>
      <c r="AO121" s="74">
        <f t="shared" si="72"/>
        <v>6.231602609568572E-3</v>
      </c>
      <c r="AP121" s="86">
        <f>previsi!V123</f>
        <v>25.424124513618672</v>
      </c>
      <c r="AQ121" s="86">
        <f t="shared" si="52"/>
        <v>0</v>
      </c>
      <c r="AR121" s="87">
        <f t="shared" si="73"/>
        <v>-25.424124513618672</v>
      </c>
      <c r="AS121" s="72">
        <f t="shared" si="74"/>
        <v>6.231602609568572E-3</v>
      </c>
      <c r="AT121" s="73">
        <f>previsi!X123</f>
        <v>23.112840466926066</v>
      </c>
      <c r="AU121" s="73">
        <f t="shared" si="53"/>
        <v>0</v>
      </c>
      <c r="AV121" s="88">
        <f t="shared" si="75"/>
        <v>-23.112840466926066</v>
      </c>
      <c r="AW121" s="74">
        <f t="shared" si="76"/>
        <v>6.231602609568572E-3</v>
      </c>
      <c r="AX121" s="86">
        <f t="shared" si="77"/>
        <v>296.99999999999989</v>
      </c>
      <c r="AY121" s="86">
        <f t="shared" si="78"/>
        <v>0</v>
      </c>
      <c r="AZ121" s="87">
        <f t="shared" si="79"/>
        <v>-296.99999999999989</v>
      </c>
      <c r="BA121" s="72">
        <f t="shared" si="80"/>
        <v>6.231602609568572E-3</v>
      </c>
    </row>
    <row r="122" spans="1:53">
      <c r="A122" s="99" t="str">
        <f>previsi!A124</f>
        <v>NGONGANG</v>
      </c>
      <c r="B122" s="86">
        <f>previsi!B124</f>
        <v>1.6431128404669257</v>
      </c>
      <c r="C122" s="86">
        <f t="shared" si="81"/>
        <v>5</v>
      </c>
      <c r="D122" s="87">
        <f t="shared" si="54"/>
        <v>3.3568871595330743</v>
      </c>
      <c r="E122" s="72">
        <f>previsi!C124</f>
        <v>3.8522634313696628E-4</v>
      </c>
      <c r="F122" s="73">
        <f>previsi!D124</f>
        <v>1.428793774319066</v>
      </c>
      <c r="G122" s="73">
        <f t="shared" si="82"/>
        <v>0</v>
      </c>
      <c r="H122" s="88">
        <f t="shared" si="55"/>
        <v>-1.428793774319066</v>
      </c>
      <c r="I122" s="74">
        <f t="shared" si="56"/>
        <v>3.8522634313696628E-4</v>
      </c>
      <c r="J122" s="86">
        <f>previsi!F124</f>
        <v>1.5716731517509726</v>
      </c>
      <c r="K122" s="86">
        <f t="shared" si="83"/>
        <v>0</v>
      </c>
      <c r="L122" s="87">
        <f t="shared" si="57"/>
        <v>-1.5716731517509726</v>
      </c>
      <c r="M122" s="72">
        <f t="shared" si="58"/>
        <v>3.8522634313696628E-4</v>
      </c>
      <c r="N122" s="73">
        <f>previsi!H124</f>
        <v>1.5002334630350191</v>
      </c>
      <c r="O122" s="73">
        <f t="shared" si="45"/>
        <v>0</v>
      </c>
      <c r="P122" s="88">
        <f t="shared" si="59"/>
        <v>-1.5002334630350191</v>
      </c>
      <c r="Q122" s="74">
        <f t="shared" si="60"/>
        <v>3.8522634313696628E-4</v>
      </c>
      <c r="R122" s="86">
        <f>previsi!J124</f>
        <v>1.5002334630350191</v>
      </c>
      <c r="S122" s="86">
        <f t="shared" si="46"/>
        <v>0</v>
      </c>
      <c r="T122" s="87">
        <f t="shared" si="61"/>
        <v>-1.5002334630350191</v>
      </c>
      <c r="U122" s="72">
        <f t="shared" si="62"/>
        <v>3.8522634313696628E-4</v>
      </c>
      <c r="V122" s="73">
        <f>previsi!L124</f>
        <v>1.5002334630350191</v>
      </c>
      <c r="W122" s="73">
        <f t="shared" si="47"/>
        <v>0</v>
      </c>
      <c r="X122" s="88">
        <f t="shared" si="63"/>
        <v>-1.5002334630350191</v>
      </c>
      <c r="Y122" s="74">
        <f t="shared" si="64"/>
        <v>3.8522634313696628E-4</v>
      </c>
      <c r="Z122" s="86">
        <f>previsi!N124</f>
        <v>1.5716731517509726</v>
      </c>
      <c r="AA122" s="86">
        <f t="shared" si="48"/>
        <v>0</v>
      </c>
      <c r="AB122" s="87">
        <f t="shared" si="65"/>
        <v>-1.5716731517509726</v>
      </c>
      <c r="AC122" s="72">
        <f t="shared" si="66"/>
        <v>3.8522634313696628E-4</v>
      </c>
      <c r="AD122" s="73">
        <f>previsi!P124</f>
        <v>1.5716731517509726</v>
      </c>
      <c r="AE122" s="73">
        <f t="shared" si="49"/>
        <v>0</v>
      </c>
      <c r="AF122" s="88">
        <f t="shared" si="67"/>
        <v>-1.5716731517509726</v>
      </c>
      <c r="AG122" s="74">
        <f t="shared" si="68"/>
        <v>3.8522634313696628E-4</v>
      </c>
      <c r="AH122" s="86">
        <f>previsi!R124</f>
        <v>1.428793774319066</v>
      </c>
      <c r="AI122" s="86">
        <f t="shared" si="50"/>
        <v>0</v>
      </c>
      <c r="AJ122" s="87">
        <f t="shared" si="69"/>
        <v>-1.428793774319066</v>
      </c>
      <c r="AK122" s="72">
        <f t="shared" si="70"/>
        <v>3.8522634313696628E-4</v>
      </c>
      <c r="AL122" s="73">
        <f>previsi!T124</f>
        <v>1.6431128404669257</v>
      </c>
      <c r="AM122" s="73">
        <f t="shared" si="51"/>
        <v>0</v>
      </c>
      <c r="AN122" s="88">
        <f t="shared" si="71"/>
        <v>-1.6431128404669257</v>
      </c>
      <c r="AO122" s="74">
        <f t="shared" si="72"/>
        <v>3.8522634313696628E-4</v>
      </c>
      <c r="AP122" s="86">
        <f>previsi!V124</f>
        <v>1.5716731517509726</v>
      </c>
      <c r="AQ122" s="86">
        <f t="shared" si="52"/>
        <v>0</v>
      </c>
      <c r="AR122" s="87">
        <f t="shared" si="73"/>
        <v>-1.5716731517509726</v>
      </c>
      <c r="AS122" s="72">
        <f t="shared" si="74"/>
        <v>3.8522634313696628E-4</v>
      </c>
      <c r="AT122" s="73">
        <f>previsi!X124</f>
        <v>1.428793774319066</v>
      </c>
      <c r="AU122" s="73">
        <f t="shared" si="53"/>
        <v>0</v>
      </c>
      <c r="AV122" s="88">
        <f t="shared" si="75"/>
        <v>-1.428793774319066</v>
      </c>
      <c r="AW122" s="74">
        <f t="shared" si="76"/>
        <v>3.8522634313696628E-4</v>
      </c>
      <c r="AX122" s="86">
        <f t="shared" si="77"/>
        <v>18.359999999999996</v>
      </c>
      <c r="AY122" s="86">
        <f t="shared" si="78"/>
        <v>5</v>
      </c>
      <c r="AZ122" s="87">
        <f t="shared" si="79"/>
        <v>-13.359999999999996</v>
      </c>
      <c r="BA122" s="72">
        <f t="shared" si="80"/>
        <v>3.8522634313696628E-4</v>
      </c>
    </row>
    <row r="123" spans="1:53">
      <c r="A123" s="96" t="str">
        <f>previsi!A125</f>
        <v>NGOUAGNIA FOLE SERGE</v>
      </c>
      <c r="B123" s="86">
        <f>previsi!B125</f>
        <v>23.19688715953307</v>
      </c>
      <c r="C123" s="86">
        <f t="shared" si="81"/>
        <v>23.8</v>
      </c>
      <c r="D123" s="87">
        <f t="shared" si="54"/>
        <v>0.60311284046693103</v>
      </c>
      <c r="E123" s="72">
        <f>previsi!C125</f>
        <v>5.4384895501689359E-3</v>
      </c>
      <c r="F123" s="73">
        <f>previsi!D125</f>
        <v>20.171206225680933</v>
      </c>
      <c r="G123" s="73">
        <f t="shared" si="82"/>
        <v>33.5</v>
      </c>
      <c r="H123" s="88">
        <f t="shared" si="55"/>
        <v>13.328793774319067</v>
      </c>
      <c r="I123" s="74">
        <f t="shared" si="56"/>
        <v>5.4384895501689359E-3</v>
      </c>
      <c r="J123" s="86">
        <f>previsi!F125</f>
        <v>22.188326848249027</v>
      </c>
      <c r="K123" s="86">
        <f t="shared" si="83"/>
        <v>15</v>
      </c>
      <c r="L123" s="87">
        <f t="shared" si="57"/>
        <v>-7.1883268482490266</v>
      </c>
      <c r="M123" s="72">
        <f t="shared" si="58"/>
        <v>5.4384895501689359E-3</v>
      </c>
      <c r="N123" s="73">
        <f>previsi!H125</f>
        <v>21.179766536964976</v>
      </c>
      <c r="O123" s="73">
        <f t="shared" si="45"/>
        <v>0</v>
      </c>
      <c r="P123" s="88">
        <f t="shared" si="59"/>
        <v>-21.179766536964976</v>
      </c>
      <c r="Q123" s="74">
        <f t="shared" si="60"/>
        <v>5.4384895501689359E-3</v>
      </c>
      <c r="R123" s="86">
        <f>previsi!J125</f>
        <v>21.179766536964976</v>
      </c>
      <c r="S123" s="86">
        <f t="shared" si="46"/>
        <v>0</v>
      </c>
      <c r="T123" s="87">
        <f t="shared" si="61"/>
        <v>-21.179766536964976</v>
      </c>
      <c r="U123" s="72">
        <f t="shared" si="62"/>
        <v>5.4384895501689359E-3</v>
      </c>
      <c r="V123" s="73">
        <f>previsi!L125</f>
        <v>21.179766536964976</v>
      </c>
      <c r="W123" s="73">
        <f t="shared" si="47"/>
        <v>0</v>
      </c>
      <c r="X123" s="88">
        <f t="shared" si="63"/>
        <v>-21.179766536964976</v>
      </c>
      <c r="Y123" s="74">
        <f t="shared" si="64"/>
        <v>5.4384895501689359E-3</v>
      </c>
      <c r="Z123" s="86">
        <f>previsi!N125</f>
        <v>22.188326848249027</v>
      </c>
      <c r="AA123" s="86">
        <f t="shared" si="48"/>
        <v>0</v>
      </c>
      <c r="AB123" s="87">
        <f t="shared" si="65"/>
        <v>-22.188326848249027</v>
      </c>
      <c r="AC123" s="72">
        <f t="shared" si="66"/>
        <v>5.4384895501689359E-3</v>
      </c>
      <c r="AD123" s="73">
        <f>previsi!P125</f>
        <v>22.188326848249027</v>
      </c>
      <c r="AE123" s="73">
        <f t="shared" si="49"/>
        <v>0</v>
      </c>
      <c r="AF123" s="88">
        <f t="shared" si="67"/>
        <v>-22.188326848249027</v>
      </c>
      <c r="AG123" s="74">
        <f t="shared" si="68"/>
        <v>5.4384895501689359E-3</v>
      </c>
      <c r="AH123" s="86">
        <f>previsi!R125</f>
        <v>20.171206225680933</v>
      </c>
      <c r="AI123" s="86">
        <f t="shared" si="50"/>
        <v>0</v>
      </c>
      <c r="AJ123" s="87">
        <f t="shared" si="69"/>
        <v>-20.171206225680933</v>
      </c>
      <c r="AK123" s="72">
        <f t="shared" si="70"/>
        <v>5.4384895501689359E-3</v>
      </c>
      <c r="AL123" s="73">
        <f>previsi!T125</f>
        <v>23.19688715953307</v>
      </c>
      <c r="AM123" s="73">
        <f t="shared" si="51"/>
        <v>0</v>
      </c>
      <c r="AN123" s="88">
        <f t="shared" si="71"/>
        <v>-23.19688715953307</v>
      </c>
      <c r="AO123" s="74">
        <f t="shared" si="72"/>
        <v>5.4384895501689359E-3</v>
      </c>
      <c r="AP123" s="86">
        <f>previsi!V125</f>
        <v>22.188326848249027</v>
      </c>
      <c r="AQ123" s="86">
        <f t="shared" si="52"/>
        <v>0</v>
      </c>
      <c r="AR123" s="87">
        <f t="shared" si="73"/>
        <v>-22.188326848249027</v>
      </c>
      <c r="AS123" s="72">
        <f t="shared" si="74"/>
        <v>5.4384895501689359E-3</v>
      </c>
      <c r="AT123" s="73">
        <f>previsi!X125</f>
        <v>20.171206225680933</v>
      </c>
      <c r="AU123" s="73">
        <f t="shared" si="53"/>
        <v>0</v>
      </c>
      <c r="AV123" s="88">
        <f t="shared" si="75"/>
        <v>-20.171206225680933</v>
      </c>
      <c r="AW123" s="74">
        <f t="shared" si="76"/>
        <v>5.4384895501689359E-3</v>
      </c>
      <c r="AX123" s="86">
        <f t="shared" si="77"/>
        <v>259.2</v>
      </c>
      <c r="AY123" s="86">
        <f t="shared" si="78"/>
        <v>72.3</v>
      </c>
      <c r="AZ123" s="87">
        <f t="shared" si="79"/>
        <v>-186.89999999999998</v>
      </c>
      <c r="BA123" s="72">
        <f t="shared" si="80"/>
        <v>5.4384895501689359E-3</v>
      </c>
    </row>
    <row r="124" spans="1:53">
      <c r="A124" s="99" t="str">
        <f>previsi!A126</f>
        <v>NGOUMTSA APPOLINAIRE</v>
      </c>
      <c r="B124" s="86">
        <f>previsi!B126</f>
        <v>9.4237354085603116</v>
      </c>
      <c r="C124" s="86">
        <f t="shared" si="81"/>
        <v>1.25</v>
      </c>
      <c r="D124" s="87">
        <f t="shared" si="54"/>
        <v>-8.1737354085603116</v>
      </c>
      <c r="E124" s="72">
        <f>previsi!C126</f>
        <v>2.2093863797561304E-3</v>
      </c>
      <c r="F124" s="73">
        <f>previsi!D126</f>
        <v>8.1945525291828805</v>
      </c>
      <c r="G124" s="73">
        <f t="shared" si="82"/>
        <v>0</v>
      </c>
      <c r="H124" s="88">
        <f t="shared" si="55"/>
        <v>-8.1945525291828805</v>
      </c>
      <c r="I124" s="74">
        <f t="shared" si="56"/>
        <v>2.2093863797561304E-3</v>
      </c>
      <c r="J124" s="86">
        <f>previsi!F126</f>
        <v>9.0140077821011673</v>
      </c>
      <c r="K124" s="86">
        <f t="shared" si="83"/>
        <v>0</v>
      </c>
      <c r="L124" s="87">
        <f t="shared" si="57"/>
        <v>-9.0140077821011673</v>
      </c>
      <c r="M124" s="72">
        <f t="shared" si="58"/>
        <v>2.2093863797561304E-3</v>
      </c>
      <c r="N124" s="73">
        <f>previsi!H126</f>
        <v>8.604280155642023</v>
      </c>
      <c r="O124" s="73">
        <f t="shared" si="45"/>
        <v>0</v>
      </c>
      <c r="P124" s="88">
        <f t="shared" si="59"/>
        <v>-8.604280155642023</v>
      </c>
      <c r="Q124" s="74">
        <f t="shared" si="60"/>
        <v>2.2093863797561304E-3</v>
      </c>
      <c r="R124" s="86">
        <f>previsi!J126</f>
        <v>8.604280155642023</v>
      </c>
      <c r="S124" s="86">
        <f t="shared" si="46"/>
        <v>0</v>
      </c>
      <c r="T124" s="87">
        <f t="shared" si="61"/>
        <v>-8.604280155642023</v>
      </c>
      <c r="U124" s="72">
        <f t="shared" si="62"/>
        <v>2.2093863797561304E-3</v>
      </c>
      <c r="V124" s="73">
        <f>previsi!L126</f>
        <v>8.604280155642023</v>
      </c>
      <c r="W124" s="73">
        <f t="shared" si="47"/>
        <v>0</v>
      </c>
      <c r="X124" s="88">
        <f t="shared" si="63"/>
        <v>-8.604280155642023</v>
      </c>
      <c r="Y124" s="74">
        <f t="shared" si="64"/>
        <v>2.2093863797561304E-3</v>
      </c>
      <c r="Z124" s="86">
        <f>previsi!N126</f>
        <v>9.0140077821011673</v>
      </c>
      <c r="AA124" s="86">
        <f t="shared" si="48"/>
        <v>0</v>
      </c>
      <c r="AB124" s="87">
        <f t="shared" si="65"/>
        <v>-9.0140077821011673</v>
      </c>
      <c r="AC124" s="72">
        <f t="shared" si="66"/>
        <v>2.2093863797561304E-3</v>
      </c>
      <c r="AD124" s="73">
        <f>previsi!P126</f>
        <v>9.0140077821011673</v>
      </c>
      <c r="AE124" s="73">
        <f t="shared" si="49"/>
        <v>0</v>
      </c>
      <c r="AF124" s="88">
        <f t="shared" si="67"/>
        <v>-9.0140077821011673</v>
      </c>
      <c r="AG124" s="74">
        <f t="shared" si="68"/>
        <v>2.2093863797561304E-3</v>
      </c>
      <c r="AH124" s="86">
        <f>previsi!R126</f>
        <v>8.1945525291828805</v>
      </c>
      <c r="AI124" s="86">
        <f t="shared" si="50"/>
        <v>0</v>
      </c>
      <c r="AJ124" s="87">
        <f t="shared" si="69"/>
        <v>-8.1945525291828805</v>
      </c>
      <c r="AK124" s="72">
        <f t="shared" si="70"/>
        <v>2.2093863797561304E-3</v>
      </c>
      <c r="AL124" s="73">
        <f>previsi!T126</f>
        <v>9.4237354085603116</v>
      </c>
      <c r="AM124" s="73">
        <f t="shared" si="51"/>
        <v>0</v>
      </c>
      <c r="AN124" s="88">
        <f t="shared" si="71"/>
        <v>-9.4237354085603116</v>
      </c>
      <c r="AO124" s="74">
        <f t="shared" si="72"/>
        <v>2.2093863797561304E-3</v>
      </c>
      <c r="AP124" s="86">
        <f>previsi!V126</f>
        <v>9.0140077821011673</v>
      </c>
      <c r="AQ124" s="86">
        <f t="shared" si="52"/>
        <v>0</v>
      </c>
      <c r="AR124" s="87">
        <f t="shared" si="73"/>
        <v>-9.0140077821011673</v>
      </c>
      <c r="AS124" s="72">
        <f t="shared" si="74"/>
        <v>2.2093863797561304E-3</v>
      </c>
      <c r="AT124" s="73">
        <f>previsi!X126</f>
        <v>8.1945525291828805</v>
      </c>
      <c r="AU124" s="73">
        <f t="shared" si="53"/>
        <v>0</v>
      </c>
      <c r="AV124" s="88">
        <f t="shared" si="75"/>
        <v>-8.1945525291828805</v>
      </c>
      <c r="AW124" s="74">
        <f t="shared" si="76"/>
        <v>2.2093863797561304E-3</v>
      </c>
      <c r="AX124" s="86">
        <f t="shared" si="77"/>
        <v>105.30000000000001</v>
      </c>
      <c r="AY124" s="86">
        <f t="shared" si="78"/>
        <v>1.25</v>
      </c>
      <c r="AZ124" s="87">
        <f t="shared" si="79"/>
        <v>-104.05000000000001</v>
      </c>
      <c r="BA124" s="72">
        <f t="shared" si="80"/>
        <v>2.2093863797561304E-3</v>
      </c>
    </row>
    <row r="125" spans="1:53">
      <c r="A125" s="96" t="str">
        <f>previsi!A127</f>
        <v>NGUEBOU SALVADOR</v>
      </c>
      <c r="B125" s="86">
        <f>previsi!B127</f>
        <v>69.590661478599216</v>
      </c>
      <c r="C125" s="86">
        <f t="shared" si="81"/>
        <v>38.5</v>
      </c>
      <c r="D125" s="87">
        <f t="shared" si="54"/>
        <v>-31.090661478599216</v>
      </c>
      <c r="E125" s="72">
        <f>previsi!C127</f>
        <v>1.6315468650506808E-2</v>
      </c>
      <c r="F125" s="73">
        <f>previsi!D127</f>
        <v>60.5136186770428</v>
      </c>
      <c r="G125" s="73">
        <f t="shared" si="82"/>
        <v>45</v>
      </c>
      <c r="H125" s="88">
        <f t="shared" si="55"/>
        <v>-15.5136186770428</v>
      </c>
      <c r="I125" s="74">
        <f t="shared" si="56"/>
        <v>1.6315468650506808E-2</v>
      </c>
      <c r="J125" s="86">
        <f>previsi!F127</f>
        <v>66.564980544747073</v>
      </c>
      <c r="K125" s="86">
        <f t="shared" si="83"/>
        <v>20</v>
      </c>
      <c r="L125" s="87">
        <f t="shared" si="57"/>
        <v>-46.564980544747073</v>
      </c>
      <c r="M125" s="72">
        <f t="shared" si="58"/>
        <v>1.6315468650506808E-2</v>
      </c>
      <c r="N125" s="73">
        <f>previsi!H127</f>
        <v>63.539299610894936</v>
      </c>
      <c r="O125" s="73">
        <f t="shared" si="45"/>
        <v>0</v>
      </c>
      <c r="P125" s="88">
        <f t="shared" si="59"/>
        <v>-63.539299610894936</v>
      </c>
      <c r="Q125" s="74">
        <f t="shared" si="60"/>
        <v>1.6315468650506808E-2</v>
      </c>
      <c r="R125" s="86">
        <f>previsi!J127</f>
        <v>63.539299610894936</v>
      </c>
      <c r="S125" s="86">
        <f t="shared" si="46"/>
        <v>0</v>
      </c>
      <c r="T125" s="87">
        <f t="shared" si="61"/>
        <v>-63.539299610894936</v>
      </c>
      <c r="U125" s="72">
        <f t="shared" si="62"/>
        <v>1.6315468650506808E-2</v>
      </c>
      <c r="V125" s="73">
        <f>previsi!L127</f>
        <v>63.539299610894936</v>
      </c>
      <c r="W125" s="73">
        <f t="shared" si="47"/>
        <v>0</v>
      </c>
      <c r="X125" s="88">
        <f t="shared" si="63"/>
        <v>-63.539299610894936</v>
      </c>
      <c r="Y125" s="74">
        <f t="shared" si="64"/>
        <v>1.6315468650506808E-2</v>
      </c>
      <c r="Z125" s="86">
        <f>previsi!N127</f>
        <v>66.564980544747073</v>
      </c>
      <c r="AA125" s="86">
        <f t="shared" si="48"/>
        <v>0</v>
      </c>
      <c r="AB125" s="87">
        <f t="shared" si="65"/>
        <v>-66.564980544747073</v>
      </c>
      <c r="AC125" s="72">
        <f t="shared" si="66"/>
        <v>1.6315468650506808E-2</v>
      </c>
      <c r="AD125" s="73">
        <f>previsi!P127</f>
        <v>66.564980544747073</v>
      </c>
      <c r="AE125" s="73">
        <f t="shared" si="49"/>
        <v>0</v>
      </c>
      <c r="AF125" s="88">
        <f t="shared" si="67"/>
        <v>-66.564980544747073</v>
      </c>
      <c r="AG125" s="74">
        <f t="shared" si="68"/>
        <v>1.6315468650506808E-2</v>
      </c>
      <c r="AH125" s="86">
        <f>previsi!R127</f>
        <v>60.5136186770428</v>
      </c>
      <c r="AI125" s="86">
        <f t="shared" si="50"/>
        <v>0</v>
      </c>
      <c r="AJ125" s="87">
        <f t="shared" si="69"/>
        <v>-60.5136186770428</v>
      </c>
      <c r="AK125" s="72">
        <f t="shared" si="70"/>
        <v>1.6315468650506808E-2</v>
      </c>
      <c r="AL125" s="73">
        <f>previsi!T127</f>
        <v>69.590661478599216</v>
      </c>
      <c r="AM125" s="73">
        <f t="shared" si="51"/>
        <v>0</v>
      </c>
      <c r="AN125" s="88">
        <f t="shared" si="71"/>
        <v>-69.590661478599216</v>
      </c>
      <c r="AO125" s="74">
        <f t="shared" si="72"/>
        <v>1.6315468650506808E-2</v>
      </c>
      <c r="AP125" s="86">
        <f>previsi!V127</f>
        <v>66.564980544747073</v>
      </c>
      <c r="AQ125" s="86">
        <f t="shared" si="52"/>
        <v>0</v>
      </c>
      <c r="AR125" s="87">
        <f t="shared" si="73"/>
        <v>-66.564980544747073</v>
      </c>
      <c r="AS125" s="72">
        <f t="shared" si="74"/>
        <v>1.6315468650506808E-2</v>
      </c>
      <c r="AT125" s="73">
        <f>previsi!X127</f>
        <v>60.5136186770428</v>
      </c>
      <c r="AU125" s="73">
        <f t="shared" si="53"/>
        <v>0</v>
      </c>
      <c r="AV125" s="88">
        <f t="shared" si="75"/>
        <v>-60.5136186770428</v>
      </c>
      <c r="AW125" s="74">
        <f t="shared" si="76"/>
        <v>1.6315468650506808E-2</v>
      </c>
      <c r="AX125" s="86">
        <f t="shared" si="77"/>
        <v>777.6</v>
      </c>
      <c r="AY125" s="86">
        <f t="shared" si="78"/>
        <v>103.5</v>
      </c>
      <c r="AZ125" s="87">
        <f t="shared" si="79"/>
        <v>-674.1</v>
      </c>
      <c r="BA125" s="72">
        <f t="shared" si="80"/>
        <v>1.6315468650506808E-2</v>
      </c>
    </row>
    <row r="126" spans="1:53">
      <c r="A126" s="96" t="str">
        <f>previsi!A128</f>
        <v xml:space="preserve">NGUETSA BLAISE </v>
      </c>
      <c r="B126" s="86">
        <f>previsi!B128</f>
        <v>22.713618677042795</v>
      </c>
      <c r="C126" s="86">
        <f t="shared" si="81"/>
        <v>22.5</v>
      </c>
      <c r="D126" s="87">
        <f t="shared" si="54"/>
        <v>-0.21361867704279547</v>
      </c>
      <c r="E126" s="72">
        <f>previsi!C128</f>
        <v>5.325187684540416E-3</v>
      </c>
      <c r="F126" s="73">
        <f>previsi!D128</f>
        <v>19.750972762645912</v>
      </c>
      <c r="G126" s="73">
        <f t="shared" si="82"/>
        <v>10</v>
      </c>
      <c r="H126" s="88">
        <f t="shared" si="55"/>
        <v>-9.7509727626459117</v>
      </c>
      <c r="I126" s="74">
        <f t="shared" si="56"/>
        <v>5.325187684540416E-3</v>
      </c>
      <c r="J126" s="86">
        <f>previsi!F128</f>
        <v>21.726070038910503</v>
      </c>
      <c r="K126" s="86">
        <f t="shared" si="83"/>
        <v>6</v>
      </c>
      <c r="L126" s="87">
        <f t="shared" si="57"/>
        <v>-15.726070038910503</v>
      </c>
      <c r="M126" s="72">
        <f t="shared" si="58"/>
        <v>5.325187684540416E-3</v>
      </c>
      <c r="N126" s="73">
        <f>previsi!H128</f>
        <v>20.738521400778207</v>
      </c>
      <c r="O126" s="73">
        <f t="shared" si="45"/>
        <v>0</v>
      </c>
      <c r="P126" s="88">
        <f t="shared" si="59"/>
        <v>-20.738521400778207</v>
      </c>
      <c r="Q126" s="74">
        <f t="shared" si="60"/>
        <v>5.325187684540416E-3</v>
      </c>
      <c r="R126" s="86">
        <f>previsi!J128</f>
        <v>20.738521400778207</v>
      </c>
      <c r="S126" s="86">
        <f t="shared" si="46"/>
        <v>0</v>
      </c>
      <c r="T126" s="87">
        <f t="shared" si="61"/>
        <v>-20.738521400778207</v>
      </c>
      <c r="U126" s="72">
        <f t="shared" si="62"/>
        <v>5.325187684540416E-3</v>
      </c>
      <c r="V126" s="73">
        <f>previsi!L128</f>
        <v>20.738521400778207</v>
      </c>
      <c r="W126" s="73">
        <f t="shared" si="47"/>
        <v>0</v>
      </c>
      <c r="X126" s="88">
        <f t="shared" si="63"/>
        <v>-20.738521400778207</v>
      </c>
      <c r="Y126" s="74">
        <f t="shared" si="64"/>
        <v>5.325187684540416E-3</v>
      </c>
      <c r="Z126" s="86">
        <f>previsi!N128</f>
        <v>21.726070038910503</v>
      </c>
      <c r="AA126" s="86">
        <f t="shared" si="48"/>
        <v>0</v>
      </c>
      <c r="AB126" s="87">
        <f t="shared" si="65"/>
        <v>-21.726070038910503</v>
      </c>
      <c r="AC126" s="72">
        <f t="shared" si="66"/>
        <v>5.325187684540416E-3</v>
      </c>
      <c r="AD126" s="73">
        <f>previsi!P128</f>
        <v>21.726070038910503</v>
      </c>
      <c r="AE126" s="73">
        <f t="shared" si="49"/>
        <v>0</v>
      </c>
      <c r="AF126" s="88">
        <f t="shared" si="67"/>
        <v>-21.726070038910503</v>
      </c>
      <c r="AG126" s="74">
        <f t="shared" si="68"/>
        <v>5.325187684540416E-3</v>
      </c>
      <c r="AH126" s="86">
        <f>previsi!R128</f>
        <v>19.750972762645912</v>
      </c>
      <c r="AI126" s="86">
        <f t="shared" si="50"/>
        <v>0</v>
      </c>
      <c r="AJ126" s="87">
        <f t="shared" si="69"/>
        <v>-19.750972762645912</v>
      </c>
      <c r="AK126" s="72">
        <f t="shared" si="70"/>
        <v>5.325187684540416E-3</v>
      </c>
      <c r="AL126" s="73">
        <f>previsi!T128</f>
        <v>22.713618677042795</v>
      </c>
      <c r="AM126" s="73">
        <f t="shared" si="51"/>
        <v>0</v>
      </c>
      <c r="AN126" s="88">
        <f t="shared" si="71"/>
        <v>-22.713618677042795</v>
      </c>
      <c r="AO126" s="74">
        <f t="shared" si="72"/>
        <v>5.325187684540416E-3</v>
      </c>
      <c r="AP126" s="86">
        <f>previsi!V128</f>
        <v>21.726070038910503</v>
      </c>
      <c r="AQ126" s="86">
        <f t="shared" si="52"/>
        <v>0</v>
      </c>
      <c r="AR126" s="87">
        <f t="shared" si="73"/>
        <v>-21.726070038910503</v>
      </c>
      <c r="AS126" s="72">
        <f t="shared" si="74"/>
        <v>5.325187684540416E-3</v>
      </c>
      <c r="AT126" s="73">
        <f>previsi!X128</f>
        <v>19.750972762645912</v>
      </c>
      <c r="AU126" s="73">
        <f t="shared" si="53"/>
        <v>0</v>
      </c>
      <c r="AV126" s="88">
        <f t="shared" si="75"/>
        <v>-19.750972762645912</v>
      </c>
      <c r="AW126" s="74">
        <f t="shared" si="76"/>
        <v>5.325187684540416E-3</v>
      </c>
      <c r="AX126" s="86">
        <f t="shared" si="77"/>
        <v>253.79999999999998</v>
      </c>
      <c r="AY126" s="86">
        <f t="shared" si="78"/>
        <v>38.5</v>
      </c>
      <c r="AZ126" s="87">
        <f t="shared" si="79"/>
        <v>-215.29999999999998</v>
      </c>
      <c r="BA126" s="72">
        <f t="shared" si="80"/>
        <v>5.325187684540416E-3</v>
      </c>
    </row>
    <row r="127" spans="1:53">
      <c r="A127" s="96" t="str">
        <f>previsi!A129</f>
        <v>NOUVEAU DEPART</v>
      </c>
      <c r="B127" s="86">
        <f>previsi!B129</f>
        <v>69.590661478599216</v>
      </c>
      <c r="C127" s="86">
        <f t="shared" si="81"/>
        <v>37.25</v>
      </c>
      <c r="D127" s="87">
        <f t="shared" si="54"/>
        <v>-32.340661478599216</v>
      </c>
      <c r="E127" s="72">
        <f>previsi!C129</f>
        <v>1.6315468650506808E-2</v>
      </c>
      <c r="F127" s="73">
        <f>previsi!D129</f>
        <v>60.5136186770428</v>
      </c>
      <c r="G127" s="73">
        <f t="shared" si="82"/>
        <v>105</v>
      </c>
      <c r="H127" s="88">
        <f t="shared" si="55"/>
        <v>44.4863813229572</v>
      </c>
      <c r="I127" s="74">
        <f t="shared" si="56"/>
        <v>1.6315468650506808E-2</v>
      </c>
      <c r="J127" s="86">
        <f>previsi!F129</f>
        <v>66.564980544747073</v>
      </c>
      <c r="K127" s="86">
        <f t="shared" si="83"/>
        <v>35</v>
      </c>
      <c r="L127" s="87">
        <f t="shared" si="57"/>
        <v>-31.564980544747073</v>
      </c>
      <c r="M127" s="72">
        <f t="shared" si="58"/>
        <v>1.6315468650506808E-2</v>
      </c>
      <c r="N127" s="73">
        <f>previsi!H129</f>
        <v>63.539299610894936</v>
      </c>
      <c r="O127" s="73">
        <f t="shared" si="45"/>
        <v>0</v>
      </c>
      <c r="P127" s="88">
        <f t="shared" si="59"/>
        <v>-63.539299610894936</v>
      </c>
      <c r="Q127" s="74">
        <f t="shared" si="60"/>
        <v>1.6315468650506808E-2</v>
      </c>
      <c r="R127" s="86">
        <f>previsi!J129</f>
        <v>63.539299610894936</v>
      </c>
      <c r="S127" s="86">
        <f t="shared" si="46"/>
        <v>0</v>
      </c>
      <c r="T127" s="87">
        <f t="shared" si="61"/>
        <v>-63.539299610894936</v>
      </c>
      <c r="U127" s="72">
        <f t="shared" si="62"/>
        <v>1.6315468650506808E-2</v>
      </c>
      <c r="V127" s="73">
        <f>previsi!L129</f>
        <v>63.539299610894936</v>
      </c>
      <c r="W127" s="73">
        <f t="shared" si="47"/>
        <v>0</v>
      </c>
      <c r="X127" s="88">
        <f t="shared" si="63"/>
        <v>-63.539299610894936</v>
      </c>
      <c r="Y127" s="74">
        <f t="shared" si="64"/>
        <v>1.6315468650506808E-2</v>
      </c>
      <c r="Z127" s="86">
        <f>previsi!N129</f>
        <v>66.564980544747073</v>
      </c>
      <c r="AA127" s="86">
        <f t="shared" si="48"/>
        <v>0</v>
      </c>
      <c r="AB127" s="87">
        <f t="shared" si="65"/>
        <v>-66.564980544747073</v>
      </c>
      <c r="AC127" s="72">
        <f t="shared" si="66"/>
        <v>1.6315468650506808E-2</v>
      </c>
      <c r="AD127" s="73">
        <f>previsi!P129</f>
        <v>66.564980544747073</v>
      </c>
      <c r="AE127" s="73">
        <f t="shared" si="49"/>
        <v>0</v>
      </c>
      <c r="AF127" s="88">
        <f t="shared" si="67"/>
        <v>-66.564980544747073</v>
      </c>
      <c r="AG127" s="74">
        <f t="shared" si="68"/>
        <v>1.6315468650506808E-2</v>
      </c>
      <c r="AH127" s="86">
        <f>previsi!R129</f>
        <v>60.5136186770428</v>
      </c>
      <c r="AI127" s="86">
        <f t="shared" si="50"/>
        <v>0</v>
      </c>
      <c r="AJ127" s="87">
        <f t="shared" si="69"/>
        <v>-60.5136186770428</v>
      </c>
      <c r="AK127" s="72">
        <f t="shared" si="70"/>
        <v>1.6315468650506808E-2</v>
      </c>
      <c r="AL127" s="73">
        <f>previsi!T129</f>
        <v>69.590661478599216</v>
      </c>
      <c r="AM127" s="73">
        <f t="shared" si="51"/>
        <v>0</v>
      </c>
      <c r="AN127" s="88">
        <f t="shared" si="71"/>
        <v>-69.590661478599216</v>
      </c>
      <c r="AO127" s="74">
        <f t="shared" si="72"/>
        <v>1.6315468650506808E-2</v>
      </c>
      <c r="AP127" s="86">
        <f>previsi!V129</f>
        <v>66.564980544747073</v>
      </c>
      <c r="AQ127" s="86">
        <f t="shared" si="52"/>
        <v>0</v>
      </c>
      <c r="AR127" s="87">
        <f t="shared" si="73"/>
        <v>-66.564980544747073</v>
      </c>
      <c r="AS127" s="72">
        <f t="shared" si="74"/>
        <v>1.6315468650506808E-2</v>
      </c>
      <c r="AT127" s="73">
        <f>previsi!X129</f>
        <v>60.5136186770428</v>
      </c>
      <c r="AU127" s="73">
        <f t="shared" si="53"/>
        <v>0</v>
      </c>
      <c r="AV127" s="88">
        <f t="shared" si="75"/>
        <v>-60.5136186770428</v>
      </c>
      <c r="AW127" s="74">
        <f t="shared" si="76"/>
        <v>1.6315468650506808E-2</v>
      </c>
      <c r="AX127" s="86">
        <f t="shared" si="77"/>
        <v>777.6</v>
      </c>
      <c r="AY127" s="86">
        <f t="shared" si="78"/>
        <v>177.25</v>
      </c>
      <c r="AZ127" s="87">
        <f t="shared" si="79"/>
        <v>-600.34999999999991</v>
      </c>
      <c r="BA127" s="72">
        <f t="shared" si="80"/>
        <v>1.6315468650506808E-2</v>
      </c>
    </row>
    <row r="128" spans="1:53">
      <c r="A128" s="99" t="str">
        <f>previsi!A130</f>
        <v>OLIVIER 14</v>
      </c>
      <c r="B128" s="86">
        <f>previsi!B130</f>
        <v>12.564980544747081</v>
      </c>
      <c r="C128" s="86">
        <f t="shared" si="81"/>
        <v>2.5</v>
      </c>
      <c r="D128" s="87">
        <f t="shared" si="54"/>
        <v>-10.064980544747081</v>
      </c>
      <c r="E128" s="72">
        <f>previsi!C130</f>
        <v>2.9458485063415074E-3</v>
      </c>
      <c r="F128" s="73">
        <f>previsi!D130</f>
        <v>10.926070038910508</v>
      </c>
      <c r="G128" s="73">
        <f t="shared" si="82"/>
        <v>0</v>
      </c>
      <c r="H128" s="88">
        <f t="shared" si="55"/>
        <v>-10.926070038910508</v>
      </c>
      <c r="I128" s="74">
        <f t="shared" si="56"/>
        <v>2.9458485063415074E-3</v>
      </c>
      <c r="J128" s="86">
        <f>previsi!F130</f>
        <v>12.018677042801558</v>
      </c>
      <c r="K128" s="86">
        <f t="shared" si="83"/>
        <v>0</v>
      </c>
      <c r="L128" s="87">
        <f t="shared" si="57"/>
        <v>-12.018677042801558</v>
      </c>
      <c r="M128" s="72">
        <f t="shared" si="58"/>
        <v>2.9458485063415074E-3</v>
      </c>
      <c r="N128" s="73">
        <f>previsi!H130</f>
        <v>11.472373540856031</v>
      </c>
      <c r="O128" s="73">
        <f t="shared" si="45"/>
        <v>0</v>
      </c>
      <c r="P128" s="88">
        <f t="shared" si="59"/>
        <v>-11.472373540856031</v>
      </c>
      <c r="Q128" s="74">
        <f t="shared" si="60"/>
        <v>2.9458485063415074E-3</v>
      </c>
      <c r="R128" s="86">
        <f>previsi!J130</f>
        <v>11.472373540856031</v>
      </c>
      <c r="S128" s="86">
        <f t="shared" si="46"/>
        <v>0</v>
      </c>
      <c r="T128" s="87">
        <f t="shared" si="61"/>
        <v>-11.472373540856031</v>
      </c>
      <c r="U128" s="72">
        <f t="shared" si="62"/>
        <v>2.9458485063415074E-3</v>
      </c>
      <c r="V128" s="73">
        <f>previsi!L130</f>
        <v>11.472373540856031</v>
      </c>
      <c r="W128" s="73">
        <f t="shared" si="47"/>
        <v>0</v>
      </c>
      <c r="X128" s="88">
        <f t="shared" si="63"/>
        <v>-11.472373540856031</v>
      </c>
      <c r="Y128" s="74">
        <f t="shared" si="64"/>
        <v>2.9458485063415074E-3</v>
      </c>
      <c r="Z128" s="86">
        <f>previsi!N130</f>
        <v>12.018677042801558</v>
      </c>
      <c r="AA128" s="86">
        <f t="shared" si="48"/>
        <v>0</v>
      </c>
      <c r="AB128" s="87">
        <f t="shared" si="65"/>
        <v>-12.018677042801558</v>
      </c>
      <c r="AC128" s="72">
        <f t="shared" si="66"/>
        <v>2.9458485063415074E-3</v>
      </c>
      <c r="AD128" s="73">
        <f>previsi!P130</f>
        <v>12.018677042801558</v>
      </c>
      <c r="AE128" s="73">
        <f t="shared" si="49"/>
        <v>0</v>
      </c>
      <c r="AF128" s="88">
        <f t="shared" si="67"/>
        <v>-12.018677042801558</v>
      </c>
      <c r="AG128" s="74">
        <f t="shared" si="68"/>
        <v>2.9458485063415074E-3</v>
      </c>
      <c r="AH128" s="86">
        <f>previsi!R130</f>
        <v>10.926070038910508</v>
      </c>
      <c r="AI128" s="86">
        <f t="shared" si="50"/>
        <v>0</v>
      </c>
      <c r="AJ128" s="87">
        <f t="shared" si="69"/>
        <v>-10.926070038910508</v>
      </c>
      <c r="AK128" s="72">
        <f t="shared" si="70"/>
        <v>2.9458485063415074E-3</v>
      </c>
      <c r="AL128" s="73">
        <f>previsi!T130</f>
        <v>12.564980544747081</v>
      </c>
      <c r="AM128" s="73">
        <f t="shared" si="51"/>
        <v>0</v>
      </c>
      <c r="AN128" s="88">
        <f t="shared" si="71"/>
        <v>-12.564980544747081</v>
      </c>
      <c r="AO128" s="74">
        <f t="shared" si="72"/>
        <v>2.9458485063415074E-3</v>
      </c>
      <c r="AP128" s="86">
        <f>previsi!V130</f>
        <v>12.018677042801558</v>
      </c>
      <c r="AQ128" s="86">
        <f t="shared" si="52"/>
        <v>0</v>
      </c>
      <c r="AR128" s="87">
        <f t="shared" si="73"/>
        <v>-12.018677042801558</v>
      </c>
      <c r="AS128" s="72">
        <f t="shared" si="74"/>
        <v>2.9458485063415074E-3</v>
      </c>
      <c r="AT128" s="73">
        <f>previsi!X130</f>
        <v>10.926070038910508</v>
      </c>
      <c r="AU128" s="73">
        <f t="shared" si="53"/>
        <v>0</v>
      </c>
      <c r="AV128" s="88">
        <f t="shared" si="75"/>
        <v>-10.926070038910508</v>
      </c>
      <c r="AW128" s="74">
        <f t="shared" si="76"/>
        <v>2.9458485063415074E-3</v>
      </c>
      <c r="AX128" s="86">
        <f t="shared" si="77"/>
        <v>140.4</v>
      </c>
      <c r="AY128" s="86">
        <f t="shared" si="78"/>
        <v>2.5</v>
      </c>
      <c r="AZ128" s="87">
        <f t="shared" si="79"/>
        <v>-137.9</v>
      </c>
      <c r="BA128" s="72">
        <f t="shared" si="80"/>
        <v>2.9458485063415074E-3</v>
      </c>
    </row>
    <row r="129" spans="1:53">
      <c r="A129" s="96" t="str">
        <f>previsi!A131</f>
        <v>PALOMA ITBA</v>
      </c>
      <c r="B129" s="86">
        <f>previsi!B131</f>
        <v>44.943968871595324</v>
      </c>
      <c r="C129" s="86">
        <f t="shared" si="81"/>
        <v>10.6</v>
      </c>
      <c r="D129" s="87">
        <f t="shared" si="54"/>
        <v>-34.343968871595322</v>
      </c>
      <c r="E129" s="72">
        <f>previsi!C131</f>
        <v>1.0537073503452314E-2</v>
      </c>
      <c r="F129" s="73">
        <f>previsi!D131</f>
        <v>39.081712062256813</v>
      </c>
      <c r="G129" s="73">
        <f t="shared" si="82"/>
        <v>1.5</v>
      </c>
      <c r="H129" s="88">
        <f t="shared" si="55"/>
        <v>-37.581712062256813</v>
      </c>
      <c r="I129" s="74">
        <f t="shared" si="56"/>
        <v>1.0537073503452314E-2</v>
      </c>
      <c r="J129" s="86">
        <f>previsi!F131</f>
        <v>42.989883268482487</v>
      </c>
      <c r="K129" s="86">
        <f t="shared" si="83"/>
        <v>15</v>
      </c>
      <c r="L129" s="87">
        <f t="shared" si="57"/>
        <v>-27.989883268482487</v>
      </c>
      <c r="M129" s="72">
        <f t="shared" si="58"/>
        <v>1.0537073503452314E-2</v>
      </c>
      <c r="N129" s="73">
        <f>previsi!H131</f>
        <v>41.03579766536965</v>
      </c>
      <c r="O129" s="73">
        <f t="shared" si="45"/>
        <v>0</v>
      </c>
      <c r="P129" s="88">
        <f t="shared" si="59"/>
        <v>-41.03579766536965</v>
      </c>
      <c r="Q129" s="74">
        <f t="shared" si="60"/>
        <v>1.0537073503452314E-2</v>
      </c>
      <c r="R129" s="86">
        <f>previsi!J131</f>
        <v>41.03579766536965</v>
      </c>
      <c r="S129" s="86">
        <f t="shared" si="46"/>
        <v>0</v>
      </c>
      <c r="T129" s="87">
        <f t="shared" si="61"/>
        <v>-41.03579766536965</v>
      </c>
      <c r="U129" s="72">
        <f t="shared" si="62"/>
        <v>1.0537073503452314E-2</v>
      </c>
      <c r="V129" s="73">
        <f>previsi!L131</f>
        <v>41.03579766536965</v>
      </c>
      <c r="W129" s="73">
        <f t="shared" si="47"/>
        <v>0</v>
      </c>
      <c r="X129" s="88">
        <f t="shared" si="63"/>
        <v>-41.03579766536965</v>
      </c>
      <c r="Y129" s="74">
        <f t="shared" si="64"/>
        <v>1.0537073503452314E-2</v>
      </c>
      <c r="Z129" s="86">
        <f>previsi!N131</f>
        <v>42.989883268482487</v>
      </c>
      <c r="AA129" s="86">
        <f t="shared" si="48"/>
        <v>0</v>
      </c>
      <c r="AB129" s="87">
        <f t="shared" si="65"/>
        <v>-42.989883268482487</v>
      </c>
      <c r="AC129" s="72">
        <f t="shared" si="66"/>
        <v>1.0537073503452314E-2</v>
      </c>
      <c r="AD129" s="73">
        <f>previsi!P131</f>
        <v>42.989883268482487</v>
      </c>
      <c r="AE129" s="73">
        <f t="shared" si="49"/>
        <v>0</v>
      </c>
      <c r="AF129" s="88">
        <f t="shared" si="67"/>
        <v>-42.989883268482487</v>
      </c>
      <c r="AG129" s="74">
        <f t="shared" si="68"/>
        <v>1.0537073503452314E-2</v>
      </c>
      <c r="AH129" s="86">
        <f>previsi!R131</f>
        <v>39.081712062256813</v>
      </c>
      <c r="AI129" s="86">
        <f t="shared" si="50"/>
        <v>0</v>
      </c>
      <c r="AJ129" s="87">
        <f t="shared" si="69"/>
        <v>-39.081712062256813</v>
      </c>
      <c r="AK129" s="72">
        <f t="shared" si="70"/>
        <v>1.0537073503452314E-2</v>
      </c>
      <c r="AL129" s="73">
        <f>previsi!T131</f>
        <v>44.943968871595324</v>
      </c>
      <c r="AM129" s="73">
        <f t="shared" si="51"/>
        <v>0</v>
      </c>
      <c r="AN129" s="88">
        <f t="shared" si="71"/>
        <v>-44.943968871595324</v>
      </c>
      <c r="AO129" s="74">
        <f t="shared" si="72"/>
        <v>1.0537073503452314E-2</v>
      </c>
      <c r="AP129" s="86">
        <f>previsi!V131</f>
        <v>42.989883268482487</v>
      </c>
      <c r="AQ129" s="86">
        <f t="shared" si="52"/>
        <v>0</v>
      </c>
      <c r="AR129" s="87">
        <f t="shared" si="73"/>
        <v>-42.989883268482487</v>
      </c>
      <c r="AS129" s="72">
        <f t="shared" si="74"/>
        <v>1.0537073503452314E-2</v>
      </c>
      <c r="AT129" s="73">
        <f>previsi!X131</f>
        <v>39.081712062256813</v>
      </c>
      <c r="AU129" s="73">
        <f t="shared" si="53"/>
        <v>0</v>
      </c>
      <c r="AV129" s="88">
        <f t="shared" si="75"/>
        <v>-39.081712062256813</v>
      </c>
      <c r="AW129" s="74">
        <f t="shared" si="76"/>
        <v>1.0537073503452314E-2</v>
      </c>
      <c r="AX129" s="86">
        <f t="shared" si="77"/>
        <v>502.2</v>
      </c>
      <c r="AY129" s="86">
        <f t="shared" si="78"/>
        <v>27.1</v>
      </c>
      <c r="AZ129" s="87">
        <f t="shared" si="79"/>
        <v>-475.09999999999997</v>
      </c>
      <c r="BA129" s="72">
        <f t="shared" si="80"/>
        <v>1.0537073503452314E-2</v>
      </c>
    </row>
    <row r="130" spans="1:53">
      <c r="A130" s="96" t="str">
        <f>previsi!A132</f>
        <v>PASCAL BALOUM</v>
      </c>
      <c r="B130" s="86">
        <f>previsi!B132</f>
        <v>20.780544747081709</v>
      </c>
      <c r="C130" s="86">
        <f t="shared" si="81"/>
        <v>7.5</v>
      </c>
      <c r="D130" s="87">
        <f t="shared" si="54"/>
        <v>-13.280544747081709</v>
      </c>
      <c r="E130" s="72">
        <f>previsi!C132</f>
        <v>4.8719802220263389E-3</v>
      </c>
      <c r="F130" s="73">
        <f>previsi!D132</f>
        <v>18.070038910505836</v>
      </c>
      <c r="G130" s="73">
        <f t="shared" si="82"/>
        <v>14.5</v>
      </c>
      <c r="H130" s="88">
        <f t="shared" si="55"/>
        <v>-3.5700389105058363</v>
      </c>
      <c r="I130" s="74">
        <f t="shared" si="56"/>
        <v>4.8719802220263389E-3</v>
      </c>
      <c r="J130" s="86">
        <f>previsi!F132</f>
        <v>19.877042801556421</v>
      </c>
      <c r="K130" s="86">
        <f t="shared" si="83"/>
        <v>16</v>
      </c>
      <c r="L130" s="87">
        <f t="shared" si="57"/>
        <v>-3.8770428015564207</v>
      </c>
      <c r="M130" s="72">
        <f t="shared" si="58"/>
        <v>4.8719802220263389E-3</v>
      </c>
      <c r="N130" s="73">
        <f>previsi!H132</f>
        <v>18.973540856031128</v>
      </c>
      <c r="O130" s="73">
        <f t="shared" si="45"/>
        <v>0</v>
      </c>
      <c r="P130" s="88">
        <f t="shared" si="59"/>
        <v>-18.973540856031128</v>
      </c>
      <c r="Q130" s="74">
        <f t="shared" si="60"/>
        <v>4.8719802220263389E-3</v>
      </c>
      <c r="R130" s="86">
        <f>previsi!J132</f>
        <v>18.973540856031128</v>
      </c>
      <c r="S130" s="86">
        <f t="shared" si="46"/>
        <v>0</v>
      </c>
      <c r="T130" s="87">
        <f t="shared" si="61"/>
        <v>-18.973540856031128</v>
      </c>
      <c r="U130" s="72">
        <f t="shared" si="62"/>
        <v>4.8719802220263389E-3</v>
      </c>
      <c r="V130" s="73">
        <f>previsi!L132</f>
        <v>18.973540856031128</v>
      </c>
      <c r="W130" s="73">
        <f t="shared" si="47"/>
        <v>0</v>
      </c>
      <c r="X130" s="88">
        <f t="shared" si="63"/>
        <v>-18.973540856031128</v>
      </c>
      <c r="Y130" s="74">
        <f t="shared" si="64"/>
        <v>4.8719802220263389E-3</v>
      </c>
      <c r="Z130" s="86">
        <f>previsi!N132</f>
        <v>19.877042801556421</v>
      </c>
      <c r="AA130" s="86">
        <f t="shared" si="48"/>
        <v>0</v>
      </c>
      <c r="AB130" s="87">
        <f t="shared" si="65"/>
        <v>-19.877042801556421</v>
      </c>
      <c r="AC130" s="72">
        <f t="shared" si="66"/>
        <v>4.8719802220263389E-3</v>
      </c>
      <c r="AD130" s="73">
        <f>previsi!P132</f>
        <v>19.877042801556421</v>
      </c>
      <c r="AE130" s="73">
        <f t="shared" si="49"/>
        <v>0</v>
      </c>
      <c r="AF130" s="88">
        <f t="shared" si="67"/>
        <v>-19.877042801556421</v>
      </c>
      <c r="AG130" s="74">
        <f t="shared" si="68"/>
        <v>4.8719802220263389E-3</v>
      </c>
      <c r="AH130" s="86">
        <f>previsi!R132</f>
        <v>18.070038910505836</v>
      </c>
      <c r="AI130" s="86">
        <f t="shared" si="50"/>
        <v>0</v>
      </c>
      <c r="AJ130" s="87">
        <f t="shared" si="69"/>
        <v>-18.070038910505836</v>
      </c>
      <c r="AK130" s="72">
        <f t="shared" si="70"/>
        <v>4.8719802220263389E-3</v>
      </c>
      <c r="AL130" s="73">
        <f>previsi!T132</f>
        <v>20.780544747081709</v>
      </c>
      <c r="AM130" s="73">
        <f t="shared" si="51"/>
        <v>0</v>
      </c>
      <c r="AN130" s="88">
        <f t="shared" si="71"/>
        <v>-20.780544747081709</v>
      </c>
      <c r="AO130" s="74">
        <f t="shared" si="72"/>
        <v>4.8719802220263389E-3</v>
      </c>
      <c r="AP130" s="86">
        <f>previsi!V132</f>
        <v>19.877042801556421</v>
      </c>
      <c r="AQ130" s="86">
        <f t="shared" si="52"/>
        <v>0</v>
      </c>
      <c r="AR130" s="87">
        <f t="shared" si="73"/>
        <v>-19.877042801556421</v>
      </c>
      <c r="AS130" s="72">
        <f t="shared" si="74"/>
        <v>4.8719802220263389E-3</v>
      </c>
      <c r="AT130" s="73">
        <f>previsi!X132</f>
        <v>18.070038910505836</v>
      </c>
      <c r="AU130" s="73">
        <f t="shared" si="53"/>
        <v>0</v>
      </c>
      <c r="AV130" s="88">
        <f t="shared" si="75"/>
        <v>-18.070038910505836</v>
      </c>
      <c r="AW130" s="74">
        <f t="shared" si="76"/>
        <v>4.8719802220263389E-3</v>
      </c>
      <c r="AX130" s="86">
        <f t="shared" si="77"/>
        <v>232.20000000000002</v>
      </c>
      <c r="AY130" s="86">
        <f t="shared" si="78"/>
        <v>38</v>
      </c>
      <c r="AZ130" s="87">
        <f t="shared" si="79"/>
        <v>-194.20000000000002</v>
      </c>
      <c r="BA130" s="72">
        <f t="shared" si="80"/>
        <v>4.8719802220263389E-3</v>
      </c>
    </row>
    <row r="131" spans="1:53">
      <c r="A131" s="99" t="str">
        <f>previsi!A133</f>
        <v>PAUL CHANTIER</v>
      </c>
      <c r="B131" s="86">
        <f>previsi!B133</f>
        <v>6.7174319066147863</v>
      </c>
      <c r="C131" s="86">
        <f t="shared" si="81"/>
        <v>0</v>
      </c>
      <c r="D131" s="87">
        <f t="shared" si="54"/>
        <v>-6.7174319066147863</v>
      </c>
      <c r="E131" s="72">
        <f>previsi!C133</f>
        <v>1.5748959322364213E-3</v>
      </c>
      <c r="F131" s="73">
        <f>previsi!D133</f>
        <v>5.841245136186771</v>
      </c>
      <c r="G131" s="73">
        <f t="shared" si="82"/>
        <v>0</v>
      </c>
      <c r="H131" s="88">
        <f t="shared" si="55"/>
        <v>-5.841245136186771</v>
      </c>
      <c r="I131" s="74">
        <f t="shared" si="56"/>
        <v>1.5748959322364213E-3</v>
      </c>
      <c r="J131" s="86">
        <f>previsi!F133</f>
        <v>6.4253696498054484</v>
      </c>
      <c r="K131" s="86">
        <f t="shared" si="83"/>
        <v>0</v>
      </c>
      <c r="L131" s="87">
        <f t="shared" si="57"/>
        <v>-6.4253696498054484</v>
      </c>
      <c r="M131" s="72">
        <f t="shared" si="58"/>
        <v>1.5748959322364213E-3</v>
      </c>
      <c r="N131" s="73">
        <f>previsi!H133</f>
        <v>6.1333073929961088</v>
      </c>
      <c r="O131" s="73">
        <f t="shared" si="45"/>
        <v>0</v>
      </c>
      <c r="P131" s="88">
        <f t="shared" si="59"/>
        <v>-6.1333073929961088</v>
      </c>
      <c r="Q131" s="74">
        <f t="shared" si="60"/>
        <v>1.5748959322364213E-3</v>
      </c>
      <c r="R131" s="86">
        <f>previsi!J133</f>
        <v>6.1333073929961088</v>
      </c>
      <c r="S131" s="86">
        <f t="shared" si="46"/>
        <v>0</v>
      </c>
      <c r="T131" s="87">
        <f t="shared" si="61"/>
        <v>-6.1333073929961088</v>
      </c>
      <c r="U131" s="72">
        <f t="shared" si="62"/>
        <v>1.5748959322364213E-3</v>
      </c>
      <c r="V131" s="73">
        <f>previsi!L133</f>
        <v>6.1333073929961088</v>
      </c>
      <c r="W131" s="73">
        <f t="shared" si="47"/>
        <v>0</v>
      </c>
      <c r="X131" s="88">
        <f t="shared" si="63"/>
        <v>-6.1333073929961088</v>
      </c>
      <c r="Y131" s="74">
        <f t="shared" si="64"/>
        <v>1.5748959322364213E-3</v>
      </c>
      <c r="Z131" s="86">
        <f>previsi!N133</f>
        <v>6.4253696498054484</v>
      </c>
      <c r="AA131" s="86">
        <f t="shared" si="48"/>
        <v>0</v>
      </c>
      <c r="AB131" s="87">
        <f t="shared" si="65"/>
        <v>-6.4253696498054484</v>
      </c>
      <c r="AC131" s="72">
        <f t="shared" si="66"/>
        <v>1.5748959322364213E-3</v>
      </c>
      <c r="AD131" s="73">
        <f>previsi!P133</f>
        <v>6.4253696498054484</v>
      </c>
      <c r="AE131" s="73">
        <f t="shared" si="49"/>
        <v>0</v>
      </c>
      <c r="AF131" s="88">
        <f t="shared" si="67"/>
        <v>-6.4253696498054484</v>
      </c>
      <c r="AG131" s="74">
        <f t="shared" si="68"/>
        <v>1.5748959322364213E-3</v>
      </c>
      <c r="AH131" s="86">
        <f>previsi!R133</f>
        <v>5.841245136186771</v>
      </c>
      <c r="AI131" s="86">
        <f t="shared" si="50"/>
        <v>0</v>
      </c>
      <c r="AJ131" s="87">
        <f t="shared" si="69"/>
        <v>-5.841245136186771</v>
      </c>
      <c r="AK131" s="72">
        <f t="shared" si="70"/>
        <v>1.5748959322364213E-3</v>
      </c>
      <c r="AL131" s="73">
        <f>previsi!T133</f>
        <v>6.7174319066147863</v>
      </c>
      <c r="AM131" s="73">
        <f t="shared" si="51"/>
        <v>0</v>
      </c>
      <c r="AN131" s="88">
        <f t="shared" si="71"/>
        <v>-6.7174319066147863</v>
      </c>
      <c r="AO131" s="74">
        <f t="shared" si="72"/>
        <v>1.5748959322364213E-3</v>
      </c>
      <c r="AP131" s="86">
        <f>previsi!V133</f>
        <v>6.4253696498054484</v>
      </c>
      <c r="AQ131" s="86">
        <f t="shared" si="52"/>
        <v>0</v>
      </c>
      <c r="AR131" s="87">
        <f t="shared" si="73"/>
        <v>-6.4253696498054484</v>
      </c>
      <c r="AS131" s="72">
        <f t="shared" si="74"/>
        <v>1.5748959322364213E-3</v>
      </c>
      <c r="AT131" s="73">
        <f>previsi!X133</f>
        <v>5.841245136186771</v>
      </c>
      <c r="AU131" s="73">
        <f t="shared" si="53"/>
        <v>0</v>
      </c>
      <c r="AV131" s="88">
        <f t="shared" si="75"/>
        <v>-5.841245136186771</v>
      </c>
      <c r="AW131" s="74">
        <f t="shared" si="76"/>
        <v>1.5748959322364213E-3</v>
      </c>
      <c r="AX131" s="86">
        <f t="shared" si="77"/>
        <v>75.06</v>
      </c>
      <c r="AY131" s="86">
        <f t="shared" si="78"/>
        <v>0</v>
      </c>
      <c r="AZ131" s="87">
        <f t="shared" si="79"/>
        <v>-75.06</v>
      </c>
      <c r="BA131" s="72">
        <f t="shared" si="80"/>
        <v>1.5748959322364213E-3</v>
      </c>
    </row>
    <row r="132" spans="1:53">
      <c r="A132" s="99" t="str">
        <f>previsi!A134</f>
        <v>PAULIN AKWA</v>
      </c>
      <c r="B132" s="86">
        <f>previsi!B134</f>
        <v>10.148638132295718</v>
      </c>
      <c r="C132" s="86">
        <f t="shared" si="81"/>
        <v>10</v>
      </c>
      <c r="D132" s="87">
        <f t="shared" si="54"/>
        <v>-0.14863813229571754</v>
      </c>
      <c r="E132" s="72">
        <f>previsi!C134</f>
        <v>2.3793391781989095E-3</v>
      </c>
      <c r="F132" s="73">
        <f>previsi!D134</f>
        <v>8.8249027237354074</v>
      </c>
      <c r="G132" s="73">
        <f t="shared" si="82"/>
        <v>10</v>
      </c>
      <c r="H132" s="88">
        <f t="shared" si="55"/>
        <v>1.1750972762645926</v>
      </c>
      <c r="I132" s="74">
        <f t="shared" si="56"/>
        <v>2.3793391781989095E-3</v>
      </c>
      <c r="J132" s="86">
        <f>previsi!F134</f>
        <v>9.7073929961089487</v>
      </c>
      <c r="K132" s="86">
        <f t="shared" si="83"/>
        <v>0</v>
      </c>
      <c r="L132" s="87">
        <f t="shared" si="57"/>
        <v>-9.7073929961089487</v>
      </c>
      <c r="M132" s="72">
        <f t="shared" si="58"/>
        <v>2.3793391781989095E-3</v>
      </c>
      <c r="N132" s="73">
        <f>previsi!H134</f>
        <v>9.266147859922178</v>
      </c>
      <c r="O132" s="73">
        <f t="shared" si="45"/>
        <v>0</v>
      </c>
      <c r="P132" s="88">
        <f t="shared" si="59"/>
        <v>-9.266147859922178</v>
      </c>
      <c r="Q132" s="74">
        <f t="shared" si="60"/>
        <v>2.3793391781989095E-3</v>
      </c>
      <c r="R132" s="86">
        <f>previsi!J134</f>
        <v>9.266147859922178</v>
      </c>
      <c r="S132" s="86">
        <f t="shared" si="46"/>
        <v>0</v>
      </c>
      <c r="T132" s="87">
        <f t="shared" si="61"/>
        <v>-9.266147859922178</v>
      </c>
      <c r="U132" s="72">
        <f t="shared" si="62"/>
        <v>2.3793391781989095E-3</v>
      </c>
      <c r="V132" s="73">
        <f>previsi!L134</f>
        <v>9.266147859922178</v>
      </c>
      <c r="W132" s="73">
        <f t="shared" si="47"/>
        <v>0</v>
      </c>
      <c r="X132" s="88">
        <f t="shared" si="63"/>
        <v>-9.266147859922178</v>
      </c>
      <c r="Y132" s="74">
        <f t="shared" si="64"/>
        <v>2.3793391781989095E-3</v>
      </c>
      <c r="Z132" s="86">
        <f>previsi!N134</f>
        <v>9.7073929961089487</v>
      </c>
      <c r="AA132" s="86">
        <f t="shared" si="48"/>
        <v>0</v>
      </c>
      <c r="AB132" s="87">
        <f t="shared" si="65"/>
        <v>-9.7073929961089487</v>
      </c>
      <c r="AC132" s="72">
        <f t="shared" si="66"/>
        <v>2.3793391781989095E-3</v>
      </c>
      <c r="AD132" s="73">
        <f>previsi!P134</f>
        <v>9.7073929961089487</v>
      </c>
      <c r="AE132" s="73">
        <f t="shared" si="49"/>
        <v>0</v>
      </c>
      <c r="AF132" s="88">
        <f t="shared" si="67"/>
        <v>-9.7073929961089487</v>
      </c>
      <c r="AG132" s="74">
        <f t="shared" si="68"/>
        <v>2.3793391781989095E-3</v>
      </c>
      <c r="AH132" s="86">
        <f>previsi!R134</f>
        <v>8.8249027237354074</v>
      </c>
      <c r="AI132" s="86">
        <f t="shared" si="50"/>
        <v>0</v>
      </c>
      <c r="AJ132" s="87">
        <f t="shared" si="69"/>
        <v>-8.8249027237354074</v>
      </c>
      <c r="AK132" s="72">
        <f t="shared" si="70"/>
        <v>2.3793391781989095E-3</v>
      </c>
      <c r="AL132" s="73">
        <f>previsi!T134</f>
        <v>10.148638132295718</v>
      </c>
      <c r="AM132" s="73">
        <f t="shared" si="51"/>
        <v>0</v>
      </c>
      <c r="AN132" s="88">
        <f t="shared" si="71"/>
        <v>-10.148638132295718</v>
      </c>
      <c r="AO132" s="74">
        <f t="shared" si="72"/>
        <v>2.3793391781989095E-3</v>
      </c>
      <c r="AP132" s="86">
        <f>previsi!V134</f>
        <v>9.7073929961089487</v>
      </c>
      <c r="AQ132" s="86">
        <f t="shared" si="52"/>
        <v>0</v>
      </c>
      <c r="AR132" s="87">
        <f t="shared" si="73"/>
        <v>-9.7073929961089487</v>
      </c>
      <c r="AS132" s="72">
        <f t="shared" si="74"/>
        <v>2.3793391781989095E-3</v>
      </c>
      <c r="AT132" s="73">
        <f>previsi!X134</f>
        <v>8.8249027237354074</v>
      </c>
      <c r="AU132" s="73">
        <f t="shared" si="53"/>
        <v>0</v>
      </c>
      <c r="AV132" s="88">
        <f t="shared" si="75"/>
        <v>-8.8249027237354074</v>
      </c>
      <c r="AW132" s="74">
        <f t="shared" si="76"/>
        <v>2.3793391781989095E-3</v>
      </c>
      <c r="AX132" s="86">
        <f t="shared" si="77"/>
        <v>113.39999999999998</v>
      </c>
      <c r="AY132" s="86">
        <f t="shared" si="78"/>
        <v>20</v>
      </c>
      <c r="AZ132" s="87">
        <f t="shared" si="79"/>
        <v>-93.399999999999991</v>
      </c>
      <c r="BA132" s="72">
        <f t="shared" si="80"/>
        <v>2.3793391781989095E-3</v>
      </c>
    </row>
    <row r="133" spans="1:53">
      <c r="A133" s="90" t="str">
        <f>previsi!A135</f>
        <v>PETIT A PETIT</v>
      </c>
      <c r="B133" s="86">
        <f>previsi!B135</f>
        <v>27.54630350194552</v>
      </c>
      <c r="C133" s="86">
        <f t="shared" si="81"/>
        <v>62</v>
      </c>
      <c r="D133" s="87">
        <f t="shared" si="54"/>
        <v>34.453696498054484</v>
      </c>
      <c r="E133" s="72">
        <f>previsi!C135</f>
        <v>6.458206340825611E-3</v>
      </c>
      <c r="F133" s="73">
        <f>previsi!D135</f>
        <v>23.953307392996106</v>
      </c>
      <c r="G133" s="73">
        <f t="shared" si="82"/>
        <v>56.5</v>
      </c>
      <c r="H133" s="88">
        <f t="shared" si="55"/>
        <v>32.546692607003891</v>
      </c>
      <c r="I133" s="74">
        <f t="shared" si="56"/>
        <v>6.458206340825611E-3</v>
      </c>
      <c r="J133" s="86">
        <f>previsi!F135</f>
        <v>26.348638132295715</v>
      </c>
      <c r="K133" s="86">
        <f t="shared" si="83"/>
        <v>30</v>
      </c>
      <c r="L133" s="87">
        <f t="shared" si="57"/>
        <v>3.6513618677042849</v>
      </c>
      <c r="M133" s="72">
        <f t="shared" si="58"/>
        <v>6.458206340825611E-3</v>
      </c>
      <c r="N133" s="73">
        <f>previsi!H135</f>
        <v>25.15097276264591</v>
      </c>
      <c r="O133" s="73">
        <f t="shared" si="45"/>
        <v>0</v>
      </c>
      <c r="P133" s="88">
        <f t="shared" si="59"/>
        <v>-25.15097276264591</v>
      </c>
      <c r="Q133" s="74">
        <f t="shared" si="60"/>
        <v>6.458206340825611E-3</v>
      </c>
      <c r="R133" s="86">
        <f>previsi!J135</f>
        <v>25.15097276264591</v>
      </c>
      <c r="S133" s="86">
        <f t="shared" si="46"/>
        <v>0</v>
      </c>
      <c r="T133" s="87">
        <f t="shared" si="61"/>
        <v>-25.15097276264591</v>
      </c>
      <c r="U133" s="72">
        <f t="shared" si="62"/>
        <v>6.458206340825611E-3</v>
      </c>
      <c r="V133" s="73">
        <f>previsi!L135</f>
        <v>25.15097276264591</v>
      </c>
      <c r="W133" s="73">
        <f t="shared" si="47"/>
        <v>0</v>
      </c>
      <c r="X133" s="88">
        <f t="shared" si="63"/>
        <v>-25.15097276264591</v>
      </c>
      <c r="Y133" s="74">
        <f t="shared" si="64"/>
        <v>6.458206340825611E-3</v>
      </c>
      <c r="Z133" s="86">
        <f>previsi!N135</f>
        <v>26.348638132295715</v>
      </c>
      <c r="AA133" s="86">
        <f t="shared" si="48"/>
        <v>0</v>
      </c>
      <c r="AB133" s="87">
        <f t="shared" si="65"/>
        <v>-26.348638132295715</v>
      </c>
      <c r="AC133" s="72">
        <f t="shared" si="66"/>
        <v>6.458206340825611E-3</v>
      </c>
      <c r="AD133" s="73">
        <f>previsi!P135</f>
        <v>26.348638132295715</v>
      </c>
      <c r="AE133" s="73">
        <f t="shared" si="49"/>
        <v>0</v>
      </c>
      <c r="AF133" s="88">
        <f t="shared" si="67"/>
        <v>-26.348638132295715</v>
      </c>
      <c r="AG133" s="74">
        <f t="shared" si="68"/>
        <v>6.458206340825611E-3</v>
      </c>
      <c r="AH133" s="86">
        <f>previsi!R135</f>
        <v>23.953307392996106</v>
      </c>
      <c r="AI133" s="86">
        <f t="shared" si="50"/>
        <v>0</v>
      </c>
      <c r="AJ133" s="87">
        <f t="shared" si="69"/>
        <v>-23.953307392996106</v>
      </c>
      <c r="AK133" s="72">
        <f t="shared" si="70"/>
        <v>6.458206340825611E-3</v>
      </c>
      <c r="AL133" s="73">
        <f>previsi!T135</f>
        <v>27.54630350194552</v>
      </c>
      <c r="AM133" s="73">
        <f t="shared" si="51"/>
        <v>0</v>
      </c>
      <c r="AN133" s="88">
        <f t="shared" si="71"/>
        <v>-27.54630350194552</v>
      </c>
      <c r="AO133" s="74">
        <f t="shared" si="72"/>
        <v>6.458206340825611E-3</v>
      </c>
      <c r="AP133" s="86">
        <f>previsi!V135</f>
        <v>26.348638132295715</v>
      </c>
      <c r="AQ133" s="86">
        <f t="shared" si="52"/>
        <v>0</v>
      </c>
      <c r="AR133" s="87">
        <f t="shared" si="73"/>
        <v>-26.348638132295715</v>
      </c>
      <c r="AS133" s="72">
        <f t="shared" si="74"/>
        <v>6.458206340825611E-3</v>
      </c>
      <c r="AT133" s="73">
        <f>previsi!X135</f>
        <v>23.953307392996106</v>
      </c>
      <c r="AU133" s="73">
        <f t="shared" si="53"/>
        <v>0</v>
      </c>
      <c r="AV133" s="88">
        <f t="shared" si="75"/>
        <v>-23.953307392996106</v>
      </c>
      <c r="AW133" s="74">
        <f t="shared" si="76"/>
        <v>6.458206340825611E-3</v>
      </c>
      <c r="AX133" s="86">
        <f t="shared" si="77"/>
        <v>307.8</v>
      </c>
      <c r="AY133" s="86">
        <f t="shared" si="78"/>
        <v>148.5</v>
      </c>
      <c r="AZ133" s="87">
        <f t="shared" si="79"/>
        <v>-159.29999999999993</v>
      </c>
      <c r="BA133" s="72">
        <f t="shared" si="80"/>
        <v>6.458206340825611E-3</v>
      </c>
    </row>
    <row r="134" spans="1:53">
      <c r="A134" s="96" t="str">
        <f>previsi!A136</f>
        <v>PROMESSE</v>
      </c>
      <c r="B134" s="86">
        <f>previsi!B136</f>
        <v>20.780544747081709</v>
      </c>
      <c r="C134" s="86">
        <f t="shared" si="81"/>
        <v>35</v>
      </c>
      <c r="D134" s="87">
        <f t="shared" si="54"/>
        <v>14.219455252918291</v>
      </c>
      <c r="E134" s="72">
        <f>previsi!C136</f>
        <v>4.8719802220263389E-3</v>
      </c>
      <c r="F134" s="73">
        <f>previsi!D136</f>
        <v>18.070038910505836</v>
      </c>
      <c r="G134" s="73">
        <f t="shared" si="82"/>
        <v>29</v>
      </c>
      <c r="H134" s="88">
        <f t="shared" si="55"/>
        <v>10.929961089494164</v>
      </c>
      <c r="I134" s="74">
        <f t="shared" si="56"/>
        <v>4.8719802220263389E-3</v>
      </c>
      <c r="J134" s="86">
        <f>previsi!F136</f>
        <v>19.877042801556421</v>
      </c>
      <c r="K134" s="86">
        <f t="shared" si="83"/>
        <v>10</v>
      </c>
      <c r="L134" s="87">
        <f t="shared" si="57"/>
        <v>-9.8770428015564207</v>
      </c>
      <c r="M134" s="72">
        <f t="shared" si="58"/>
        <v>4.8719802220263389E-3</v>
      </c>
      <c r="N134" s="73">
        <f>previsi!H136</f>
        <v>18.973540856031128</v>
      </c>
      <c r="O134" s="73">
        <f t="shared" si="45"/>
        <v>0</v>
      </c>
      <c r="P134" s="88">
        <f t="shared" si="59"/>
        <v>-18.973540856031128</v>
      </c>
      <c r="Q134" s="74">
        <f t="shared" si="60"/>
        <v>4.8719802220263389E-3</v>
      </c>
      <c r="R134" s="86">
        <f>previsi!J136</f>
        <v>18.973540856031128</v>
      </c>
      <c r="S134" s="86">
        <f t="shared" si="46"/>
        <v>0</v>
      </c>
      <c r="T134" s="87">
        <f t="shared" si="61"/>
        <v>-18.973540856031128</v>
      </c>
      <c r="U134" s="72">
        <f t="shared" si="62"/>
        <v>4.8719802220263389E-3</v>
      </c>
      <c r="V134" s="73">
        <f>previsi!L136</f>
        <v>18.973540856031128</v>
      </c>
      <c r="W134" s="73">
        <f t="shared" si="47"/>
        <v>0</v>
      </c>
      <c r="X134" s="88">
        <f t="shared" si="63"/>
        <v>-18.973540856031128</v>
      </c>
      <c r="Y134" s="74">
        <f t="shared" si="64"/>
        <v>4.8719802220263389E-3</v>
      </c>
      <c r="Z134" s="86">
        <f>previsi!N136</f>
        <v>19.877042801556421</v>
      </c>
      <c r="AA134" s="86">
        <f t="shared" si="48"/>
        <v>0</v>
      </c>
      <c r="AB134" s="87">
        <f t="shared" si="65"/>
        <v>-19.877042801556421</v>
      </c>
      <c r="AC134" s="72">
        <f t="shared" si="66"/>
        <v>4.8719802220263389E-3</v>
      </c>
      <c r="AD134" s="73">
        <f>previsi!P136</f>
        <v>19.877042801556421</v>
      </c>
      <c r="AE134" s="73">
        <f t="shared" si="49"/>
        <v>0</v>
      </c>
      <c r="AF134" s="88">
        <f t="shared" si="67"/>
        <v>-19.877042801556421</v>
      </c>
      <c r="AG134" s="74">
        <f t="shared" si="68"/>
        <v>4.8719802220263389E-3</v>
      </c>
      <c r="AH134" s="86">
        <f>previsi!R136</f>
        <v>18.070038910505836</v>
      </c>
      <c r="AI134" s="86">
        <f t="shared" si="50"/>
        <v>0</v>
      </c>
      <c r="AJ134" s="87">
        <f t="shared" si="69"/>
        <v>-18.070038910505836</v>
      </c>
      <c r="AK134" s="72">
        <f t="shared" si="70"/>
        <v>4.8719802220263389E-3</v>
      </c>
      <c r="AL134" s="73">
        <f>previsi!T136</f>
        <v>20.780544747081709</v>
      </c>
      <c r="AM134" s="73">
        <f t="shared" si="51"/>
        <v>0</v>
      </c>
      <c r="AN134" s="88">
        <f t="shared" si="71"/>
        <v>-20.780544747081709</v>
      </c>
      <c r="AO134" s="74">
        <f t="shared" si="72"/>
        <v>4.8719802220263389E-3</v>
      </c>
      <c r="AP134" s="86">
        <f>previsi!V136</f>
        <v>19.877042801556421</v>
      </c>
      <c r="AQ134" s="86">
        <f t="shared" si="52"/>
        <v>0</v>
      </c>
      <c r="AR134" s="87">
        <f t="shared" si="73"/>
        <v>-19.877042801556421</v>
      </c>
      <c r="AS134" s="72">
        <f t="shared" si="74"/>
        <v>4.8719802220263389E-3</v>
      </c>
      <c r="AT134" s="73">
        <f>previsi!X136</f>
        <v>18.070038910505836</v>
      </c>
      <c r="AU134" s="73">
        <f t="shared" si="53"/>
        <v>0</v>
      </c>
      <c r="AV134" s="88">
        <f t="shared" si="75"/>
        <v>-18.070038910505836</v>
      </c>
      <c r="AW134" s="74">
        <f t="shared" si="76"/>
        <v>4.8719802220263389E-3</v>
      </c>
      <c r="AX134" s="86">
        <f t="shared" si="77"/>
        <v>232.20000000000002</v>
      </c>
      <c r="AY134" s="86">
        <f t="shared" si="78"/>
        <v>74</v>
      </c>
      <c r="AZ134" s="87">
        <f t="shared" si="79"/>
        <v>-158.20000000000002</v>
      </c>
      <c r="BA134" s="72">
        <f t="shared" si="80"/>
        <v>4.8719802220263389E-3</v>
      </c>
    </row>
    <row r="135" spans="1:53">
      <c r="A135" s="99" t="str">
        <f>previsi!A137</f>
        <v>QUIN AVENIR</v>
      </c>
      <c r="B135" s="86">
        <f>previsi!B137</f>
        <v>4.8326848249027234</v>
      </c>
      <c r="C135" s="86">
        <f t="shared" si="81"/>
        <v>0</v>
      </c>
      <c r="D135" s="87">
        <f t="shared" si="54"/>
        <v>-4.8326848249027234</v>
      </c>
      <c r="E135" s="72">
        <f>previsi!C137</f>
        <v>1.133018656285195E-3</v>
      </c>
      <c r="F135" s="73">
        <f>previsi!D137</f>
        <v>4.2023346303501947</v>
      </c>
      <c r="G135" s="73">
        <f t="shared" si="82"/>
        <v>13</v>
      </c>
      <c r="H135" s="88">
        <f t="shared" si="55"/>
        <v>8.7976653696498062</v>
      </c>
      <c r="I135" s="74">
        <f t="shared" si="56"/>
        <v>1.133018656285195E-3</v>
      </c>
      <c r="J135" s="86">
        <f>previsi!F137</f>
        <v>4.6225680933852136</v>
      </c>
      <c r="K135" s="86">
        <f t="shared" si="83"/>
        <v>0</v>
      </c>
      <c r="L135" s="87">
        <f t="shared" si="57"/>
        <v>-4.6225680933852136</v>
      </c>
      <c r="M135" s="72">
        <f t="shared" si="58"/>
        <v>1.133018656285195E-3</v>
      </c>
      <c r="N135" s="73">
        <f>previsi!H137</f>
        <v>4.4124513618677037</v>
      </c>
      <c r="O135" s="73">
        <f t="shared" si="45"/>
        <v>0</v>
      </c>
      <c r="P135" s="88">
        <f t="shared" si="59"/>
        <v>-4.4124513618677037</v>
      </c>
      <c r="Q135" s="74">
        <f t="shared" si="60"/>
        <v>1.133018656285195E-3</v>
      </c>
      <c r="R135" s="86">
        <f>previsi!J137</f>
        <v>4.4124513618677037</v>
      </c>
      <c r="S135" s="86">
        <f t="shared" si="46"/>
        <v>0</v>
      </c>
      <c r="T135" s="87">
        <f t="shared" si="61"/>
        <v>-4.4124513618677037</v>
      </c>
      <c r="U135" s="72">
        <f t="shared" si="62"/>
        <v>1.133018656285195E-3</v>
      </c>
      <c r="V135" s="73">
        <f>previsi!L137</f>
        <v>4.4124513618677037</v>
      </c>
      <c r="W135" s="73">
        <f t="shared" si="47"/>
        <v>0</v>
      </c>
      <c r="X135" s="88">
        <f t="shared" si="63"/>
        <v>-4.4124513618677037</v>
      </c>
      <c r="Y135" s="74">
        <f t="shared" si="64"/>
        <v>1.133018656285195E-3</v>
      </c>
      <c r="Z135" s="86">
        <f>previsi!N137</f>
        <v>4.6225680933852136</v>
      </c>
      <c r="AA135" s="86">
        <f t="shared" si="48"/>
        <v>0</v>
      </c>
      <c r="AB135" s="87">
        <f t="shared" si="65"/>
        <v>-4.6225680933852136</v>
      </c>
      <c r="AC135" s="72">
        <f t="shared" si="66"/>
        <v>1.133018656285195E-3</v>
      </c>
      <c r="AD135" s="73">
        <f>previsi!P137</f>
        <v>4.6225680933852136</v>
      </c>
      <c r="AE135" s="73">
        <f t="shared" si="49"/>
        <v>0</v>
      </c>
      <c r="AF135" s="88">
        <f t="shared" si="67"/>
        <v>-4.6225680933852136</v>
      </c>
      <c r="AG135" s="74">
        <f t="shared" si="68"/>
        <v>1.133018656285195E-3</v>
      </c>
      <c r="AH135" s="86">
        <f>previsi!R137</f>
        <v>4.2023346303501947</v>
      </c>
      <c r="AI135" s="86">
        <f t="shared" si="50"/>
        <v>0</v>
      </c>
      <c r="AJ135" s="87">
        <f t="shared" si="69"/>
        <v>-4.2023346303501947</v>
      </c>
      <c r="AK135" s="72">
        <f t="shared" si="70"/>
        <v>1.133018656285195E-3</v>
      </c>
      <c r="AL135" s="73">
        <f>previsi!T137</f>
        <v>4.8326848249027234</v>
      </c>
      <c r="AM135" s="73">
        <f t="shared" si="51"/>
        <v>0</v>
      </c>
      <c r="AN135" s="88">
        <f t="shared" si="71"/>
        <v>-4.8326848249027234</v>
      </c>
      <c r="AO135" s="74">
        <f t="shared" si="72"/>
        <v>1.133018656285195E-3</v>
      </c>
      <c r="AP135" s="86">
        <f>previsi!V137</f>
        <v>4.6225680933852136</v>
      </c>
      <c r="AQ135" s="86">
        <f t="shared" si="52"/>
        <v>0</v>
      </c>
      <c r="AR135" s="87">
        <f t="shared" si="73"/>
        <v>-4.6225680933852136</v>
      </c>
      <c r="AS135" s="72">
        <f t="shared" si="74"/>
        <v>1.133018656285195E-3</v>
      </c>
      <c r="AT135" s="73">
        <f>previsi!X137</f>
        <v>4.2023346303501947</v>
      </c>
      <c r="AU135" s="73">
        <f t="shared" si="53"/>
        <v>0</v>
      </c>
      <c r="AV135" s="88">
        <f t="shared" si="75"/>
        <v>-4.2023346303501947</v>
      </c>
      <c r="AW135" s="74">
        <f t="shared" si="76"/>
        <v>1.133018656285195E-3</v>
      </c>
      <c r="AX135" s="86">
        <f t="shared" si="77"/>
        <v>53.999999999999986</v>
      </c>
      <c r="AY135" s="86">
        <f t="shared" si="78"/>
        <v>13</v>
      </c>
      <c r="AZ135" s="87">
        <f t="shared" si="79"/>
        <v>-40.999999999999986</v>
      </c>
      <c r="BA135" s="72">
        <f t="shared" si="80"/>
        <v>1.133018656285195E-3</v>
      </c>
    </row>
    <row r="136" spans="1:53">
      <c r="A136" s="96" t="str">
        <f>previsi!A138</f>
        <v>QUIN DU CHEMIN</v>
      </c>
      <c r="B136" s="86">
        <f>previsi!B138</f>
        <v>16.431128404669256</v>
      </c>
      <c r="C136" s="86">
        <f t="shared" si="81"/>
        <v>20</v>
      </c>
      <c r="D136" s="87">
        <f t="shared" si="54"/>
        <v>3.5688715953307444</v>
      </c>
      <c r="E136" s="72">
        <f>previsi!C138</f>
        <v>3.8522634313696625E-3</v>
      </c>
      <c r="F136" s="73">
        <f>previsi!D138</f>
        <v>14.287937743190659</v>
      </c>
      <c r="G136" s="73">
        <f t="shared" si="82"/>
        <v>50</v>
      </c>
      <c r="H136" s="88">
        <f t="shared" si="55"/>
        <v>35.71206225680934</v>
      </c>
      <c r="I136" s="74">
        <f t="shared" si="56"/>
        <v>3.8522634313696625E-3</v>
      </c>
      <c r="J136" s="86">
        <f>previsi!F138</f>
        <v>15.716731517509725</v>
      </c>
      <c r="K136" s="86">
        <f t="shared" si="83"/>
        <v>25</v>
      </c>
      <c r="L136" s="87">
        <f t="shared" si="57"/>
        <v>9.2832684824902749</v>
      </c>
      <c r="M136" s="72">
        <f t="shared" si="58"/>
        <v>3.8522634313696625E-3</v>
      </c>
      <c r="N136" s="73">
        <f>previsi!H138</f>
        <v>15.002334630350191</v>
      </c>
      <c r="O136" s="73">
        <f t="shared" si="45"/>
        <v>0</v>
      </c>
      <c r="P136" s="88">
        <f t="shared" si="59"/>
        <v>-15.002334630350191</v>
      </c>
      <c r="Q136" s="74">
        <f t="shared" si="60"/>
        <v>3.8522634313696625E-3</v>
      </c>
      <c r="R136" s="86">
        <f>previsi!J138</f>
        <v>15.002334630350191</v>
      </c>
      <c r="S136" s="86">
        <f t="shared" si="46"/>
        <v>0</v>
      </c>
      <c r="T136" s="87">
        <f t="shared" si="61"/>
        <v>-15.002334630350191</v>
      </c>
      <c r="U136" s="72">
        <f t="shared" si="62"/>
        <v>3.8522634313696625E-3</v>
      </c>
      <c r="V136" s="73">
        <f>previsi!L138</f>
        <v>15.002334630350191</v>
      </c>
      <c r="W136" s="73">
        <f t="shared" si="47"/>
        <v>0</v>
      </c>
      <c r="X136" s="88">
        <f t="shared" si="63"/>
        <v>-15.002334630350191</v>
      </c>
      <c r="Y136" s="74">
        <f t="shared" si="64"/>
        <v>3.8522634313696625E-3</v>
      </c>
      <c r="Z136" s="86">
        <f>previsi!N138</f>
        <v>15.716731517509725</v>
      </c>
      <c r="AA136" s="86">
        <f t="shared" si="48"/>
        <v>0</v>
      </c>
      <c r="AB136" s="87">
        <f t="shared" si="65"/>
        <v>-15.716731517509725</v>
      </c>
      <c r="AC136" s="72">
        <f t="shared" si="66"/>
        <v>3.8522634313696625E-3</v>
      </c>
      <c r="AD136" s="73">
        <f>previsi!P138</f>
        <v>15.716731517509725</v>
      </c>
      <c r="AE136" s="73">
        <f t="shared" si="49"/>
        <v>0</v>
      </c>
      <c r="AF136" s="88">
        <f t="shared" si="67"/>
        <v>-15.716731517509725</v>
      </c>
      <c r="AG136" s="74">
        <f t="shared" si="68"/>
        <v>3.8522634313696625E-3</v>
      </c>
      <c r="AH136" s="86">
        <f>previsi!R138</f>
        <v>14.287937743190659</v>
      </c>
      <c r="AI136" s="86">
        <f t="shared" si="50"/>
        <v>0</v>
      </c>
      <c r="AJ136" s="87">
        <f t="shared" si="69"/>
        <v>-14.287937743190659</v>
      </c>
      <c r="AK136" s="72">
        <f t="shared" si="70"/>
        <v>3.8522634313696625E-3</v>
      </c>
      <c r="AL136" s="73">
        <f>previsi!T138</f>
        <v>16.431128404669256</v>
      </c>
      <c r="AM136" s="73">
        <f t="shared" si="51"/>
        <v>0</v>
      </c>
      <c r="AN136" s="88">
        <f t="shared" si="71"/>
        <v>-16.431128404669256</v>
      </c>
      <c r="AO136" s="74">
        <f t="shared" si="72"/>
        <v>3.8522634313696625E-3</v>
      </c>
      <c r="AP136" s="86">
        <f>previsi!V138</f>
        <v>15.716731517509725</v>
      </c>
      <c r="AQ136" s="86">
        <f t="shared" si="52"/>
        <v>0</v>
      </c>
      <c r="AR136" s="87">
        <f t="shared" si="73"/>
        <v>-15.716731517509725</v>
      </c>
      <c r="AS136" s="72">
        <f t="shared" si="74"/>
        <v>3.8522634313696625E-3</v>
      </c>
      <c r="AT136" s="73">
        <f>previsi!X138</f>
        <v>14.287937743190659</v>
      </c>
      <c r="AU136" s="73">
        <f t="shared" si="53"/>
        <v>0</v>
      </c>
      <c r="AV136" s="88">
        <f t="shared" si="75"/>
        <v>-14.287937743190659</v>
      </c>
      <c r="AW136" s="74">
        <f t="shared" si="76"/>
        <v>3.8522634313696625E-3</v>
      </c>
      <c r="AX136" s="86">
        <f t="shared" si="77"/>
        <v>183.59999999999997</v>
      </c>
      <c r="AY136" s="86">
        <f t="shared" si="78"/>
        <v>95</v>
      </c>
      <c r="AZ136" s="87">
        <f t="shared" si="79"/>
        <v>-88.599999999999966</v>
      </c>
      <c r="BA136" s="72">
        <f t="shared" si="80"/>
        <v>3.8522634313696625E-3</v>
      </c>
    </row>
    <row r="137" spans="1:53">
      <c r="A137" s="96" t="str">
        <f>previsi!A139</f>
        <v>QUIN DU GENI</v>
      </c>
      <c r="B137" s="86">
        <f>previsi!B139</f>
        <v>29.479377431906613</v>
      </c>
      <c r="C137" s="86">
        <f t="shared" si="81"/>
        <v>10.75</v>
      </c>
      <c r="D137" s="87">
        <f t="shared" si="54"/>
        <v>-18.729377431906613</v>
      </c>
      <c r="E137" s="72">
        <f>previsi!C139</f>
        <v>6.9114138033396898E-3</v>
      </c>
      <c r="F137" s="73">
        <f>previsi!D139</f>
        <v>25.634241245136188</v>
      </c>
      <c r="G137" s="73">
        <f t="shared" si="82"/>
        <v>29.5</v>
      </c>
      <c r="H137" s="88">
        <f t="shared" si="55"/>
        <v>3.8657587548638119</v>
      </c>
      <c r="I137" s="74">
        <f t="shared" si="56"/>
        <v>6.9114138033396898E-3</v>
      </c>
      <c r="J137" s="86">
        <f>previsi!F139</f>
        <v>28.197665369649805</v>
      </c>
      <c r="K137" s="86">
        <f t="shared" si="83"/>
        <v>15</v>
      </c>
      <c r="L137" s="87">
        <f t="shared" si="57"/>
        <v>-13.197665369649805</v>
      </c>
      <c r="M137" s="72">
        <f t="shared" si="58"/>
        <v>6.9114138033396898E-3</v>
      </c>
      <c r="N137" s="73">
        <f>previsi!H139</f>
        <v>26.915953307392996</v>
      </c>
      <c r="O137" s="73">
        <f t="shared" si="45"/>
        <v>0</v>
      </c>
      <c r="P137" s="88">
        <f t="shared" si="59"/>
        <v>-26.915953307392996</v>
      </c>
      <c r="Q137" s="74">
        <f t="shared" si="60"/>
        <v>6.9114138033396898E-3</v>
      </c>
      <c r="R137" s="86">
        <f>previsi!J139</f>
        <v>26.915953307392996</v>
      </c>
      <c r="S137" s="86">
        <f t="shared" si="46"/>
        <v>0</v>
      </c>
      <c r="T137" s="87">
        <f t="shared" si="61"/>
        <v>-26.915953307392996</v>
      </c>
      <c r="U137" s="72">
        <f t="shared" si="62"/>
        <v>6.9114138033396898E-3</v>
      </c>
      <c r="V137" s="73">
        <f>previsi!L139</f>
        <v>26.915953307392996</v>
      </c>
      <c r="W137" s="73">
        <f t="shared" si="47"/>
        <v>0</v>
      </c>
      <c r="X137" s="88">
        <f t="shared" si="63"/>
        <v>-26.915953307392996</v>
      </c>
      <c r="Y137" s="74">
        <f t="shared" si="64"/>
        <v>6.9114138033396898E-3</v>
      </c>
      <c r="Z137" s="86">
        <f>previsi!N139</f>
        <v>28.197665369649805</v>
      </c>
      <c r="AA137" s="86">
        <f t="shared" si="48"/>
        <v>0</v>
      </c>
      <c r="AB137" s="87">
        <f t="shared" si="65"/>
        <v>-28.197665369649805</v>
      </c>
      <c r="AC137" s="72">
        <f t="shared" si="66"/>
        <v>6.9114138033396898E-3</v>
      </c>
      <c r="AD137" s="73">
        <f>previsi!P139</f>
        <v>28.197665369649805</v>
      </c>
      <c r="AE137" s="73">
        <f t="shared" si="49"/>
        <v>0</v>
      </c>
      <c r="AF137" s="88">
        <f t="shared" si="67"/>
        <v>-28.197665369649805</v>
      </c>
      <c r="AG137" s="74">
        <f t="shared" si="68"/>
        <v>6.9114138033396898E-3</v>
      </c>
      <c r="AH137" s="86">
        <f>previsi!R139</f>
        <v>25.634241245136188</v>
      </c>
      <c r="AI137" s="86">
        <f t="shared" si="50"/>
        <v>0</v>
      </c>
      <c r="AJ137" s="87">
        <f t="shared" si="69"/>
        <v>-25.634241245136188</v>
      </c>
      <c r="AK137" s="72">
        <f t="shared" si="70"/>
        <v>6.9114138033396898E-3</v>
      </c>
      <c r="AL137" s="73">
        <f>previsi!T139</f>
        <v>29.479377431906613</v>
      </c>
      <c r="AM137" s="73">
        <f t="shared" si="51"/>
        <v>0</v>
      </c>
      <c r="AN137" s="88">
        <f t="shared" si="71"/>
        <v>-29.479377431906613</v>
      </c>
      <c r="AO137" s="74">
        <f t="shared" si="72"/>
        <v>6.9114138033396898E-3</v>
      </c>
      <c r="AP137" s="86">
        <f>previsi!V139</f>
        <v>28.197665369649805</v>
      </c>
      <c r="AQ137" s="86">
        <f t="shared" si="52"/>
        <v>0</v>
      </c>
      <c r="AR137" s="87">
        <f t="shared" si="73"/>
        <v>-28.197665369649805</v>
      </c>
      <c r="AS137" s="72">
        <f t="shared" si="74"/>
        <v>6.9114138033396898E-3</v>
      </c>
      <c r="AT137" s="73">
        <f>previsi!X139</f>
        <v>25.634241245136188</v>
      </c>
      <c r="AU137" s="73">
        <f t="shared" si="53"/>
        <v>0</v>
      </c>
      <c r="AV137" s="88">
        <f t="shared" si="75"/>
        <v>-25.634241245136188</v>
      </c>
      <c r="AW137" s="74">
        <f t="shared" si="76"/>
        <v>6.9114138033396898E-3</v>
      </c>
      <c r="AX137" s="86">
        <f t="shared" si="77"/>
        <v>329.4</v>
      </c>
      <c r="AY137" s="86">
        <f t="shared" si="78"/>
        <v>55.25</v>
      </c>
      <c r="AZ137" s="87">
        <f t="shared" si="79"/>
        <v>-274.14999999999998</v>
      </c>
      <c r="BA137" s="72">
        <f t="shared" si="80"/>
        <v>6.9114138033396898E-3</v>
      </c>
    </row>
    <row r="138" spans="1:53">
      <c r="A138" s="99" t="str">
        <f>previsi!A140</f>
        <v>QUIN JULIO</v>
      </c>
      <c r="B138" s="86">
        <f>previsi!B140</f>
        <v>12.081712062256807</v>
      </c>
      <c r="C138" s="86">
        <f t="shared" ref="C138:C169" si="84">SUMIFS(tonnageFC,nomsFC,$A138,moisFC,B$4)</f>
        <v>10</v>
      </c>
      <c r="D138" s="87">
        <f t="shared" si="54"/>
        <v>-2.0817120622568073</v>
      </c>
      <c r="E138" s="72">
        <f>previsi!C140</f>
        <v>2.8325466407129875E-3</v>
      </c>
      <c r="F138" s="73">
        <f>previsi!D140</f>
        <v>10.505836575875486</v>
      </c>
      <c r="G138" s="73">
        <f t="shared" ref="G138:G169" si="85">SUMIFS(tonnageFC,nomsFC,$A138,moisFC,F$4)</f>
        <v>6</v>
      </c>
      <c r="H138" s="88">
        <f t="shared" si="55"/>
        <v>-4.5058365758754864</v>
      </c>
      <c r="I138" s="74">
        <f t="shared" si="56"/>
        <v>2.8325466407129875E-3</v>
      </c>
      <c r="J138" s="86">
        <f>previsi!F140</f>
        <v>11.556420233463035</v>
      </c>
      <c r="K138" s="86">
        <f t="shared" ref="K138:K169" si="86">SUMIFS(tonnageFC,nomsFC,$A138,moisFC,J$4)</f>
        <v>0</v>
      </c>
      <c r="L138" s="87">
        <f t="shared" si="57"/>
        <v>-11.556420233463035</v>
      </c>
      <c r="M138" s="72">
        <f t="shared" si="58"/>
        <v>2.8325466407129875E-3</v>
      </c>
      <c r="N138" s="73">
        <f>previsi!H140</f>
        <v>11.031128404669259</v>
      </c>
      <c r="O138" s="73">
        <f t="shared" ref="O138:O198" si="87">SUMIFS(tonnageFC,nomsFC,$A138,moisFC,N$4)</f>
        <v>0</v>
      </c>
      <c r="P138" s="88">
        <f t="shared" si="59"/>
        <v>-11.031128404669259</v>
      </c>
      <c r="Q138" s="74">
        <f t="shared" si="60"/>
        <v>2.8325466407129875E-3</v>
      </c>
      <c r="R138" s="86">
        <f>previsi!J140</f>
        <v>11.031128404669259</v>
      </c>
      <c r="S138" s="86">
        <f t="shared" ref="S138:S198" si="88">SUMIFS(tonnageFC,nomsFC,$A138,moisFC,R$4)</f>
        <v>0</v>
      </c>
      <c r="T138" s="87">
        <f t="shared" si="61"/>
        <v>-11.031128404669259</v>
      </c>
      <c r="U138" s="72">
        <f t="shared" si="62"/>
        <v>2.8325466407129875E-3</v>
      </c>
      <c r="V138" s="73">
        <f>previsi!L140</f>
        <v>11.031128404669259</v>
      </c>
      <c r="W138" s="73">
        <f t="shared" ref="W138:W198" si="89">SUMIFS(tonnageFC,nomsFC,$A138,moisFC,V$4)</f>
        <v>0</v>
      </c>
      <c r="X138" s="88">
        <f t="shared" si="63"/>
        <v>-11.031128404669259</v>
      </c>
      <c r="Y138" s="74">
        <f t="shared" si="64"/>
        <v>2.8325466407129875E-3</v>
      </c>
      <c r="Z138" s="86">
        <f>previsi!N140</f>
        <v>11.556420233463035</v>
      </c>
      <c r="AA138" s="86">
        <f t="shared" ref="AA138:AA198" si="90">SUMIFS(tonnageFC,nomsFC,$A138,moisFC,Z$4)</f>
        <v>0</v>
      </c>
      <c r="AB138" s="87">
        <f t="shared" si="65"/>
        <v>-11.556420233463035</v>
      </c>
      <c r="AC138" s="72">
        <f t="shared" si="66"/>
        <v>2.8325466407129875E-3</v>
      </c>
      <c r="AD138" s="73">
        <f>previsi!P140</f>
        <v>11.556420233463035</v>
      </c>
      <c r="AE138" s="73">
        <f t="shared" ref="AE138:AE198" si="91">SUMIFS(tonnageFC,nomsFC,$A138,moisFC,AD$4)</f>
        <v>0</v>
      </c>
      <c r="AF138" s="88">
        <f t="shared" si="67"/>
        <v>-11.556420233463035</v>
      </c>
      <c r="AG138" s="74">
        <f t="shared" si="68"/>
        <v>2.8325466407129875E-3</v>
      </c>
      <c r="AH138" s="86">
        <f>previsi!R140</f>
        <v>10.505836575875486</v>
      </c>
      <c r="AI138" s="86">
        <f t="shared" ref="AI138:AI198" si="92">SUMIFS(tonnageFC,nomsFC,$A138,moisFC,AH$4)</f>
        <v>0</v>
      </c>
      <c r="AJ138" s="87">
        <f t="shared" si="69"/>
        <v>-10.505836575875486</v>
      </c>
      <c r="AK138" s="72">
        <f t="shared" si="70"/>
        <v>2.8325466407129875E-3</v>
      </c>
      <c r="AL138" s="73">
        <f>previsi!T140</f>
        <v>12.081712062256807</v>
      </c>
      <c r="AM138" s="73">
        <f t="shared" ref="AM138:AM198" si="93">SUMIFS(tonnageFC,nomsFC,$A138,moisFC,AL$4)</f>
        <v>0</v>
      </c>
      <c r="AN138" s="88">
        <f t="shared" si="71"/>
        <v>-12.081712062256807</v>
      </c>
      <c r="AO138" s="74">
        <f t="shared" si="72"/>
        <v>2.8325466407129875E-3</v>
      </c>
      <c r="AP138" s="86">
        <f>previsi!V140</f>
        <v>11.556420233463035</v>
      </c>
      <c r="AQ138" s="86">
        <f t="shared" ref="AQ138:AQ198" si="94">SUMIFS(tonnageFC,nomsFC,$A138,moisFC,AP$4)</f>
        <v>0</v>
      </c>
      <c r="AR138" s="87">
        <f t="shared" si="73"/>
        <v>-11.556420233463035</v>
      </c>
      <c r="AS138" s="72">
        <f t="shared" si="74"/>
        <v>2.8325466407129875E-3</v>
      </c>
      <c r="AT138" s="73">
        <f>previsi!X140</f>
        <v>10.505836575875486</v>
      </c>
      <c r="AU138" s="73">
        <f t="shared" ref="AU138:AU198" si="95">SUMIFS(tonnageFC,nomsFC,$A138,moisFC,AT$4)</f>
        <v>0</v>
      </c>
      <c r="AV138" s="88">
        <f t="shared" si="75"/>
        <v>-10.505836575875486</v>
      </c>
      <c r="AW138" s="74">
        <f t="shared" si="76"/>
        <v>2.8325466407129875E-3</v>
      </c>
      <c r="AX138" s="86">
        <f t="shared" si="77"/>
        <v>134.99999999999997</v>
      </c>
      <c r="AY138" s="86">
        <f t="shared" si="78"/>
        <v>16</v>
      </c>
      <c r="AZ138" s="87">
        <f t="shared" si="79"/>
        <v>-119</v>
      </c>
      <c r="BA138" s="72">
        <f t="shared" si="80"/>
        <v>2.8325466407129875E-3</v>
      </c>
    </row>
    <row r="139" spans="1:53">
      <c r="A139" s="96" t="str">
        <f>previsi!A141</f>
        <v>QUIN PAS A PAS</v>
      </c>
      <c r="B139" s="86">
        <f>previsi!B141</f>
        <v>23.19688715953307</v>
      </c>
      <c r="C139" s="86">
        <f t="shared" si="84"/>
        <v>5</v>
      </c>
      <c r="D139" s="87">
        <f t="shared" ref="D139:D198" si="96">C139-B139</f>
        <v>-18.19688715953307</v>
      </c>
      <c r="E139" s="72">
        <f>previsi!C141</f>
        <v>5.4384895501689359E-3</v>
      </c>
      <c r="F139" s="73">
        <f>previsi!D141</f>
        <v>20.171206225680933</v>
      </c>
      <c r="G139" s="73">
        <f t="shared" si="85"/>
        <v>5</v>
      </c>
      <c r="H139" s="88">
        <f t="shared" ref="H139:H198" si="97">G139-F139</f>
        <v>-15.171206225680933</v>
      </c>
      <c r="I139" s="74">
        <f t="shared" ref="I139:I198" si="98">$E139</f>
        <v>5.4384895501689359E-3</v>
      </c>
      <c r="J139" s="86">
        <f>previsi!F141</f>
        <v>22.188326848249027</v>
      </c>
      <c r="K139" s="86">
        <f t="shared" si="86"/>
        <v>5</v>
      </c>
      <c r="L139" s="87">
        <f t="shared" ref="L139:L198" si="99">K139-J139</f>
        <v>-17.188326848249027</v>
      </c>
      <c r="M139" s="72">
        <f t="shared" ref="M139:M198" si="100">$E139</f>
        <v>5.4384895501689359E-3</v>
      </c>
      <c r="N139" s="73">
        <f>previsi!H141</f>
        <v>21.179766536964976</v>
      </c>
      <c r="O139" s="73">
        <f t="shared" si="87"/>
        <v>0</v>
      </c>
      <c r="P139" s="88">
        <f t="shared" ref="P139:P198" si="101">O139-N139</f>
        <v>-21.179766536964976</v>
      </c>
      <c r="Q139" s="74">
        <f t="shared" ref="Q139:Q198" si="102">$E139</f>
        <v>5.4384895501689359E-3</v>
      </c>
      <c r="R139" s="86">
        <f>previsi!J141</f>
        <v>21.179766536964976</v>
      </c>
      <c r="S139" s="86">
        <f t="shared" si="88"/>
        <v>0</v>
      </c>
      <c r="T139" s="87">
        <f t="shared" ref="T139:T198" si="103">S139-R139</f>
        <v>-21.179766536964976</v>
      </c>
      <c r="U139" s="72">
        <f t="shared" ref="U139:U198" si="104">$E139</f>
        <v>5.4384895501689359E-3</v>
      </c>
      <c r="V139" s="73">
        <f>previsi!L141</f>
        <v>21.179766536964976</v>
      </c>
      <c r="W139" s="73">
        <f t="shared" si="89"/>
        <v>0</v>
      </c>
      <c r="X139" s="88">
        <f t="shared" ref="X139:X198" si="105">W139-V139</f>
        <v>-21.179766536964976</v>
      </c>
      <c r="Y139" s="74">
        <f t="shared" ref="Y139:Y198" si="106">$E139</f>
        <v>5.4384895501689359E-3</v>
      </c>
      <c r="Z139" s="86">
        <f>previsi!N141</f>
        <v>22.188326848249027</v>
      </c>
      <c r="AA139" s="86">
        <f t="shared" si="90"/>
        <v>0</v>
      </c>
      <c r="AB139" s="87">
        <f t="shared" ref="AB139:AB198" si="107">AA139-Z139</f>
        <v>-22.188326848249027</v>
      </c>
      <c r="AC139" s="72">
        <f t="shared" ref="AC139:AC198" si="108">$E139</f>
        <v>5.4384895501689359E-3</v>
      </c>
      <c r="AD139" s="73">
        <f>previsi!P141</f>
        <v>22.188326848249027</v>
      </c>
      <c r="AE139" s="73">
        <f t="shared" si="91"/>
        <v>0</v>
      </c>
      <c r="AF139" s="88">
        <f t="shared" ref="AF139:AF198" si="109">AE139-AD139</f>
        <v>-22.188326848249027</v>
      </c>
      <c r="AG139" s="74">
        <f t="shared" ref="AG139:AG198" si="110">$E139</f>
        <v>5.4384895501689359E-3</v>
      </c>
      <c r="AH139" s="86">
        <f>previsi!R141</f>
        <v>20.171206225680933</v>
      </c>
      <c r="AI139" s="86">
        <f t="shared" si="92"/>
        <v>0</v>
      </c>
      <c r="AJ139" s="87">
        <f t="shared" ref="AJ139:AJ198" si="111">AI139-AH139</f>
        <v>-20.171206225680933</v>
      </c>
      <c r="AK139" s="72">
        <f t="shared" ref="AK139:AK198" si="112">$E139</f>
        <v>5.4384895501689359E-3</v>
      </c>
      <c r="AL139" s="73">
        <f>previsi!T141</f>
        <v>23.19688715953307</v>
      </c>
      <c r="AM139" s="73">
        <f t="shared" si="93"/>
        <v>0</v>
      </c>
      <c r="AN139" s="88">
        <f t="shared" ref="AN139:AN198" si="113">AM139-AL139</f>
        <v>-23.19688715953307</v>
      </c>
      <c r="AO139" s="74">
        <f t="shared" ref="AO139:AO198" si="114">$E139</f>
        <v>5.4384895501689359E-3</v>
      </c>
      <c r="AP139" s="86">
        <f>previsi!V141</f>
        <v>22.188326848249027</v>
      </c>
      <c r="AQ139" s="86">
        <f t="shared" si="94"/>
        <v>0</v>
      </c>
      <c r="AR139" s="87">
        <f t="shared" ref="AR139:AR198" si="115">AQ139-AP139</f>
        <v>-22.188326848249027</v>
      </c>
      <c r="AS139" s="72">
        <f t="shared" ref="AS139:AS198" si="116">$E139</f>
        <v>5.4384895501689359E-3</v>
      </c>
      <c r="AT139" s="73">
        <f>previsi!X141</f>
        <v>20.171206225680933</v>
      </c>
      <c r="AU139" s="73">
        <f t="shared" si="95"/>
        <v>0</v>
      </c>
      <c r="AV139" s="88">
        <f t="shared" ref="AV139:AV198" si="117">AU139-AT139</f>
        <v>-20.171206225680933</v>
      </c>
      <c r="AW139" s="74">
        <f t="shared" ref="AW139:AW198" si="118">$E139</f>
        <v>5.4384895501689359E-3</v>
      </c>
      <c r="AX139" s="86">
        <f t="shared" ref="AX139:AX198" si="119">B139+F139+J139+N139+R139+V139+Z139+AD139+AH139+AL139+AP139+AT139</f>
        <v>259.2</v>
      </c>
      <c r="AY139" s="86">
        <f t="shared" ref="AY139:AY198" si="120">C139+G139+K139+O139+S139+W139+AA139+AE139+AI139+AM139+AQ139+AU139</f>
        <v>15</v>
      </c>
      <c r="AZ139" s="87">
        <f t="shared" ref="AZ139:AZ198" si="121">D139+H139+L139+P139+T139+X139+AB139+AF139+AJ139+AN139+AR139+AV139</f>
        <v>-244.2</v>
      </c>
      <c r="BA139" s="72">
        <f t="shared" ref="BA139:BA198" si="122">$E139</f>
        <v>5.4384895501689359E-3</v>
      </c>
    </row>
    <row r="140" spans="1:53">
      <c r="A140" s="90" t="str">
        <f>previsi!A142</f>
        <v>QUIN UNIVERSEL</v>
      </c>
      <c r="B140" s="86">
        <f>previsi!B142</f>
        <v>4.8326848249027234</v>
      </c>
      <c r="C140" s="86">
        <f t="shared" si="84"/>
        <v>29.5</v>
      </c>
      <c r="D140" s="87">
        <f t="shared" si="96"/>
        <v>24.667315175097276</v>
      </c>
      <c r="E140" s="72">
        <f>previsi!C142</f>
        <v>1.133018656285195E-3</v>
      </c>
      <c r="F140" s="73">
        <f>previsi!D142</f>
        <v>4.2023346303501947</v>
      </c>
      <c r="G140" s="73">
        <f t="shared" si="85"/>
        <v>15.5</v>
      </c>
      <c r="H140" s="88">
        <f t="shared" si="97"/>
        <v>11.297665369649806</v>
      </c>
      <c r="I140" s="74">
        <f t="shared" si="98"/>
        <v>1.133018656285195E-3</v>
      </c>
      <c r="J140" s="86">
        <f>previsi!F142</f>
        <v>4.6225680933852136</v>
      </c>
      <c r="K140" s="86">
        <f t="shared" si="86"/>
        <v>7.5</v>
      </c>
      <c r="L140" s="87">
        <f t="shared" si="99"/>
        <v>2.8774319066147864</v>
      </c>
      <c r="M140" s="72">
        <f t="shared" si="100"/>
        <v>1.133018656285195E-3</v>
      </c>
      <c r="N140" s="73">
        <f>previsi!H142</f>
        <v>4.4124513618677037</v>
      </c>
      <c r="O140" s="73">
        <f t="shared" si="87"/>
        <v>0</v>
      </c>
      <c r="P140" s="88">
        <f t="shared" si="101"/>
        <v>-4.4124513618677037</v>
      </c>
      <c r="Q140" s="74">
        <f t="shared" si="102"/>
        <v>1.133018656285195E-3</v>
      </c>
      <c r="R140" s="86">
        <f>previsi!J142</f>
        <v>4.4124513618677037</v>
      </c>
      <c r="S140" s="86">
        <f t="shared" si="88"/>
        <v>0</v>
      </c>
      <c r="T140" s="87">
        <f t="shared" si="103"/>
        <v>-4.4124513618677037</v>
      </c>
      <c r="U140" s="72">
        <f t="shared" si="104"/>
        <v>1.133018656285195E-3</v>
      </c>
      <c r="V140" s="73">
        <f>previsi!L142</f>
        <v>4.4124513618677037</v>
      </c>
      <c r="W140" s="73">
        <f t="shared" si="89"/>
        <v>0</v>
      </c>
      <c r="X140" s="88">
        <f t="shared" si="105"/>
        <v>-4.4124513618677037</v>
      </c>
      <c r="Y140" s="74">
        <f t="shared" si="106"/>
        <v>1.133018656285195E-3</v>
      </c>
      <c r="Z140" s="86">
        <f>previsi!N142</f>
        <v>4.6225680933852136</v>
      </c>
      <c r="AA140" s="86">
        <f t="shared" si="90"/>
        <v>0</v>
      </c>
      <c r="AB140" s="87">
        <f t="shared" si="107"/>
        <v>-4.6225680933852136</v>
      </c>
      <c r="AC140" s="72">
        <f t="shared" si="108"/>
        <v>1.133018656285195E-3</v>
      </c>
      <c r="AD140" s="73">
        <f>previsi!P142</f>
        <v>4.6225680933852136</v>
      </c>
      <c r="AE140" s="73">
        <f t="shared" si="91"/>
        <v>0</v>
      </c>
      <c r="AF140" s="88">
        <f t="shared" si="109"/>
        <v>-4.6225680933852136</v>
      </c>
      <c r="AG140" s="74">
        <f t="shared" si="110"/>
        <v>1.133018656285195E-3</v>
      </c>
      <c r="AH140" s="86">
        <f>previsi!R142</f>
        <v>4.2023346303501947</v>
      </c>
      <c r="AI140" s="86">
        <f t="shared" si="92"/>
        <v>0</v>
      </c>
      <c r="AJ140" s="87">
        <f t="shared" si="111"/>
        <v>-4.2023346303501947</v>
      </c>
      <c r="AK140" s="72">
        <f t="shared" si="112"/>
        <v>1.133018656285195E-3</v>
      </c>
      <c r="AL140" s="73">
        <f>previsi!T142</f>
        <v>4.8326848249027234</v>
      </c>
      <c r="AM140" s="73">
        <f t="shared" si="93"/>
        <v>0</v>
      </c>
      <c r="AN140" s="88">
        <f t="shared" si="113"/>
        <v>-4.8326848249027234</v>
      </c>
      <c r="AO140" s="74">
        <f t="shared" si="114"/>
        <v>1.133018656285195E-3</v>
      </c>
      <c r="AP140" s="86">
        <f>previsi!V142</f>
        <v>4.6225680933852136</v>
      </c>
      <c r="AQ140" s="86">
        <f t="shared" si="94"/>
        <v>0</v>
      </c>
      <c r="AR140" s="87">
        <f t="shared" si="115"/>
        <v>-4.6225680933852136</v>
      </c>
      <c r="AS140" s="72">
        <f t="shared" si="116"/>
        <v>1.133018656285195E-3</v>
      </c>
      <c r="AT140" s="73">
        <f>previsi!X142</f>
        <v>4.2023346303501947</v>
      </c>
      <c r="AU140" s="73">
        <f t="shared" si="95"/>
        <v>0</v>
      </c>
      <c r="AV140" s="88">
        <f t="shared" si="117"/>
        <v>-4.2023346303501947</v>
      </c>
      <c r="AW140" s="74">
        <f t="shared" si="118"/>
        <v>1.133018656285195E-3</v>
      </c>
      <c r="AX140" s="86">
        <f t="shared" si="119"/>
        <v>53.999999999999986</v>
      </c>
      <c r="AY140" s="86">
        <f t="shared" si="120"/>
        <v>52.5</v>
      </c>
      <c r="AZ140" s="87">
        <f t="shared" si="121"/>
        <v>-1.4999999999999911</v>
      </c>
      <c r="BA140" s="72">
        <f t="shared" si="122"/>
        <v>1.133018656285195E-3</v>
      </c>
    </row>
    <row r="141" spans="1:53">
      <c r="A141" s="96" t="str">
        <f>previsi!A143</f>
        <v>QUIN WAKAM</v>
      </c>
      <c r="B141" s="86">
        <f>previsi!B143</f>
        <v>14.498054474708169</v>
      </c>
      <c r="C141" s="86">
        <f t="shared" si="84"/>
        <v>12.5</v>
      </c>
      <c r="D141" s="87">
        <f t="shared" si="96"/>
        <v>-1.9980544747081694</v>
      </c>
      <c r="E141" s="72">
        <f>previsi!C143</f>
        <v>3.399055968855585E-3</v>
      </c>
      <c r="F141" s="73">
        <f>previsi!D143</f>
        <v>12.607003891050583</v>
      </c>
      <c r="G141" s="73">
        <f t="shared" si="85"/>
        <v>9.5</v>
      </c>
      <c r="H141" s="88">
        <f t="shared" si="97"/>
        <v>-3.1070038910505833</v>
      </c>
      <c r="I141" s="74">
        <f t="shared" si="98"/>
        <v>3.399055968855585E-3</v>
      </c>
      <c r="J141" s="86">
        <f>previsi!F143</f>
        <v>13.867704280155641</v>
      </c>
      <c r="K141" s="86">
        <f t="shared" si="86"/>
        <v>2.5</v>
      </c>
      <c r="L141" s="87">
        <f t="shared" si="99"/>
        <v>-11.367704280155641</v>
      </c>
      <c r="M141" s="72">
        <f t="shared" si="100"/>
        <v>3.399055968855585E-3</v>
      </c>
      <c r="N141" s="73">
        <f>previsi!H143</f>
        <v>13.237354085603112</v>
      </c>
      <c r="O141" s="73">
        <f t="shared" si="87"/>
        <v>0</v>
      </c>
      <c r="P141" s="88">
        <f t="shared" si="101"/>
        <v>-13.237354085603112</v>
      </c>
      <c r="Q141" s="74">
        <f t="shared" si="102"/>
        <v>3.399055968855585E-3</v>
      </c>
      <c r="R141" s="86">
        <f>previsi!J143</f>
        <v>13.237354085603112</v>
      </c>
      <c r="S141" s="86">
        <f t="shared" si="88"/>
        <v>0</v>
      </c>
      <c r="T141" s="87">
        <f t="shared" si="103"/>
        <v>-13.237354085603112</v>
      </c>
      <c r="U141" s="72">
        <f t="shared" si="104"/>
        <v>3.399055968855585E-3</v>
      </c>
      <c r="V141" s="73">
        <f>previsi!L143</f>
        <v>13.237354085603112</v>
      </c>
      <c r="W141" s="73">
        <f t="shared" si="89"/>
        <v>0</v>
      </c>
      <c r="X141" s="88">
        <f t="shared" si="105"/>
        <v>-13.237354085603112</v>
      </c>
      <c r="Y141" s="74">
        <f t="shared" si="106"/>
        <v>3.399055968855585E-3</v>
      </c>
      <c r="Z141" s="86">
        <f>previsi!N143</f>
        <v>13.867704280155641</v>
      </c>
      <c r="AA141" s="86">
        <f t="shared" si="90"/>
        <v>0</v>
      </c>
      <c r="AB141" s="87">
        <f t="shared" si="107"/>
        <v>-13.867704280155641</v>
      </c>
      <c r="AC141" s="72">
        <f t="shared" si="108"/>
        <v>3.399055968855585E-3</v>
      </c>
      <c r="AD141" s="73">
        <f>previsi!P143</f>
        <v>13.867704280155641</v>
      </c>
      <c r="AE141" s="73">
        <f t="shared" si="91"/>
        <v>0</v>
      </c>
      <c r="AF141" s="88">
        <f t="shared" si="109"/>
        <v>-13.867704280155641</v>
      </c>
      <c r="AG141" s="74">
        <f t="shared" si="110"/>
        <v>3.399055968855585E-3</v>
      </c>
      <c r="AH141" s="86">
        <f>previsi!R143</f>
        <v>12.607003891050583</v>
      </c>
      <c r="AI141" s="86">
        <f t="shared" si="92"/>
        <v>0</v>
      </c>
      <c r="AJ141" s="87">
        <f t="shared" si="111"/>
        <v>-12.607003891050583</v>
      </c>
      <c r="AK141" s="72">
        <f t="shared" si="112"/>
        <v>3.399055968855585E-3</v>
      </c>
      <c r="AL141" s="73">
        <f>previsi!T143</f>
        <v>14.498054474708169</v>
      </c>
      <c r="AM141" s="73">
        <f t="shared" si="93"/>
        <v>0</v>
      </c>
      <c r="AN141" s="88">
        <f t="shared" si="113"/>
        <v>-14.498054474708169</v>
      </c>
      <c r="AO141" s="74">
        <f t="shared" si="114"/>
        <v>3.399055968855585E-3</v>
      </c>
      <c r="AP141" s="86">
        <f>previsi!V143</f>
        <v>13.867704280155641</v>
      </c>
      <c r="AQ141" s="86">
        <f t="shared" si="94"/>
        <v>0</v>
      </c>
      <c r="AR141" s="87">
        <f t="shared" si="115"/>
        <v>-13.867704280155641</v>
      </c>
      <c r="AS141" s="72">
        <f t="shared" si="116"/>
        <v>3.399055968855585E-3</v>
      </c>
      <c r="AT141" s="73">
        <f>previsi!X143</f>
        <v>12.607003891050583</v>
      </c>
      <c r="AU141" s="73">
        <f t="shared" si="95"/>
        <v>0</v>
      </c>
      <c r="AV141" s="88">
        <f t="shared" si="117"/>
        <v>-12.607003891050583</v>
      </c>
      <c r="AW141" s="74">
        <f t="shared" si="118"/>
        <v>3.399055968855585E-3</v>
      </c>
      <c r="AX141" s="86">
        <f t="shared" si="119"/>
        <v>161.99999999999997</v>
      </c>
      <c r="AY141" s="86">
        <f t="shared" si="120"/>
        <v>24.5</v>
      </c>
      <c r="AZ141" s="87">
        <f t="shared" si="121"/>
        <v>-137.49999999999997</v>
      </c>
      <c r="BA141" s="72">
        <f t="shared" si="122"/>
        <v>3.399055968855585E-3</v>
      </c>
    </row>
    <row r="142" spans="1:53">
      <c r="A142" s="96" t="str">
        <f>previsi!A144</f>
        <v>QUINCAILLERIE GASSA</v>
      </c>
      <c r="B142" s="86">
        <f>previsi!B144</f>
        <v>51.22645914396886</v>
      </c>
      <c r="C142" s="86">
        <f t="shared" si="84"/>
        <v>17.5</v>
      </c>
      <c r="D142" s="87">
        <f t="shared" si="96"/>
        <v>-33.72645914396886</v>
      </c>
      <c r="E142" s="72">
        <f>previsi!C144</f>
        <v>1.2009997756623066E-2</v>
      </c>
      <c r="F142" s="73">
        <f>previsi!D144</f>
        <v>44.54474708171206</v>
      </c>
      <c r="G142" s="73">
        <f t="shared" si="85"/>
        <v>10</v>
      </c>
      <c r="H142" s="88">
        <f t="shared" si="97"/>
        <v>-34.54474708171206</v>
      </c>
      <c r="I142" s="74">
        <f t="shared" si="98"/>
        <v>1.2009997756623066E-2</v>
      </c>
      <c r="J142" s="86">
        <f>previsi!F144</f>
        <v>48.999221789883258</v>
      </c>
      <c r="K142" s="86">
        <f t="shared" si="86"/>
        <v>15</v>
      </c>
      <c r="L142" s="87">
        <f t="shared" si="99"/>
        <v>-33.999221789883258</v>
      </c>
      <c r="M142" s="72">
        <f t="shared" si="100"/>
        <v>1.2009997756623066E-2</v>
      </c>
      <c r="N142" s="73">
        <f>previsi!H144</f>
        <v>46.771984435797656</v>
      </c>
      <c r="O142" s="73">
        <f t="shared" si="87"/>
        <v>0</v>
      </c>
      <c r="P142" s="88">
        <f t="shared" si="101"/>
        <v>-46.771984435797656</v>
      </c>
      <c r="Q142" s="74">
        <f t="shared" si="102"/>
        <v>1.2009997756623066E-2</v>
      </c>
      <c r="R142" s="86">
        <f>previsi!J144</f>
        <v>46.771984435797656</v>
      </c>
      <c r="S142" s="86">
        <f t="shared" si="88"/>
        <v>0</v>
      </c>
      <c r="T142" s="87">
        <f t="shared" si="103"/>
        <v>-46.771984435797656</v>
      </c>
      <c r="U142" s="72">
        <f t="shared" si="104"/>
        <v>1.2009997756623066E-2</v>
      </c>
      <c r="V142" s="73">
        <f>previsi!L144</f>
        <v>46.771984435797656</v>
      </c>
      <c r="W142" s="73">
        <f t="shared" si="89"/>
        <v>0</v>
      </c>
      <c r="X142" s="88">
        <f t="shared" si="105"/>
        <v>-46.771984435797656</v>
      </c>
      <c r="Y142" s="74">
        <f t="shared" si="106"/>
        <v>1.2009997756623066E-2</v>
      </c>
      <c r="Z142" s="86">
        <f>previsi!N144</f>
        <v>48.999221789883258</v>
      </c>
      <c r="AA142" s="86">
        <f t="shared" si="90"/>
        <v>0</v>
      </c>
      <c r="AB142" s="87">
        <f t="shared" si="107"/>
        <v>-48.999221789883258</v>
      </c>
      <c r="AC142" s="72">
        <f t="shared" si="108"/>
        <v>1.2009997756623066E-2</v>
      </c>
      <c r="AD142" s="73">
        <f>previsi!P144</f>
        <v>48.999221789883258</v>
      </c>
      <c r="AE142" s="73">
        <f t="shared" si="91"/>
        <v>0</v>
      </c>
      <c r="AF142" s="88">
        <f t="shared" si="109"/>
        <v>-48.999221789883258</v>
      </c>
      <c r="AG142" s="74">
        <f t="shared" si="110"/>
        <v>1.2009997756623066E-2</v>
      </c>
      <c r="AH142" s="86">
        <f>previsi!R144</f>
        <v>44.54474708171206</v>
      </c>
      <c r="AI142" s="86">
        <f t="shared" si="92"/>
        <v>0</v>
      </c>
      <c r="AJ142" s="87">
        <f t="shared" si="111"/>
        <v>-44.54474708171206</v>
      </c>
      <c r="AK142" s="72">
        <f t="shared" si="112"/>
        <v>1.2009997756623066E-2</v>
      </c>
      <c r="AL142" s="73">
        <f>previsi!T144</f>
        <v>51.22645914396886</v>
      </c>
      <c r="AM142" s="73">
        <f t="shared" si="93"/>
        <v>0</v>
      </c>
      <c r="AN142" s="88">
        <f t="shared" si="113"/>
        <v>-51.22645914396886</v>
      </c>
      <c r="AO142" s="74">
        <f t="shared" si="114"/>
        <v>1.2009997756623066E-2</v>
      </c>
      <c r="AP142" s="86">
        <f>previsi!V144</f>
        <v>48.999221789883258</v>
      </c>
      <c r="AQ142" s="86">
        <f t="shared" si="94"/>
        <v>0</v>
      </c>
      <c r="AR142" s="87">
        <f t="shared" si="115"/>
        <v>-48.999221789883258</v>
      </c>
      <c r="AS142" s="72">
        <f t="shared" si="116"/>
        <v>1.2009997756623066E-2</v>
      </c>
      <c r="AT142" s="73">
        <f>previsi!X144</f>
        <v>44.54474708171206</v>
      </c>
      <c r="AU142" s="73">
        <f t="shared" si="95"/>
        <v>0</v>
      </c>
      <c r="AV142" s="88">
        <f t="shared" si="117"/>
        <v>-44.54474708171206</v>
      </c>
      <c r="AW142" s="74">
        <f t="shared" si="118"/>
        <v>1.2009997756623066E-2</v>
      </c>
      <c r="AX142" s="86">
        <f t="shared" si="119"/>
        <v>572.4</v>
      </c>
      <c r="AY142" s="86">
        <f t="shared" si="120"/>
        <v>42.5</v>
      </c>
      <c r="AZ142" s="87">
        <f t="shared" si="121"/>
        <v>-529.9</v>
      </c>
      <c r="BA142" s="72">
        <f t="shared" si="122"/>
        <v>1.2009997756623066E-2</v>
      </c>
    </row>
    <row r="143" spans="1:53">
      <c r="A143" s="99" t="str">
        <f>previsi!A145</f>
        <v>RABAIN</v>
      </c>
      <c r="B143" s="86">
        <f>previsi!B145</f>
        <v>22.471984435797662</v>
      </c>
      <c r="C143" s="86">
        <f t="shared" si="84"/>
        <v>70</v>
      </c>
      <c r="D143" s="87">
        <f t="shared" si="96"/>
        <v>47.528015564202335</v>
      </c>
      <c r="E143" s="72">
        <f>previsi!C145</f>
        <v>5.2685367517261569E-3</v>
      </c>
      <c r="F143" s="73">
        <f>previsi!D145</f>
        <v>19.540856031128406</v>
      </c>
      <c r="G143" s="73">
        <f t="shared" si="85"/>
        <v>47.5</v>
      </c>
      <c r="H143" s="88">
        <f t="shared" si="97"/>
        <v>27.959143968871594</v>
      </c>
      <c r="I143" s="74">
        <f t="shared" si="98"/>
        <v>5.2685367517261569E-3</v>
      </c>
      <c r="J143" s="86">
        <f>previsi!F145</f>
        <v>21.494941634241243</v>
      </c>
      <c r="K143" s="86">
        <f t="shared" si="86"/>
        <v>0</v>
      </c>
      <c r="L143" s="87">
        <f t="shared" si="99"/>
        <v>-21.494941634241243</v>
      </c>
      <c r="M143" s="72">
        <f t="shared" si="100"/>
        <v>5.2685367517261569E-3</v>
      </c>
      <c r="N143" s="73">
        <f>previsi!H145</f>
        <v>20.517898832684825</v>
      </c>
      <c r="O143" s="73">
        <f t="shared" si="87"/>
        <v>0</v>
      </c>
      <c r="P143" s="88">
        <f t="shared" si="101"/>
        <v>-20.517898832684825</v>
      </c>
      <c r="Q143" s="74">
        <f t="shared" si="102"/>
        <v>5.2685367517261569E-3</v>
      </c>
      <c r="R143" s="86">
        <f>previsi!J145</f>
        <v>20.517898832684825</v>
      </c>
      <c r="S143" s="86">
        <f t="shared" si="88"/>
        <v>0</v>
      </c>
      <c r="T143" s="87">
        <f t="shared" si="103"/>
        <v>-20.517898832684825</v>
      </c>
      <c r="U143" s="72">
        <f t="shared" si="104"/>
        <v>5.2685367517261569E-3</v>
      </c>
      <c r="V143" s="73">
        <f>previsi!L145</f>
        <v>20.517898832684825</v>
      </c>
      <c r="W143" s="73">
        <f t="shared" si="89"/>
        <v>0</v>
      </c>
      <c r="X143" s="88">
        <f t="shared" si="105"/>
        <v>-20.517898832684825</v>
      </c>
      <c r="Y143" s="74">
        <f t="shared" si="106"/>
        <v>5.2685367517261569E-3</v>
      </c>
      <c r="Z143" s="86">
        <f>previsi!N145</f>
        <v>21.494941634241243</v>
      </c>
      <c r="AA143" s="86">
        <f t="shared" si="90"/>
        <v>0</v>
      </c>
      <c r="AB143" s="87">
        <f t="shared" si="107"/>
        <v>-21.494941634241243</v>
      </c>
      <c r="AC143" s="72">
        <f t="shared" si="108"/>
        <v>5.2685367517261569E-3</v>
      </c>
      <c r="AD143" s="73">
        <f>previsi!P145</f>
        <v>21.494941634241243</v>
      </c>
      <c r="AE143" s="73">
        <f t="shared" si="91"/>
        <v>0</v>
      </c>
      <c r="AF143" s="88">
        <f t="shared" si="109"/>
        <v>-21.494941634241243</v>
      </c>
      <c r="AG143" s="74">
        <f t="shared" si="110"/>
        <v>5.2685367517261569E-3</v>
      </c>
      <c r="AH143" s="86">
        <f>previsi!R145</f>
        <v>19.540856031128406</v>
      </c>
      <c r="AI143" s="86">
        <f t="shared" si="92"/>
        <v>0</v>
      </c>
      <c r="AJ143" s="87">
        <f t="shared" si="111"/>
        <v>-19.540856031128406</v>
      </c>
      <c r="AK143" s="72">
        <f t="shared" si="112"/>
        <v>5.2685367517261569E-3</v>
      </c>
      <c r="AL143" s="73">
        <f>previsi!T145</f>
        <v>22.471984435797662</v>
      </c>
      <c r="AM143" s="73">
        <f t="shared" si="93"/>
        <v>0</v>
      </c>
      <c r="AN143" s="88">
        <f t="shared" si="113"/>
        <v>-22.471984435797662</v>
      </c>
      <c r="AO143" s="74">
        <f t="shared" si="114"/>
        <v>5.2685367517261569E-3</v>
      </c>
      <c r="AP143" s="86">
        <f>previsi!V145</f>
        <v>21.494941634241243</v>
      </c>
      <c r="AQ143" s="86">
        <f t="shared" si="94"/>
        <v>0</v>
      </c>
      <c r="AR143" s="87">
        <f t="shared" si="115"/>
        <v>-21.494941634241243</v>
      </c>
      <c r="AS143" s="72">
        <f t="shared" si="116"/>
        <v>5.2685367517261569E-3</v>
      </c>
      <c r="AT143" s="73">
        <f>previsi!X145</f>
        <v>19.540856031128406</v>
      </c>
      <c r="AU143" s="73">
        <f t="shared" si="95"/>
        <v>0</v>
      </c>
      <c r="AV143" s="88">
        <f t="shared" si="117"/>
        <v>-19.540856031128406</v>
      </c>
      <c r="AW143" s="74">
        <f t="shared" si="118"/>
        <v>5.2685367517261569E-3</v>
      </c>
      <c r="AX143" s="86">
        <f t="shared" si="119"/>
        <v>251.1</v>
      </c>
      <c r="AY143" s="86">
        <f t="shared" si="120"/>
        <v>117.5</v>
      </c>
      <c r="AZ143" s="87">
        <f t="shared" si="121"/>
        <v>-133.6</v>
      </c>
      <c r="BA143" s="72">
        <f t="shared" si="122"/>
        <v>5.2685367517261569E-3</v>
      </c>
    </row>
    <row r="144" spans="1:53">
      <c r="A144" s="96" t="str">
        <f>previsi!A146</f>
        <v>RAYMOND</v>
      </c>
      <c r="B144" s="86">
        <f>previsi!B146</f>
        <v>32.862256809338511</v>
      </c>
      <c r="C144" s="86">
        <f t="shared" si="84"/>
        <v>15</v>
      </c>
      <c r="D144" s="87">
        <f t="shared" si="96"/>
        <v>-17.862256809338511</v>
      </c>
      <c r="E144" s="72">
        <f>previsi!C146</f>
        <v>7.704526862739325E-3</v>
      </c>
      <c r="F144" s="73">
        <f>previsi!D146</f>
        <v>28.575875486381317</v>
      </c>
      <c r="G144" s="73">
        <f t="shared" si="85"/>
        <v>25</v>
      </c>
      <c r="H144" s="88">
        <f t="shared" si="97"/>
        <v>-3.5758754863813174</v>
      </c>
      <c r="I144" s="74">
        <f t="shared" si="98"/>
        <v>7.704526862739325E-3</v>
      </c>
      <c r="J144" s="86">
        <f>previsi!F146</f>
        <v>31.43346303501945</v>
      </c>
      <c r="K144" s="86">
        <f t="shared" si="86"/>
        <v>10</v>
      </c>
      <c r="L144" s="87">
        <f t="shared" si="99"/>
        <v>-21.43346303501945</v>
      </c>
      <c r="M144" s="72">
        <f t="shared" si="100"/>
        <v>7.704526862739325E-3</v>
      </c>
      <c r="N144" s="73">
        <f>previsi!H146</f>
        <v>30.004669260700382</v>
      </c>
      <c r="O144" s="73">
        <f t="shared" si="87"/>
        <v>0</v>
      </c>
      <c r="P144" s="88">
        <f t="shared" si="101"/>
        <v>-30.004669260700382</v>
      </c>
      <c r="Q144" s="74">
        <f t="shared" si="102"/>
        <v>7.704526862739325E-3</v>
      </c>
      <c r="R144" s="86">
        <f>previsi!J146</f>
        <v>30.004669260700382</v>
      </c>
      <c r="S144" s="86">
        <f t="shared" si="88"/>
        <v>0</v>
      </c>
      <c r="T144" s="87">
        <f t="shared" si="103"/>
        <v>-30.004669260700382</v>
      </c>
      <c r="U144" s="72">
        <f t="shared" si="104"/>
        <v>7.704526862739325E-3</v>
      </c>
      <c r="V144" s="73">
        <f>previsi!L146</f>
        <v>30.004669260700382</v>
      </c>
      <c r="W144" s="73">
        <f t="shared" si="89"/>
        <v>0</v>
      </c>
      <c r="X144" s="88">
        <f t="shared" si="105"/>
        <v>-30.004669260700382</v>
      </c>
      <c r="Y144" s="74">
        <f t="shared" si="106"/>
        <v>7.704526862739325E-3</v>
      </c>
      <c r="Z144" s="86">
        <f>previsi!N146</f>
        <v>31.43346303501945</v>
      </c>
      <c r="AA144" s="86">
        <f t="shared" si="90"/>
        <v>0</v>
      </c>
      <c r="AB144" s="87">
        <f t="shared" si="107"/>
        <v>-31.43346303501945</v>
      </c>
      <c r="AC144" s="72">
        <f t="shared" si="108"/>
        <v>7.704526862739325E-3</v>
      </c>
      <c r="AD144" s="73">
        <f>previsi!P146</f>
        <v>31.43346303501945</v>
      </c>
      <c r="AE144" s="73">
        <f t="shared" si="91"/>
        <v>0</v>
      </c>
      <c r="AF144" s="88">
        <f t="shared" si="109"/>
        <v>-31.43346303501945</v>
      </c>
      <c r="AG144" s="74">
        <f t="shared" si="110"/>
        <v>7.704526862739325E-3</v>
      </c>
      <c r="AH144" s="86">
        <f>previsi!R146</f>
        <v>28.575875486381317</v>
      </c>
      <c r="AI144" s="86">
        <f t="shared" si="92"/>
        <v>0</v>
      </c>
      <c r="AJ144" s="87">
        <f t="shared" si="111"/>
        <v>-28.575875486381317</v>
      </c>
      <c r="AK144" s="72">
        <f t="shared" si="112"/>
        <v>7.704526862739325E-3</v>
      </c>
      <c r="AL144" s="73">
        <f>previsi!T146</f>
        <v>32.862256809338511</v>
      </c>
      <c r="AM144" s="73">
        <f t="shared" si="93"/>
        <v>0</v>
      </c>
      <c r="AN144" s="88">
        <f t="shared" si="113"/>
        <v>-32.862256809338511</v>
      </c>
      <c r="AO144" s="74">
        <f t="shared" si="114"/>
        <v>7.704526862739325E-3</v>
      </c>
      <c r="AP144" s="86">
        <f>previsi!V146</f>
        <v>31.43346303501945</v>
      </c>
      <c r="AQ144" s="86">
        <f t="shared" si="94"/>
        <v>0</v>
      </c>
      <c r="AR144" s="87">
        <f t="shared" si="115"/>
        <v>-31.43346303501945</v>
      </c>
      <c r="AS144" s="72">
        <f t="shared" si="116"/>
        <v>7.704526862739325E-3</v>
      </c>
      <c r="AT144" s="73">
        <f>previsi!X146</f>
        <v>28.575875486381317</v>
      </c>
      <c r="AU144" s="73">
        <f t="shared" si="95"/>
        <v>0</v>
      </c>
      <c r="AV144" s="88">
        <f t="shared" si="117"/>
        <v>-28.575875486381317</v>
      </c>
      <c r="AW144" s="74">
        <f t="shared" si="118"/>
        <v>7.704526862739325E-3</v>
      </c>
      <c r="AX144" s="86">
        <f t="shared" si="119"/>
        <v>367.19999999999993</v>
      </c>
      <c r="AY144" s="86">
        <f t="shared" si="120"/>
        <v>50</v>
      </c>
      <c r="AZ144" s="87">
        <f t="shared" si="121"/>
        <v>-317.19999999999993</v>
      </c>
      <c r="BA144" s="72">
        <f t="shared" si="122"/>
        <v>7.704526862739325E-3</v>
      </c>
    </row>
    <row r="145" spans="1:53">
      <c r="A145" s="99" t="str">
        <f>previsi!A147</f>
        <v>REZO</v>
      </c>
      <c r="B145" s="86">
        <f>previsi!B147</f>
        <v>12.564980544747081</v>
      </c>
      <c r="C145" s="86">
        <f t="shared" si="84"/>
        <v>10</v>
      </c>
      <c r="D145" s="87">
        <f t="shared" si="96"/>
        <v>-2.5649805447470815</v>
      </c>
      <c r="E145" s="72">
        <f>previsi!C147</f>
        <v>2.9458485063415074E-3</v>
      </c>
      <c r="F145" s="73">
        <f>previsi!D147</f>
        <v>10.926070038910508</v>
      </c>
      <c r="G145" s="73">
        <f t="shared" si="85"/>
        <v>0</v>
      </c>
      <c r="H145" s="88">
        <f t="shared" si="97"/>
        <v>-10.926070038910508</v>
      </c>
      <c r="I145" s="74">
        <f t="shared" si="98"/>
        <v>2.9458485063415074E-3</v>
      </c>
      <c r="J145" s="86">
        <f>previsi!F147</f>
        <v>12.018677042801558</v>
      </c>
      <c r="K145" s="86">
        <f t="shared" si="86"/>
        <v>0</v>
      </c>
      <c r="L145" s="87">
        <f t="shared" si="99"/>
        <v>-12.018677042801558</v>
      </c>
      <c r="M145" s="72">
        <f t="shared" si="100"/>
        <v>2.9458485063415074E-3</v>
      </c>
      <c r="N145" s="73">
        <f>previsi!H147</f>
        <v>11.472373540856031</v>
      </c>
      <c r="O145" s="73">
        <f t="shared" si="87"/>
        <v>0</v>
      </c>
      <c r="P145" s="88">
        <f t="shared" si="101"/>
        <v>-11.472373540856031</v>
      </c>
      <c r="Q145" s="74">
        <f t="shared" si="102"/>
        <v>2.9458485063415074E-3</v>
      </c>
      <c r="R145" s="86">
        <f>previsi!J147</f>
        <v>11.472373540856031</v>
      </c>
      <c r="S145" s="86">
        <f t="shared" si="88"/>
        <v>0</v>
      </c>
      <c r="T145" s="87">
        <f t="shared" si="103"/>
        <v>-11.472373540856031</v>
      </c>
      <c r="U145" s="72">
        <f t="shared" si="104"/>
        <v>2.9458485063415074E-3</v>
      </c>
      <c r="V145" s="73">
        <f>previsi!L147</f>
        <v>11.472373540856031</v>
      </c>
      <c r="W145" s="73">
        <f t="shared" si="89"/>
        <v>0</v>
      </c>
      <c r="X145" s="88">
        <f t="shared" si="105"/>
        <v>-11.472373540856031</v>
      </c>
      <c r="Y145" s="74">
        <f t="shared" si="106"/>
        <v>2.9458485063415074E-3</v>
      </c>
      <c r="Z145" s="86">
        <f>previsi!N147</f>
        <v>12.018677042801558</v>
      </c>
      <c r="AA145" s="86">
        <f t="shared" si="90"/>
        <v>0</v>
      </c>
      <c r="AB145" s="87">
        <f t="shared" si="107"/>
        <v>-12.018677042801558</v>
      </c>
      <c r="AC145" s="72">
        <f t="shared" si="108"/>
        <v>2.9458485063415074E-3</v>
      </c>
      <c r="AD145" s="73">
        <f>previsi!P147</f>
        <v>12.018677042801558</v>
      </c>
      <c r="AE145" s="73">
        <f t="shared" si="91"/>
        <v>0</v>
      </c>
      <c r="AF145" s="88">
        <f t="shared" si="109"/>
        <v>-12.018677042801558</v>
      </c>
      <c r="AG145" s="74">
        <f t="shared" si="110"/>
        <v>2.9458485063415074E-3</v>
      </c>
      <c r="AH145" s="86">
        <f>previsi!R147</f>
        <v>10.926070038910508</v>
      </c>
      <c r="AI145" s="86">
        <f t="shared" si="92"/>
        <v>0</v>
      </c>
      <c r="AJ145" s="87">
        <f t="shared" si="111"/>
        <v>-10.926070038910508</v>
      </c>
      <c r="AK145" s="72">
        <f t="shared" si="112"/>
        <v>2.9458485063415074E-3</v>
      </c>
      <c r="AL145" s="73">
        <f>previsi!T147</f>
        <v>12.564980544747081</v>
      </c>
      <c r="AM145" s="73">
        <f t="shared" si="93"/>
        <v>0</v>
      </c>
      <c r="AN145" s="88">
        <f t="shared" si="113"/>
        <v>-12.564980544747081</v>
      </c>
      <c r="AO145" s="74">
        <f t="shared" si="114"/>
        <v>2.9458485063415074E-3</v>
      </c>
      <c r="AP145" s="86">
        <f>previsi!V147</f>
        <v>12.018677042801558</v>
      </c>
      <c r="AQ145" s="86">
        <f t="shared" si="94"/>
        <v>0</v>
      </c>
      <c r="AR145" s="87">
        <f t="shared" si="115"/>
        <v>-12.018677042801558</v>
      </c>
      <c r="AS145" s="72">
        <f t="shared" si="116"/>
        <v>2.9458485063415074E-3</v>
      </c>
      <c r="AT145" s="73">
        <f>previsi!X147</f>
        <v>10.926070038910508</v>
      </c>
      <c r="AU145" s="73">
        <f t="shared" si="95"/>
        <v>0</v>
      </c>
      <c r="AV145" s="88">
        <f t="shared" si="117"/>
        <v>-10.926070038910508</v>
      </c>
      <c r="AW145" s="74">
        <f t="shared" si="118"/>
        <v>2.9458485063415074E-3</v>
      </c>
      <c r="AX145" s="86">
        <f t="shared" si="119"/>
        <v>140.4</v>
      </c>
      <c r="AY145" s="86">
        <f t="shared" si="120"/>
        <v>10</v>
      </c>
      <c r="AZ145" s="87">
        <f t="shared" si="121"/>
        <v>-130.4</v>
      </c>
      <c r="BA145" s="72">
        <f t="shared" si="122"/>
        <v>2.9458485063415074E-3</v>
      </c>
    </row>
    <row r="146" spans="1:53">
      <c r="A146" s="99" t="str">
        <f>previsi!A148</f>
        <v>REZO MBANGA PONGO</v>
      </c>
      <c r="B146" s="86">
        <f>previsi!B148</f>
        <v>2.9721011673151749</v>
      </c>
      <c r="C146" s="86">
        <f t="shared" si="84"/>
        <v>0</v>
      </c>
      <c r="D146" s="87">
        <f t="shared" si="96"/>
        <v>-2.9721011673151749</v>
      </c>
      <c r="E146" s="72">
        <f>previsi!C148</f>
        <v>6.9680647361539496E-4</v>
      </c>
      <c r="F146" s="73">
        <f>previsi!D148</f>
        <v>2.5844357976653698</v>
      </c>
      <c r="G146" s="73">
        <f t="shared" si="85"/>
        <v>0</v>
      </c>
      <c r="H146" s="88">
        <f t="shared" si="97"/>
        <v>-2.5844357976653698</v>
      </c>
      <c r="I146" s="74">
        <f t="shared" si="98"/>
        <v>6.9680647361539496E-4</v>
      </c>
      <c r="J146" s="86">
        <f>previsi!F148</f>
        <v>2.8428793774319066</v>
      </c>
      <c r="K146" s="86">
        <f t="shared" si="86"/>
        <v>0</v>
      </c>
      <c r="L146" s="87">
        <f t="shared" si="99"/>
        <v>-2.8428793774319066</v>
      </c>
      <c r="M146" s="72">
        <f t="shared" si="100"/>
        <v>6.9680647361539496E-4</v>
      </c>
      <c r="N146" s="73">
        <f>previsi!H148</f>
        <v>2.7136575875486382</v>
      </c>
      <c r="O146" s="73">
        <f t="shared" si="87"/>
        <v>0</v>
      </c>
      <c r="P146" s="88">
        <f t="shared" si="101"/>
        <v>-2.7136575875486382</v>
      </c>
      <c r="Q146" s="74">
        <f t="shared" si="102"/>
        <v>6.9680647361539496E-4</v>
      </c>
      <c r="R146" s="86">
        <f>previsi!J148</f>
        <v>2.7136575875486382</v>
      </c>
      <c r="S146" s="86">
        <f t="shared" si="88"/>
        <v>0</v>
      </c>
      <c r="T146" s="87">
        <f t="shared" si="103"/>
        <v>-2.7136575875486382</v>
      </c>
      <c r="U146" s="72">
        <f t="shared" si="104"/>
        <v>6.9680647361539496E-4</v>
      </c>
      <c r="V146" s="73">
        <f>previsi!L148</f>
        <v>2.7136575875486382</v>
      </c>
      <c r="W146" s="73">
        <f t="shared" si="89"/>
        <v>0</v>
      </c>
      <c r="X146" s="88">
        <f t="shared" si="105"/>
        <v>-2.7136575875486382</v>
      </c>
      <c r="Y146" s="74">
        <f t="shared" si="106"/>
        <v>6.9680647361539496E-4</v>
      </c>
      <c r="Z146" s="86">
        <f>previsi!N148</f>
        <v>2.8428793774319066</v>
      </c>
      <c r="AA146" s="86">
        <f t="shared" si="90"/>
        <v>0</v>
      </c>
      <c r="AB146" s="87">
        <f t="shared" si="107"/>
        <v>-2.8428793774319066</v>
      </c>
      <c r="AC146" s="72">
        <f t="shared" si="108"/>
        <v>6.9680647361539496E-4</v>
      </c>
      <c r="AD146" s="73">
        <f>previsi!P148</f>
        <v>2.8428793774319066</v>
      </c>
      <c r="AE146" s="73">
        <f t="shared" si="91"/>
        <v>0</v>
      </c>
      <c r="AF146" s="88">
        <f t="shared" si="109"/>
        <v>-2.8428793774319066</v>
      </c>
      <c r="AG146" s="74">
        <f t="shared" si="110"/>
        <v>6.9680647361539496E-4</v>
      </c>
      <c r="AH146" s="86">
        <f>previsi!R148</f>
        <v>2.5844357976653698</v>
      </c>
      <c r="AI146" s="86">
        <f t="shared" si="92"/>
        <v>0</v>
      </c>
      <c r="AJ146" s="87">
        <f t="shared" si="111"/>
        <v>-2.5844357976653698</v>
      </c>
      <c r="AK146" s="72">
        <f t="shared" si="112"/>
        <v>6.9680647361539496E-4</v>
      </c>
      <c r="AL146" s="73">
        <f>previsi!T148</f>
        <v>2.9721011673151749</v>
      </c>
      <c r="AM146" s="73">
        <f t="shared" si="93"/>
        <v>0</v>
      </c>
      <c r="AN146" s="88">
        <f t="shared" si="113"/>
        <v>-2.9721011673151749</v>
      </c>
      <c r="AO146" s="74">
        <f t="shared" si="114"/>
        <v>6.9680647361539496E-4</v>
      </c>
      <c r="AP146" s="86">
        <f>previsi!V148</f>
        <v>2.8428793774319066</v>
      </c>
      <c r="AQ146" s="86">
        <f t="shared" si="94"/>
        <v>0</v>
      </c>
      <c r="AR146" s="87">
        <f t="shared" si="115"/>
        <v>-2.8428793774319066</v>
      </c>
      <c r="AS146" s="72">
        <f t="shared" si="116"/>
        <v>6.9680647361539496E-4</v>
      </c>
      <c r="AT146" s="73">
        <f>previsi!X148</f>
        <v>2.5844357976653698</v>
      </c>
      <c r="AU146" s="73">
        <f t="shared" si="95"/>
        <v>0</v>
      </c>
      <c r="AV146" s="88">
        <f t="shared" si="117"/>
        <v>-2.5844357976653698</v>
      </c>
      <c r="AW146" s="74">
        <f t="shared" si="118"/>
        <v>6.9680647361539496E-4</v>
      </c>
      <c r="AX146" s="86">
        <f t="shared" si="119"/>
        <v>33.21</v>
      </c>
      <c r="AY146" s="86">
        <f t="shared" si="120"/>
        <v>0</v>
      </c>
      <c r="AZ146" s="87">
        <f t="shared" si="121"/>
        <v>-33.21</v>
      </c>
      <c r="BA146" s="72">
        <f t="shared" si="122"/>
        <v>6.9680647361539496E-4</v>
      </c>
    </row>
    <row r="147" spans="1:53">
      <c r="A147" s="99" t="str">
        <f>previsi!A149</f>
        <v>ROBERTO COLBON</v>
      </c>
      <c r="B147" s="86">
        <f>previsi!B149</f>
        <v>1.1115175097276264</v>
      </c>
      <c r="C147" s="86">
        <f t="shared" si="84"/>
        <v>0</v>
      </c>
      <c r="D147" s="87">
        <f t="shared" si="96"/>
        <v>-1.1115175097276264</v>
      </c>
      <c r="E147" s="72">
        <f>previsi!C149</f>
        <v>2.6059429094559488E-4</v>
      </c>
      <c r="F147" s="73">
        <f>previsi!D149</f>
        <v>0.96653696498054487</v>
      </c>
      <c r="G147" s="73">
        <f t="shared" si="85"/>
        <v>0</v>
      </c>
      <c r="H147" s="88">
        <f t="shared" si="97"/>
        <v>-0.96653696498054487</v>
      </c>
      <c r="I147" s="74">
        <f t="shared" si="98"/>
        <v>2.6059429094559488E-4</v>
      </c>
      <c r="J147" s="86">
        <f>previsi!F149</f>
        <v>1.0631906614785993</v>
      </c>
      <c r="K147" s="86">
        <f t="shared" si="86"/>
        <v>0</v>
      </c>
      <c r="L147" s="87">
        <f t="shared" si="99"/>
        <v>-1.0631906614785993</v>
      </c>
      <c r="M147" s="72">
        <f t="shared" si="100"/>
        <v>2.6059429094559488E-4</v>
      </c>
      <c r="N147" s="73">
        <f>previsi!H149</f>
        <v>1.014863813229572</v>
      </c>
      <c r="O147" s="73">
        <f t="shared" si="87"/>
        <v>0</v>
      </c>
      <c r="P147" s="88">
        <f t="shared" si="101"/>
        <v>-1.014863813229572</v>
      </c>
      <c r="Q147" s="74">
        <f t="shared" si="102"/>
        <v>2.6059429094559488E-4</v>
      </c>
      <c r="R147" s="86">
        <f>previsi!J149</f>
        <v>1.014863813229572</v>
      </c>
      <c r="S147" s="86">
        <f t="shared" si="88"/>
        <v>0</v>
      </c>
      <c r="T147" s="87">
        <f t="shared" si="103"/>
        <v>-1.014863813229572</v>
      </c>
      <c r="U147" s="72">
        <f t="shared" si="104"/>
        <v>2.6059429094559488E-4</v>
      </c>
      <c r="V147" s="73">
        <f>previsi!L149</f>
        <v>1.014863813229572</v>
      </c>
      <c r="W147" s="73">
        <f t="shared" si="89"/>
        <v>0</v>
      </c>
      <c r="X147" s="88">
        <f t="shared" si="105"/>
        <v>-1.014863813229572</v>
      </c>
      <c r="Y147" s="74">
        <f t="shared" si="106"/>
        <v>2.6059429094559488E-4</v>
      </c>
      <c r="Z147" s="86">
        <f>previsi!N149</f>
        <v>1.0631906614785993</v>
      </c>
      <c r="AA147" s="86">
        <f t="shared" si="90"/>
        <v>0</v>
      </c>
      <c r="AB147" s="87">
        <f t="shared" si="107"/>
        <v>-1.0631906614785993</v>
      </c>
      <c r="AC147" s="72">
        <f t="shared" si="108"/>
        <v>2.6059429094559488E-4</v>
      </c>
      <c r="AD147" s="73">
        <f>previsi!P149</f>
        <v>1.0631906614785993</v>
      </c>
      <c r="AE147" s="73">
        <f t="shared" si="91"/>
        <v>0</v>
      </c>
      <c r="AF147" s="88">
        <f t="shared" si="109"/>
        <v>-1.0631906614785993</v>
      </c>
      <c r="AG147" s="74">
        <f t="shared" si="110"/>
        <v>2.6059429094559488E-4</v>
      </c>
      <c r="AH147" s="86">
        <f>previsi!R149</f>
        <v>0.96653696498054487</v>
      </c>
      <c r="AI147" s="86">
        <f t="shared" si="92"/>
        <v>0</v>
      </c>
      <c r="AJ147" s="87">
        <f t="shared" si="111"/>
        <v>-0.96653696498054487</v>
      </c>
      <c r="AK147" s="72">
        <f t="shared" si="112"/>
        <v>2.6059429094559488E-4</v>
      </c>
      <c r="AL147" s="73">
        <f>previsi!T149</f>
        <v>1.1115175097276264</v>
      </c>
      <c r="AM147" s="73">
        <f t="shared" si="93"/>
        <v>0</v>
      </c>
      <c r="AN147" s="88">
        <f t="shared" si="113"/>
        <v>-1.1115175097276264</v>
      </c>
      <c r="AO147" s="74">
        <f t="shared" si="114"/>
        <v>2.6059429094559488E-4</v>
      </c>
      <c r="AP147" s="86">
        <f>previsi!V149</f>
        <v>1.0631906614785993</v>
      </c>
      <c r="AQ147" s="86">
        <f t="shared" si="94"/>
        <v>0</v>
      </c>
      <c r="AR147" s="87">
        <f t="shared" si="115"/>
        <v>-1.0631906614785993</v>
      </c>
      <c r="AS147" s="72">
        <f t="shared" si="116"/>
        <v>2.6059429094559488E-4</v>
      </c>
      <c r="AT147" s="73">
        <f>previsi!X149</f>
        <v>0.96653696498054487</v>
      </c>
      <c r="AU147" s="73">
        <f t="shared" si="95"/>
        <v>0</v>
      </c>
      <c r="AV147" s="88">
        <f t="shared" si="117"/>
        <v>-0.96653696498054487</v>
      </c>
      <c r="AW147" s="74">
        <f t="shared" si="118"/>
        <v>2.6059429094559488E-4</v>
      </c>
      <c r="AX147" s="86">
        <f t="shared" si="119"/>
        <v>12.42</v>
      </c>
      <c r="AY147" s="86">
        <f t="shared" si="120"/>
        <v>0</v>
      </c>
      <c r="AZ147" s="87">
        <f t="shared" si="121"/>
        <v>-12.42</v>
      </c>
      <c r="BA147" s="72">
        <f t="shared" si="122"/>
        <v>2.6059429094559488E-4</v>
      </c>
    </row>
    <row r="148" spans="1:53">
      <c r="A148" s="90" t="str">
        <f>previsi!A150</f>
        <v xml:space="preserve">RODRIGUE </v>
      </c>
      <c r="B148" s="86">
        <f>previsi!B150</f>
        <v>69.590661478599216</v>
      </c>
      <c r="C148" s="86">
        <f t="shared" si="84"/>
        <v>40</v>
      </c>
      <c r="D148" s="87">
        <f t="shared" si="96"/>
        <v>-29.590661478599216</v>
      </c>
      <c r="E148" s="72">
        <f>previsi!C150</f>
        <v>1.6315468650506808E-2</v>
      </c>
      <c r="F148" s="73">
        <f>previsi!D150</f>
        <v>60.5136186770428</v>
      </c>
      <c r="G148" s="73">
        <f t="shared" si="85"/>
        <v>57.2</v>
      </c>
      <c r="H148" s="88">
        <f t="shared" si="97"/>
        <v>-3.3136186770427969</v>
      </c>
      <c r="I148" s="74">
        <f t="shared" si="98"/>
        <v>1.6315468650506808E-2</v>
      </c>
      <c r="J148" s="86">
        <f>previsi!F150</f>
        <v>66.564980544747073</v>
      </c>
      <c r="K148" s="86">
        <f t="shared" si="86"/>
        <v>86</v>
      </c>
      <c r="L148" s="87">
        <f t="shared" si="99"/>
        <v>19.435019455252927</v>
      </c>
      <c r="M148" s="72">
        <f t="shared" si="100"/>
        <v>1.6315468650506808E-2</v>
      </c>
      <c r="N148" s="73">
        <f>previsi!H150</f>
        <v>63.539299610894936</v>
      </c>
      <c r="O148" s="73">
        <f t="shared" si="87"/>
        <v>0</v>
      </c>
      <c r="P148" s="88">
        <f t="shared" si="101"/>
        <v>-63.539299610894936</v>
      </c>
      <c r="Q148" s="74">
        <f t="shared" si="102"/>
        <v>1.6315468650506808E-2</v>
      </c>
      <c r="R148" s="86">
        <f>previsi!J150</f>
        <v>63.539299610894936</v>
      </c>
      <c r="S148" s="86">
        <f t="shared" si="88"/>
        <v>0</v>
      </c>
      <c r="T148" s="87">
        <f t="shared" si="103"/>
        <v>-63.539299610894936</v>
      </c>
      <c r="U148" s="72">
        <f t="shared" si="104"/>
        <v>1.6315468650506808E-2</v>
      </c>
      <c r="V148" s="73">
        <f>previsi!L150</f>
        <v>63.539299610894936</v>
      </c>
      <c r="W148" s="73">
        <f t="shared" si="89"/>
        <v>0</v>
      </c>
      <c r="X148" s="88">
        <f t="shared" si="105"/>
        <v>-63.539299610894936</v>
      </c>
      <c r="Y148" s="74">
        <f t="shared" si="106"/>
        <v>1.6315468650506808E-2</v>
      </c>
      <c r="Z148" s="86">
        <f>previsi!N150</f>
        <v>66.564980544747073</v>
      </c>
      <c r="AA148" s="86">
        <f t="shared" si="90"/>
        <v>0</v>
      </c>
      <c r="AB148" s="87">
        <f t="shared" si="107"/>
        <v>-66.564980544747073</v>
      </c>
      <c r="AC148" s="72">
        <f t="shared" si="108"/>
        <v>1.6315468650506808E-2</v>
      </c>
      <c r="AD148" s="73">
        <f>previsi!P150</f>
        <v>66.564980544747073</v>
      </c>
      <c r="AE148" s="73">
        <f t="shared" si="91"/>
        <v>0</v>
      </c>
      <c r="AF148" s="88">
        <f t="shared" si="109"/>
        <v>-66.564980544747073</v>
      </c>
      <c r="AG148" s="74">
        <f t="shared" si="110"/>
        <v>1.6315468650506808E-2</v>
      </c>
      <c r="AH148" s="86">
        <f>previsi!R150</f>
        <v>60.5136186770428</v>
      </c>
      <c r="AI148" s="86">
        <f t="shared" si="92"/>
        <v>0</v>
      </c>
      <c r="AJ148" s="87">
        <f t="shared" si="111"/>
        <v>-60.5136186770428</v>
      </c>
      <c r="AK148" s="72">
        <f t="shared" si="112"/>
        <v>1.6315468650506808E-2</v>
      </c>
      <c r="AL148" s="73">
        <f>previsi!T150</f>
        <v>69.590661478599216</v>
      </c>
      <c r="AM148" s="73">
        <f t="shared" si="93"/>
        <v>0</v>
      </c>
      <c r="AN148" s="88">
        <f t="shared" si="113"/>
        <v>-69.590661478599216</v>
      </c>
      <c r="AO148" s="74">
        <f t="shared" si="114"/>
        <v>1.6315468650506808E-2</v>
      </c>
      <c r="AP148" s="86">
        <f>previsi!V150</f>
        <v>66.564980544747073</v>
      </c>
      <c r="AQ148" s="86">
        <f t="shared" si="94"/>
        <v>0</v>
      </c>
      <c r="AR148" s="87">
        <f t="shared" si="115"/>
        <v>-66.564980544747073</v>
      </c>
      <c r="AS148" s="72">
        <f t="shared" si="116"/>
        <v>1.6315468650506808E-2</v>
      </c>
      <c r="AT148" s="73">
        <f>previsi!X150</f>
        <v>60.5136186770428</v>
      </c>
      <c r="AU148" s="73">
        <f t="shared" si="95"/>
        <v>0</v>
      </c>
      <c r="AV148" s="88">
        <f t="shared" si="117"/>
        <v>-60.5136186770428</v>
      </c>
      <c r="AW148" s="74">
        <f t="shared" si="118"/>
        <v>1.6315468650506808E-2</v>
      </c>
      <c r="AX148" s="86">
        <f t="shared" si="119"/>
        <v>777.6</v>
      </c>
      <c r="AY148" s="86">
        <f t="shared" si="120"/>
        <v>183.2</v>
      </c>
      <c r="AZ148" s="87">
        <f t="shared" si="121"/>
        <v>-594.39999999999986</v>
      </c>
      <c r="BA148" s="72">
        <f t="shared" si="122"/>
        <v>1.6315468650506808E-2</v>
      </c>
    </row>
    <row r="149" spans="1:53">
      <c r="A149" s="96" t="str">
        <f>previsi!A151</f>
        <v>RODYCAM</v>
      </c>
      <c r="B149" s="86">
        <f>previsi!B151</f>
        <v>14.498054474708169</v>
      </c>
      <c r="C149" s="86">
        <f t="shared" si="84"/>
        <v>15</v>
      </c>
      <c r="D149" s="87">
        <f t="shared" si="96"/>
        <v>0.50194552529183056</v>
      </c>
      <c r="E149" s="72">
        <f>previsi!C151</f>
        <v>3.399055968855585E-3</v>
      </c>
      <c r="F149" s="73">
        <f>previsi!D151</f>
        <v>12.607003891050583</v>
      </c>
      <c r="G149" s="73">
        <f t="shared" si="85"/>
        <v>4.8499999999999996</v>
      </c>
      <c r="H149" s="88">
        <f t="shared" si="97"/>
        <v>-7.7570038910505836</v>
      </c>
      <c r="I149" s="74">
        <f t="shared" si="98"/>
        <v>3.399055968855585E-3</v>
      </c>
      <c r="J149" s="86">
        <f>previsi!F151</f>
        <v>13.867704280155641</v>
      </c>
      <c r="K149" s="86">
        <f t="shared" si="86"/>
        <v>5</v>
      </c>
      <c r="L149" s="87">
        <f t="shared" si="99"/>
        <v>-8.8677042801556407</v>
      </c>
      <c r="M149" s="72">
        <f t="shared" si="100"/>
        <v>3.399055968855585E-3</v>
      </c>
      <c r="N149" s="73">
        <f>previsi!H151</f>
        <v>13.237354085603112</v>
      </c>
      <c r="O149" s="73">
        <f t="shared" si="87"/>
        <v>0</v>
      </c>
      <c r="P149" s="88">
        <f t="shared" si="101"/>
        <v>-13.237354085603112</v>
      </c>
      <c r="Q149" s="74">
        <f t="shared" si="102"/>
        <v>3.399055968855585E-3</v>
      </c>
      <c r="R149" s="86">
        <f>previsi!J151</f>
        <v>13.237354085603112</v>
      </c>
      <c r="S149" s="86">
        <f t="shared" si="88"/>
        <v>0</v>
      </c>
      <c r="T149" s="87">
        <f t="shared" si="103"/>
        <v>-13.237354085603112</v>
      </c>
      <c r="U149" s="72">
        <f t="shared" si="104"/>
        <v>3.399055968855585E-3</v>
      </c>
      <c r="V149" s="73">
        <f>previsi!L151</f>
        <v>13.237354085603112</v>
      </c>
      <c r="W149" s="73">
        <f t="shared" si="89"/>
        <v>0</v>
      </c>
      <c r="X149" s="88">
        <f t="shared" si="105"/>
        <v>-13.237354085603112</v>
      </c>
      <c r="Y149" s="74">
        <f t="shared" si="106"/>
        <v>3.399055968855585E-3</v>
      </c>
      <c r="Z149" s="86">
        <f>previsi!N151</f>
        <v>13.867704280155641</v>
      </c>
      <c r="AA149" s="86">
        <f t="shared" si="90"/>
        <v>0</v>
      </c>
      <c r="AB149" s="87">
        <f t="shared" si="107"/>
        <v>-13.867704280155641</v>
      </c>
      <c r="AC149" s="72">
        <f t="shared" si="108"/>
        <v>3.399055968855585E-3</v>
      </c>
      <c r="AD149" s="73">
        <f>previsi!P151</f>
        <v>13.867704280155641</v>
      </c>
      <c r="AE149" s="73">
        <f t="shared" si="91"/>
        <v>0</v>
      </c>
      <c r="AF149" s="88">
        <f t="shared" si="109"/>
        <v>-13.867704280155641</v>
      </c>
      <c r="AG149" s="74">
        <f t="shared" si="110"/>
        <v>3.399055968855585E-3</v>
      </c>
      <c r="AH149" s="86">
        <f>previsi!R151</f>
        <v>12.607003891050583</v>
      </c>
      <c r="AI149" s="86">
        <f t="shared" si="92"/>
        <v>0</v>
      </c>
      <c r="AJ149" s="87">
        <f t="shared" si="111"/>
        <v>-12.607003891050583</v>
      </c>
      <c r="AK149" s="72">
        <f t="shared" si="112"/>
        <v>3.399055968855585E-3</v>
      </c>
      <c r="AL149" s="73">
        <f>previsi!T151</f>
        <v>14.498054474708169</v>
      </c>
      <c r="AM149" s="73">
        <f t="shared" si="93"/>
        <v>0</v>
      </c>
      <c r="AN149" s="88">
        <f t="shared" si="113"/>
        <v>-14.498054474708169</v>
      </c>
      <c r="AO149" s="74">
        <f t="shared" si="114"/>
        <v>3.399055968855585E-3</v>
      </c>
      <c r="AP149" s="86">
        <f>previsi!V151</f>
        <v>13.867704280155641</v>
      </c>
      <c r="AQ149" s="86">
        <f t="shared" si="94"/>
        <v>0</v>
      </c>
      <c r="AR149" s="87">
        <f t="shared" si="115"/>
        <v>-13.867704280155641</v>
      </c>
      <c r="AS149" s="72">
        <f t="shared" si="116"/>
        <v>3.399055968855585E-3</v>
      </c>
      <c r="AT149" s="73">
        <f>previsi!X151</f>
        <v>12.607003891050583</v>
      </c>
      <c r="AU149" s="73">
        <f t="shared" si="95"/>
        <v>0</v>
      </c>
      <c r="AV149" s="88">
        <f t="shared" si="117"/>
        <v>-12.607003891050583</v>
      </c>
      <c r="AW149" s="74">
        <f t="shared" si="118"/>
        <v>3.399055968855585E-3</v>
      </c>
      <c r="AX149" s="86">
        <f t="shared" si="119"/>
        <v>161.99999999999997</v>
      </c>
      <c r="AY149" s="86">
        <f t="shared" si="120"/>
        <v>24.85</v>
      </c>
      <c r="AZ149" s="87">
        <f t="shared" si="121"/>
        <v>-137.14999999999998</v>
      </c>
      <c r="BA149" s="72">
        <f t="shared" si="122"/>
        <v>3.399055968855585E-3</v>
      </c>
    </row>
    <row r="150" spans="1:53">
      <c r="A150" s="99" t="str">
        <f>previsi!A152</f>
        <v>ROMEO YASSA</v>
      </c>
      <c r="B150" s="86">
        <f>previsi!B152</f>
        <v>6.2824902723735407</v>
      </c>
      <c r="C150" s="86">
        <f t="shared" si="84"/>
        <v>0</v>
      </c>
      <c r="D150" s="87">
        <f t="shared" si="96"/>
        <v>-6.2824902723735407</v>
      </c>
      <c r="E150" s="72">
        <f>previsi!C152</f>
        <v>1.4729242531707537E-3</v>
      </c>
      <c r="F150" s="73">
        <f>previsi!D152</f>
        <v>5.4630350194552539</v>
      </c>
      <c r="G150" s="73">
        <f t="shared" si="85"/>
        <v>0</v>
      </c>
      <c r="H150" s="88">
        <f t="shared" si="97"/>
        <v>-5.4630350194552539</v>
      </c>
      <c r="I150" s="74">
        <f t="shared" si="98"/>
        <v>1.4729242531707537E-3</v>
      </c>
      <c r="J150" s="86">
        <f>previsi!F152</f>
        <v>6.0093385214007791</v>
      </c>
      <c r="K150" s="86">
        <f t="shared" si="86"/>
        <v>0</v>
      </c>
      <c r="L150" s="87">
        <f t="shared" si="99"/>
        <v>-6.0093385214007791</v>
      </c>
      <c r="M150" s="72">
        <f t="shared" si="100"/>
        <v>1.4729242531707537E-3</v>
      </c>
      <c r="N150" s="73">
        <f>previsi!H152</f>
        <v>5.7361867704280156</v>
      </c>
      <c r="O150" s="73">
        <f t="shared" si="87"/>
        <v>0</v>
      </c>
      <c r="P150" s="88">
        <f t="shared" si="101"/>
        <v>-5.7361867704280156</v>
      </c>
      <c r="Q150" s="74">
        <f t="shared" si="102"/>
        <v>1.4729242531707537E-3</v>
      </c>
      <c r="R150" s="86">
        <f>previsi!J152</f>
        <v>5.7361867704280156</v>
      </c>
      <c r="S150" s="86">
        <f t="shared" si="88"/>
        <v>0</v>
      </c>
      <c r="T150" s="87">
        <f t="shared" si="103"/>
        <v>-5.7361867704280156</v>
      </c>
      <c r="U150" s="72">
        <f t="shared" si="104"/>
        <v>1.4729242531707537E-3</v>
      </c>
      <c r="V150" s="73">
        <f>previsi!L152</f>
        <v>5.7361867704280156</v>
      </c>
      <c r="W150" s="73">
        <f t="shared" si="89"/>
        <v>0</v>
      </c>
      <c r="X150" s="88">
        <f t="shared" si="105"/>
        <v>-5.7361867704280156</v>
      </c>
      <c r="Y150" s="74">
        <f t="shared" si="106"/>
        <v>1.4729242531707537E-3</v>
      </c>
      <c r="Z150" s="86">
        <f>previsi!N152</f>
        <v>6.0093385214007791</v>
      </c>
      <c r="AA150" s="86">
        <f t="shared" si="90"/>
        <v>0</v>
      </c>
      <c r="AB150" s="87">
        <f t="shared" si="107"/>
        <v>-6.0093385214007791</v>
      </c>
      <c r="AC150" s="72">
        <f t="shared" si="108"/>
        <v>1.4729242531707537E-3</v>
      </c>
      <c r="AD150" s="73">
        <f>previsi!P152</f>
        <v>6.0093385214007791</v>
      </c>
      <c r="AE150" s="73">
        <f t="shared" si="91"/>
        <v>0</v>
      </c>
      <c r="AF150" s="88">
        <f t="shared" si="109"/>
        <v>-6.0093385214007791</v>
      </c>
      <c r="AG150" s="74">
        <f t="shared" si="110"/>
        <v>1.4729242531707537E-3</v>
      </c>
      <c r="AH150" s="86">
        <f>previsi!R152</f>
        <v>5.4630350194552539</v>
      </c>
      <c r="AI150" s="86">
        <f t="shared" si="92"/>
        <v>0</v>
      </c>
      <c r="AJ150" s="87">
        <f t="shared" si="111"/>
        <v>-5.4630350194552539</v>
      </c>
      <c r="AK150" s="72">
        <f t="shared" si="112"/>
        <v>1.4729242531707537E-3</v>
      </c>
      <c r="AL150" s="73">
        <f>previsi!T152</f>
        <v>6.2824902723735407</v>
      </c>
      <c r="AM150" s="73">
        <f t="shared" si="93"/>
        <v>0</v>
      </c>
      <c r="AN150" s="88">
        <f t="shared" si="113"/>
        <v>-6.2824902723735407</v>
      </c>
      <c r="AO150" s="74">
        <f t="shared" si="114"/>
        <v>1.4729242531707537E-3</v>
      </c>
      <c r="AP150" s="86">
        <f>previsi!V152</f>
        <v>6.0093385214007791</v>
      </c>
      <c r="AQ150" s="86">
        <f t="shared" si="94"/>
        <v>0</v>
      </c>
      <c r="AR150" s="87">
        <f t="shared" si="115"/>
        <v>-6.0093385214007791</v>
      </c>
      <c r="AS150" s="72">
        <f t="shared" si="116"/>
        <v>1.4729242531707537E-3</v>
      </c>
      <c r="AT150" s="73">
        <f>previsi!X152</f>
        <v>5.4630350194552539</v>
      </c>
      <c r="AU150" s="73">
        <f t="shared" si="95"/>
        <v>0</v>
      </c>
      <c r="AV150" s="88">
        <f t="shared" si="117"/>
        <v>-5.4630350194552539</v>
      </c>
      <c r="AW150" s="74">
        <f t="shared" si="118"/>
        <v>1.4729242531707537E-3</v>
      </c>
      <c r="AX150" s="86">
        <f t="shared" si="119"/>
        <v>70.2</v>
      </c>
      <c r="AY150" s="86">
        <f t="shared" si="120"/>
        <v>0</v>
      </c>
      <c r="AZ150" s="87">
        <f t="shared" si="121"/>
        <v>-70.2</v>
      </c>
      <c r="BA150" s="72">
        <f t="shared" si="122"/>
        <v>1.4729242531707537E-3</v>
      </c>
    </row>
    <row r="151" spans="1:53">
      <c r="A151" s="99" t="str">
        <f>previsi!A153</f>
        <v>ROSE</v>
      </c>
      <c r="B151" s="86">
        <f>previsi!B153</f>
        <v>3.8661478599221786</v>
      </c>
      <c r="C151" s="86">
        <f t="shared" si="84"/>
        <v>0</v>
      </c>
      <c r="D151" s="87">
        <f t="shared" si="96"/>
        <v>-3.8661478599221786</v>
      </c>
      <c r="E151" s="72">
        <f>previsi!C153</f>
        <v>9.0641492502815599E-4</v>
      </c>
      <c r="F151" s="73">
        <f>previsi!D153</f>
        <v>3.3618677042801557</v>
      </c>
      <c r="G151" s="73">
        <f t="shared" si="85"/>
        <v>7.5</v>
      </c>
      <c r="H151" s="88">
        <f t="shared" si="97"/>
        <v>4.1381322957198439</v>
      </c>
      <c r="I151" s="74">
        <f t="shared" si="98"/>
        <v>9.0641492502815599E-4</v>
      </c>
      <c r="J151" s="86">
        <f>previsi!F153</f>
        <v>3.6980544747081709</v>
      </c>
      <c r="K151" s="86">
        <f t="shared" si="86"/>
        <v>0</v>
      </c>
      <c r="L151" s="87">
        <f t="shared" si="99"/>
        <v>-3.6980544747081709</v>
      </c>
      <c r="M151" s="72">
        <f t="shared" si="100"/>
        <v>9.0641492502815599E-4</v>
      </c>
      <c r="N151" s="73">
        <f>previsi!H153</f>
        <v>3.5299610894941629</v>
      </c>
      <c r="O151" s="73">
        <f t="shared" si="87"/>
        <v>0</v>
      </c>
      <c r="P151" s="88">
        <f t="shared" si="101"/>
        <v>-3.5299610894941629</v>
      </c>
      <c r="Q151" s="74">
        <f t="shared" si="102"/>
        <v>9.0641492502815599E-4</v>
      </c>
      <c r="R151" s="86">
        <f>previsi!J153</f>
        <v>3.5299610894941629</v>
      </c>
      <c r="S151" s="86">
        <f t="shared" si="88"/>
        <v>0</v>
      </c>
      <c r="T151" s="87">
        <f t="shared" si="103"/>
        <v>-3.5299610894941629</v>
      </c>
      <c r="U151" s="72">
        <f t="shared" si="104"/>
        <v>9.0641492502815599E-4</v>
      </c>
      <c r="V151" s="73">
        <f>previsi!L153</f>
        <v>3.5299610894941629</v>
      </c>
      <c r="W151" s="73">
        <f t="shared" si="89"/>
        <v>0</v>
      </c>
      <c r="X151" s="88">
        <f t="shared" si="105"/>
        <v>-3.5299610894941629</v>
      </c>
      <c r="Y151" s="74">
        <f t="shared" si="106"/>
        <v>9.0641492502815599E-4</v>
      </c>
      <c r="Z151" s="86">
        <f>previsi!N153</f>
        <v>3.6980544747081709</v>
      </c>
      <c r="AA151" s="86">
        <f t="shared" si="90"/>
        <v>0</v>
      </c>
      <c r="AB151" s="87">
        <f t="shared" si="107"/>
        <v>-3.6980544747081709</v>
      </c>
      <c r="AC151" s="72">
        <f t="shared" si="108"/>
        <v>9.0641492502815599E-4</v>
      </c>
      <c r="AD151" s="73">
        <f>previsi!P153</f>
        <v>3.6980544747081709</v>
      </c>
      <c r="AE151" s="73">
        <f t="shared" si="91"/>
        <v>0</v>
      </c>
      <c r="AF151" s="88">
        <f t="shared" si="109"/>
        <v>-3.6980544747081709</v>
      </c>
      <c r="AG151" s="74">
        <f t="shared" si="110"/>
        <v>9.0641492502815599E-4</v>
      </c>
      <c r="AH151" s="86">
        <f>previsi!R153</f>
        <v>3.3618677042801557</v>
      </c>
      <c r="AI151" s="86">
        <f t="shared" si="92"/>
        <v>0</v>
      </c>
      <c r="AJ151" s="87">
        <f t="shared" si="111"/>
        <v>-3.3618677042801557</v>
      </c>
      <c r="AK151" s="72">
        <f t="shared" si="112"/>
        <v>9.0641492502815599E-4</v>
      </c>
      <c r="AL151" s="73">
        <f>previsi!T153</f>
        <v>3.8661478599221786</v>
      </c>
      <c r="AM151" s="73">
        <f t="shared" si="93"/>
        <v>0</v>
      </c>
      <c r="AN151" s="88">
        <f t="shared" si="113"/>
        <v>-3.8661478599221786</v>
      </c>
      <c r="AO151" s="74">
        <f t="shared" si="114"/>
        <v>9.0641492502815599E-4</v>
      </c>
      <c r="AP151" s="86">
        <f>previsi!V153</f>
        <v>3.6980544747081709</v>
      </c>
      <c r="AQ151" s="86">
        <f t="shared" si="94"/>
        <v>0</v>
      </c>
      <c r="AR151" s="87">
        <f t="shared" si="115"/>
        <v>-3.6980544747081709</v>
      </c>
      <c r="AS151" s="72">
        <f t="shared" si="116"/>
        <v>9.0641492502815599E-4</v>
      </c>
      <c r="AT151" s="73">
        <f>previsi!X153</f>
        <v>3.3618677042801557</v>
      </c>
      <c r="AU151" s="73">
        <f t="shared" si="95"/>
        <v>0</v>
      </c>
      <c r="AV151" s="88">
        <f t="shared" si="117"/>
        <v>-3.3618677042801557</v>
      </c>
      <c r="AW151" s="74">
        <f t="shared" si="118"/>
        <v>9.0641492502815599E-4</v>
      </c>
      <c r="AX151" s="86">
        <f t="shared" si="119"/>
        <v>43.2</v>
      </c>
      <c r="AY151" s="86">
        <f t="shared" si="120"/>
        <v>7.5</v>
      </c>
      <c r="AZ151" s="87">
        <f t="shared" si="121"/>
        <v>-35.700000000000003</v>
      </c>
      <c r="BA151" s="72">
        <f t="shared" si="122"/>
        <v>9.0641492502815599E-4</v>
      </c>
    </row>
    <row r="152" spans="1:53">
      <c r="A152" s="99" t="str">
        <f>previsi!A154</f>
        <v>ROSINE</v>
      </c>
      <c r="B152" s="86">
        <f>previsi!B154</f>
        <v>5.1709727626459134</v>
      </c>
      <c r="C152" s="86">
        <f t="shared" si="84"/>
        <v>0</v>
      </c>
      <c r="D152" s="87">
        <f t="shared" si="96"/>
        <v>-5.1709727626459134</v>
      </c>
      <c r="E152" s="72">
        <f>previsi!C154</f>
        <v>1.2123299622251585E-3</v>
      </c>
      <c r="F152" s="73">
        <f>previsi!D154</f>
        <v>4.4964980544747073</v>
      </c>
      <c r="G152" s="73">
        <f t="shared" si="85"/>
        <v>0</v>
      </c>
      <c r="H152" s="88">
        <f t="shared" si="97"/>
        <v>-4.4964980544747073</v>
      </c>
      <c r="I152" s="74">
        <f t="shared" si="98"/>
        <v>1.2123299622251585E-3</v>
      </c>
      <c r="J152" s="86">
        <f>previsi!F154</f>
        <v>4.9461478599221786</v>
      </c>
      <c r="K152" s="86">
        <f t="shared" si="86"/>
        <v>0</v>
      </c>
      <c r="L152" s="87">
        <f t="shared" si="99"/>
        <v>-4.9461478599221786</v>
      </c>
      <c r="M152" s="72">
        <f t="shared" si="100"/>
        <v>1.2123299622251585E-3</v>
      </c>
      <c r="N152" s="73">
        <f>previsi!H154</f>
        <v>4.721322957198443</v>
      </c>
      <c r="O152" s="73">
        <f t="shared" si="87"/>
        <v>0</v>
      </c>
      <c r="P152" s="88">
        <f t="shared" si="101"/>
        <v>-4.721322957198443</v>
      </c>
      <c r="Q152" s="74">
        <f t="shared" si="102"/>
        <v>1.2123299622251585E-3</v>
      </c>
      <c r="R152" s="86">
        <f>previsi!J154</f>
        <v>4.721322957198443</v>
      </c>
      <c r="S152" s="86">
        <f t="shared" si="88"/>
        <v>0</v>
      </c>
      <c r="T152" s="87">
        <f t="shared" si="103"/>
        <v>-4.721322957198443</v>
      </c>
      <c r="U152" s="72">
        <f t="shared" si="104"/>
        <v>1.2123299622251585E-3</v>
      </c>
      <c r="V152" s="73">
        <f>previsi!L154</f>
        <v>4.721322957198443</v>
      </c>
      <c r="W152" s="73">
        <f t="shared" si="89"/>
        <v>0</v>
      </c>
      <c r="X152" s="88">
        <f t="shared" si="105"/>
        <v>-4.721322957198443</v>
      </c>
      <c r="Y152" s="74">
        <f t="shared" si="106"/>
        <v>1.2123299622251585E-3</v>
      </c>
      <c r="Z152" s="86">
        <f>previsi!N154</f>
        <v>4.9461478599221786</v>
      </c>
      <c r="AA152" s="86">
        <f t="shared" si="90"/>
        <v>0</v>
      </c>
      <c r="AB152" s="87">
        <f t="shared" si="107"/>
        <v>-4.9461478599221786</v>
      </c>
      <c r="AC152" s="72">
        <f t="shared" si="108"/>
        <v>1.2123299622251585E-3</v>
      </c>
      <c r="AD152" s="73">
        <f>previsi!P154</f>
        <v>4.9461478599221786</v>
      </c>
      <c r="AE152" s="73">
        <f t="shared" si="91"/>
        <v>0</v>
      </c>
      <c r="AF152" s="88">
        <f t="shared" si="109"/>
        <v>-4.9461478599221786</v>
      </c>
      <c r="AG152" s="74">
        <f t="shared" si="110"/>
        <v>1.2123299622251585E-3</v>
      </c>
      <c r="AH152" s="86">
        <f>previsi!R154</f>
        <v>4.4964980544747073</v>
      </c>
      <c r="AI152" s="86">
        <f t="shared" si="92"/>
        <v>0</v>
      </c>
      <c r="AJ152" s="87">
        <f t="shared" si="111"/>
        <v>-4.4964980544747073</v>
      </c>
      <c r="AK152" s="72">
        <f t="shared" si="112"/>
        <v>1.2123299622251585E-3</v>
      </c>
      <c r="AL152" s="73">
        <f>previsi!T154</f>
        <v>5.1709727626459134</v>
      </c>
      <c r="AM152" s="73">
        <f t="shared" si="93"/>
        <v>0</v>
      </c>
      <c r="AN152" s="88">
        <f t="shared" si="113"/>
        <v>-5.1709727626459134</v>
      </c>
      <c r="AO152" s="74">
        <f t="shared" si="114"/>
        <v>1.2123299622251585E-3</v>
      </c>
      <c r="AP152" s="86">
        <f>previsi!V154</f>
        <v>4.9461478599221786</v>
      </c>
      <c r="AQ152" s="86">
        <f t="shared" si="94"/>
        <v>0</v>
      </c>
      <c r="AR152" s="87">
        <f t="shared" si="115"/>
        <v>-4.9461478599221786</v>
      </c>
      <c r="AS152" s="72">
        <f t="shared" si="116"/>
        <v>1.2123299622251585E-3</v>
      </c>
      <c r="AT152" s="73">
        <f>previsi!X154</f>
        <v>4.4964980544747073</v>
      </c>
      <c r="AU152" s="73">
        <f t="shared" si="95"/>
        <v>0</v>
      </c>
      <c r="AV152" s="88">
        <f t="shared" si="117"/>
        <v>-4.4964980544747073</v>
      </c>
      <c r="AW152" s="74">
        <f t="shared" si="118"/>
        <v>1.2123299622251585E-3</v>
      </c>
      <c r="AX152" s="86">
        <f t="shared" si="119"/>
        <v>57.77999999999998</v>
      </c>
      <c r="AY152" s="86">
        <f t="shared" si="120"/>
        <v>0</v>
      </c>
      <c r="AZ152" s="87">
        <f t="shared" si="121"/>
        <v>-57.77999999999998</v>
      </c>
      <c r="BA152" s="72">
        <f t="shared" si="122"/>
        <v>1.2123299622251585E-3</v>
      </c>
    </row>
    <row r="153" spans="1:53">
      <c r="A153" s="99" t="str">
        <f>previsi!A155</f>
        <v>ROSTAND</v>
      </c>
      <c r="B153" s="86">
        <f>previsi!B155</f>
        <v>4.8326848249027234</v>
      </c>
      <c r="C153" s="86">
        <f t="shared" si="84"/>
        <v>0</v>
      </c>
      <c r="D153" s="87">
        <f t="shared" si="96"/>
        <v>-4.8326848249027234</v>
      </c>
      <c r="E153" s="72">
        <f>previsi!C155</f>
        <v>1.133018656285195E-3</v>
      </c>
      <c r="F153" s="73">
        <f>previsi!D155</f>
        <v>4.2023346303501947</v>
      </c>
      <c r="G153" s="73">
        <f t="shared" si="85"/>
        <v>0</v>
      </c>
      <c r="H153" s="88">
        <f t="shared" si="97"/>
        <v>-4.2023346303501947</v>
      </c>
      <c r="I153" s="74">
        <f t="shared" si="98"/>
        <v>1.133018656285195E-3</v>
      </c>
      <c r="J153" s="86">
        <f>previsi!F155</f>
        <v>4.6225680933852136</v>
      </c>
      <c r="K153" s="86">
        <f t="shared" si="86"/>
        <v>0</v>
      </c>
      <c r="L153" s="87">
        <f t="shared" si="99"/>
        <v>-4.6225680933852136</v>
      </c>
      <c r="M153" s="72">
        <f t="shared" si="100"/>
        <v>1.133018656285195E-3</v>
      </c>
      <c r="N153" s="73">
        <f>previsi!H155</f>
        <v>4.4124513618677037</v>
      </c>
      <c r="O153" s="73">
        <f t="shared" si="87"/>
        <v>0</v>
      </c>
      <c r="P153" s="88">
        <f t="shared" si="101"/>
        <v>-4.4124513618677037</v>
      </c>
      <c r="Q153" s="74">
        <f t="shared" si="102"/>
        <v>1.133018656285195E-3</v>
      </c>
      <c r="R153" s="86">
        <f>previsi!J155</f>
        <v>4.4124513618677037</v>
      </c>
      <c r="S153" s="86">
        <f t="shared" si="88"/>
        <v>0</v>
      </c>
      <c r="T153" s="87">
        <f t="shared" si="103"/>
        <v>-4.4124513618677037</v>
      </c>
      <c r="U153" s="72">
        <f t="shared" si="104"/>
        <v>1.133018656285195E-3</v>
      </c>
      <c r="V153" s="73">
        <f>previsi!L155</f>
        <v>4.4124513618677037</v>
      </c>
      <c r="W153" s="73">
        <f t="shared" si="89"/>
        <v>0</v>
      </c>
      <c r="X153" s="88">
        <f t="shared" si="105"/>
        <v>-4.4124513618677037</v>
      </c>
      <c r="Y153" s="74">
        <f t="shared" si="106"/>
        <v>1.133018656285195E-3</v>
      </c>
      <c r="Z153" s="86">
        <f>previsi!N155</f>
        <v>4.6225680933852136</v>
      </c>
      <c r="AA153" s="86">
        <f t="shared" si="90"/>
        <v>0</v>
      </c>
      <c r="AB153" s="87">
        <f t="shared" si="107"/>
        <v>-4.6225680933852136</v>
      </c>
      <c r="AC153" s="72">
        <f t="shared" si="108"/>
        <v>1.133018656285195E-3</v>
      </c>
      <c r="AD153" s="73">
        <f>previsi!P155</f>
        <v>4.6225680933852136</v>
      </c>
      <c r="AE153" s="73">
        <f t="shared" si="91"/>
        <v>0</v>
      </c>
      <c r="AF153" s="88">
        <f t="shared" si="109"/>
        <v>-4.6225680933852136</v>
      </c>
      <c r="AG153" s="74">
        <f t="shared" si="110"/>
        <v>1.133018656285195E-3</v>
      </c>
      <c r="AH153" s="86">
        <f>previsi!R155</f>
        <v>4.2023346303501947</v>
      </c>
      <c r="AI153" s="86">
        <f t="shared" si="92"/>
        <v>0</v>
      </c>
      <c r="AJ153" s="87">
        <f t="shared" si="111"/>
        <v>-4.2023346303501947</v>
      </c>
      <c r="AK153" s="72">
        <f t="shared" si="112"/>
        <v>1.133018656285195E-3</v>
      </c>
      <c r="AL153" s="73">
        <f>previsi!T155</f>
        <v>4.8326848249027234</v>
      </c>
      <c r="AM153" s="73">
        <f t="shared" si="93"/>
        <v>0</v>
      </c>
      <c r="AN153" s="88">
        <f t="shared" si="113"/>
        <v>-4.8326848249027234</v>
      </c>
      <c r="AO153" s="74">
        <f t="shared" si="114"/>
        <v>1.133018656285195E-3</v>
      </c>
      <c r="AP153" s="86">
        <f>previsi!V155</f>
        <v>4.6225680933852136</v>
      </c>
      <c r="AQ153" s="86">
        <f t="shared" si="94"/>
        <v>0</v>
      </c>
      <c r="AR153" s="87">
        <f t="shared" si="115"/>
        <v>-4.6225680933852136</v>
      </c>
      <c r="AS153" s="72">
        <f t="shared" si="116"/>
        <v>1.133018656285195E-3</v>
      </c>
      <c r="AT153" s="73">
        <f>previsi!X155</f>
        <v>4.2023346303501947</v>
      </c>
      <c r="AU153" s="73">
        <f t="shared" si="95"/>
        <v>0</v>
      </c>
      <c r="AV153" s="88">
        <f t="shared" si="117"/>
        <v>-4.2023346303501947</v>
      </c>
      <c r="AW153" s="74">
        <f t="shared" si="118"/>
        <v>1.133018656285195E-3</v>
      </c>
      <c r="AX153" s="86">
        <f t="shared" si="119"/>
        <v>53.999999999999986</v>
      </c>
      <c r="AY153" s="86">
        <f t="shared" si="120"/>
        <v>0</v>
      </c>
      <c r="AZ153" s="87">
        <f t="shared" si="121"/>
        <v>-53.999999999999986</v>
      </c>
      <c r="BA153" s="72">
        <f t="shared" si="122"/>
        <v>1.133018656285195E-3</v>
      </c>
    </row>
    <row r="154" spans="1:53">
      <c r="A154" s="96" t="str">
        <f>previsi!A156</f>
        <v>SA'AH DIDA</v>
      </c>
      <c r="B154" s="86">
        <f>previsi!B156</f>
        <v>23.438521400778203</v>
      </c>
      <c r="C154" s="86">
        <f t="shared" si="84"/>
        <v>22.5</v>
      </c>
      <c r="D154" s="87">
        <f t="shared" si="96"/>
        <v>-0.93852140077820323</v>
      </c>
      <c r="E154" s="72">
        <f>previsi!C156</f>
        <v>5.495140482983195E-3</v>
      </c>
      <c r="F154" s="73">
        <f>previsi!D156</f>
        <v>20.381322957198442</v>
      </c>
      <c r="G154" s="73">
        <f t="shared" si="85"/>
        <v>17</v>
      </c>
      <c r="H154" s="88">
        <f t="shared" si="97"/>
        <v>-3.3813229571984422</v>
      </c>
      <c r="I154" s="74">
        <f t="shared" si="98"/>
        <v>5.495140482983195E-3</v>
      </c>
      <c r="J154" s="86">
        <f>previsi!F156</f>
        <v>22.419455252918283</v>
      </c>
      <c r="K154" s="86">
        <f t="shared" si="86"/>
        <v>12.05</v>
      </c>
      <c r="L154" s="87">
        <f t="shared" si="99"/>
        <v>-10.369455252918282</v>
      </c>
      <c r="M154" s="72">
        <f t="shared" si="100"/>
        <v>5.495140482983195E-3</v>
      </c>
      <c r="N154" s="73">
        <f>previsi!H156</f>
        <v>21.400389105058359</v>
      </c>
      <c r="O154" s="73">
        <f t="shared" si="87"/>
        <v>0</v>
      </c>
      <c r="P154" s="88">
        <f t="shared" si="101"/>
        <v>-21.400389105058359</v>
      </c>
      <c r="Q154" s="74">
        <f t="shared" si="102"/>
        <v>5.495140482983195E-3</v>
      </c>
      <c r="R154" s="86">
        <f>previsi!J156</f>
        <v>21.400389105058359</v>
      </c>
      <c r="S154" s="86">
        <f t="shared" si="88"/>
        <v>0</v>
      </c>
      <c r="T154" s="87">
        <f t="shared" si="103"/>
        <v>-21.400389105058359</v>
      </c>
      <c r="U154" s="72">
        <f t="shared" si="104"/>
        <v>5.495140482983195E-3</v>
      </c>
      <c r="V154" s="73">
        <f>previsi!L156</f>
        <v>21.400389105058359</v>
      </c>
      <c r="W154" s="73">
        <f t="shared" si="89"/>
        <v>0</v>
      </c>
      <c r="X154" s="88">
        <f t="shared" si="105"/>
        <v>-21.400389105058359</v>
      </c>
      <c r="Y154" s="74">
        <f t="shared" si="106"/>
        <v>5.495140482983195E-3</v>
      </c>
      <c r="Z154" s="86">
        <f>previsi!N156</f>
        <v>22.419455252918283</v>
      </c>
      <c r="AA154" s="86">
        <f t="shared" si="90"/>
        <v>0</v>
      </c>
      <c r="AB154" s="87">
        <f t="shared" si="107"/>
        <v>-22.419455252918283</v>
      </c>
      <c r="AC154" s="72">
        <f t="shared" si="108"/>
        <v>5.495140482983195E-3</v>
      </c>
      <c r="AD154" s="73">
        <f>previsi!P156</f>
        <v>22.419455252918283</v>
      </c>
      <c r="AE154" s="73">
        <f t="shared" si="91"/>
        <v>0</v>
      </c>
      <c r="AF154" s="88">
        <f t="shared" si="109"/>
        <v>-22.419455252918283</v>
      </c>
      <c r="AG154" s="74">
        <f t="shared" si="110"/>
        <v>5.495140482983195E-3</v>
      </c>
      <c r="AH154" s="86">
        <f>previsi!R156</f>
        <v>20.381322957198442</v>
      </c>
      <c r="AI154" s="86">
        <f t="shared" si="92"/>
        <v>0</v>
      </c>
      <c r="AJ154" s="87">
        <f t="shared" si="111"/>
        <v>-20.381322957198442</v>
      </c>
      <c r="AK154" s="72">
        <f t="shared" si="112"/>
        <v>5.495140482983195E-3</v>
      </c>
      <c r="AL154" s="73">
        <f>previsi!T156</f>
        <v>23.438521400778203</v>
      </c>
      <c r="AM154" s="73">
        <f t="shared" si="93"/>
        <v>0</v>
      </c>
      <c r="AN154" s="88">
        <f t="shared" si="113"/>
        <v>-23.438521400778203</v>
      </c>
      <c r="AO154" s="74">
        <f t="shared" si="114"/>
        <v>5.495140482983195E-3</v>
      </c>
      <c r="AP154" s="86">
        <f>previsi!V156</f>
        <v>22.419455252918283</v>
      </c>
      <c r="AQ154" s="86">
        <f t="shared" si="94"/>
        <v>0</v>
      </c>
      <c r="AR154" s="87">
        <f t="shared" si="115"/>
        <v>-22.419455252918283</v>
      </c>
      <c r="AS154" s="72">
        <f t="shared" si="116"/>
        <v>5.495140482983195E-3</v>
      </c>
      <c r="AT154" s="73">
        <f>previsi!X156</f>
        <v>20.381322957198442</v>
      </c>
      <c r="AU154" s="73">
        <f t="shared" si="95"/>
        <v>0</v>
      </c>
      <c r="AV154" s="88">
        <f t="shared" si="117"/>
        <v>-20.381322957198442</v>
      </c>
      <c r="AW154" s="74">
        <f t="shared" si="118"/>
        <v>5.495140482983195E-3</v>
      </c>
      <c r="AX154" s="86">
        <f t="shared" si="119"/>
        <v>261.89999999999998</v>
      </c>
      <c r="AY154" s="86">
        <f t="shared" si="120"/>
        <v>51.55</v>
      </c>
      <c r="AZ154" s="87">
        <f t="shared" si="121"/>
        <v>-210.34999999999994</v>
      </c>
      <c r="BA154" s="72">
        <f t="shared" si="122"/>
        <v>5.495140482983195E-3</v>
      </c>
    </row>
    <row r="155" spans="1:53">
      <c r="A155" s="96" t="str">
        <f>previsi!A157</f>
        <v>SEPOU</v>
      </c>
      <c r="B155" s="86">
        <f>previsi!B157</f>
        <v>78.772762645914398</v>
      </c>
      <c r="C155" s="86">
        <f t="shared" si="84"/>
        <v>73.55</v>
      </c>
      <c r="D155" s="87">
        <f t="shared" si="96"/>
        <v>-5.2227626459144005</v>
      </c>
      <c r="E155" s="72">
        <f>previsi!C157</f>
        <v>1.846820409744868E-2</v>
      </c>
      <c r="F155" s="73">
        <f>previsi!D157</f>
        <v>68.498054474708169</v>
      </c>
      <c r="G155" s="73">
        <f t="shared" si="85"/>
        <v>42.5</v>
      </c>
      <c r="H155" s="88">
        <f t="shared" si="97"/>
        <v>-25.998054474708169</v>
      </c>
      <c r="I155" s="74">
        <f t="shared" si="98"/>
        <v>1.846820409744868E-2</v>
      </c>
      <c r="J155" s="86">
        <f>previsi!F157</f>
        <v>75.347859922178984</v>
      </c>
      <c r="K155" s="86">
        <f t="shared" si="86"/>
        <v>45</v>
      </c>
      <c r="L155" s="87">
        <f t="shared" si="99"/>
        <v>-30.347859922178984</v>
      </c>
      <c r="M155" s="72">
        <f t="shared" si="100"/>
        <v>1.846820409744868E-2</v>
      </c>
      <c r="N155" s="73">
        <f>previsi!H157</f>
        <v>71.922957198443584</v>
      </c>
      <c r="O155" s="73">
        <f t="shared" si="87"/>
        <v>0</v>
      </c>
      <c r="P155" s="88">
        <f t="shared" si="101"/>
        <v>-71.922957198443584</v>
      </c>
      <c r="Q155" s="74">
        <f t="shared" si="102"/>
        <v>1.846820409744868E-2</v>
      </c>
      <c r="R155" s="86">
        <f>previsi!J157</f>
        <v>71.922957198443584</v>
      </c>
      <c r="S155" s="86">
        <f t="shared" si="88"/>
        <v>0</v>
      </c>
      <c r="T155" s="87">
        <f t="shared" si="103"/>
        <v>-71.922957198443584</v>
      </c>
      <c r="U155" s="72">
        <f t="shared" si="104"/>
        <v>1.846820409744868E-2</v>
      </c>
      <c r="V155" s="73">
        <f>previsi!L157</f>
        <v>71.922957198443584</v>
      </c>
      <c r="W155" s="73">
        <f t="shared" si="89"/>
        <v>0</v>
      </c>
      <c r="X155" s="88">
        <f t="shared" si="105"/>
        <v>-71.922957198443584</v>
      </c>
      <c r="Y155" s="74">
        <f t="shared" si="106"/>
        <v>1.846820409744868E-2</v>
      </c>
      <c r="Z155" s="86">
        <f>previsi!N157</f>
        <v>75.347859922178984</v>
      </c>
      <c r="AA155" s="86">
        <f t="shared" si="90"/>
        <v>0</v>
      </c>
      <c r="AB155" s="87">
        <f t="shared" si="107"/>
        <v>-75.347859922178984</v>
      </c>
      <c r="AC155" s="72">
        <f t="shared" si="108"/>
        <v>1.846820409744868E-2</v>
      </c>
      <c r="AD155" s="73">
        <f>previsi!P157</f>
        <v>75.347859922178984</v>
      </c>
      <c r="AE155" s="73">
        <f t="shared" si="91"/>
        <v>0</v>
      </c>
      <c r="AF155" s="88">
        <f t="shared" si="109"/>
        <v>-75.347859922178984</v>
      </c>
      <c r="AG155" s="74">
        <f t="shared" si="110"/>
        <v>1.846820409744868E-2</v>
      </c>
      <c r="AH155" s="86">
        <f>previsi!R157</f>
        <v>68.498054474708169</v>
      </c>
      <c r="AI155" s="86">
        <f t="shared" si="92"/>
        <v>0</v>
      </c>
      <c r="AJ155" s="87">
        <f t="shared" si="111"/>
        <v>-68.498054474708169</v>
      </c>
      <c r="AK155" s="72">
        <f t="shared" si="112"/>
        <v>1.846820409744868E-2</v>
      </c>
      <c r="AL155" s="73">
        <f>previsi!T157</f>
        <v>78.772762645914398</v>
      </c>
      <c r="AM155" s="73">
        <f t="shared" si="93"/>
        <v>0</v>
      </c>
      <c r="AN155" s="88">
        <f t="shared" si="113"/>
        <v>-78.772762645914398</v>
      </c>
      <c r="AO155" s="74">
        <f t="shared" si="114"/>
        <v>1.846820409744868E-2</v>
      </c>
      <c r="AP155" s="86">
        <f>previsi!V157</f>
        <v>75.347859922178984</v>
      </c>
      <c r="AQ155" s="86">
        <f t="shared" si="94"/>
        <v>0</v>
      </c>
      <c r="AR155" s="87">
        <f t="shared" si="115"/>
        <v>-75.347859922178984</v>
      </c>
      <c r="AS155" s="72">
        <f t="shared" si="116"/>
        <v>1.846820409744868E-2</v>
      </c>
      <c r="AT155" s="73">
        <f>previsi!X157</f>
        <v>68.498054474708169</v>
      </c>
      <c r="AU155" s="73">
        <f t="shared" si="95"/>
        <v>0</v>
      </c>
      <c r="AV155" s="88">
        <f t="shared" si="117"/>
        <v>-68.498054474708169</v>
      </c>
      <c r="AW155" s="74">
        <f t="shared" si="118"/>
        <v>1.846820409744868E-2</v>
      </c>
      <c r="AX155" s="86">
        <f t="shared" si="119"/>
        <v>880.19999999999982</v>
      </c>
      <c r="AY155" s="86">
        <f t="shared" si="120"/>
        <v>161.05000000000001</v>
      </c>
      <c r="AZ155" s="87">
        <f t="shared" si="121"/>
        <v>-719.15</v>
      </c>
      <c r="BA155" s="72">
        <f t="shared" si="122"/>
        <v>1.846820409744868E-2</v>
      </c>
    </row>
    <row r="156" spans="1:53">
      <c r="A156" s="96" t="str">
        <f>previsi!A158</f>
        <v>SIEGNI ROMEO</v>
      </c>
      <c r="B156" s="86">
        <f>previsi!B158</f>
        <v>40.59455252918287</v>
      </c>
      <c r="C156" s="86">
        <f t="shared" si="84"/>
        <v>35</v>
      </c>
      <c r="D156" s="87">
        <f t="shared" si="96"/>
        <v>-5.5945525291828702</v>
      </c>
      <c r="E156" s="72">
        <f>previsi!C158</f>
        <v>9.5173567127956379E-3</v>
      </c>
      <c r="F156" s="73">
        <f>previsi!D158</f>
        <v>35.29961089494163</v>
      </c>
      <c r="G156" s="73">
        <f t="shared" si="85"/>
        <v>0</v>
      </c>
      <c r="H156" s="88">
        <f t="shared" si="97"/>
        <v>-35.29961089494163</v>
      </c>
      <c r="I156" s="74">
        <f t="shared" si="98"/>
        <v>9.5173567127956379E-3</v>
      </c>
      <c r="J156" s="86">
        <f>previsi!F158</f>
        <v>38.829571984435795</v>
      </c>
      <c r="K156" s="86">
        <f t="shared" si="86"/>
        <v>23.5</v>
      </c>
      <c r="L156" s="87">
        <f t="shared" si="99"/>
        <v>-15.329571984435795</v>
      </c>
      <c r="M156" s="72">
        <f t="shared" si="100"/>
        <v>9.5173567127956379E-3</v>
      </c>
      <c r="N156" s="73">
        <f>previsi!H158</f>
        <v>37.064591439688712</v>
      </c>
      <c r="O156" s="73">
        <f t="shared" si="87"/>
        <v>0</v>
      </c>
      <c r="P156" s="88">
        <f t="shared" si="101"/>
        <v>-37.064591439688712</v>
      </c>
      <c r="Q156" s="74">
        <f t="shared" si="102"/>
        <v>9.5173567127956379E-3</v>
      </c>
      <c r="R156" s="86">
        <f>previsi!J158</f>
        <v>37.064591439688712</v>
      </c>
      <c r="S156" s="86">
        <f t="shared" si="88"/>
        <v>0</v>
      </c>
      <c r="T156" s="87">
        <f t="shared" si="103"/>
        <v>-37.064591439688712</v>
      </c>
      <c r="U156" s="72">
        <f t="shared" si="104"/>
        <v>9.5173567127956379E-3</v>
      </c>
      <c r="V156" s="73">
        <f>previsi!L158</f>
        <v>37.064591439688712</v>
      </c>
      <c r="W156" s="73">
        <f t="shared" si="89"/>
        <v>0</v>
      </c>
      <c r="X156" s="88">
        <f t="shared" si="105"/>
        <v>-37.064591439688712</v>
      </c>
      <c r="Y156" s="74">
        <f t="shared" si="106"/>
        <v>9.5173567127956379E-3</v>
      </c>
      <c r="Z156" s="86">
        <f>previsi!N158</f>
        <v>38.829571984435795</v>
      </c>
      <c r="AA156" s="86">
        <f t="shared" si="90"/>
        <v>0</v>
      </c>
      <c r="AB156" s="87">
        <f t="shared" si="107"/>
        <v>-38.829571984435795</v>
      </c>
      <c r="AC156" s="72">
        <f t="shared" si="108"/>
        <v>9.5173567127956379E-3</v>
      </c>
      <c r="AD156" s="73">
        <f>previsi!P158</f>
        <v>38.829571984435795</v>
      </c>
      <c r="AE156" s="73">
        <f t="shared" si="91"/>
        <v>0</v>
      </c>
      <c r="AF156" s="88">
        <f t="shared" si="109"/>
        <v>-38.829571984435795</v>
      </c>
      <c r="AG156" s="74">
        <f t="shared" si="110"/>
        <v>9.5173567127956379E-3</v>
      </c>
      <c r="AH156" s="86">
        <f>previsi!R158</f>
        <v>35.29961089494163</v>
      </c>
      <c r="AI156" s="86">
        <f t="shared" si="92"/>
        <v>0</v>
      </c>
      <c r="AJ156" s="87">
        <f t="shared" si="111"/>
        <v>-35.29961089494163</v>
      </c>
      <c r="AK156" s="72">
        <f t="shared" si="112"/>
        <v>9.5173567127956379E-3</v>
      </c>
      <c r="AL156" s="73">
        <f>previsi!T158</f>
        <v>40.59455252918287</v>
      </c>
      <c r="AM156" s="73">
        <f t="shared" si="93"/>
        <v>0</v>
      </c>
      <c r="AN156" s="88">
        <f t="shared" si="113"/>
        <v>-40.59455252918287</v>
      </c>
      <c r="AO156" s="74">
        <f t="shared" si="114"/>
        <v>9.5173567127956379E-3</v>
      </c>
      <c r="AP156" s="86">
        <f>previsi!V158</f>
        <v>38.829571984435795</v>
      </c>
      <c r="AQ156" s="86">
        <f t="shared" si="94"/>
        <v>0</v>
      </c>
      <c r="AR156" s="87">
        <f t="shared" si="115"/>
        <v>-38.829571984435795</v>
      </c>
      <c r="AS156" s="72">
        <f t="shared" si="116"/>
        <v>9.5173567127956379E-3</v>
      </c>
      <c r="AT156" s="73">
        <f>previsi!X158</f>
        <v>35.29961089494163</v>
      </c>
      <c r="AU156" s="73">
        <f t="shared" si="95"/>
        <v>0</v>
      </c>
      <c r="AV156" s="88">
        <f t="shared" si="117"/>
        <v>-35.29961089494163</v>
      </c>
      <c r="AW156" s="74">
        <f t="shared" si="118"/>
        <v>9.5173567127956379E-3</v>
      </c>
      <c r="AX156" s="86">
        <f t="shared" si="119"/>
        <v>453.59999999999991</v>
      </c>
      <c r="AY156" s="86">
        <f t="shared" si="120"/>
        <v>58.5</v>
      </c>
      <c r="AZ156" s="87">
        <f t="shared" si="121"/>
        <v>-395.09999999999997</v>
      </c>
      <c r="BA156" s="72">
        <f t="shared" si="122"/>
        <v>9.5173567127956379E-3</v>
      </c>
    </row>
    <row r="157" spans="1:53">
      <c r="A157" s="96" t="str">
        <f>previsi!A159</f>
        <v>SIMPLICE COLBON</v>
      </c>
      <c r="B157" s="86">
        <f>previsi!B159</f>
        <v>26.579766536964975</v>
      </c>
      <c r="C157" s="86">
        <f t="shared" si="84"/>
        <v>32.5</v>
      </c>
      <c r="D157" s="87">
        <f t="shared" si="96"/>
        <v>5.9202334630350251</v>
      </c>
      <c r="E157" s="72">
        <f>previsi!C159</f>
        <v>6.231602609568572E-3</v>
      </c>
      <c r="F157" s="73">
        <f>previsi!D159</f>
        <v>23.112840466926066</v>
      </c>
      <c r="G157" s="73">
        <f t="shared" si="85"/>
        <v>20</v>
      </c>
      <c r="H157" s="88">
        <f t="shared" si="97"/>
        <v>-3.1128404669260661</v>
      </c>
      <c r="I157" s="74">
        <f t="shared" si="98"/>
        <v>6.231602609568572E-3</v>
      </c>
      <c r="J157" s="86">
        <f>previsi!F159</f>
        <v>25.424124513618672</v>
      </c>
      <c r="K157" s="86">
        <f t="shared" si="86"/>
        <v>13.5</v>
      </c>
      <c r="L157" s="87">
        <f t="shared" si="99"/>
        <v>-11.924124513618672</v>
      </c>
      <c r="M157" s="72">
        <f t="shared" si="100"/>
        <v>6.231602609568572E-3</v>
      </c>
      <c r="N157" s="73">
        <f>previsi!H159</f>
        <v>24.268482490272369</v>
      </c>
      <c r="O157" s="73">
        <f t="shared" si="87"/>
        <v>0</v>
      </c>
      <c r="P157" s="88">
        <f t="shared" si="101"/>
        <v>-24.268482490272369</v>
      </c>
      <c r="Q157" s="74">
        <f t="shared" si="102"/>
        <v>6.231602609568572E-3</v>
      </c>
      <c r="R157" s="86">
        <f>previsi!J159</f>
        <v>24.268482490272369</v>
      </c>
      <c r="S157" s="86">
        <f t="shared" si="88"/>
        <v>0</v>
      </c>
      <c r="T157" s="87">
        <f t="shared" si="103"/>
        <v>-24.268482490272369</v>
      </c>
      <c r="U157" s="72">
        <f t="shared" si="104"/>
        <v>6.231602609568572E-3</v>
      </c>
      <c r="V157" s="73">
        <f>previsi!L159</f>
        <v>24.268482490272369</v>
      </c>
      <c r="W157" s="73">
        <f t="shared" si="89"/>
        <v>0</v>
      </c>
      <c r="X157" s="88">
        <f t="shared" si="105"/>
        <v>-24.268482490272369</v>
      </c>
      <c r="Y157" s="74">
        <f t="shared" si="106"/>
        <v>6.231602609568572E-3</v>
      </c>
      <c r="Z157" s="86">
        <f>previsi!N159</f>
        <v>25.424124513618672</v>
      </c>
      <c r="AA157" s="86">
        <f t="shared" si="90"/>
        <v>0</v>
      </c>
      <c r="AB157" s="87">
        <f t="shared" si="107"/>
        <v>-25.424124513618672</v>
      </c>
      <c r="AC157" s="72">
        <f t="shared" si="108"/>
        <v>6.231602609568572E-3</v>
      </c>
      <c r="AD157" s="73">
        <f>previsi!P159</f>
        <v>25.424124513618672</v>
      </c>
      <c r="AE157" s="73">
        <f t="shared" si="91"/>
        <v>0</v>
      </c>
      <c r="AF157" s="88">
        <f t="shared" si="109"/>
        <v>-25.424124513618672</v>
      </c>
      <c r="AG157" s="74">
        <f t="shared" si="110"/>
        <v>6.231602609568572E-3</v>
      </c>
      <c r="AH157" s="86">
        <f>previsi!R159</f>
        <v>23.112840466926066</v>
      </c>
      <c r="AI157" s="86">
        <f t="shared" si="92"/>
        <v>0</v>
      </c>
      <c r="AJ157" s="87">
        <f t="shared" si="111"/>
        <v>-23.112840466926066</v>
      </c>
      <c r="AK157" s="72">
        <f t="shared" si="112"/>
        <v>6.231602609568572E-3</v>
      </c>
      <c r="AL157" s="73">
        <f>previsi!T159</f>
        <v>26.579766536964975</v>
      </c>
      <c r="AM157" s="73">
        <f t="shared" si="93"/>
        <v>0</v>
      </c>
      <c r="AN157" s="88">
        <f t="shared" si="113"/>
        <v>-26.579766536964975</v>
      </c>
      <c r="AO157" s="74">
        <f t="shared" si="114"/>
        <v>6.231602609568572E-3</v>
      </c>
      <c r="AP157" s="86">
        <f>previsi!V159</f>
        <v>25.424124513618672</v>
      </c>
      <c r="AQ157" s="86">
        <f t="shared" si="94"/>
        <v>0</v>
      </c>
      <c r="AR157" s="87">
        <f t="shared" si="115"/>
        <v>-25.424124513618672</v>
      </c>
      <c r="AS157" s="72">
        <f t="shared" si="116"/>
        <v>6.231602609568572E-3</v>
      </c>
      <c r="AT157" s="73">
        <f>previsi!X159</f>
        <v>23.112840466926066</v>
      </c>
      <c r="AU157" s="73">
        <f t="shared" si="95"/>
        <v>0</v>
      </c>
      <c r="AV157" s="88">
        <f t="shared" si="117"/>
        <v>-23.112840466926066</v>
      </c>
      <c r="AW157" s="74">
        <f t="shared" si="118"/>
        <v>6.231602609568572E-3</v>
      </c>
      <c r="AX157" s="86">
        <f t="shared" si="119"/>
        <v>296.99999999999989</v>
      </c>
      <c r="AY157" s="86">
        <f t="shared" si="120"/>
        <v>66</v>
      </c>
      <c r="AZ157" s="87">
        <f t="shared" si="121"/>
        <v>-230.99999999999991</v>
      </c>
      <c r="BA157" s="72">
        <f t="shared" si="122"/>
        <v>6.231602609568572E-3</v>
      </c>
    </row>
    <row r="158" spans="1:53">
      <c r="A158" s="96" t="str">
        <f>previsi!A160</f>
        <v>SOBZE PATRICE</v>
      </c>
      <c r="B158" s="86">
        <f>previsi!B160</f>
        <v>6.2824902723735407</v>
      </c>
      <c r="C158" s="86">
        <f t="shared" si="84"/>
        <v>6</v>
      </c>
      <c r="D158" s="87">
        <f t="shared" si="96"/>
        <v>-0.28249027237354074</v>
      </c>
      <c r="E158" s="72">
        <f>previsi!C160</f>
        <v>1.4729242531707537E-3</v>
      </c>
      <c r="F158" s="73">
        <f>previsi!D160</f>
        <v>5.4630350194552539</v>
      </c>
      <c r="G158" s="73">
        <f t="shared" si="85"/>
        <v>0</v>
      </c>
      <c r="H158" s="88">
        <f t="shared" si="97"/>
        <v>-5.4630350194552539</v>
      </c>
      <c r="I158" s="74">
        <f t="shared" si="98"/>
        <v>1.4729242531707537E-3</v>
      </c>
      <c r="J158" s="86">
        <f>previsi!F160</f>
        <v>6.0093385214007791</v>
      </c>
      <c r="K158" s="86">
        <f t="shared" si="86"/>
        <v>6.4</v>
      </c>
      <c r="L158" s="87">
        <f t="shared" si="99"/>
        <v>0.39066147859922129</v>
      </c>
      <c r="M158" s="72">
        <f t="shared" si="100"/>
        <v>1.4729242531707537E-3</v>
      </c>
      <c r="N158" s="73">
        <f>previsi!H160</f>
        <v>5.7361867704280156</v>
      </c>
      <c r="O158" s="73">
        <f t="shared" si="87"/>
        <v>0</v>
      </c>
      <c r="P158" s="88">
        <f t="shared" si="101"/>
        <v>-5.7361867704280156</v>
      </c>
      <c r="Q158" s="74">
        <f t="shared" si="102"/>
        <v>1.4729242531707537E-3</v>
      </c>
      <c r="R158" s="86">
        <f>previsi!J160</f>
        <v>5.7361867704280156</v>
      </c>
      <c r="S158" s="86">
        <f t="shared" si="88"/>
        <v>0</v>
      </c>
      <c r="T158" s="87">
        <f t="shared" si="103"/>
        <v>-5.7361867704280156</v>
      </c>
      <c r="U158" s="72">
        <f t="shared" si="104"/>
        <v>1.4729242531707537E-3</v>
      </c>
      <c r="V158" s="73">
        <f>previsi!L160</f>
        <v>5.7361867704280156</v>
      </c>
      <c r="W158" s="73">
        <f t="shared" si="89"/>
        <v>0</v>
      </c>
      <c r="X158" s="88">
        <f t="shared" si="105"/>
        <v>-5.7361867704280156</v>
      </c>
      <c r="Y158" s="74">
        <f t="shared" si="106"/>
        <v>1.4729242531707537E-3</v>
      </c>
      <c r="Z158" s="86">
        <f>previsi!N160</f>
        <v>6.0093385214007791</v>
      </c>
      <c r="AA158" s="86">
        <f t="shared" si="90"/>
        <v>0</v>
      </c>
      <c r="AB158" s="87">
        <f t="shared" si="107"/>
        <v>-6.0093385214007791</v>
      </c>
      <c r="AC158" s="72">
        <f t="shared" si="108"/>
        <v>1.4729242531707537E-3</v>
      </c>
      <c r="AD158" s="73">
        <f>previsi!P160</f>
        <v>6.0093385214007791</v>
      </c>
      <c r="AE158" s="73">
        <f t="shared" si="91"/>
        <v>0</v>
      </c>
      <c r="AF158" s="88">
        <f t="shared" si="109"/>
        <v>-6.0093385214007791</v>
      </c>
      <c r="AG158" s="74">
        <f t="shared" si="110"/>
        <v>1.4729242531707537E-3</v>
      </c>
      <c r="AH158" s="86">
        <f>previsi!R160</f>
        <v>5.4630350194552539</v>
      </c>
      <c r="AI158" s="86">
        <f t="shared" si="92"/>
        <v>0</v>
      </c>
      <c r="AJ158" s="87">
        <f t="shared" si="111"/>
        <v>-5.4630350194552539</v>
      </c>
      <c r="AK158" s="72">
        <f t="shared" si="112"/>
        <v>1.4729242531707537E-3</v>
      </c>
      <c r="AL158" s="73">
        <f>previsi!T160</f>
        <v>6.2824902723735407</v>
      </c>
      <c r="AM158" s="73">
        <f t="shared" si="93"/>
        <v>0</v>
      </c>
      <c r="AN158" s="88">
        <f t="shared" si="113"/>
        <v>-6.2824902723735407</v>
      </c>
      <c r="AO158" s="74">
        <f t="shared" si="114"/>
        <v>1.4729242531707537E-3</v>
      </c>
      <c r="AP158" s="86">
        <f>previsi!V160</f>
        <v>6.0093385214007791</v>
      </c>
      <c r="AQ158" s="86">
        <f t="shared" si="94"/>
        <v>0</v>
      </c>
      <c r="AR158" s="87">
        <f t="shared" si="115"/>
        <v>-6.0093385214007791</v>
      </c>
      <c r="AS158" s="72">
        <f t="shared" si="116"/>
        <v>1.4729242531707537E-3</v>
      </c>
      <c r="AT158" s="73">
        <f>previsi!X160</f>
        <v>5.4630350194552539</v>
      </c>
      <c r="AU158" s="73">
        <f t="shared" si="95"/>
        <v>0</v>
      </c>
      <c r="AV158" s="88">
        <f t="shared" si="117"/>
        <v>-5.4630350194552539</v>
      </c>
      <c r="AW158" s="74">
        <f t="shared" si="118"/>
        <v>1.4729242531707537E-3</v>
      </c>
      <c r="AX158" s="86">
        <f t="shared" si="119"/>
        <v>70.2</v>
      </c>
      <c r="AY158" s="86">
        <f t="shared" si="120"/>
        <v>12.4</v>
      </c>
      <c r="AZ158" s="87">
        <f t="shared" si="121"/>
        <v>-57.800000000000011</v>
      </c>
      <c r="BA158" s="72">
        <f t="shared" si="122"/>
        <v>1.4729242531707537E-3</v>
      </c>
    </row>
    <row r="159" spans="1:53">
      <c r="A159" s="96" t="str">
        <f>previsi!A161</f>
        <v>SOCLE CORENTIN</v>
      </c>
      <c r="B159" s="86">
        <f>previsi!B161</f>
        <v>75.873151750972767</v>
      </c>
      <c r="C159" s="86">
        <f t="shared" si="84"/>
        <v>74.5</v>
      </c>
      <c r="D159" s="87">
        <f t="shared" si="96"/>
        <v>-1.3731517509727666</v>
      </c>
      <c r="E159" s="72">
        <f>previsi!C161</f>
        <v>1.7788392903677563E-2</v>
      </c>
      <c r="F159" s="73">
        <f>previsi!D161</f>
        <v>65.976653696498062</v>
      </c>
      <c r="G159" s="73">
        <f t="shared" si="85"/>
        <v>70</v>
      </c>
      <c r="H159" s="88">
        <f t="shared" si="97"/>
        <v>4.0233463035019383</v>
      </c>
      <c r="I159" s="74">
        <f t="shared" si="98"/>
        <v>1.7788392903677563E-2</v>
      </c>
      <c r="J159" s="86">
        <f>previsi!F161</f>
        <v>72.574319066147865</v>
      </c>
      <c r="K159" s="86">
        <f t="shared" si="86"/>
        <v>70</v>
      </c>
      <c r="L159" s="87">
        <f t="shared" si="99"/>
        <v>-2.574319066147865</v>
      </c>
      <c r="M159" s="72">
        <f t="shared" si="100"/>
        <v>1.7788392903677563E-2</v>
      </c>
      <c r="N159" s="73">
        <f>previsi!H161</f>
        <v>69.275486381322963</v>
      </c>
      <c r="O159" s="73">
        <f t="shared" si="87"/>
        <v>0</v>
      </c>
      <c r="P159" s="88">
        <f t="shared" si="101"/>
        <v>-69.275486381322963</v>
      </c>
      <c r="Q159" s="74">
        <f t="shared" si="102"/>
        <v>1.7788392903677563E-2</v>
      </c>
      <c r="R159" s="86">
        <f>previsi!J161</f>
        <v>69.275486381322963</v>
      </c>
      <c r="S159" s="86">
        <f t="shared" si="88"/>
        <v>0</v>
      </c>
      <c r="T159" s="87">
        <f t="shared" si="103"/>
        <v>-69.275486381322963</v>
      </c>
      <c r="U159" s="72">
        <f t="shared" si="104"/>
        <v>1.7788392903677563E-2</v>
      </c>
      <c r="V159" s="73">
        <f>previsi!L161</f>
        <v>69.275486381322963</v>
      </c>
      <c r="W159" s="73">
        <f t="shared" si="89"/>
        <v>0</v>
      </c>
      <c r="X159" s="88">
        <f t="shared" si="105"/>
        <v>-69.275486381322963</v>
      </c>
      <c r="Y159" s="74">
        <f t="shared" si="106"/>
        <v>1.7788392903677563E-2</v>
      </c>
      <c r="Z159" s="86">
        <f>previsi!N161</f>
        <v>72.574319066147865</v>
      </c>
      <c r="AA159" s="86">
        <f t="shared" si="90"/>
        <v>0</v>
      </c>
      <c r="AB159" s="87">
        <f t="shared" si="107"/>
        <v>-72.574319066147865</v>
      </c>
      <c r="AC159" s="72">
        <f t="shared" si="108"/>
        <v>1.7788392903677563E-2</v>
      </c>
      <c r="AD159" s="73">
        <f>previsi!P161</f>
        <v>72.574319066147865</v>
      </c>
      <c r="AE159" s="73">
        <f t="shared" si="91"/>
        <v>0</v>
      </c>
      <c r="AF159" s="88">
        <f t="shared" si="109"/>
        <v>-72.574319066147865</v>
      </c>
      <c r="AG159" s="74">
        <f t="shared" si="110"/>
        <v>1.7788392903677563E-2</v>
      </c>
      <c r="AH159" s="86">
        <f>previsi!R161</f>
        <v>65.976653696498062</v>
      </c>
      <c r="AI159" s="86">
        <f t="shared" si="92"/>
        <v>0</v>
      </c>
      <c r="AJ159" s="87">
        <f t="shared" si="111"/>
        <v>-65.976653696498062</v>
      </c>
      <c r="AK159" s="72">
        <f t="shared" si="112"/>
        <v>1.7788392903677563E-2</v>
      </c>
      <c r="AL159" s="73">
        <f>previsi!T161</f>
        <v>75.873151750972767</v>
      </c>
      <c r="AM159" s="73">
        <f t="shared" si="93"/>
        <v>0</v>
      </c>
      <c r="AN159" s="88">
        <f t="shared" si="113"/>
        <v>-75.873151750972767</v>
      </c>
      <c r="AO159" s="74">
        <f t="shared" si="114"/>
        <v>1.7788392903677563E-2</v>
      </c>
      <c r="AP159" s="86">
        <f>previsi!V161</f>
        <v>72.574319066147865</v>
      </c>
      <c r="AQ159" s="86">
        <f t="shared" si="94"/>
        <v>0</v>
      </c>
      <c r="AR159" s="87">
        <f t="shared" si="115"/>
        <v>-72.574319066147865</v>
      </c>
      <c r="AS159" s="72">
        <f t="shared" si="116"/>
        <v>1.7788392903677563E-2</v>
      </c>
      <c r="AT159" s="73">
        <f>previsi!X161</f>
        <v>65.976653696498062</v>
      </c>
      <c r="AU159" s="73">
        <f t="shared" si="95"/>
        <v>0</v>
      </c>
      <c r="AV159" s="88">
        <f t="shared" si="117"/>
        <v>-65.976653696498062</v>
      </c>
      <c r="AW159" s="74">
        <f t="shared" si="118"/>
        <v>1.7788392903677563E-2</v>
      </c>
      <c r="AX159" s="86">
        <f t="shared" si="119"/>
        <v>847.79999999999984</v>
      </c>
      <c r="AY159" s="86">
        <f t="shared" si="120"/>
        <v>214.5</v>
      </c>
      <c r="AZ159" s="87">
        <f t="shared" si="121"/>
        <v>-633.29999999999995</v>
      </c>
      <c r="BA159" s="72">
        <f t="shared" si="122"/>
        <v>1.7788392903677563E-2</v>
      </c>
    </row>
    <row r="160" spans="1:53">
      <c r="A160" s="99" t="str">
        <f>previsi!A162</f>
        <v>SODIREC</v>
      </c>
      <c r="B160" s="86">
        <f>previsi!B162</f>
        <v>2.4163424124513617</v>
      </c>
      <c r="C160" s="86">
        <f t="shared" si="84"/>
        <v>0</v>
      </c>
      <c r="D160" s="87">
        <f t="shared" si="96"/>
        <v>-2.4163424124513617</v>
      </c>
      <c r="E160" s="72">
        <f>previsi!C162</f>
        <v>5.6650932814259749E-4</v>
      </c>
      <c r="F160" s="73">
        <f>previsi!D162</f>
        <v>2.1011673151750974</v>
      </c>
      <c r="G160" s="73">
        <f t="shared" si="85"/>
        <v>0</v>
      </c>
      <c r="H160" s="88">
        <f t="shared" si="97"/>
        <v>-2.1011673151750974</v>
      </c>
      <c r="I160" s="74">
        <f t="shared" si="98"/>
        <v>5.6650932814259749E-4</v>
      </c>
      <c r="J160" s="86">
        <f>previsi!F162</f>
        <v>2.3112840466926068</v>
      </c>
      <c r="K160" s="86">
        <f t="shared" si="86"/>
        <v>0</v>
      </c>
      <c r="L160" s="87">
        <f t="shared" si="99"/>
        <v>-2.3112840466926068</v>
      </c>
      <c r="M160" s="72">
        <f t="shared" si="100"/>
        <v>5.6650932814259749E-4</v>
      </c>
      <c r="N160" s="73">
        <f>previsi!H162</f>
        <v>2.2062256809338519</v>
      </c>
      <c r="O160" s="73">
        <f t="shared" si="87"/>
        <v>0</v>
      </c>
      <c r="P160" s="88">
        <f t="shared" si="101"/>
        <v>-2.2062256809338519</v>
      </c>
      <c r="Q160" s="74">
        <f t="shared" si="102"/>
        <v>5.6650932814259749E-4</v>
      </c>
      <c r="R160" s="86">
        <f>previsi!J162</f>
        <v>2.2062256809338519</v>
      </c>
      <c r="S160" s="86">
        <f t="shared" si="88"/>
        <v>0</v>
      </c>
      <c r="T160" s="87">
        <f t="shared" si="103"/>
        <v>-2.2062256809338519</v>
      </c>
      <c r="U160" s="72">
        <f t="shared" si="104"/>
        <v>5.6650932814259749E-4</v>
      </c>
      <c r="V160" s="73">
        <f>previsi!L162</f>
        <v>2.2062256809338519</v>
      </c>
      <c r="W160" s="73">
        <f t="shared" si="89"/>
        <v>0</v>
      </c>
      <c r="X160" s="88">
        <f t="shared" si="105"/>
        <v>-2.2062256809338519</v>
      </c>
      <c r="Y160" s="74">
        <f t="shared" si="106"/>
        <v>5.6650932814259749E-4</v>
      </c>
      <c r="Z160" s="86">
        <f>previsi!N162</f>
        <v>2.3112840466926068</v>
      </c>
      <c r="AA160" s="86">
        <f t="shared" si="90"/>
        <v>0</v>
      </c>
      <c r="AB160" s="87">
        <f t="shared" si="107"/>
        <v>-2.3112840466926068</v>
      </c>
      <c r="AC160" s="72">
        <f t="shared" si="108"/>
        <v>5.6650932814259749E-4</v>
      </c>
      <c r="AD160" s="73">
        <f>previsi!P162</f>
        <v>2.3112840466926068</v>
      </c>
      <c r="AE160" s="73">
        <f t="shared" si="91"/>
        <v>0</v>
      </c>
      <c r="AF160" s="88">
        <f t="shared" si="109"/>
        <v>-2.3112840466926068</v>
      </c>
      <c r="AG160" s="74">
        <f t="shared" si="110"/>
        <v>5.6650932814259749E-4</v>
      </c>
      <c r="AH160" s="86">
        <f>previsi!R162</f>
        <v>2.1011673151750974</v>
      </c>
      <c r="AI160" s="86">
        <f t="shared" si="92"/>
        <v>0</v>
      </c>
      <c r="AJ160" s="87">
        <f t="shared" si="111"/>
        <v>-2.1011673151750974</v>
      </c>
      <c r="AK160" s="72">
        <f t="shared" si="112"/>
        <v>5.6650932814259749E-4</v>
      </c>
      <c r="AL160" s="73">
        <f>previsi!T162</f>
        <v>2.4163424124513617</v>
      </c>
      <c r="AM160" s="73">
        <f t="shared" si="93"/>
        <v>0</v>
      </c>
      <c r="AN160" s="88">
        <f t="shared" si="113"/>
        <v>-2.4163424124513617</v>
      </c>
      <c r="AO160" s="74">
        <f t="shared" si="114"/>
        <v>5.6650932814259749E-4</v>
      </c>
      <c r="AP160" s="86">
        <f>previsi!V162</f>
        <v>2.3112840466926068</v>
      </c>
      <c r="AQ160" s="86">
        <f t="shared" si="94"/>
        <v>0</v>
      </c>
      <c r="AR160" s="87">
        <f t="shared" si="115"/>
        <v>-2.3112840466926068</v>
      </c>
      <c r="AS160" s="72">
        <f t="shared" si="116"/>
        <v>5.6650932814259749E-4</v>
      </c>
      <c r="AT160" s="73">
        <f>previsi!X162</f>
        <v>2.1011673151750974</v>
      </c>
      <c r="AU160" s="73">
        <f t="shared" si="95"/>
        <v>0</v>
      </c>
      <c r="AV160" s="88">
        <f t="shared" si="117"/>
        <v>-2.1011673151750974</v>
      </c>
      <c r="AW160" s="74">
        <f t="shared" si="118"/>
        <v>5.6650932814259749E-4</v>
      </c>
      <c r="AX160" s="86">
        <f t="shared" si="119"/>
        <v>26.999999999999993</v>
      </c>
      <c r="AY160" s="86">
        <f t="shared" si="120"/>
        <v>0</v>
      </c>
      <c r="AZ160" s="87">
        <f t="shared" si="121"/>
        <v>-26.999999999999993</v>
      </c>
      <c r="BA160" s="72">
        <f t="shared" si="122"/>
        <v>5.6650932814259749E-4</v>
      </c>
    </row>
    <row r="161" spans="1:53">
      <c r="A161" s="99" t="str">
        <f>previsi!A163</f>
        <v>SOLANGE</v>
      </c>
      <c r="B161" s="86">
        <f>previsi!B163</f>
        <v>12.564980544747081</v>
      </c>
      <c r="C161" s="86">
        <f t="shared" si="84"/>
        <v>5</v>
      </c>
      <c r="D161" s="87">
        <f t="shared" si="96"/>
        <v>-7.5649805447470815</v>
      </c>
      <c r="E161" s="72">
        <f>previsi!C163</f>
        <v>2.9458485063415074E-3</v>
      </c>
      <c r="F161" s="73">
        <f>previsi!D163</f>
        <v>10.926070038910508</v>
      </c>
      <c r="G161" s="73">
        <f t="shared" si="85"/>
        <v>0</v>
      </c>
      <c r="H161" s="88">
        <f t="shared" si="97"/>
        <v>-10.926070038910508</v>
      </c>
      <c r="I161" s="74">
        <f t="shared" si="98"/>
        <v>2.9458485063415074E-3</v>
      </c>
      <c r="J161" s="86">
        <f>previsi!F163</f>
        <v>12.018677042801558</v>
      </c>
      <c r="K161" s="86">
        <f t="shared" si="86"/>
        <v>0</v>
      </c>
      <c r="L161" s="87">
        <f t="shared" si="99"/>
        <v>-12.018677042801558</v>
      </c>
      <c r="M161" s="72">
        <f t="shared" si="100"/>
        <v>2.9458485063415074E-3</v>
      </c>
      <c r="N161" s="73">
        <f>previsi!H163</f>
        <v>11.472373540856031</v>
      </c>
      <c r="O161" s="73">
        <f t="shared" si="87"/>
        <v>0</v>
      </c>
      <c r="P161" s="88">
        <f t="shared" si="101"/>
        <v>-11.472373540856031</v>
      </c>
      <c r="Q161" s="74">
        <f t="shared" si="102"/>
        <v>2.9458485063415074E-3</v>
      </c>
      <c r="R161" s="86">
        <f>previsi!J163</f>
        <v>11.472373540856031</v>
      </c>
      <c r="S161" s="86">
        <f t="shared" si="88"/>
        <v>0</v>
      </c>
      <c r="T161" s="87">
        <f t="shared" si="103"/>
        <v>-11.472373540856031</v>
      </c>
      <c r="U161" s="72">
        <f t="shared" si="104"/>
        <v>2.9458485063415074E-3</v>
      </c>
      <c r="V161" s="73">
        <f>previsi!L163</f>
        <v>11.472373540856031</v>
      </c>
      <c r="W161" s="73">
        <f t="shared" si="89"/>
        <v>0</v>
      </c>
      <c r="X161" s="88">
        <f t="shared" si="105"/>
        <v>-11.472373540856031</v>
      </c>
      <c r="Y161" s="74">
        <f t="shared" si="106"/>
        <v>2.9458485063415074E-3</v>
      </c>
      <c r="Z161" s="86">
        <f>previsi!N163</f>
        <v>12.018677042801558</v>
      </c>
      <c r="AA161" s="86">
        <f t="shared" si="90"/>
        <v>0</v>
      </c>
      <c r="AB161" s="87">
        <f t="shared" si="107"/>
        <v>-12.018677042801558</v>
      </c>
      <c r="AC161" s="72">
        <f t="shared" si="108"/>
        <v>2.9458485063415074E-3</v>
      </c>
      <c r="AD161" s="73">
        <f>previsi!P163</f>
        <v>12.018677042801558</v>
      </c>
      <c r="AE161" s="73">
        <f t="shared" si="91"/>
        <v>0</v>
      </c>
      <c r="AF161" s="88">
        <f t="shared" si="109"/>
        <v>-12.018677042801558</v>
      </c>
      <c r="AG161" s="74">
        <f t="shared" si="110"/>
        <v>2.9458485063415074E-3</v>
      </c>
      <c r="AH161" s="86">
        <f>previsi!R163</f>
        <v>10.926070038910508</v>
      </c>
      <c r="AI161" s="86">
        <f t="shared" si="92"/>
        <v>0</v>
      </c>
      <c r="AJ161" s="87">
        <f t="shared" si="111"/>
        <v>-10.926070038910508</v>
      </c>
      <c r="AK161" s="72">
        <f t="shared" si="112"/>
        <v>2.9458485063415074E-3</v>
      </c>
      <c r="AL161" s="73">
        <f>previsi!T163</f>
        <v>12.564980544747081</v>
      </c>
      <c r="AM161" s="73">
        <f t="shared" si="93"/>
        <v>0</v>
      </c>
      <c r="AN161" s="88">
        <f t="shared" si="113"/>
        <v>-12.564980544747081</v>
      </c>
      <c r="AO161" s="74">
        <f t="shared" si="114"/>
        <v>2.9458485063415074E-3</v>
      </c>
      <c r="AP161" s="86">
        <f>previsi!V163</f>
        <v>12.018677042801558</v>
      </c>
      <c r="AQ161" s="86">
        <f t="shared" si="94"/>
        <v>0</v>
      </c>
      <c r="AR161" s="87">
        <f t="shared" si="115"/>
        <v>-12.018677042801558</v>
      </c>
      <c r="AS161" s="72">
        <f t="shared" si="116"/>
        <v>2.9458485063415074E-3</v>
      </c>
      <c r="AT161" s="73">
        <f>previsi!X163</f>
        <v>10.926070038910508</v>
      </c>
      <c r="AU161" s="73">
        <f t="shared" si="95"/>
        <v>0</v>
      </c>
      <c r="AV161" s="88">
        <f t="shared" si="117"/>
        <v>-10.926070038910508</v>
      </c>
      <c r="AW161" s="74">
        <f t="shared" si="118"/>
        <v>2.9458485063415074E-3</v>
      </c>
      <c r="AX161" s="86">
        <f t="shared" si="119"/>
        <v>140.4</v>
      </c>
      <c r="AY161" s="86">
        <f t="shared" si="120"/>
        <v>5</v>
      </c>
      <c r="AZ161" s="87">
        <f t="shared" si="121"/>
        <v>-135.4</v>
      </c>
      <c r="BA161" s="72">
        <f t="shared" si="122"/>
        <v>2.9458485063415074E-3</v>
      </c>
    </row>
    <row r="162" spans="1:53">
      <c r="A162" s="96" t="str">
        <f>previsi!A164</f>
        <v>SOLEIL</v>
      </c>
      <c r="B162" s="86">
        <f>previsi!B164</f>
        <v>6.2824902723735407</v>
      </c>
      <c r="C162" s="86">
        <f t="shared" si="84"/>
        <v>6.8</v>
      </c>
      <c r="D162" s="87">
        <f t="shared" si="96"/>
        <v>0.51750972762645908</v>
      </c>
      <c r="E162" s="72">
        <f>previsi!C164</f>
        <v>1.4729242531707537E-3</v>
      </c>
      <c r="F162" s="73">
        <f>previsi!D164</f>
        <v>5.4630350194552539</v>
      </c>
      <c r="G162" s="73">
        <f t="shared" si="85"/>
        <v>12.5</v>
      </c>
      <c r="H162" s="88">
        <f t="shared" si="97"/>
        <v>7.0369649805447461</v>
      </c>
      <c r="I162" s="74">
        <f t="shared" si="98"/>
        <v>1.4729242531707537E-3</v>
      </c>
      <c r="J162" s="86">
        <f>previsi!F164</f>
        <v>6.0093385214007791</v>
      </c>
      <c r="K162" s="86">
        <f t="shared" si="86"/>
        <v>3</v>
      </c>
      <c r="L162" s="87">
        <f t="shared" si="99"/>
        <v>-3.0093385214007791</v>
      </c>
      <c r="M162" s="72">
        <f t="shared" si="100"/>
        <v>1.4729242531707537E-3</v>
      </c>
      <c r="N162" s="73">
        <f>previsi!H164</f>
        <v>5.7361867704280156</v>
      </c>
      <c r="O162" s="73">
        <f t="shared" si="87"/>
        <v>0</v>
      </c>
      <c r="P162" s="88">
        <f t="shared" si="101"/>
        <v>-5.7361867704280156</v>
      </c>
      <c r="Q162" s="74">
        <f t="shared" si="102"/>
        <v>1.4729242531707537E-3</v>
      </c>
      <c r="R162" s="86">
        <f>previsi!J164</f>
        <v>5.7361867704280156</v>
      </c>
      <c r="S162" s="86">
        <f t="shared" si="88"/>
        <v>0</v>
      </c>
      <c r="T162" s="87">
        <f t="shared" si="103"/>
        <v>-5.7361867704280156</v>
      </c>
      <c r="U162" s="72">
        <f t="shared" si="104"/>
        <v>1.4729242531707537E-3</v>
      </c>
      <c r="V162" s="73">
        <f>previsi!L164</f>
        <v>5.7361867704280156</v>
      </c>
      <c r="W162" s="73">
        <f t="shared" si="89"/>
        <v>0</v>
      </c>
      <c r="X162" s="88">
        <f t="shared" si="105"/>
        <v>-5.7361867704280156</v>
      </c>
      <c r="Y162" s="74">
        <f t="shared" si="106"/>
        <v>1.4729242531707537E-3</v>
      </c>
      <c r="Z162" s="86">
        <f>previsi!N164</f>
        <v>6.0093385214007791</v>
      </c>
      <c r="AA162" s="86">
        <f t="shared" si="90"/>
        <v>0</v>
      </c>
      <c r="AB162" s="87">
        <f t="shared" si="107"/>
        <v>-6.0093385214007791</v>
      </c>
      <c r="AC162" s="72">
        <f t="shared" si="108"/>
        <v>1.4729242531707537E-3</v>
      </c>
      <c r="AD162" s="73">
        <f>previsi!P164</f>
        <v>6.0093385214007791</v>
      </c>
      <c r="AE162" s="73">
        <f t="shared" si="91"/>
        <v>0</v>
      </c>
      <c r="AF162" s="88">
        <f t="shared" si="109"/>
        <v>-6.0093385214007791</v>
      </c>
      <c r="AG162" s="74">
        <f t="shared" si="110"/>
        <v>1.4729242531707537E-3</v>
      </c>
      <c r="AH162" s="86">
        <f>previsi!R164</f>
        <v>5.4630350194552539</v>
      </c>
      <c r="AI162" s="86">
        <f t="shared" si="92"/>
        <v>0</v>
      </c>
      <c r="AJ162" s="87">
        <f t="shared" si="111"/>
        <v>-5.4630350194552539</v>
      </c>
      <c r="AK162" s="72">
        <f t="shared" si="112"/>
        <v>1.4729242531707537E-3</v>
      </c>
      <c r="AL162" s="73">
        <f>previsi!T164</f>
        <v>6.2824902723735407</v>
      </c>
      <c r="AM162" s="73">
        <f t="shared" si="93"/>
        <v>0</v>
      </c>
      <c r="AN162" s="88">
        <f t="shared" si="113"/>
        <v>-6.2824902723735407</v>
      </c>
      <c r="AO162" s="74">
        <f t="shared" si="114"/>
        <v>1.4729242531707537E-3</v>
      </c>
      <c r="AP162" s="86">
        <f>previsi!V164</f>
        <v>6.0093385214007791</v>
      </c>
      <c r="AQ162" s="86">
        <f t="shared" si="94"/>
        <v>0</v>
      </c>
      <c r="AR162" s="87">
        <f t="shared" si="115"/>
        <v>-6.0093385214007791</v>
      </c>
      <c r="AS162" s="72">
        <f t="shared" si="116"/>
        <v>1.4729242531707537E-3</v>
      </c>
      <c r="AT162" s="73">
        <f>previsi!X164</f>
        <v>5.4630350194552539</v>
      </c>
      <c r="AU162" s="73">
        <f t="shared" si="95"/>
        <v>0</v>
      </c>
      <c r="AV162" s="88">
        <f t="shared" si="117"/>
        <v>-5.4630350194552539</v>
      </c>
      <c r="AW162" s="74">
        <f t="shared" si="118"/>
        <v>1.4729242531707537E-3</v>
      </c>
      <c r="AX162" s="86">
        <f t="shared" si="119"/>
        <v>70.2</v>
      </c>
      <c r="AY162" s="86">
        <f t="shared" si="120"/>
        <v>22.3</v>
      </c>
      <c r="AZ162" s="87">
        <f t="shared" si="121"/>
        <v>-47.900000000000006</v>
      </c>
      <c r="BA162" s="72">
        <f t="shared" si="122"/>
        <v>1.4729242531707537E-3</v>
      </c>
    </row>
    <row r="163" spans="1:53">
      <c r="A163" s="96" t="str">
        <f>previsi!A165</f>
        <v>SOP JOSEPH NGODI</v>
      </c>
      <c r="B163" s="86">
        <f>previsi!B165</f>
        <v>14.739688715953307</v>
      </c>
      <c r="C163" s="86">
        <f t="shared" si="84"/>
        <v>40.5</v>
      </c>
      <c r="D163" s="87">
        <f t="shared" si="96"/>
        <v>25.760311284046693</v>
      </c>
      <c r="E163" s="72">
        <f>previsi!C165</f>
        <v>3.4557069016698449E-3</v>
      </c>
      <c r="F163" s="73">
        <f>previsi!D165</f>
        <v>12.817120622568094</v>
      </c>
      <c r="G163" s="73">
        <f t="shared" si="85"/>
        <v>21</v>
      </c>
      <c r="H163" s="88">
        <f t="shared" si="97"/>
        <v>8.182879377431906</v>
      </c>
      <c r="I163" s="74">
        <f t="shared" si="98"/>
        <v>3.4557069016698449E-3</v>
      </c>
      <c r="J163" s="86">
        <f>previsi!F165</f>
        <v>14.098832684824902</v>
      </c>
      <c r="K163" s="86">
        <f t="shared" si="86"/>
        <v>15</v>
      </c>
      <c r="L163" s="87">
        <f t="shared" si="99"/>
        <v>0.90116731517509763</v>
      </c>
      <c r="M163" s="72">
        <f t="shared" si="100"/>
        <v>3.4557069016698449E-3</v>
      </c>
      <c r="N163" s="73">
        <f>previsi!H165</f>
        <v>13.457976653696498</v>
      </c>
      <c r="O163" s="73">
        <f t="shared" si="87"/>
        <v>0</v>
      </c>
      <c r="P163" s="88">
        <f t="shared" si="101"/>
        <v>-13.457976653696498</v>
      </c>
      <c r="Q163" s="74">
        <f t="shared" si="102"/>
        <v>3.4557069016698449E-3</v>
      </c>
      <c r="R163" s="86">
        <f>previsi!J165</f>
        <v>13.457976653696498</v>
      </c>
      <c r="S163" s="86">
        <f t="shared" si="88"/>
        <v>0</v>
      </c>
      <c r="T163" s="87">
        <f t="shared" si="103"/>
        <v>-13.457976653696498</v>
      </c>
      <c r="U163" s="72">
        <f t="shared" si="104"/>
        <v>3.4557069016698449E-3</v>
      </c>
      <c r="V163" s="73">
        <f>previsi!L165</f>
        <v>13.457976653696498</v>
      </c>
      <c r="W163" s="73">
        <f t="shared" si="89"/>
        <v>0</v>
      </c>
      <c r="X163" s="88">
        <f t="shared" si="105"/>
        <v>-13.457976653696498</v>
      </c>
      <c r="Y163" s="74">
        <f t="shared" si="106"/>
        <v>3.4557069016698449E-3</v>
      </c>
      <c r="Z163" s="86">
        <f>previsi!N165</f>
        <v>14.098832684824902</v>
      </c>
      <c r="AA163" s="86">
        <f t="shared" si="90"/>
        <v>0</v>
      </c>
      <c r="AB163" s="87">
        <f t="shared" si="107"/>
        <v>-14.098832684824902</v>
      </c>
      <c r="AC163" s="72">
        <f t="shared" si="108"/>
        <v>3.4557069016698449E-3</v>
      </c>
      <c r="AD163" s="73">
        <f>previsi!P165</f>
        <v>14.098832684824902</v>
      </c>
      <c r="AE163" s="73">
        <f t="shared" si="91"/>
        <v>0</v>
      </c>
      <c r="AF163" s="88">
        <f t="shared" si="109"/>
        <v>-14.098832684824902</v>
      </c>
      <c r="AG163" s="74">
        <f t="shared" si="110"/>
        <v>3.4557069016698449E-3</v>
      </c>
      <c r="AH163" s="86">
        <f>previsi!R165</f>
        <v>12.817120622568094</v>
      </c>
      <c r="AI163" s="86">
        <f t="shared" si="92"/>
        <v>0</v>
      </c>
      <c r="AJ163" s="87">
        <f t="shared" si="111"/>
        <v>-12.817120622568094</v>
      </c>
      <c r="AK163" s="72">
        <f t="shared" si="112"/>
        <v>3.4557069016698449E-3</v>
      </c>
      <c r="AL163" s="73">
        <f>previsi!T165</f>
        <v>14.739688715953307</v>
      </c>
      <c r="AM163" s="73">
        <f t="shared" si="93"/>
        <v>0</v>
      </c>
      <c r="AN163" s="88">
        <f t="shared" si="113"/>
        <v>-14.739688715953307</v>
      </c>
      <c r="AO163" s="74">
        <f t="shared" si="114"/>
        <v>3.4557069016698449E-3</v>
      </c>
      <c r="AP163" s="86">
        <f>previsi!V165</f>
        <v>14.098832684824902</v>
      </c>
      <c r="AQ163" s="86">
        <f t="shared" si="94"/>
        <v>0</v>
      </c>
      <c r="AR163" s="87">
        <f t="shared" si="115"/>
        <v>-14.098832684824902</v>
      </c>
      <c r="AS163" s="72">
        <f t="shared" si="116"/>
        <v>3.4557069016698449E-3</v>
      </c>
      <c r="AT163" s="73">
        <f>previsi!X165</f>
        <v>12.817120622568094</v>
      </c>
      <c r="AU163" s="73">
        <f t="shared" si="95"/>
        <v>0</v>
      </c>
      <c r="AV163" s="88">
        <f t="shared" si="117"/>
        <v>-12.817120622568094</v>
      </c>
      <c r="AW163" s="74">
        <f t="shared" si="118"/>
        <v>3.4557069016698449E-3</v>
      </c>
      <c r="AX163" s="86">
        <f t="shared" si="119"/>
        <v>164.7</v>
      </c>
      <c r="AY163" s="86">
        <f t="shared" si="120"/>
        <v>76.5</v>
      </c>
      <c r="AZ163" s="87">
        <f t="shared" si="121"/>
        <v>-88.2</v>
      </c>
      <c r="BA163" s="72">
        <f t="shared" si="122"/>
        <v>3.4557069016698449E-3</v>
      </c>
    </row>
    <row r="164" spans="1:53">
      <c r="A164" s="96" t="str">
        <f>previsi!A166</f>
        <v>STE LES TRANSACTIONS BAREZI SARL</v>
      </c>
      <c r="B164" s="86">
        <f>previsi!B166</f>
        <v>101.96964980544746</v>
      </c>
      <c r="C164" s="86">
        <f t="shared" si="84"/>
        <v>35.700000000000003</v>
      </c>
      <c r="D164" s="87">
        <f t="shared" si="96"/>
        <v>-66.269649805447457</v>
      </c>
      <c r="E164" s="72">
        <f>previsi!C166</f>
        <v>2.3906693647617615E-2</v>
      </c>
      <c r="F164" s="73">
        <f>previsi!D166</f>
        <v>88.669260700389103</v>
      </c>
      <c r="G164" s="73">
        <f t="shared" si="85"/>
        <v>105</v>
      </c>
      <c r="H164" s="88">
        <f t="shared" si="97"/>
        <v>16.330739299610897</v>
      </c>
      <c r="I164" s="74">
        <f t="shared" si="98"/>
        <v>2.3906693647617615E-2</v>
      </c>
      <c r="J164" s="86">
        <f>previsi!F166</f>
        <v>97.536186770428017</v>
      </c>
      <c r="K164" s="86">
        <f t="shared" si="86"/>
        <v>35</v>
      </c>
      <c r="L164" s="87">
        <f t="shared" si="99"/>
        <v>-62.536186770428017</v>
      </c>
      <c r="M164" s="72">
        <f t="shared" si="100"/>
        <v>2.3906693647617615E-2</v>
      </c>
      <c r="N164" s="73">
        <f>previsi!H166</f>
        <v>93.10272373540856</v>
      </c>
      <c r="O164" s="73">
        <f t="shared" si="87"/>
        <v>0</v>
      </c>
      <c r="P164" s="88">
        <f t="shared" si="101"/>
        <v>-93.10272373540856</v>
      </c>
      <c r="Q164" s="74">
        <f t="shared" si="102"/>
        <v>2.3906693647617615E-2</v>
      </c>
      <c r="R164" s="86">
        <f>previsi!J166</f>
        <v>93.10272373540856</v>
      </c>
      <c r="S164" s="86">
        <f t="shared" si="88"/>
        <v>0</v>
      </c>
      <c r="T164" s="87">
        <f t="shared" si="103"/>
        <v>-93.10272373540856</v>
      </c>
      <c r="U164" s="72">
        <f t="shared" si="104"/>
        <v>2.3906693647617615E-2</v>
      </c>
      <c r="V164" s="73">
        <f>previsi!L166</f>
        <v>93.10272373540856</v>
      </c>
      <c r="W164" s="73">
        <f t="shared" si="89"/>
        <v>0</v>
      </c>
      <c r="X164" s="88">
        <f t="shared" si="105"/>
        <v>-93.10272373540856</v>
      </c>
      <c r="Y164" s="74">
        <f t="shared" si="106"/>
        <v>2.3906693647617615E-2</v>
      </c>
      <c r="Z164" s="86">
        <f>previsi!N166</f>
        <v>97.536186770428017</v>
      </c>
      <c r="AA164" s="86">
        <f t="shared" si="90"/>
        <v>0</v>
      </c>
      <c r="AB164" s="87">
        <f t="shared" si="107"/>
        <v>-97.536186770428017</v>
      </c>
      <c r="AC164" s="72">
        <f t="shared" si="108"/>
        <v>2.3906693647617615E-2</v>
      </c>
      <c r="AD164" s="73">
        <f>previsi!P166</f>
        <v>97.536186770428017</v>
      </c>
      <c r="AE164" s="73">
        <f t="shared" si="91"/>
        <v>0</v>
      </c>
      <c r="AF164" s="88">
        <f t="shared" si="109"/>
        <v>-97.536186770428017</v>
      </c>
      <c r="AG164" s="74">
        <f t="shared" si="110"/>
        <v>2.3906693647617615E-2</v>
      </c>
      <c r="AH164" s="86">
        <f>previsi!R166</f>
        <v>88.669260700389103</v>
      </c>
      <c r="AI164" s="86">
        <f t="shared" si="92"/>
        <v>0</v>
      </c>
      <c r="AJ164" s="87">
        <f t="shared" si="111"/>
        <v>-88.669260700389103</v>
      </c>
      <c r="AK164" s="72">
        <f t="shared" si="112"/>
        <v>2.3906693647617615E-2</v>
      </c>
      <c r="AL164" s="73">
        <f>previsi!T166</f>
        <v>101.96964980544746</v>
      </c>
      <c r="AM164" s="73">
        <f t="shared" si="93"/>
        <v>0</v>
      </c>
      <c r="AN164" s="88">
        <f t="shared" si="113"/>
        <v>-101.96964980544746</v>
      </c>
      <c r="AO164" s="74">
        <f t="shared" si="114"/>
        <v>2.3906693647617615E-2</v>
      </c>
      <c r="AP164" s="86">
        <f>previsi!V166</f>
        <v>97.536186770428017</v>
      </c>
      <c r="AQ164" s="86">
        <f t="shared" si="94"/>
        <v>0</v>
      </c>
      <c r="AR164" s="87">
        <f t="shared" si="115"/>
        <v>-97.536186770428017</v>
      </c>
      <c r="AS164" s="72">
        <f t="shared" si="116"/>
        <v>2.3906693647617615E-2</v>
      </c>
      <c r="AT164" s="73">
        <f>previsi!X166</f>
        <v>88.669260700389103</v>
      </c>
      <c r="AU164" s="73">
        <f t="shared" si="95"/>
        <v>0</v>
      </c>
      <c r="AV164" s="88">
        <f t="shared" si="117"/>
        <v>-88.669260700389103</v>
      </c>
      <c r="AW164" s="74">
        <f t="shared" si="118"/>
        <v>2.3906693647617615E-2</v>
      </c>
      <c r="AX164" s="86">
        <f t="shared" si="119"/>
        <v>1139.4000000000001</v>
      </c>
      <c r="AY164" s="86">
        <f t="shared" si="120"/>
        <v>175.7</v>
      </c>
      <c r="AZ164" s="87">
        <f t="shared" si="121"/>
        <v>-963.7</v>
      </c>
      <c r="BA164" s="72">
        <f t="shared" si="122"/>
        <v>2.3906693647617615E-2</v>
      </c>
    </row>
    <row r="165" spans="1:53">
      <c r="A165" s="99" t="str">
        <f>previsi!A167</f>
        <v>T H B TERGAL</v>
      </c>
      <c r="B165" s="86">
        <f>previsi!B167</f>
        <v>5.3159533073929941</v>
      </c>
      <c r="C165" s="86">
        <f t="shared" si="84"/>
        <v>5</v>
      </c>
      <c r="D165" s="87">
        <f t="shared" si="96"/>
        <v>-0.3159533073929941</v>
      </c>
      <c r="E165" s="72">
        <f>previsi!C167</f>
        <v>1.2463205219137143E-3</v>
      </c>
      <c r="F165" s="73">
        <f>previsi!D167</f>
        <v>4.6225680933852127</v>
      </c>
      <c r="G165" s="73">
        <f t="shared" si="85"/>
        <v>9.5</v>
      </c>
      <c r="H165" s="88">
        <f t="shared" si="97"/>
        <v>4.8774319066147873</v>
      </c>
      <c r="I165" s="74">
        <f t="shared" si="98"/>
        <v>1.2463205219137143E-3</v>
      </c>
      <c r="J165" s="86">
        <f>previsi!F167</f>
        <v>5.0848249027237342</v>
      </c>
      <c r="K165" s="86">
        <f t="shared" si="86"/>
        <v>0</v>
      </c>
      <c r="L165" s="87">
        <f t="shared" si="99"/>
        <v>-5.0848249027237342</v>
      </c>
      <c r="M165" s="72">
        <f t="shared" si="100"/>
        <v>1.2463205219137143E-3</v>
      </c>
      <c r="N165" s="73">
        <f>previsi!H167</f>
        <v>4.8536964980544735</v>
      </c>
      <c r="O165" s="73">
        <f t="shared" si="87"/>
        <v>0</v>
      </c>
      <c r="P165" s="88">
        <f t="shared" si="101"/>
        <v>-4.8536964980544735</v>
      </c>
      <c r="Q165" s="74">
        <f t="shared" si="102"/>
        <v>1.2463205219137143E-3</v>
      </c>
      <c r="R165" s="86">
        <f>previsi!J167</f>
        <v>4.8536964980544735</v>
      </c>
      <c r="S165" s="86">
        <f t="shared" si="88"/>
        <v>0</v>
      </c>
      <c r="T165" s="87">
        <f t="shared" si="103"/>
        <v>-4.8536964980544735</v>
      </c>
      <c r="U165" s="72">
        <f t="shared" si="104"/>
        <v>1.2463205219137143E-3</v>
      </c>
      <c r="V165" s="73">
        <f>previsi!L167</f>
        <v>4.8536964980544735</v>
      </c>
      <c r="W165" s="73">
        <f t="shared" si="89"/>
        <v>0</v>
      </c>
      <c r="X165" s="88">
        <f t="shared" si="105"/>
        <v>-4.8536964980544735</v>
      </c>
      <c r="Y165" s="74">
        <f t="shared" si="106"/>
        <v>1.2463205219137143E-3</v>
      </c>
      <c r="Z165" s="86">
        <f>previsi!N167</f>
        <v>5.0848249027237342</v>
      </c>
      <c r="AA165" s="86">
        <f t="shared" si="90"/>
        <v>0</v>
      </c>
      <c r="AB165" s="87">
        <f t="shared" si="107"/>
        <v>-5.0848249027237342</v>
      </c>
      <c r="AC165" s="72">
        <f t="shared" si="108"/>
        <v>1.2463205219137143E-3</v>
      </c>
      <c r="AD165" s="73">
        <f>previsi!P167</f>
        <v>5.0848249027237342</v>
      </c>
      <c r="AE165" s="73">
        <f t="shared" si="91"/>
        <v>0</v>
      </c>
      <c r="AF165" s="88">
        <f t="shared" si="109"/>
        <v>-5.0848249027237342</v>
      </c>
      <c r="AG165" s="74">
        <f t="shared" si="110"/>
        <v>1.2463205219137143E-3</v>
      </c>
      <c r="AH165" s="86">
        <f>previsi!R167</f>
        <v>4.6225680933852127</v>
      </c>
      <c r="AI165" s="86">
        <f t="shared" si="92"/>
        <v>0</v>
      </c>
      <c r="AJ165" s="87">
        <f t="shared" si="111"/>
        <v>-4.6225680933852127</v>
      </c>
      <c r="AK165" s="72">
        <f t="shared" si="112"/>
        <v>1.2463205219137143E-3</v>
      </c>
      <c r="AL165" s="73">
        <f>previsi!T167</f>
        <v>5.3159533073929941</v>
      </c>
      <c r="AM165" s="73">
        <f t="shared" si="93"/>
        <v>0</v>
      </c>
      <c r="AN165" s="88">
        <f t="shared" si="113"/>
        <v>-5.3159533073929941</v>
      </c>
      <c r="AO165" s="74">
        <f t="shared" si="114"/>
        <v>1.2463205219137143E-3</v>
      </c>
      <c r="AP165" s="86">
        <f>previsi!V167</f>
        <v>5.0848249027237342</v>
      </c>
      <c r="AQ165" s="86">
        <f t="shared" si="94"/>
        <v>0</v>
      </c>
      <c r="AR165" s="87">
        <f t="shared" si="115"/>
        <v>-5.0848249027237342</v>
      </c>
      <c r="AS165" s="72">
        <f t="shared" si="116"/>
        <v>1.2463205219137143E-3</v>
      </c>
      <c r="AT165" s="73">
        <f>previsi!X167</f>
        <v>4.6225680933852127</v>
      </c>
      <c r="AU165" s="73">
        <f t="shared" si="95"/>
        <v>0</v>
      </c>
      <c r="AV165" s="88">
        <f t="shared" si="117"/>
        <v>-4.6225680933852127</v>
      </c>
      <c r="AW165" s="74">
        <f t="shared" si="118"/>
        <v>1.2463205219137143E-3</v>
      </c>
      <c r="AX165" s="86">
        <f t="shared" si="119"/>
        <v>59.399999999999977</v>
      </c>
      <c r="AY165" s="86">
        <f t="shared" si="120"/>
        <v>14.5</v>
      </c>
      <c r="AZ165" s="87">
        <f t="shared" si="121"/>
        <v>-44.899999999999977</v>
      </c>
      <c r="BA165" s="72">
        <f t="shared" si="122"/>
        <v>1.2463205219137143E-3</v>
      </c>
    </row>
    <row r="166" spans="1:53">
      <c r="A166" s="99" t="str">
        <f>previsi!A168</f>
        <v>TADE BLAISE HERVE</v>
      </c>
      <c r="B166" s="86">
        <f>previsi!B168</f>
        <v>12.081712062256807</v>
      </c>
      <c r="C166" s="86">
        <f t="shared" si="84"/>
        <v>10.25</v>
      </c>
      <c r="D166" s="87">
        <f t="shared" si="96"/>
        <v>-1.8317120622568073</v>
      </c>
      <c r="E166" s="72">
        <f>previsi!C168</f>
        <v>2.8325466407129875E-3</v>
      </c>
      <c r="F166" s="73">
        <f>previsi!D168</f>
        <v>10.505836575875486</v>
      </c>
      <c r="G166" s="73">
        <f t="shared" si="85"/>
        <v>5</v>
      </c>
      <c r="H166" s="88">
        <f t="shared" si="97"/>
        <v>-5.5058365758754864</v>
      </c>
      <c r="I166" s="74">
        <f t="shared" si="98"/>
        <v>2.8325466407129875E-3</v>
      </c>
      <c r="J166" s="86">
        <f>previsi!F168</f>
        <v>11.556420233463035</v>
      </c>
      <c r="K166" s="86">
        <f t="shared" si="86"/>
        <v>4.5</v>
      </c>
      <c r="L166" s="87">
        <f t="shared" si="99"/>
        <v>-7.0564202334630348</v>
      </c>
      <c r="M166" s="72">
        <f t="shared" si="100"/>
        <v>2.8325466407129875E-3</v>
      </c>
      <c r="N166" s="73">
        <f>previsi!H168</f>
        <v>11.031128404669259</v>
      </c>
      <c r="O166" s="73">
        <f t="shared" si="87"/>
        <v>0</v>
      </c>
      <c r="P166" s="88">
        <f t="shared" si="101"/>
        <v>-11.031128404669259</v>
      </c>
      <c r="Q166" s="74">
        <f t="shared" si="102"/>
        <v>2.8325466407129875E-3</v>
      </c>
      <c r="R166" s="86">
        <f>previsi!J168</f>
        <v>11.031128404669259</v>
      </c>
      <c r="S166" s="86">
        <f t="shared" si="88"/>
        <v>0</v>
      </c>
      <c r="T166" s="87">
        <f t="shared" si="103"/>
        <v>-11.031128404669259</v>
      </c>
      <c r="U166" s="72">
        <f t="shared" si="104"/>
        <v>2.8325466407129875E-3</v>
      </c>
      <c r="V166" s="73">
        <f>previsi!L168</f>
        <v>11.031128404669259</v>
      </c>
      <c r="W166" s="73">
        <f t="shared" si="89"/>
        <v>0</v>
      </c>
      <c r="X166" s="88">
        <f t="shared" si="105"/>
        <v>-11.031128404669259</v>
      </c>
      <c r="Y166" s="74">
        <f t="shared" si="106"/>
        <v>2.8325466407129875E-3</v>
      </c>
      <c r="Z166" s="86">
        <f>previsi!N168</f>
        <v>11.556420233463035</v>
      </c>
      <c r="AA166" s="86">
        <f t="shared" si="90"/>
        <v>0</v>
      </c>
      <c r="AB166" s="87">
        <f t="shared" si="107"/>
        <v>-11.556420233463035</v>
      </c>
      <c r="AC166" s="72">
        <f t="shared" si="108"/>
        <v>2.8325466407129875E-3</v>
      </c>
      <c r="AD166" s="73">
        <f>previsi!P168</f>
        <v>11.556420233463035</v>
      </c>
      <c r="AE166" s="73">
        <f t="shared" si="91"/>
        <v>0</v>
      </c>
      <c r="AF166" s="88">
        <f t="shared" si="109"/>
        <v>-11.556420233463035</v>
      </c>
      <c r="AG166" s="74">
        <f t="shared" si="110"/>
        <v>2.8325466407129875E-3</v>
      </c>
      <c r="AH166" s="86">
        <f>previsi!R168</f>
        <v>10.505836575875486</v>
      </c>
      <c r="AI166" s="86">
        <f t="shared" si="92"/>
        <v>0</v>
      </c>
      <c r="AJ166" s="87">
        <f t="shared" si="111"/>
        <v>-10.505836575875486</v>
      </c>
      <c r="AK166" s="72">
        <f t="shared" si="112"/>
        <v>2.8325466407129875E-3</v>
      </c>
      <c r="AL166" s="73">
        <f>previsi!T168</f>
        <v>12.081712062256807</v>
      </c>
      <c r="AM166" s="73">
        <f t="shared" si="93"/>
        <v>0</v>
      </c>
      <c r="AN166" s="88">
        <f t="shared" si="113"/>
        <v>-12.081712062256807</v>
      </c>
      <c r="AO166" s="74">
        <f t="shared" si="114"/>
        <v>2.8325466407129875E-3</v>
      </c>
      <c r="AP166" s="86">
        <f>previsi!V168</f>
        <v>11.556420233463035</v>
      </c>
      <c r="AQ166" s="86">
        <f t="shared" si="94"/>
        <v>0</v>
      </c>
      <c r="AR166" s="87">
        <f t="shared" si="115"/>
        <v>-11.556420233463035</v>
      </c>
      <c r="AS166" s="72">
        <f t="shared" si="116"/>
        <v>2.8325466407129875E-3</v>
      </c>
      <c r="AT166" s="73">
        <f>previsi!X168</f>
        <v>10.505836575875486</v>
      </c>
      <c r="AU166" s="73">
        <f t="shared" si="95"/>
        <v>0</v>
      </c>
      <c r="AV166" s="88">
        <f t="shared" si="117"/>
        <v>-10.505836575875486</v>
      </c>
      <c r="AW166" s="74">
        <f t="shared" si="118"/>
        <v>2.8325466407129875E-3</v>
      </c>
      <c r="AX166" s="86">
        <f t="shared" si="119"/>
        <v>134.99999999999997</v>
      </c>
      <c r="AY166" s="86">
        <f t="shared" si="120"/>
        <v>19.75</v>
      </c>
      <c r="AZ166" s="87">
        <f t="shared" si="121"/>
        <v>-115.25</v>
      </c>
      <c r="BA166" s="72">
        <f t="shared" si="122"/>
        <v>2.8325466407129875E-3</v>
      </c>
    </row>
    <row r="167" spans="1:53">
      <c r="A167" s="99" t="str">
        <f>previsi!A169</f>
        <v>TAGAN BEAUDELAIRE</v>
      </c>
      <c r="B167" s="86">
        <f>previsi!B169</f>
        <v>17.397665369649804</v>
      </c>
      <c r="C167" s="86">
        <f t="shared" si="84"/>
        <v>0</v>
      </c>
      <c r="D167" s="87">
        <f t="shared" si="96"/>
        <v>-17.397665369649804</v>
      </c>
      <c r="E167" s="72">
        <f>previsi!C169</f>
        <v>4.0788671626267019E-3</v>
      </c>
      <c r="F167" s="73">
        <f>previsi!D169</f>
        <v>15.1284046692607</v>
      </c>
      <c r="G167" s="73">
        <f t="shared" si="85"/>
        <v>3</v>
      </c>
      <c r="H167" s="88">
        <f t="shared" si="97"/>
        <v>-12.1284046692607</v>
      </c>
      <c r="I167" s="74">
        <f t="shared" si="98"/>
        <v>4.0788671626267019E-3</v>
      </c>
      <c r="J167" s="86">
        <f>previsi!F169</f>
        <v>16.641245136186768</v>
      </c>
      <c r="K167" s="86">
        <f t="shared" si="86"/>
        <v>0</v>
      </c>
      <c r="L167" s="87">
        <f t="shared" si="99"/>
        <v>-16.641245136186768</v>
      </c>
      <c r="M167" s="72">
        <f t="shared" si="100"/>
        <v>4.0788671626267019E-3</v>
      </c>
      <c r="N167" s="73">
        <f>previsi!H169</f>
        <v>15.884824902723734</v>
      </c>
      <c r="O167" s="73">
        <f t="shared" si="87"/>
        <v>0</v>
      </c>
      <c r="P167" s="88">
        <f t="shared" si="101"/>
        <v>-15.884824902723734</v>
      </c>
      <c r="Q167" s="74">
        <f t="shared" si="102"/>
        <v>4.0788671626267019E-3</v>
      </c>
      <c r="R167" s="86">
        <f>previsi!J169</f>
        <v>15.884824902723734</v>
      </c>
      <c r="S167" s="86">
        <f t="shared" si="88"/>
        <v>0</v>
      </c>
      <c r="T167" s="87">
        <f t="shared" si="103"/>
        <v>-15.884824902723734</v>
      </c>
      <c r="U167" s="72">
        <f t="shared" si="104"/>
        <v>4.0788671626267019E-3</v>
      </c>
      <c r="V167" s="73">
        <f>previsi!L169</f>
        <v>15.884824902723734</v>
      </c>
      <c r="W167" s="73">
        <f t="shared" si="89"/>
        <v>0</v>
      </c>
      <c r="X167" s="88">
        <f t="shared" si="105"/>
        <v>-15.884824902723734</v>
      </c>
      <c r="Y167" s="74">
        <f t="shared" si="106"/>
        <v>4.0788671626267019E-3</v>
      </c>
      <c r="Z167" s="86">
        <f>previsi!N169</f>
        <v>16.641245136186768</v>
      </c>
      <c r="AA167" s="86">
        <f t="shared" si="90"/>
        <v>0</v>
      </c>
      <c r="AB167" s="87">
        <f t="shared" si="107"/>
        <v>-16.641245136186768</v>
      </c>
      <c r="AC167" s="72">
        <f t="shared" si="108"/>
        <v>4.0788671626267019E-3</v>
      </c>
      <c r="AD167" s="73">
        <f>previsi!P169</f>
        <v>16.641245136186768</v>
      </c>
      <c r="AE167" s="73">
        <f t="shared" si="91"/>
        <v>0</v>
      </c>
      <c r="AF167" s="88">
        <f t="shared" si="109"/>
        <v>-16.641245136186768</v>
      </c>
      <c r="AG167" s="74">
        <f t="shared" si="110"/>
        <v>4.0788671626267019E-3</v>
      </c>
      <c r="AH167" s="86">
        <f>previsi!R169</f>
        <v>15.1284046692607</v>
      </c>
      <c r="AI167" s="86">
        <f t="shared" si="92"/>
        <v>0</v>
      </c>
      <c r="AJ167" s="87">
        <f t="shared" si="111"/>
        <v>-15.1284046692607</v>
      </c>
      <c r="AK167" s="72">
        <f t="shared" si="112"/>
        <v>4.0788671626267019E-3</v>
      </c>
      <c r="AL167" s="73">
        <f>previsi!T169</f>
        <v>17.397665369649804</v>
      </c>
      <c r="AM167" s="73">
        <f t="shared" si="93"/>
        <v>0</v>
      </c>
      <c r="AN167" s="88">
        <f t="shared" si="113"/>
        <v>-17.397665369649804</v>
      </c>
      <c r="AO167" s="74">
        <f t="shared" si="114"/>
        <v>4.0788671626267019E-3</v>
      </c>
      <c r="AP167" s="86">
        <f>previsi!V169</f>
        <v>16.641245136186768</v>
      </c>
      <c r="AQ167" s="86">
        <f t="shared" si="94"/>
        <v>0</v>
      </c>
      <c r="AR167" s="87">
        <f t="shared" si="115"/>
        <v>-16.641245136186768</v>
      </c>
      <c r="AS167" s="72">
        <f t="shared" si="116"/>
        <v>4.0788671626267019E-3</v>
      </c>
      <c r="AT167" s="73">
        <f>previsi!X169</f>
        <v>15.1284046692607</v>
      </c>
      <c r="AU167" s="73">
        <f t="shared" si="95"/>
        <v>0</v>
      </c>
      <c r="AV167" s="88">
        <f t="shared" si="117"/>
        <v>-15.1284046692607</v>
      </c>
      <c r="AW167" s="74">
        <f t="shared" si="118"/>
        <v>4.0788671626267019E-3</v>
      </c>
      <c r="AX167" s="86">
        <f t="shared" si="119"/>
        <v>194.4</v>
      </c>
      <c r="AY167" s="86">
        <f t="shared" si="120"/>
        <v>3</v>
      </c>
      <c r="AZ167" s="87">
        <f t="shared" si="121"/>
        <v>-191.4</v>
      </c>
      <c r="BA167" s="72">
        <f t="shared" si="122"/>
        <v>4.0788671626267019E-3</v>
      </c>
    </row>
    <row r="168" spans="1:53">
      <c r="A168" s="99" t="str">
        <f>previsi!A170</f>
        <v>TAGNE GILBERT</v>
      </c>
      <c r="B168" s="86">
        <f>previsi!B170</f>
        <v>31.412451361867699</v>
      </c>
      <c r="C168" s="86">
        <f t="shared" si="84"/>
        <v>0</v>
      </c>
      <c r="D168" s="87">
        <f t="shared" si="96"/>
        <v>-31.412451361867699</v>
      </c>
      <c r="E168" s="72">
        <f>previsi!C170</f>
        <v>7.364621265853767E-3</v>
      </c>
      <c r="F168" s="73">
        <f>previsi!D170</f>
        <v>27.315175097276263</v>
      </c>
      <c r="G168" s="73">
        <f t="shared" si="85"/>
        <v>10</v>
      </c>
      <c r="H168" s="88">
        <f t="shared" si="97"/>
        <v>-17.315175097276263</v>
      </c>
      <c r="I168" s="74">
        <f t="shared" si="98"/>
        <v>7.364621265853767E-3</v>
      </c>
      <c r="J168" s="86">
        <f>previsi!F170</f>
        <v>30.046692607003887</v>
      </c>
      <c r="K168" s="86">
        <f t="shared" si="86"/>
        <v>0</v>
      </c>
      <c r="L168" s="87">
        <f t="shared" si="99"/>
        <v>-30.046692607003887</v>
      </c>
      <c r="M168" s="72">
        <f t="shared" si="100"/>
        <v>7.364621265853767E-3</v>
      </c>
      <c r="N168" s="73">
        <f>previsi!H170</f>
        <v>28.680933852140072</v>
      </c>
      <c r="O168" s="73">
        <f t="shared" si="87"/>
        <v>0</v>
      </c>
      <c r="P168" s="88">
        <f t="shared" si="101"/>
        <v>-28.680933852140072</v>
      </c>
      <c r="Q168" s="74">
        <f t="shared" si="102"/>
        <v>7.364621265853767E-3</v>
      </c>
      <c r="R168" s="86">
        <f>previsi!J170</f>
        <v>28.680933852140072</v>
      </c>
      <c r="S168" s="86">
        <f t="shared" si="88"/>
        <v>0</v>
      </c>
      <c r="T168" s="87">
        <f t="shared" si="103"/>
        <v>-28.680933852140072</v>
      </c>
      <c r="U168" s="72">
        <f t="shared" si="104"/>
        <v>7.364621265853767E-3</v>
      </c>
      <c r="V168" s="73">
        <f>previsi!L170</f>
        <v>28.680933852140072</v>
      </c>
      <c r="W168" s="73">
        <f t="shared" si="89"/>
        <v>0</v>
      </c>
      <c r="X168" s="88">
        <f t="shared" si="105"/>
        <v>-28.680933852140072</v>
      </c>
      <c r="Y168" s="74">
        <f t="shared" si="106"/>
        <v>7.364621265853767E-3</v>
      </c>
      <c r="Z168" s="86">
        <f>previsi!N170</f>
        <v>30.046692607003887</v>
      </c>
      <c r="AA168" s="86">
        <f t="shared" si="90"/>
        <v>0</v>
      </c>
      <c r="AB168" s="87">
        <f t="shared" si="107"/>
        <v>-30.046692607003887</v>
      </c>
      <c r="AC168" s="72">
        <f t="shared" si="108"/>
        <v>7.364621265853767E-3</v>
      </c>
      <c r="AD168" s="73">
        <f>previsi!P170</f>
        <v>30.046692607003887</v>
      </c>
      <c r="AE168" s="73">
        <f t="shared" si="91"/>
        <v>0</v>
      </c>
      <c r="AF168" s="88">
        <f t="shared" si="109"/>
        <v>-30.046692607003887</v>
      </c>
      <c r="AG168" s="74">
        <f t="shared" si="110"/>
        <v>7.364621265853767E-3</v>
      </c>
      <c r="AH168" s="86">
        <f>previsi!R170</f>
        <v>27.315175097276263</v>
      </c>
      <c r="AI168" s="86">
        <f t="shared" si="92"/>
        <v>0</v>
      </c>
      <c r="AJ168" s="87">
        <f t="shared" si="111"/>
        <v>-27.315175097276263</v>
      </c>
      <c r="AK168" s="72">
        <f t="shared" si="112"/>
        <v>7.364621265853767E-3</v>
      </c>
      <c r="AL168" s="73">
        <f>previsi!T170</f>
        <v>31.412451361867699</v>
      </c>
      <c r="AM168" s="73">
        <f t="shared" si="93"/>
        <v>0</v>
      </c>
      <c r="AN168" s="88">
        <f t="shared" si="113"/>
        <v>-31.412451361867699</v>
      </c>
      <c r="AO168" s="74">
        <f t="shared" si="114"/>
        <v>7.364621265853767E-3</v>
      </c>
      <c r="AP168" s="86">
        <f>previsi!V170</f>
        <v>30.046692607003887</v>
      </c>
      <c r="AQ168" s="86">
        <f t="shared" si="94"/>
        <v>0</v>
      </c>
      <c r="AR168" s="87">
        <f t="shared" si="115"/>
        <v>-30.046692607003887</v>
      </c>
      <c r="AS168" s="72">
        <f t="shared" si="116"/>
        <v>7.364621265853767E-3</v>
      </c>
      <c r="AT168" s="73">
        <f>previsi!X170</f>
        <v>27.315175097276263</v>
      </c>
      <c r="AU168" s="73">
        <f t="shared" si="95"/>
        <v>0</v>
      </c>
      <c r="AV168" s="88">
        <f t="shared" si="117"/>
        <v>-27.315175097276263</v>
      </c>
      <c r="AW168" s="74">
        <f t="shared" si="118"/>
        <v>7.364621265853767E-3</v>
      </c>
      <c r="AX168" s="86">
        <f t="shared" si="119"/>
        <v>350.99999999999989</v>
      </c>
      <c r="AY168" s="86">
        <f t="shared" si="120"/>
        <v>10</v>
      </c>
      <c r="AZ168" s="87">
        <f t="shared" si="121"/>
        <v>-340.99999999999994</v>
      </c>
      <c r="BA168" s="72">
        <f t="shared" si="122"/>
        <v>7.364621265853767E-3</v>
      </c>
    </row>
    <row r="169" spans="1:53">
      <c r="A169" s="96" t="str">
        <f>previsi!A171</f>
        <v>TAKOU DAKAR</v>
      </c>
      <c r="B169" s="86">
        <f>previsi!B171</f>
        <v>52.676264591439676</v>
      </c>
      <c r="C169" s="86">
        <f t="shared" si="84"/>
        <v>30.5</v>
      </c>
      <c r="D169" s="87">
        <f t="shared" si="96"/>
        <v>-22.176264591439676</v>
      </c>
      <c r="E169" s="72">
        <f>previsi!C171</f>
        <v>1.2349903353508624E-2</v>
      </c>
      <c r="F169" s="73">
        <f>previsi!D171</f>
        <v>45.805447470817114</v>
      </c>
      <c r="G169" s="73">
        <f t="shared" si="85"/>
        <v>28</v>
      </c>
      <c r="H169" s="88">
        <f t="shared" si="97"/>
        <v>-17.805447470817114</v>
      </c>
      <c r="I169" s="74">
        <f t="shared" si="98"/>
        <v>1.2349903353508624E-2</v>
      </c>
      <c r="J169" s="86">
        <f>previsi!F171</f>
        <v>50.385992217898824</v>
      </c>
      <c r="K169" s="86">
        <f t="shared" si="86"/>
        <v>25.5</v>
      </c>
      <c r="L169" s="87">
        <f t="shared" si="99"/>
        <v>-24.885992217898824</v>
      </c>
      <c r="M169" s="72">
        <f t="shared" si="100"/>
        <v>1.2349903353508624E-2</v>
      </c>
      <c r="N169" s="73">
        <f>previsi!H171</f>
        <v>48.095719844357966</v>
      </c>
      <c r="O169" s="73">
        <f t="shared" si="87"/>
        <v>0</v>
      </c>
      <c r="P169" s="88">
        <f t="shared" si="101"/>
        <v>-48.095719844357966</v>
      </c>
      <c r="Q169" s="74">
        <f t="shared" si="102"/>
        <v>1.2349903353508624E-2</v>
      </c>
      <c r="R169" s="86">
        <f>previsi!J171</f>
        <v>48.095719844357966</v>
      </c>
      <c r="S169" s="86">
        <f t="shared" si="88"/>
        <v>0</v>
      </c>
      <c r="T169" s="87">
        <f t="shared" si="103"/>
        <v>-48.095719844357966</v>
      </c>
      <c r="U169" s="72">
        <f t="shared" si="104"/>
        <v>1.2349903353508624E-2</v>
      </c>
      <c r="V169" s="73">
        <f>previsi!L171</f>
        <v>48.095719844357966</v>
      </c>
      <c r="W169" s="73">
        <f t="shared" si="89"/>
        <v>0</v>
      </c>
      <c r="X169" s="88">
        <f t="shared" si="105"/>
        <v>-48.095719844357966</v>
      </c>
      <c r="Y169" s="74">
        <f t="shared" si="106"/>
        <v>1.2349903353508624E-2</v>
      </c>
      <c r="Z169" s="86">
        <f>previsi!N171</f>
        <v>50.385992217898824</v>
      </c>
      <c r="AA169" s="86">
        <f t="shared" si="90"/>
        <v>0</v>
      </c>
      <c r="AB169" s="87">
        <f t="shared" si="107"/>
        <v>-50.385992217898824</v>
      </c>
      <c r="AC169" s="72">
        <f t="shared" si="108"/>
        <v>1.2349903353508624E-2</v>
      </c>
      <c r="AD169" s="73">
        <f>previsi!P171</f>
        <v>50.385992217898824</v>
      </c>
      <c r="AE169" s="73">
        <f t="shared" si="91"/>
        <v>0</v>
      </c>
      <c r="AF169" s="88">
        <f t="shared" si="109"/>
        <v>-50.385992217898824</v>
      </c>
      <c r="AG169" s="74">
        <f t="shared" si="110"/>
        <v>1.2349903353508624E-2</v>
      </c>
      <c r="AH169" s="86">
        <f>previsi!R171</f>
        <v>45.805447470817114</v>
      </c>
      <c r="AI169" s="86">
        <f t="shared" si="92"/>
        <v>0</v>
      </c>
      <c r="AJ169" s="87">
        <f t="shared" si="111"/>
        <v>-45.805447470817114</v>
      </c>
      <c r="AK169" s="72">
        <f t="shared" si="112"/>
        <v>1.2349903353508624E-2</v>
      </c>
      <c r="AL169" s="73">
        <f>previsi!T171</f>
        <v>52.676264591439676</v>
      </c>
      <c r="AM169" s="73">
        <f t="shared" si="93"/>
        <v>0</v>
      </c>
      <c r="AN169" s="88">
        <f t="shared" si="113"/>
        <v>-52.676264591439676</v>
      </c>
      <c r="AO169" s="74">
        <f t="shared" si="114"/>
        <v>1.2349903353508624E-2</v>
      </c>
      <c r="AP169" s="86">
        <f>previsi!V171</f>
        <v>50.385992217898824</v>
      </c>
      <c r="AQ169" s="86">
        <f t="shared" si="94"/>
        <v>0</v>
      </c>
      <c r="AR169" s="87">
        <f t="shared" si="115"/>
        <v>-50.385992217898824</v>
      </c>
      <c r="AS169" s="72">
        <f t="shared" si="116"/>
        <v>1.2349903353508624E-2</v>
      </c>
      <c r="AT169" s="73">
        <f>previsi!X171</f>
        <v>45.805447470817114</v>
      </c>
      <c r="AU169" s="73">
        <f t="shared" si="95"/>
        <v>0</v>
      </c>
      <c r="AV169" s="88">
        <f t="shared" si="117"/>
        <v>-45.805447470817114</v>
      </c>
      <c r="AW169" s="74">
        <f t="shared" si="118"/>
        <v>1.2349903353508624E-2</v>
      </c>
      <c r="AX169" s="86">
        <f t="shared" si="119"/>
        <v>588.59999999999991</v>
      </c>
      <c r="AY169" s="86">
        <f t="shared" si="120"/>
        <v>84</v>
      </c>
      <c r="AZ169" s="87">
        <f t="shared" si="121"/>
        <v>-504.59999999999991</v>
      </c>
      <c r="BA169" s="72">
        <f t="shared" si="122"/>
        <v>1.2349903353508624E-2</v>
      </c>
    </row>
    <row r="170" spans="1:53">
      <c r="A170" s="99" t="str">
        <f>previsi!A172</f>
        <v>TAKUETE ARMAND</v>
      </c>
      <c r="B170" s="86">
        <f>previsi!B172</f>
        <v>2.1263813229571977</v>
      </c>
      <c r="C170" s="86">
        <f t="shared" ref="C170:C198" si="123">SUMIFS(tonnageFC,nomsFC,$A170,moisFC,B$4)</f>
        <v>0</v>
      </c>
      <c r="D170" s="87">
        <f t="shared" si="96"/>
        <v>-2.1263813229571977</v>
      </c>
      <c r="E170" s="72">
        <f>previsi!C172</f>
        <v>4.9852820876548573E-4</v>
      </c>
      <c r="F170" s="73">
        <f>previsi!D172</f>
        <v>1.8490272373540853</v>
      </c>
      <c r="G170" s="73">
        <f t="shared" ref="G170:G198" si="124">SUMIFS(tonnageFC,nomsFC,$A170,moisFC,F$4)</f>
        <v>0</v>
      </c>
      <c r="H170" s="88">
        <f t="shared" si="97"/>
        <v>-1.8490272373540853</v>
      </c>
      <c r="I170" s="74">
        <f t="shared" si="98"/>
        <v>4.9852820876548573E-4</v>
      </c>
      <c r="J170" s="86">
        <f>previsi!F172</f>
        <v>2.0339299610894939</v>
      </c>
      <c r="K170" s="86">
        <f t="shared" ref="K170:K198" si="125">SUMIFS(tonnageFC,nomsFC,$A170,moisFC,J$4)</f>
        <v>0</v>
      </c>
      <c r="L170" s="87">
        <f t="shared" si="99"/>
        <v>-2.0339299610894939</v>
      </c>
      <c r="M170" s="72">
        <f t="shared" si="100"/>
        <v>4.9852820876548573E-4</v>
      </c>
      <c r="N170" s="73">
        <f>previsi!H172</f>
        <v>1.9414785992217893</v>
      </c>
      <c r="O170" s="73">
        <f t="shared" si="87"/>
        <v>0</v>
      </c>
      <c r="P170" s="88">
        <f t="shared" si="101"/>
        <v>-1.9414785992217893</v>
      </c>
      <c r="Q170" s="74">
        <f t="shared" si="102"/>
        <v>4.9852820876548573E-4</v>
      </c>
      <c r="R170" s="86">
        <f>previsi!J172</f>
        <v>1.9414785992217893</v>
      </c>
      <c r="S170" s="86">
        <f t="shared" si="88"/>
        <v>0</v>
      </c>
      <c r="T170" s="87">
        <f t="shared" si="103"/>
        <v>-1.9414785992217893</v>
      </c>
      <c r="U170" s="72">
        <f t="shared" si="104"/>
        <v>4.9852820876548573E-4</v>
      </c>
      <c r="V170" s="73">
        <f>previsi!L172</f>
        <v>1.9414785992217893</v>
      </c>
      <c r="W170" s="73">
        <f t="shared" si="89"/>
        <v>0</v>
      </c>
      <c r="X170" s="88">
        <f t="shared" si="105"/>
        <v>-1.9414785992217893</v>
      </c>
      <c r="Y170" s="74">
        <f t="shared" si="106"/>
        <v>4.9852820876548573E-4</v>
      </c>
      <c r="Z170" s="86">
        <f>previsi!N172</f>
        <v>2.0339299610894939</v>
      </c>
      <c r="AA170" s="86">
        <f t="shared" si="90"/>
        <v>0</v>
      </c>
      <c r="AB170" s="87">
        <f t="shared" si="107"/>
        <v>-2.0339299610894939</v>
      </c>
      <c r="AC170" s="72">
        <f t="shared" si="108"/>
        <v>4.9852820876548573E-4</v>
      </c>
      <c r="AD170" s="73">
        <f>previsi!P172</f>
        <v>2.0339299610894939</v>
      </c>
      <c r="AE170" s="73">
        <f t="shared" si="91"/>
        <v>0</v>
      </c>
      <c r="AF170" s="88">
        <f t="shared" si="109"/>
        <v>-2.0339299610894939</v>
      </c>
      <c r="AG170" s="74">
        <f t="shared" si="110"/>
        <v>4.9852820876548573E-4</v>
      </c>
      <c r="AH170" s="86">
        <f>previsi!R172</f>
        <v>1.8490272373540853</v>
      </c>
      <c r="AI170" s="86">
        <f t="shared" si="92"/>
        <v>0</v>
      </c>
      <c r="AJ170" s="87">
        <f t="shared" si="111"/>
        <v>-1.8490272373540853</v>
      </c>
      <c r="AK170" s="72">
        <f t="shared" si="112"/>
        <v>4.9852820876548573E-4</v>
      </c>
      <c r="AL170" s="73">
        <f>previsi!T172</f>
        <v>2.1263813229571977</v>
      </c>
      <c r="AM170" s="73">
        <f t="shared" si="93"/>
        <v>0</v>
      </c>
      <c r="AN170" s="88">
        <f t="shared" si="113"/>
        <v>-2.1263813229571977</v>
      </c>
      <c r="AO170" s="74">
        <f t="shared" si="114"/>
        <v>4.9852820876548573E-4</v>
      </c>
      <c r="AP170" s="86">
        <f>previsi!V172</f>
        <v>2.0339299610894939</v>
      </c>
      <c r="AQ170" s="86">
        <f t="shared" si="94"/>
        <v>0</v>
      </c>
      <c r="AR170" s="87">
        <f t="shared" si="115"/>
        <v>-2.0339299610894939</v>
      </c>
      <c r="AS170" s="72">
        <f t="shared" si="116"/>
        <v>4.9852820876548573E-4</v>
      </c>
      <c r="AT170" s="73">
        <f>previsi!X172</f>
        <v>1.8490272373540853</v>
      </c>
      <c r="AU170" s="73">
        <f t="shared" si="95"/>
        <v>0</v>
      </c>
      <c r="AV170" s="88">
        <f t="shared" si="117"/>
        <v>-1.8490272373540853</v>
      </c>
      <c r="AW170" s="74">
        <f t="shared" si="118"/>
        <v>4.9852820876548573E-4</v>
      </c>
      <c r="AX170" s="86">
        <f t="shared" si="119"/>
        <v>23.759999999999998</v>
      </c>
      <c r="AY170" s="86">
        <f t="shared" si="120"/>
        <v>0</v>
      </c>
      <c r="AZ170" s="87">
        <f t="shared" si="121"/>
        <v>-23.759999999999998</v>
      </c>
      <c r="BA170" s="72">
        <f t="shared" si="122"/>
        <v>4.9852820876548573E-4</v>
      </c>
    </row>
    <row r="171" spans="1:53">
      <c r="A171" s="96" t="str">
        <f>previsi!A173</f>
        <v>TALLE CLOVIS</v>
      </c>
      <c r="B171" s="86">
        <f>previsi!B173</f>
        <v>114.53463035019455</v>
      </c>
      <c r="C171" s="86">
        <f t="shared" si="123"/>
        <v>72.25</v>
      </c>
      <c r="D171" s="87">
        <f t="shared" si="96"/>
        <v>-42.284630350194547</v>
      </c>
      <c r="E171" s="72">
        <f>previsi!C173</f>
        <v>2.6852542153959123E-2</v>
      </c>
      <c r="F171" s="73">
        <f>previsi!D173</f>
        <v>99.595330739299612</v>
      </c>
      <c r="G171" s="73">
        <f t="shared" si="124"/>
        <v>58</v>
      </c>
      <c r="H171" s="88">
        <f t="shared" si="97"/>
        <v>-41.595330739299612</v>
      </c>
      <c r="I171" s="74">
        <f t="shared" si="98"/>
        <v>2.6852542153959123E-2</v>
      </c>
      <c r="J171" s="86">
        <f>previsi!F173</f>
        <v>109.55486381322957</v>
      </c>
      <c r="K171" s="86">
        <f t="shared" si="125"/>
        <v>52.5</v>
      </c>
      <c r="L171" s="87">
        <f t="shared" si="99"/>
        <v>-57.054863813229574</v>
      </c>
      <c r="M171" s="72">
        <f t="shared" si="100"/>
        <v>2.6852542153959123E-2</v>
      </c>
      <c r="N171" s="73">
        <f>previsi!H173</f>
        <v>104.57509727626459</v>
      </c>
      <c r="O171" s="73">
        <f t="shared" si="87"/>
        <v>0</v>
      </c>
      <c r="P171" s="88">
        <f t="shared" si="101"/>
        <v>-104.57509727626459</v>
      </c>
      <c r="Q171" s="74">
        <f t="shared" si="102"/>
        <v>2.6852542153959123E-2</v>
      </c>
      <c r="R171" s="86">
        <f>previsi!J173</f>
        <v>104.57509727626459</v>
      </c>
      <c r="S171" s="86">
        <f t="shared" si="88"/>
        <v>0</v>
      </c>
      <c r="T171" s="87">
        <f t="shared" si="103"/>
        <v>-104.57509727626459</v>
      </c>
      <c r="U171" s="72">
        <f t="shared" si="104"/>
        <v>2.6852542153959123E-2</v>
      </c>
      <c r="V171" s="73">
        <f>previsi!L173</f>
        <v>104.57509727626459</v>
      </c>
      <c r="W171" s="73">
        <f t="shared" si="89"/>
        <v>0</v>
      </c>
      <c r="X171" s="88">
        <f t="shared" si="105"/>
        <v>-104.57509727626459</v>
      </c>
      <c r="Y171" s="74">
        <f t="shared" si="106"/>
        <v>2.6852542153959123E-2</v>
      </c>
      <c r="Z171" s="86">
        <f>previsi!N173</f>
        <v>109.55486381322957</v>
      </c>
      <c r="AA171" s="86">
        <f t="shared" si="90"/>
        <v>0</v>
      </c>
      <c r="AB171" s="87">
        <f t="shared" si="107"/>
        <v>-109.55486381322957</v>
      </c>
      <c r="AC171" s="72">
        <f t="shared" si="108"/>
        <v>2.6852542153959123E-2</v>
      </c>
      <c r="AD171" s="73">
        <f>previsi!P173</f>
        <v>109.55486381322957</v>
      </c>
      <c r="AE171" s="73">
        <f t="shared" si="91"/>
        <v>0</v>
      </c>
      <c r="AF171" s="88">
        <f t="shared" si="109"/>
        <v>-109.55486381322957</v>
      </c>
      <c r="AG171" s="74">
        <f t="shared" si="110"/>
        <v>2.6852542153959123E-2</v>
      </c>
      <c r="AH171" s="86">
        <f>previsi!R173</f>
        <v>99.595330739299612</v>
      </c>
      <c r="AI171" s="86">
        <f t="shared" si="92"/>
        <v>0</v>
      </c>
      <c r="AJ171" s="87">
        <f t="shared" si="111"/>
        <v>-99.595330739299612</v>
      </c>
      <c r="AK171" s="72">
        <f t="shared" si="112"/>
        <v>2.6852542153959123E-2</v>
      </c>
      <c r="AL171" s="73">
        <f>previsi!T173</f>
        <v>114.53463035019455</v>
      </c>
      <c r="AM171" s="73">
        <f t="shared" si="93"/>
        <v>0</v>
      </c>
      <c r="AN171" s="88">
        <f t="shared" si="113"/>
        <v>-114.53463035019455</v>
      </c>
      <c r="AO171" s="74">
        <f t="shared" si="114"/>
        <v>2.6852542153959123E-2</v>
      </c>
      <c r="AP171" s="86">
        <f>previsi!V173</f>
        <v>109.55486381322957</v>
      </c>
      <c r="AQ171" s="86">
        <f t="shared" si="94"/>
        <v>0</v>
      </c>
      <c r="AR171" s="87">
        <f t="shared" si="115"/>
        <v>-109.55486381322957</v>
      </c>
      <c r="AS171" s="72">
        <f t="shared" si="116"/>
        <v>2.6852542153959123E-2</v>
      </c>
      <c r="AT171" s="73">
        <f>previsi!X173</f>
        <v>99.595330739299612</v>
      </c>
      <c r="AU171" s="73">
        <f t="shared" si="95"/>
        <v>0</v>
      </c>
      <c r="AV171" s="88">
        <f t="shared" si="117"/>
        <v>-99.595330739299612</v>
      </c>
      <c r="AW171" s="74">
        <f t="shared" si="118"/>
        <v>2.6852542153959123E-2</v>
      </c>
      <c r="AX171" s="86">
        <f t="shared" si="119"/>
        <v>1279.8</v>
      </c>
      <c r="AY171" s="86">
        <f t="shared" si="120"/>
        <v>182.75</v>
      </c>
      <c r="AZ171" s="87">
        <f t="shared" si="121"/>
        <v>-1097.05</v>
      </c>
      <c r="BA171" s="72">
        <f t="shared" si="122"/>
        <v>2.6852542153959123E-2</v>
      </c>
    </row>
    <row r="172" spans="1:53">
      <c r="A172" s="96" t="str">
        <f>previsi!A174</f>
        <v>TAMBO CONSTRUCTION</v>
      </c>
      <c r="B172" s="86">
        <f>previsi!B174</f>
        <v>9.4720622568093376</v>
      </c>
      <c r="C172" s="86">
        <f t="shared" si="123"/>
        <v>15</v>
      </c>
      <c r="D172" s="87">
        <f t="shared" si="96"/>
        <v>5.5279377431906624</v>
      </c>
      <c r="E172" s="72">
        <f>previsi!C174</f>
        <v>2.2207165663189823E-3</v>
      </c>
      <c r="F172" s="73">
        <f>previsi!D174</f>
        <v>8.2365758754863823</v>
      </c>
      <c r="G172" s="73">
        <f t="shared" si="124"/>
        <v>5</v>
      </c>
      <c r="H172" s="88">
        <f t="shared" si="97"/>
        <v>-3.2365758754863823</v>
      </c>
      <c r="I172" s="74">
        <f t="shared" si="98"/>
        <v>2.2207165663189823E-3</v>
      </c>
      <c r="J172" s="86">
        <f>previsi!F174</f>
        <v>9.0602334630350203</v>
      </c>
      <c r="K172" s="86">
        <f t="shared" si="125"/>
        <v>7</v>
      </c>
      <c r="L172" s="87">
        <f t="shared" si="99"/>
        <v>-2.0602334630350203</v>
      </c>
      <c r="M172" s="72">
        <f t="shared" si="100"/>
        <v>2.2207165663189823E-3</v>
      </c>
      <c r="N172" s="73">
        <f>previsi!H174</f>
        <v>8.6484046692606995</v>
      </c>
      <c r="O172" s="73">
        <f t="shared" si="87"/>
        <v>0</v>
      </c>
      <c r="P172" s="88">
        <f t="shared" si="101"/>
        <v>-8.6484046692606995</v>
      </c>
      <c r="Q172" s="74">
        <f t="shared" si="102"/>
        <v>2.2207165663189823E-3</v>
      </c>
      <c r="R172" s="86">
        <f>previsi!J174</f>
        <v>8.6484046692606995</v>
      </c>
      <c r="S172" s="86">
        <f t="shared" si="88"/>
        <v>0</v>
      </c>
      <c r="T172" s="87">
        <f t="shared" si="103"/>
        <v>-8.6484046692606995</v>
      </c>
      <c r="U172" s="72">
        <f t="shared" si="104"/>
        <v>2.2207165663189823E-3</v>
      </c>
      <c r="V172" s="73">
        <f>previsi!L174</f>
        <v>8.6484046692606995</v>
      </c>
      <c r="W172" s="73">
        <f t="shared" si="89"/>
        <v>0</v>
      </c>
      <c r="X172" s="88">
        <f t="shared" si="105"/>
        <v>-8.6484046692606995</v>
      </c>
      <c r="Y172" s="74">
        <f t="shared" si="106"/>
        <v>2.2207165663189823E-3</v>
      </c>
      <c r="Z172" s="86">
        <f>previsi!N174</f>
        <v>9.0602334630350203</v>
      </c>
      <c r="AA172" s="86">
        <f t="shared" si="90"/>
        <v>0</v>
      </c>
      <c r="AB172" s="87">
        <f t="shared" si="107"/>
        <v>-9.0602334630350203</v>
      </c>
      <c r="AC172" s="72">
        <f t="shared" si="108"/>
        <v>2.2207165663189823E-3</v>
      </c>
      <c r="AD172" s="73">
        <f>previsi!P174</f>
        <v>9.0602334630350203</v>
      </c>
      <c r="AE172" s="73">
        <f t="shared" si="91"/>
        <v>0</v>
      </c>
      <c r="AF172" s="88">
        <f t="shared" si="109"/>
        <v>-9.0602334630350203</v>
      </c>
      <c r="AG172" s="74">
        <f t="shared" si="110"/>
        <v>2.2207165663189823E-3</v>
      </c>
      <c r="AH172" s="86">
        <f>previsi!R174</f>
        <v>8.2365758754863823</v>
      </c>
      <c r="AI172" s="86">
        <f t="shared" si="92"/>
        <v>0</v>
      </c>
      <c r="AJ172" s="87">
        <f t="shared" si="111"/>
        <v>-8.2365758754863823</v>
      </c>
      <c r="AK172" s="72">
        <f t="shared" si="112"/>
        <v>2.2207165663189823E-3</v>
      </c>
      <c r="AL172" s="73">
        <f>previsi!T174</f>
        <v>9.4720622568093376</v>
      </c>
      <c r="AM172" s="73">
        <f t="shared" si="93"/>
        <v>0</v>
      </c>
      <c r="AN172" s="88">
        <f t="shared" si="113"/>
        <v>-9.4720622568093376</v>
      </c>
      <c r="AO172" s="74">
        <f t="shared" si="114"/>
        <v>2.2207165663189823E-3</v>
      </c>
      <c r="AP172" s="86">
        <f>previsi!V174</f>
        <v>9.0602334630350203</v>
      </c>
      <c r="AQ172" s="86">
        <f t="shared" si="94"/>
        <v>0</v>
      </c>
      <c r="AR172" s="87">
        <f t="shared" si="115"/>
        <v>-9.0602334630350203</v>
      </c>
      <c r="AS172" s="72">
        <f t="shared" si="116"/>
        <v>2.2207165663189823E-3</v>
      </c>
      <c r="AT172" s="73">
        <f>previsi!X174</f>
        <v>8.2365758754863823</v>
      </c>
      <c r="AU172" s="73">
        <f t="shared" si="95"/>
        <v>0</v>
      </c>
      <c r="AV172" s="88">
        <f t="shared" si="117"/>
        <v>-8.2365758754863823</v>
      </c>
      <c r="AW172" s="74">
        <f t="shared" si="118"/>
        <v>2.2207165663189823E-3</v>
      </c>
      <c r="AX172" s="86">
        <f t="shared" si="119"/>
        <v>105.83999999999999</v>
      </c>
      <c r="AY172" s="86">
        <f t="shared" si="120"/>
        <v>27</v>
      </c>
      <c r="AZ172" s="87">
        <f t="shared" si="121"/>
        <v>-78.84</v>
      </c>
      <c r="BA172" s="72">
        <f t="shared" si="122"/>
        <v>2.2207165663189823E-3</v>
      </c>
    </row>
    <row r="173" spans="1:53">
      <c r="A173" s="96" t="str">
        <f>previsi!A175</f>
        <v>TAMO UTI</v>
      </c>
      <c r="B173" s="86">
        <f>previsi!B175</f>
        <v>30.929182879377429</v>
      </c>
      <c r="C173" s="86">
        <f t="shared" si="123"/>
        <v>43.65</v>
      </c>
      <c r="D173" s="87">
        <f t="shared" si="96"/>
        <v>12.72081712062257</v>
      </c>
      <c r="E173" s="72">
        <f>previsi!C175</f>
        <v>7.2513194002252479E-3</v>
      </c>
      <c r="F173" s="73">
        <f>previsi!D175</f>
        <v>26.894941634241246</v>
      </c>
      <c r="G173" s="73">
        <f t="shared" si="124"/>
        <v>37.5</v>
      </c>
      <c r="H173" s="88">
        <f t="shared" si="97"/>
        <v>10.605058365758754</v>
      </c>
      <c r="I173" s="74">
        <f t="shared" si="98"/>
        <v>7.2513194002252479E-3</v>
      </c>
      <c r="J173" s="86">
        <f>previsi!F175</f>
        <v>29.584435797665368</v>
      </c>
      <c r="K173" s="86">
        <f t="shared" si="125"/>
        <v>45.85</v>
      </c>
      <c r="L173" s="87">
        <f t="shared" si="99"/>
        <v>16.265564202334634</v>
      </c>
      <c r="M173" s="72">
        <f t="shared" si="100"/>
        <v>7.2513194002252479E-3</v>
      </c>
      <c r="N173" s="73">
        <f>previsi!H175</f>
        <v>28.239688715953303</v>
      </c>
      <c r="O173" s="73">
        <f t="shared" si="87"/>
        <v>0</v>
      </c>
      <c r="P173" s="88">
        <f t="shared" si="101"/>
        <v>-28.239688715953303</v>
      </c>
      <c r="Q173" s="74">
        <f t="shared" si="102"/>
        <v>7.2513194002252479E-3</v>
      </c>
      <c r="R173" s="86">
        <f>previsi!J175</f>
        <v>28.239688715953303</v>
      </c>
      <c r="S173" s="86">
        <f t="shared" si="88"/>
        <v>0</v>
      </c>
      <c r="T173" s="87">
        <f t="shared" si="103"/>
        <v>-28.239688715953303</v>
      </c>
      <c r="U173" s="72">
        <f t="shared" si="104"/>
        <v>7.2513194002252479E-3</v>
      </c>
      <c r="V173" s="73">
        <f>previsi!L175</f>
        <v>28.239688715953303</v>
      </c>
      <c r="W173" s="73">
        <f t="shared" si="89"/>
        <v>0</v>
      </c>
      <c r="X173" s="88">
        <f t="shared" si="105"/>
        <v>-28.239688715953303</v>
      </c>
      <c r="Y173" s="74">
        <f t="shared" si="106"/>
        <v>7.2513194002252479E-3</v>
      </c>
      <c r="Z173" s="86">
        <f>previsi!N175</f>
        <v>29.584435797665368</v>
      </c>
      <c r="AA173" s="86">
        <f t="shared" si="90"/>
        <v>0</v>
      </c>
      <c r="AB173" s="87">
        <f t="shared" si="107"/>
        <v>-29.584435797665368</v>
      </c>
      <c r="AC173" s="72">
        <f t="shared" si="108"/>
        <v>7.2513194002252479E-3</v>
      </c>
      <c r="AD173" s="73">
        <f>previsi!P175</f>
        <v>29.584435797665368</v>
      </c>
      <c r="AE173" s="73">
        <f t="shared" si="91"/>
        <v>0</v>
      </c>
      <c r="AF173" s="88">
        <f t="shared" si="109"/>
        <v>-29.584435797665368</v>
      </c>
      <c r="AG173" s="74">
        <f t="shared" si="110"/>
        <v>7.2513194002252479E-3</v>
      </c>
      <c r="AH173" s="86">
        <f>previsi!R175</f>
        <v>26.894941634241246</v>
      </c>
      <c r="AI173" s="86">
        <f t="shared" si="92"/>
        <v>0</v>
      </c>
      <c r="AJ173" s="87">
        <f t="shared" si="111"/>
        <v>-26.894941634241246</v>
      </c>
      <c r="AK173" s="72">
        <f t="shared" si="112"/>
        <v>7.2513194002252479E-3</v>
      </c>
      <c r="AL173" s="73">
        <f>previsi!T175</f>
        <v>30.929182879377429</v>
      </c>
      <c r="AM173" s="73">
        <f t="shared" si="93"/>
        <v>0</v>
      </c>
      <c r="AN173" s="88">
        <f t="shared" si="113"/>
        <v>-30.929182879377429</v>
      </c>
      <c r="AO173" s="74">
        <f t="shared" si="114"/>
        <v>7.2513194002252479E-3</v>
      </c>
      <c r="AP173" s="86">
        <f>previsi!V175</f>
        <v>29.584435797665368</v>
      </c>
      <c r="AQ173" s="86">
        <f t="shared" si="94"/>
        <v>0</v>
      </c>
      <c r="AR173" s="87">
        <f t="shared" si="115"/>
        <v>-29.584435797665368</v>
      </c>
      <c r="AS173" s="72">
        <f t="shared" si="116"/>
        <v>7.2513194002252479E-3</v>
      </c>
      <c r="AT173" s="73">
        <f>previsi!X175</f>
        <v>26.894941634241246</v>
      </c>
      <c r="AU173" s="73">
        <f t="shared" si="95"/>
        <v>0</v>
      </c>
      <c r="AV173" s="88">
        <f t="shared" si="117"/>
        <v>-26.894941634241246</v>
      </c>
      <c r="AW173" s="74">
        <f t="shared" si="118"/>
        <v>7.2513194002252479E-3</v>
      </c>
      <c r="AX173" s="86">
        <f t="shared" si="119"/>
        <v>345.6</v>
      </c>
      <c r="AY173" s="86">
        <f t="shared" si="120"/>
        <v>127</v>
      </c>
      <c r="AZ173" s="87">
        <f t="shared" si="121"/>
        <v>-218.59999999999997</v>
      </c>
      <c r="BA173" s="72">
        <f t="shared" si="122"/>
        <v>7.2513194002252479E-3</v>
      </c>
    </row>
    <row r="174" spans="1:53">
      <c r="A174" s="96" t="str">
        <f>previsi!A176</f>
        <v>TANKEU</v>
      </c>
      <c r="B174" s="97">
        <f>previsi!B176</f>
        <v>4.7360311284046688</v>
      </c>
      <c r="C174" s="97">
        <f t="shared" si="123"/>
        <v>0</v>
      </c>
      <c r="D174" s="98">
        <f t="shared" si="96"/>
        <v>-4.7360311284046688</v>
      </c>
      <c r="E174" s="72">
        <f>previsi!C176</f>
        <v>1.1103582831594912E-3</v>
      </c>
      <c r="F174" s="73">
        <f>previsi!D176</f>
        <v>4.1182879377431911</v>
      </c>
      <c r="G174" s="73">
        <f t="shared" si="124"/>
        <v>0</v>
      </c>
      <c r="H174" s="88">
        <f t="shared" si="97"/>
        <v>-4.1182879377431911</v>
      </c>
      <c r="I174" s="74">
        <f t="shared" si="98"/>
        <v>1.1103582831594912E-3</v>
      </c>
      <c r="J174" s="86">
        <f>previsi!F176</f>
        <v>4.5301167315175102</v>
      </c>
      <c r="K174" s="86">
        <f t="shared" si="125"/>
        <v>4</v>
      </c>
      <c r="L174" s="87">
        <f t="shared" si="99"/>
        <v>-0.53011673151751015</v>
      </c>
      <c r="M174" s="72">
        <f t="shared" si="100"/>
        <v>1.1103582831594912E-3</v>
      </c>
      <c r="N174" s="73">
        <f>previsi!H176</f>
        <v>4.3242023346303498</v>
      </c>
      <c r="O174" s="73">
        <f t="shared" si="87"/>
        <v>0</v>
      </c>
      <c r="P174" s="88">
        <f t="shared" si="101"/>
        <v>-4.3242023346303498</v>
      </c>
      <c r="Q174" s="74">
        <f t="shared" si="102"/>
        <v>1.1103582831594912E-3</v>
      </c>
      <c r="R174" s="86">
        <f>previsi!J176</f>
        <v>4.3242023346303498</v>
      </c>
      <c r="S174" s="86">
        <f t="shared" si="88"/>
        <v>0</v>
      </c>
      <c r="T174" s="87">
        <f t="shared" si="103"/>
        <v>-4.3242023346303498</v>
      </c>
      <c r="U174" s="72">
        <f t="shared" si="104"/>
        <v>1.1103582831594912E-3</v>
      </c>
      <c r="V174" s="73">
        <f>previsi!L176</f>
        <v>4.3242023346303498</v>
      </c>
      <c r="W174" s="73">
        <f t="shared" si="89"/>
        <v>0</v>
      </c>
      <c r="X174" s="88">
        <f t="shared" si="105"/>
        <v>-4.3242023346303498</v>
      </c>
      <c r="Y174" s="74">
        <f t="shared" si="106"/>
        <v>1.1103582831594912E-3</v>
      </c>
      <c r="Z174" s="86">
        <f>previsi!N176</f>
        <v>4.5301167315175102</v>
      </c>
      <c r="AA174" s="86">
        <f t="shared" si="90"/>
        <v>0</v>
      </c>
      <c r="AB174" s="87">
        <f t="shared" si="107"/>
        <v>-4.5301167315175102</v>
      </c>
      <c r="AC174" s="72">
        <f t="shared" si="108"/>
        <v>1.1103582831594912E-3</v>
      </c>
      <c r="AD174" s="73">
        <f>previsi!P176</f>
        <v>4.5301167315175102</v>
      </c>
      <c r="AE174" s="73">
        <f t="shared" si="91"/>
        <v>0</v>
      </c>
      <c r="AF174" s="88">
        <f t="shared" si="109"/>
        <v>-4.5301167315175102</v>
      </c>
      <c r="AG174" s="74">
        <f t="shared" si="110"/>
        <v>1.1103582831594912E-3</v>
      </c>
      <c r="AH174" s="86">
        <f>previsi!R176</f>
        <v>4.1182879377431911</v>
      </c>
      <c r="AI174" s="86">
        <f t="shared" si="92"/>
        <v>0</v>
      </c>
      <c r="AJ174" s="87">
        <f t="shared" si="111"/>
        <v>-4.1182879377431911</v>
      </c>
      <c r="AK174" s="72">
        <f t="shared" si="112"/>
        <v>1.1103582831594912E-3</v>
      </c>
      <c r="AL174" s="73">
        <f>previsi!T176</f>
        <v>4.7360311284046688</v>
      </c>
      <c r="AM174" s="73">
        <f t="shared" si="93"/>
        <v>0</v>
      </c>
      <c r="AN174" s="88">
        <f t="shared" si="113"/>
        <v>-4.7360311284046688</v>
      </c>
      <c r="AO174" s="74">
        <f t="shared" si="114"/>
        <v>1.1103582831594912E-3</v>
      </c>
      <c r="AP174" s="86">
        <f>previsi!V176</f>
        <v>4.5301167315175102</v>
      </c>
      <c r="AQ174" s="86">
        <f t="shared" si="94"/>
        <v>0</v>
      </c>
      <c r="AR174" s="87">
        <f t="shared" si="115"/>
        <v>-4.5301167315175102</v>
      </c>
      <c r="AS174" s="72">
        <f t="shared" si="116"/>
        <v>1.1103582831594912E-3</v>
      </c>
      <c r="AT174" s="73">
        <f>previsi!X176</f>
        <v>4.1182879377431911</v>
      </c>
      <c r="AU174" s="73">
        <f t="shared" si="95"/>
        <v>0</v>
      </c>
      <c r="AV174" s="88">
        <f t="shared" si="117"/>
        <v>-4.1182879377431911</v>
      </c>
      <c r="AW174" s="74">
        <f t="shared" si="118"/>
        <v>1.1103582831594912E-3</v>
      </c>
      <c r="AX174" s="86">
        <f t="shared" si="119"/>
        <v>52.919999999999995</v>
      </c>
      <c r="AY174" s="86">
        <f t="shared" si="120"/>
        <v>4</v>
      </c>
      <c r="AZ174" s="87">
        <f t="shared" si="121"/>
        <v>-48.919999999999995</v>
      </c>
      <c r="BA174" s="72">
        <f t="shared" si="122"/>
        <v>1.1103582831594912E-3</v>
      </c>
    </row>
    <row r="175" spans="1:53">
      <c r="A175" s="96" t="str">
        <f>previsi!A177</f>
        <v>TAPOKAM YATICA</v>
      </c>
      <c r="B175" s="97">
        <f>previsi!B177</f>
        <v>20.297276264591435</v>
      </c>
      <c r="C175" s="97">
        <f t="shared" si="123"/>
        <v>16</v>
      </c>
      <c r="D175" s="98">
        <f t="shared" si="96"/>
        <v>-4.2972762645914351</v>
      </c>
      <c r="E175" s="72">
        <f>previsi!C177</f>
        <v>4.7586783563978189E-3</v>
      </c>
      <c r="F175" s="73">
        <f>previsi!D177</f>
        <v>17.649805447470815</v>
      </c>
      <c r="G175" s="73">
        <f t="shared" si="124"/>
        <v>12.5</v>
      </c>
      <c r="H175" s="88">
        <f t="shared" si="97"/>
        <v>-5.1498054474708148</v>
      </c>
      <c r="I175" s="74">
        <f t="shared" si="98"/>
        <v>4.7586783563978189E-3</v>
      </c>
      <c r="J175" s="86">
        <f>previsi!F177</f>
        <v>19.414785992217897</v>
      </c>
      <c r="K175" s="86">
        <f t="shared" si="125"/>
        <v>12.5</v>
      </c>
      <c r="L175" s="87">
        <f t="shared" si="99"/>
        <v>-6.9147859922178974</v>
      </c>
      <c r="M175" s="72">
        <f t="shared" si="100"/>
        <v>4.7586783563978189E-3</v>
      </c>
      <c r="N175" s="73">
        <f>previsi!H177</f>
        <v>18.532295719844356</v>
      </c>
      <c r="O175" s="73">
        <f t="shared" si="87"/>
        <v>0</v>
      </c>
      <c r="P175" s="88">
        <f t="shared" si="101"/>
        <v>-18.532295719844356</v>
      </c>
      <c r="Q175" s="74">
        <f t="shared" si="102"/>
        <v>4.7586783563978189E-3</v>
      </c>
      <c r="R175" s="86">
        <f>previsi!J177</f>
        <v>18.532295719844356</v>
      </c>
      <c r="S175" s="86">
        <f t="shared" si="88"/>
        <v>0</v>
      </c>
      <c r="T175" s="87">
        <f t="shared" si="103"/>
        <v>-18.532295719844356</v>
      </c>
      <c r="U175" s="72">
        <f t="shared" si="104"/>
        <v>4.7586783563978189E-3</v>
      </c>
      <c r="V175" s="73">
        <f>previsi!L177</f>
        <v>18.532295719844356</v>
      </c>
      <c r="W175" s="73">
        <f t="shared" si="89"/>
        <v>0</v>
      </c>
      <c r="X175" s="88">
        <f t="shared" si="105"/>
        <v>-18.532295719844356</v>
      </c>
      <c r="Y175" s="74">
        <f t="shared" si="106"/>
        <v>4.7586783563978189E-3</v>
      </c>
      <c r="Z175" s="86">
        <f>previsi!N177</f>
        <v>19.414785992217897</v>
      </c>
      <c r="AA175" s="86">
        <f t="shared" si="90"/>
        <v>0</v>
      </c>
      <c r="AB175" s="87">
        <f t="shared" si="107"/>
        <v>-19.414785992217897</v>
      </c>
      <c r="AC175" s="72">
        <f t="shared" si="108"/>
        <v>4.7586783563978189E-3</v>
      </c>
      <c r="AD175" s="73">
        <f>previsi!P177</f>
        <v>19.414785992217897</v>
      </c>
      <c r="AE175" s="73">
        <f t="shared" si="91"/>
        <v>0</v>
      </c>
      <c r="AF175" s="88">
        <f t="shared" si="109"/>
        <v>-19.414785992217897</v>
      </c>
      <c r="AG175" s="74">
        <f t="shared" si="110"/>
        <v>4.7586783563978189E-3</v>
      </c>
      <c r="AH175" s="86">
        <f>previsi!R177</f>
        <v>17.649805447470815</v>
      </c>
      <c r="AI175" s="86">
        <f t="shared" si="92"/>
        <v>0</v>
      </c>
      <c r="AJ175" s="87">
        <f t="shared" si="111"/>
        <v>-17.649805447470815</v>
      </c>
      <c r="AK175" s="72">
        <f t="shared" si="112"/>
        <v>4.7586783563978189E-3</v>
      </c>
      <c r="AL175" s="73">
        <f>previsi!T177</f>
        <v>20.297276264591435</v>
      </c>
      <c r="AM175" s="73">
        <f t="shared" si="93"/>
        <v>0</v>
      </c>
      <c r="AN175" s="88">
        <f t="shared" si="113"/>
        <v>-20.297276264591435</v>
      </c>
      <c r="AO175" s="74">
        <f t="shared" si="114"/>
        <v>4.7586783563978189E-3</v>
      </c>
      <c r="AP175" s="86">
        <f>previsi!V177</f>
        <v>19.414785992217897</v>
      </c>
      <c r="AQ175" s="86">
        <f t="shared" si="94"/>
        <v>0</v>
      </c>
      <c r="AR175" s="87">
        <f t="shared" si="115"/>
        <v>-19.414785992217897</v>
      </c>
      <c r="AS175" s="72">
        <f t="shared" si="116"/>
        <v>4.7586783563978189E-3</v>
      </c>
      <c r="AT175" s="73">
        <f>previsi!X177</f>
        <v>17.649805447470815</v>
      </c>
      <c r="AU175" s="73">
        <f t="shared" si="95"/>
        <v>0</v>
      </c>
      <c r="AV175" s="88">
        <f t="shared" si="117"/>
        <v>-17.649805447470815</v>
      </c>
      <c r="AW175" s="74">
        <f t="shared" si="118"/>
        <v>4.7586783563978189E-3</v>
      </c>
      <c r="AX175" s="86">
        <f t="shared" si="119"/>
        <v>226.79999999999995</v>
      </c>
      <c r="AY175" s="86">
        <f t="shared" si="120"/>
        <v>41</v>
      </c>
      <c r="AZ175" s="87">
        <f t="shared" si="121"/>
        <v>-185.79999999999998</v>
      </c>
      <c r="BA175" s="72">
        <f t="shared" si="122"/>
        <v>4.7586783563978189E-3</v>
      </c>
    </row>
    <row r="176" spans="1:53">
      <c r="A176" s="96" t="str">
        <f>previsi!A178</f>
        <v>TASSE RAPHAEL</v>
      </c>
      <c r="B176" s="97">
        <f>previsi!B178</f>
        <v>29.96264591439688</v>
      </c>
      <c r="C176" s="97">
        <f t="shared" si="123"/>
        <v>25</v>
      </c>
      <c r="D176" s="98">
        <f t="shared" si="96"/>
        <v>-4.9626459143968802</v>
      </c>
      <c r="E176" s="72">
        <f>previsi!C178</f>
        <v>7.024715668968208E-3</v>
      </c>
      <c r="F176" s="73">
        <f>previsi!D178</f>
        <v>26.054474708171202</v>
      </c>
      <c r="G176" s="73">
        <f t="shared" si="124"/>
        <v>32.5</v>
      </c>
      <c r="H176" s="88">
        <f t="shared" si="97"/>
        <v>6.4455252918287975</v>
      </c>
      <c r="I176" s="74">
        <f t="shared" si="98"/>
        <v>7.024715668968208E-3</v>
      </c>
      <c r="J176" s="86">
        <f>previsi!F178</f>
        <v>28.659922178988321</v>
      </c>
      <c r="K176" s="86">
        <f t="shared" si="125"/>
        <v>12.5</v>
      </c>
      <c r="L176" s="87">
        <f t="shared" si="99"/>
        <v>-16.159922178988321</v>
      </c>
      <c r="M176" s="72">
        <f t="shared" si="100"/>
        <v>7.024715668968208E-3</v>
      </c>
      <c r="N176" s="73">
        <f>previsi!H178</f>
        <v>27.357198443579762</v>
      </c>
      <c r="O176" s="73">
        <f t="shared" si="87"/>
        <v>0</v>
      </c>
      <c r="P176" s="88">
        <f t="shared" si="101"/>
        <v>-27.357198443579762</v>
      </c>
      <c r="Q176" s="74">
        <f t="shared" si="102"/>
        <v>7.024715668968208E-3</v>
      </c>
      <c r="R176" s="86">
        <f>previsi!J178</f>
        <v>27.357198443579762</v>
      </c>
      <c r="S176" s="86">
        <f t="shared" si="88"/>
        <v>0</v>
      </c>
      <c r="T176" s="87">
        <f t="shared" si="103"/>
        <v>-27.357198443579762</v>
      </c>
      <c r="U176" s="72">
        <f t="shared" si="104"/>
        <v>7.024715668968208E-3</v>
      </c>
      <c r="V176" s="73">
        <f>previsi!L178</f>
        <v>27.357198443579762</v>
      </c>
      <c r="W176" s="73">
        <f t="shared" si="89"/>
        <v>0</v>
      </c>
      <c r="X176" s="88">
        <f t="shared" si="105"/>
        <v>-27.357198443579762</v>
      </c>
      <c r="Y176" s="74">
        <f t="shared" si="106"/>
        <v>7.024715668968208E-3</v>
      </c>
      <c r="Z176" s="86">
        <f>previsi!N178</f>
        <v>28.659922178988321</v>
      </c>
      <c r="AA176" s="86">
        <f t="shared" si="90"/>
        <v>0</v>
      </c>
      <c r="AB176" s="87">
        <f t="shared" si="107"/>
        <v>-28.659922178988321</v>
      </c>
      <c r="AC176" s="72">
        <f t="shared" si="108"/>
        <v>7.024715668968208E-3</v>
      </c>
      <c r="AD176" s="73">
        <f>previsi!P178</f>
        <v>28.659922178988321</v>
      </c>
      <c r="AE176" s="73">
        <f t="shared" si="91"/>
        <v>0</v>
      </c>
      <c r="AF176" s="88">
        <f t="shared" si="109"/>
        <v>-28.659922178988321</v>
      </c>
      <c r="AG176" s="74">
        <f t="shared" si="110"/>
        <v>7.024715668968208E-3</v>
      </c>
      <c r="AH176" s="86">
        <f>previsi!R178</f>
        <v>26.054474708171202</v>
      </c>
      <c r="AI176" s="86">
        <f t="shared" si="92"/>
        <v>0</v>
      </c>
      <c r="AJ176" s="87">
        <f t="shared" si="111"/>
        <v>-26.054474708171202</v>
      </c>
      <c r="AK176" s="72">
        <f t="shared" si="112"/>
        <v>7.024715668968208E-3</v>
      </c>
      <c r="AL176" s="73">
        <f>previsi!T178</f>
        <v>29.96264591439688</v>
      </c>
      <c r="AM176" s="73">
        <f t="shared" si="93"/>
        <v>0</v>
      </c>
      <c r="AN176" s="88">
        <f t="shared" si="113"/>
        <v>-29.96264591439688</v>
      </c>
      <c r="AO176" s="74">
        <f t="shared" si="114"/>
        <v>7.024715668968208E-3</v>
      </c>
      <c r="AP176" s="86">
        <f>previsi!V178</f>
        <v>28.659922178988321</v>
      </c>
      <c r="AQ176" s="86">
        <f t="shared" si="94"/>
        <v>0</v>
      </c>
      <c r="AR176" s="87">
        <f t="shared" si="115"/>
        <v>-28.659922178988321</v>
      </c>
      <c r="AS176" s="72">
        <f t="shared" si="116"/>
        <v>7.024715668968208E-3</v>
      </c>
      <c r="AT176" s="73">
        <f>previsi!X178</f>
        <v>26.054474708171202</v>
      </c>
      <c r="AU176" s="73">
        <f t="shared" si="95"/>
        <v>0</v>
      </c>
      <c r="AV176" s="88">
        <f t="shared" si="117"/>
        <v>-26.054474708171202</v>
      </c>
      <c r="AW176" s="74">
        <f t="shared" si="118"/>
        <v>7.024715668968208E-3</v>
      </c>
      <c r="AX176" s="86">
        <f t="shared" si="119"/>
        <v>334.79999999999995</v>
      </c>
      <c r="AY176" s="86">
        <f t="shared" si="120"/>
        <v>70</v>
      </c>
      <c r="AZ176" s="87">
        <f t="shared" si="121"/>
        <v>-264.79999999999995</v>
      </c>
      <c r="BA176" s="72">
        <f t="shared" si="122"/>
        <v>7.024715668968208E-3</v>
      </c>
    </row>
    <row r="177" spans="1:53">
      <c r="A177" s="96" t="str">
        <f>previsi!A179</f>
        <v>TCHONET COLINO HERVE</v>
      </c>
      <c r="B177" s="97">
        <f>previsi!B179</f>
        <v>47.843579766536955</v>
      </c>
      <c r="C177" s="97">
        <f t="shared" si="123"/>
        <v>23.6</v>
      </c>
      <c r="D177" s="98">
        <f t="shared" si="96"/>
        <v>-24.243579766536953</v>
      </c>
      <c r="E177" s="72">
        <f>previsi!C179</f>
        <v>1.121688469722343E-2</v>
      </c>
      <c r="F177" s="73">
        <f>previsi!D179</f>
        <v>41.60311284046692</v>
      </c>
      <c r="G177" s="73">
        <f t="shared" si="124"/>
        <v>65</v>
      </c>
      <c r="H177" s="88">
        <f t="shared" si="97"/>
        <v>23.39688715953308</v>
      </c>
      <c r="I177" s="74">
        <f t="shared" si="98"/>
        <v>1.121688469722343E-2</v>
      </c>
      <c r="J177" s="86">
        <f>previsi!F179</f>
        <v>45.763424124513612</v>
      </c>
      <c r="K177" s="86">
        <f t="shared" si="125"/>
        <v>65</v>
      </c>
      <c r="L177" s="87">
        <f t="shared" si="99"/>
        <v>19.236575875486388</v>
      </c>
      <c r="M177" s="72">
        <f t="shared" si="100"/>
        <v>1.121688469722343E-2</v>
      </c>
      <c r="N177" s="73">
        <f>previsi!H179</f>
        <v>43.683268482490263</v>
      </c>
      <c r="O177" s="73">
        <f t="shared" si="87"/>
        <v>0</v>
      </c>
      <c r="P177" s="88">
        <f t="shared" si="101"/>
        <v>-43.683268482490263</v>
      </c>
      <c r="Q177" s="74">
        <f t="shared" si="102"/>
        <v>1.121688469722343E-2</v>
      </c>
      <c r="R177" s="86">
        <f>previsi!J179</f>
        <v>43.683268482490263</v>
      </c>
      <c r="S177" s="86">
        <f t="shared" si="88"/>
        <v>0</v>
      </c>
      <c r="T177" s="87">
        <f t="shared" si="103"/>
        <v>-43.683268482490263</v>
      </c>
      <c r="U177" s="72">
        <f t="shared" si="104"/>
        <v>1.121688469722343E-2</v>
      </c>
      <c r="V177" s="73">
        <f>previsi!L179</f>
        <v>43.683268482490263</v>
      </c>
      <c r="W177" s="73">
        <f t="shared" si="89"/>
        <v>0</v>
      </c>
      <c r="X177" s="88">
        <f t="shared" si="105"/>
        <v>-43.683268482490263</v>
      </c>
      <c r="Y177" s="74">
        <f t="shared" si="106"/>
        <v>1.121688469722343E-2</v>
      </c>
      <c r="Z177" s="86">
        <f>previsi!N179</f>
        <v>45.763424124513612</v>
      </c>
      <c r="AA177" s="86">
        <f t="shared" si="90"/>
        <v>0</v>
      </c>
      <c r="AB177" s="87">
        <f t="shared" si="107"/>
        <v>-45.763424124513612</v>
      </c>
      <c r="AC177" s="72">
        <f t="shared" si="108"/>
        <v>1.121688469722343E-2</v>
      </c>
      <c r="AD177" s="73">
        <f>previsi!P179</f>
        <v>45.763424124513612</v>
      </c>
      <c r="AE177" s="73">
        <f t="shared" si="91"/>
        <v>0</v>
      </c>
      <c r="AF177" s="88">
        <f t="shared" si="109"/>
        <v>-45.763424124513612</v>
      </c>
      <c r="AG177" s="74">
        <f t="shared" si="110"/>
        <v>1.121688469722343E-2</v>
      </c>
      <c r="AH177" s="86">
        <f>previsi!R179</f>
        <v>41.60311284046692</v>
      </c>
      <c r="AI177" s="86">
        <f t="shared" si="92"/>
        <v>0</v>
      </c>
      <c r="AJ177" s="87">
        <f t="shared" si="111"/>
        <v>-41.60311284046692</v>
      </c>
      <c r="AK177" s="72">
        <f t="shared" si="112"/>
        <v>1.121688469722343E-2</v>
      </c>
      <c r="AL177" s="73">
        <f>previsi!T179</f>
        <v>47.843579766536955</v>
      </c>
      <c r="AM177" s="73">
        <f t="shared" si="93"/>
        <v>0</v>
      </c>
      <c r="AN177" s="88">
        <f t="shared" si="113"/>
        <v>-47.843579766536955</v>
      </c>
      <c r="AO177" s="74">
        <f t="shared" si="114"/>
        <v>1.121688469722343E-2</v>
      </c>
      <c r="AP177" s="86">
        <f>previsi!V179</f>
        <v>45.763424124513612</v>
      </c>
      <c r="AQ177" s="86">
        <f t="shared" si="94"/>
        <v>0</v>
      </c>
      <c r="AR177" s="87">
        <f t="shared" si="115"/>
        <v>-45.763424124513612</v>
      </c>
      <c r="AS177" s="72">
        <f t="shared" si="116"/>
        <v>1.121688469722343E-2</v>
      </c>
      <c r="AT177" s="73">
        <f>previsi!X179</f>
        <v>41.60311284046692</v>
      </c>
      <c r="AU177" s="73">
        <f t="shared" si="95"/>
        <v>0</v>
      </c>
      <c r="AV177" s="88">
        <f t="shared" si="117"/>
        <v>-41.60311284046692</v>
      </c>
      <c r="AW177" s="74">
        <f t="shared" si="118"/>
        <v>1.121688469722343E-2</v>
      </c>
      <c r="AX177" s="86">
        <f t="shared" si="119"/>
        <v>534.59999999999991</v>
      </c>
      <c r="AY177" s="86">
        <f t="shared" si="120"/>
        <v>153.6</v>
      </c>
      <c r="AZ177" s="87">
        <f t="shared" si="121"/>
        <v>-380.99999999999989</v>
      </c>
      <c r="BA177" s="72">
        <f t="shared" si="122"/>
        <v>1.121688469722343E-2</v>
      </c>
    </row>
    <row r="178" spans="1:53">
      <c r="A178" s="96" t="str">
        <f>previsi!A180</f>
        <v>TCHOUPA DUCLAIR  NGODI</v>
      </c>
      <c r="B178" s="97">
        <f>previsi!B180</f>
        <v>51.516420233463023</v>
      </c>
      <c r="C178" s="97">
        <f t="shared" si="123"/>
        <v>35</v>
      </c>
      <c r="D178" s="98">
        <f t="shared" si="96"/>
        <v>-16.516420233463023</v>
      </c>
      <c r="E178" s="72">
        <f>previsi!C180</f>
        <v>1.2077978876000178E-2</v>
      </c>
      <c r="F178" s="73">
        <f>previsi!D180</f>
        <v>44.796887159533071</v>
      </c>
      <c r="G178" s="73">
        <f t="shared" si="124"/>
        <v>41</v>
      </c>
      <c r="H178" s="88">
        <f t="shared" si="97"/>
        <v>-3.7968871595330711</v>
      </c>
      <c r="I178" s="74">
        <f t="shared" si="98"/>
        <v>1.2077978876000178E-2</v>
      </c>
      <c r="J178" s="86">
        <f>previsi!F180</f>
        <v>49.27657587548638</v>
      </c>
      <c r="K178" s="86">
        <f t="shared" si="125"/>
        <v>48</v>
      </c>
      <c r="L178" s="87">
        <f t="shared" si="99"/>
        <v>-1.2765758754863796</v>
      </c>
      <c r="M178" s="72">
        <f t="shared" si="100"/>
        <v>1.2077978876000178E-2</v>
      </c>
      <c r="N178" s="73">
        <f>previsi!H180</f>
        <v>47.036731517509722</v>
      </c>
      <c r="O178" s="73">
        <f t="shared" si="87"/>
        <v>0</v>
      </c>
      <c r="P178" s="88">
        <f t="shared" si="101"/>
        <v>-47.036731517509722</v>
      </c>
      <c r="Q178" s="74">
        <f t="shared" si="102"/>
        <v>1.2077978876000178E-2</v>
      </c>
      <c r="R178" s="86">
        <f>previsi!J180</f>
        <v>47.036731517509722</v>
      </c>
      <c r="S178" s="86">
        <f t="shared" si="88"/>
        <v>0</v>
      </c>
      <c r="T178" s="87">
        <f t="shared" si="103"/>
        <v>-47.036731517509722</v>
      </c>
      <c r="U178" s="72">
        <f t="shared" si="104"/>
        <v>1.2077978876000178E-2</v>
      </c>
      <c r="V178" s="73">
        <f>previsi!L180</f>
        <v>47.036731517509722</v>
      </c>
      <c r="W178" s="73">
        <f t="shared" si="89"/>
        <v>0</v>
      </c>
      <c r="X178" s="88">
        <f t="shared" si="105"/>
        <v>-47.036731517509722</v>
      </c>
      <c r="Y178" s="74">
        <f t="shared" si="106"/>
        <v>1.2077978876000178E-2</v>
      </c>
      <c r="Z178" s="86">
        <f>previsi!N180</f>
        <v>49.27657587548638</v>
      </c>
      <c r="AA178" s="86">
        <f t="shared" si="90"/>
        <v>0</v>
      </c>
      <c r="AB178" s="87">
        <f t="shared" si="107"/>
        <v>-49.27657587548638</v>
      </c>
      <c r="AC178" s="72">
        <f t="shared" si="108"/>
        <v>1.2077978876000178E-2</v>
      </c>
      <c r="AD178" s="73">
        <f>previsi!P180</f>
        <v>49.27657587548638</v>
      </c>
      <c r="AE178" s="73">
        <f t="shared" si="91"/>
        <v>0</v>
      </c>
      <c r="AF178" s="88">
        <f t="shared" si="109"/>
        <v>-49.27657587548638</v>
      </c>
      <c r="AG178" s="74">
        <f t="shared" si="110"/>
        <v>1.2077978876000178E-2</v>
      </c>
      <c r="AH178" s="86">
        <f>previsi!R180</f>
        <v>44.796887159533071</v>
      </c>
      <c r="AI178" s="86">
        <f t="shared" si="92"/>
        <v>0</v>
      </c>
      <c r="AJ178" s="87">
        <f t="shared" si="111"/>
        <v>-44.796887159533071</v>
      </c>
      <c r="AK178" s="72">
        <f t="shared" si="112"/>
        <v>1.2077978876000178E-2</v>
      </c>
      <c r="AL178" s="73">
        <f>previsi!T180</f>
        <v>51.516420233463023</v>
      </c>
      <c r="AM178" s="73">
        <f t="shared" si="93"/>
        <v>0</v>
      </c>
      <c r="AN178" s="88">
        <f t="shared" si="113"/>
        <v>-51.516420233463023</v>
      </c>
      <c r="AO178" s="74">
        <f t="shared" si="114"/>
        <v>1.2077978876000178E-2</v>
      </c>
      <c r="AP178" s="86">
        <f>previsi!V180</f>
        <v>49.27657587548638</v>
      </c>
      <c r="AQ178" s="86">
        <f t="shared" si="94"/>
        <v>0</v>
      </c>
      <c r="AR178" s="87">
        <f t="shared" si="115"/>
        <v>-49.27657587548638</v>
      </c>
      <c r="AS178" s="72">
        <f t="shared" si="116"/>
        <v>1.2077978876000178E-2</v>
      </c>
      <c r="AT178" s="73">
        <f>previsi!X180</f>
        <v>44.796887159533071</v>
      </c>
      <c r="AU178" s="73">
        <f t="shared" si="95"/>
        <v>0</v>
      </c>
      <c r="AV178" s="88">
        <f t="shared" si="117"/>
        <v>-44.796887159533071</v>
      </c>
      <c r="AW178" s="74">
        <f t="shared" si="118"/>
        <v>1.2077978876000178E-2</v>
      </c>
      <c r="AX178" s="86">
        <f t="shared" si="119"/>
        <v>575.64</v>
      </c>
      <c r="AY178" s="86">
        <f t="shared" si="120"/>
        <v>124</v>
      </c>
      <c r="AZ178" s="87">
        <f t="shared" si="121"/>
        <v>-451.63999999999993</v>
      </c>
      <c r="BA178" s="72">
        <f t="shared" si="122"/>
        <v>1.2077978876000178E-2</v>
      </c>
    </row>
    <row r="179" spans="1:53">
      <c r="A179" s="90" t="str">
        <f>previsi!A181</f>
        <v>TEDAH</v>
      </c>
      <c r="B179" s="97">
        <f>previsi!B181</f>
        <v>6.9590661478599216</v>
      </c>
      <c r="C179" s="97">
        <f t="shared" si="123"/>
        <v>0</v>
      </c>
      <c r="D179" s="98">
        <f t="shared" si="96"/>
        <v>-6.9590661478599216</v>
      </c>
      <c r="E179" s="72">
        <f>previsi!C181</f>
        <v>1.6315468650506808E-3</v>
      </c>
      <c r="F179" s="73">
        <f>previsi!D181</f>
        <v>6.05136186770428</v>
      </c>
      <c r="G179" s="73">
        <f t="shared" si="124"/>
        <v>15</v>
      </c>
      <c r="H179" s="88">
        <f t="shared" si="97"/>
        <v>8.94863813229572</v>
      </c>
      <c r="I179" s="74">
        <f t="shared" si="98"/>
        <v>1.6315468650506808E-3</v>
      </c>
      <c r="J179" s="86">
        <f>previsi!F181</f>
        <v>6.6564980544747074</v>
      </c>
      <c r="K179" s="86">
        <f t="shared" si="125"/>
        <v>17.5</v>
      </c>
      <c r="L179" s="87">
        <f t="shared" si="99"/>
        <v>10.843501945525293</v>
      </c>
      <c r="M179" s="72">
        <f t="shared" si="100"/>
        <v>1.6315468650506808E-3</v>
      </c>
      <c r="N179" s="73">
        <f>previsi!H181</f>
        <v>6.3539299610894933</v>
      </c>
      <c r="O179" s="73">
        <f t="shared" si="87"/>
        <v>0</v>
      </c>
      <c r="P179" s="88">
        <f t="shared" si="101"/>
        <v>-6.3539299610894933</v>
      </c>
      <c r="Q179" s="74">
        <f t="shared" si="102"/>
        <v>1.6315468650506808E-3</v>
      </c>
      <c r="R179" s="86">
        <f>previsi!J181</f>
        <v>6.3539299610894933</v>
      </c>
      <c r="S179" s="86">
        <f t="shared" si="88"/>
        <v>0</v>
      </c>
      <c r="T179" s="87">
        <f t="shared" si="103"/>
        <v>-6.3539299610894933</v>
      </c>
      <c r="U179" s="72">
        <f t="shared" si="104"/>
        <v>1.6315468650506808E-3</v>
      </c>
      <c r="V179" s="73">
        <f>previsi!L181</f>
        <v>6.3539299610894933</v>
      </c>
      <c r="W179" s="73">
        <f t="shared" si="89"/>
        <v>0</v>
      </c>
      <c r="X179" s="88">
        <f t="shared" si="105"/>
        <v>-6.3539299610894933</v>
      </c>
      <c r="Y179" s="74">
        <f t="shared" si="106"/>
        <v>1.6315468650506808E-3</v>
      </c>
      <c r="Z179" s="86">
        <f>previsi!N181</f>
        <v>6.6564980544747074</v>
      </c>
      <c r="AA179" s="86">
        <f t="shared" si="90"/>
        <v>0</v>
      </c>
      <c r="AB179" s="87">
        <f t="shared" si="107"/>
        <v>-6.6564980544747074</v>
      </c>
      <c r="AC179" s="72">
        <f t="shared" si="108"/>
        <v>1.6315468650506808E-3</v>
      </c>
      <c r="AD179" s="73">
        <f>previsi!P181</f>
        <v>6.6564980544747074</v>
      </c>
      <c r="AE179" s="73">
        <f t="shared" si="91"/>
        <v>0</v>
      </c>
      <c r="AF179" s="88">
        <f t="shared" si="109"/>
        <v>-6.6564980544747074</v>
      </c>
      <c r="AG179" s="74">
        <f t="shared" si="110"/>
        <v>1.6315468650506808E-3</v>
      </c>
      <c r="AH179" s="86">
        <f>previsi!R181</f>
        <v>6.05136186770428</v>
      </c>
      <c r="AI179" s="86">
        <f t="shared" si="92"/>
        <v>0</v>
      </c>
      <c r="AJ179" s="87">
        <f t="shared" si="111"/>
        <v>-6.05136186770428</v>
      </c>
      <c r="AK179" s="72">
        <f t="shared" si="112"/>
        <v>1.6315468650506808E-3</v>
      </c>
      <c r="AL179" s="73">
        <f>previsi!T181</f>
        <v>6.9590661478599216</v>
      </c>
      <c r="AM179" s="73">
        <f t="shared" si="93"/>
        <v>0</v>
      </c>
      <c r="AN179" s="88">
        <f t="shared" si="113"/>
        <v>-6.9590661478599216</v>
      </c>
      <c r="AO179" s="74">
        <f t="shared" si="114"/>
        <v>1.6315468650506808E-3</v>
      </c>
      <c r="AP179" s="86">
        <f>previsi!V181</f>
        <v>6.6564980544747074</v>
      </c>
      <c r="AQ179" s="86">
        <f t="shared" si="94"/>
        <v>0</v>
      </c>
      <c r="AR179" s="87">
        <f t="shared" si="115"/>
        <v>-6.6564980544747074</v>
      </c>
      <c r="AS179" s="72">
        <f t="shared" si="116"/>
        <v>1.6315468650506808E-3</v>
      </c>
      <c r="AT179" s="73">
        <f>previsi!X181</f>
        <v>6.05136186770428</v>
      </c>
      <c r="AU179" s="73">
        <f t="shared" si="95"/>
        <v>0</v>
      </c>
      <c r="AV179" s="88">
        <f t="shared" si="117"/>
        <v>-6.05136186770428</v>
      </c>
      <c r="AW179" s="74">
        <f t="shared" si="118"/>
        <v>1.6315468650506808E-3</v>
      </c>
      <c r="AX179" s="86">
        <f t="shared" si="119"/>
        <v>77.759999999999991</v>
      </c>
      <c r="AY179" s="86">
        <f t="shared" si="120"/>
        <v>32.5</v>
      </c>
      <c r="AZ179" s="87">
        <f t="shared" si="121"/>
        <v>-45.26</v>
      </c>
      <c r="BA179" s="72">
        <f t="shared" si="122"/>
        <v>1.6315468650506808E-3</v>
      </c>
    </row>
    <row r="180" spans="1:53">
      <c r="A180" s="99" t="str">
        <f>previsi!A182</f>
        <v>TEDONKENG ROBERLIN</v>
      </c>
      <c r="B180" s="86">
        <f>previsi!B182</f>
        <v>2.4163424124513617</v>
      </c>
      <c r="C180" s="86">
        <f t="shared" si="123"/>
        <v>5</v>
      </c>
      <c r="D180" s="87">
        <f t="shared" si="96"/>
        <v>2.5836575875486383</v>
      </c>
      <c r="E180" s="72">
        <f>previsi!C182</f>
        <v>5.6650932814259749E-4</v>
      </c>
      <c r="F180" s="73">
        <f>previsi!D182</f>
        <v>2.1011673151750974</v>
      </c>
      <c r="G180" s="73">
        <f t="shared" si="124"/>
        <v>0</v>
      </c>
      <c r="H180" s="88">
        <f t="shared" si="97"/>
        <v>-2.1011673151750974</v>
      </c>
      <c r="I180" s="74">
        <f t="shared" si="98"/>
        <v>5.6650932814259749E-4</v>
      </c>
      <c r="J180" s="86">
        <f>previsi!F182</f>
        <v>2.3112840466926068</v>
      </c>
      <c r="K180" s="86">
        <f t="shared" si="125"/>
        <v>0</v>
      </c>
      <c r="L180" s="87">
        <f t="shared" si="99"/>
        <v>-2.3112840466926068</v>
      </c>
      <c r="M180" s="72">
        <f t="shared" si="100"/>
        <v>5.6650932814259749E-4</v>
      </c>
      <c r="N180" s="73">
        <f>previsi!H182</f>
        <v>2.2062256809338519</v>
      </c>
      <c r="O180" s="73">
        <f t="shared" si="87"/>
        <v>0</v>
      </c>
      <c r="P180" s="88">
        <f t="shared" si="101"/>
        <v>-2.2062256809338519</v>
      </c>
      <c r="Q180" s="74">
        <f t="shared" si="102"/>
        <v>5.6650932814259749E-4</v>
      </c>
      <c r="R180" s="86">
        <f>previsi!J182</f>
        <v>2.2062256809338519</v>
      </c>
      <c r="S180" s="86">
        <f t="shared" si="88"/>
        <v>0</v>
      </c>
      <c r="T180" s="87">
        <f t="shared" si="103"/>
        <v>-2.2062256809338519</v>
      </c>
      <c r="U180" s="72">
        <f t="shared" si="104"/>
        <v>5.6650932814259749E-4</v>
      </c>
      <c r="V180" s="73">
        <f>previsi!L182</f>
        <v>2.2062256809338519</v>
      </c>
      <c r="W180" s="73">
        <f t="shared" si="89"/>
        <v>0</v>
      </c>
      <c r="X180" s="88">
        <f t="shared" si="105"/>
        <v>-2.2062256809338519</v>
      </c>
      <c r="Y180" s="74">
        <f t="shared" si="106"/>
        <v>5.6650932814259749E-4</v>
      </c>
      <c r="Z180" s="86">
        <f>previsi!N182</f>
        <v>2.3112840466926068</v>
      </c>
      <c r="AA180" s="86">
        <f t="shared" si="90"/>
        <v>0</v>
      </c>
      <c r="AB180" s="87">
        <f t="shared" si="107"/>
        <v>-2.3112840466926068</v>
      </c>
      <c r="AC180" s="72">
        <f t="shared" si="108"/>
        <v>5.6650932814259749E-4</v>
      </c>
      <c r="AD180" s="73">
        <f>previsi!P182</f>
        <v>2.3112840466926068</v>
      </c>
      <c r="AE180" s="73">
        <f t="shared" si="91"/>
        <v>0</v>
      </c>
      <c r="AF180" s="88">
        <f t="shared" si="109"/>
        <v>-2.3112840466926068</v>
      </c>
      <c r="AG180" s="74">
        <f t="shared" si="110"/>
        <v>5.6650932814259749E-4</v>
      </c>
      <c r="AH180" s="86">
        <f>previsi!R182</f>
        <v>2.1011673151750974</v>
      </c>
      <c r="AI180" s="86">
        <f t="shared" si="92"/>
        <v>0</v>
      </c>
      <c r="AJ180" s="87">
        <f t="shared" si="111"/>
        <v>-2.1011673151750974</v>
      </c>
      <c r="AK180" s="72">
        <f t="shared" si="112"/>
        <v>5.6650932814259749E-4</v>
      </c>
      <c r="AL180" s="73">
        <f>previsi!T182</f>
        <v>2.4163424124513617</v>
      </c>
      <c r="AM180" s="73">
        <f t="shared" si="93"/>
        <v>0</v>
      </c>
      <c r="AN180" s="88">
        <f t="shared" si="113"/>
        <v>-2.4163424124513617</v>
      </c>
      <c r="AO180" s="74">
        <f t="shared" si="114"/>
        <v>5.6650932814259749E-4</v>
      </c>
      <c r="AP180" s="86">
        <f>previsi!V182</f>
        <v>2.3112840466926068</v>
      </c>
      <c r="AQ180" s="86">
        <f t="shared" si="94"/>
        <v>0</v>
      </c>
      <c r="AR180" s="87">
        <f t="shared" si="115"/>
        <v>-2.3112840466926068</v>
      </c>
      <c r="AS180" s="72">
        <f t="shared" si="116"/>
        <v>5.6650932814259749E-4</v>
      </c>
      <c r="AT180" s="73">
        <f>previsi!X182</f>
        <v>2.1011673151750974</v>
      </c>
      <c r="AU180" s="73">
        <f t="shared" si="95"/>
        <v>0</v>
      </c>
      <c r="AV180" s="88">
        <f t="shared" si="117"/>
        <v>-2.1011673151750974</v>
      </c>
      <c r="AW180" s="74">
        <f t="shared" si="118"/>
        <v>5.6650932814259749E-4</v>
      </c>
      <c r="AX180" s="86">
        <f t="shared" si="119"/>
        <v>26.999999999999993</v>
      </c>
      <c r="AY180" s="86">
        <f t="shared" si="120"/>
        <v>5</v>
      </c>
      <c r="AZ180" s="87">
        <f t="shared" si="121"/>
        <v>-21.999999999999993</v>
      </c>
      <c r="BA180" s="72">
        <f t="shared" si="122"/>
        <v>5.6650932814259749E-4</v>
      </c>
    </row>
    <row r="181" spans="1:53">
      <c r="A181" s="99" t="str">
        <f>previsi!A183</f>
        <v>TEFACK GENIE</v>
      </c>
      <c r="B181" s="86">
        <f>previsi!B183</f>
        <v>8.0222568093385203</v>
      </c>
      <c r="C181" s="86">
        <f t="shared" si="123"/>
        <v>0</v>
      </c>
      <c r="D181" s="87">
        <f t="shared" si="96"/>
        <v>-8.0222568093385203</v>
      </c>
      <c r="E181" s="72">
        <f>previsi!C183</f>
        <v>1.8808109694334238E-3</v>
      </c>
      <c r="F181" s="73">
        <f>previsi!D183</f>
        <v>6.975875486381323</v>
      </c>
      <c r="G181" s="73">
        <f t="shared" si="124"/>
        <v>10</v>
      </c>
      <c r="H181" s="88">
        <f t="shared" si="97"/>
        <v>3.024124513618677</v>
      </c>
      <c r="I181" s="74">
        <f t="shared" si="98"/>
        <v>1.8808109694334238E-3</v>
      </c>
      <c r="J181" s="86">
        <f>previsi!F183</f>
        <v>7.6734630350194557</v>
      </c>
      <c r="K181" s="86">
        <f t="shared" si="125"/>
        <v>13</v>
      </c>
      <c r="L181" s="87">
        <f t="shared" si="99"/>
        <v>5.3265369649805443</v>
      </c>
      <c r="M181" s="72">
        <f t="shared" si="100"/>
        <v>1.8808109694334238E-3</v>
      </c>
      <c r="N181" s="73">
        <f>previsi!H183</f>
        <v>7.3246692607003894</v>
      </c>
      <c r="O181" s="73">
        <f t="shared" si="87"/>
        <v>0</v>
      </c>
      <c r="P181" s="88">
        <f t="shared" si="101"/>
        <v>-7.3246692607003894</v>
      </c>
      <c r="Q181" s="74">
        <f t="shared" si="102"/>
        <v>1.8808109694334238E-3</v>
      </c>
      <c r="R181" s="86">
        <f>previsi!J183</f>
        <v>7.3246692607003894</v>
      </c>
      <c r="S181" s="86">
        <f t="shared" si="88"/>
        <v>0</v>
      </c>
      <c r="T181" s="87">
        <f t="shared" si="103"/>
        <v>-7.3246692607003894</v>
      </c>
      <c r="U181" s="72">
        <f t="shared" si="104"/>
        <v>1.8808109694334238E-3</v>
      </c>
      <c r="V181" s="73">
        <f>previsi!L183</f>
        <v>7.3246692607003894</v>
      </c>
      <c r="W181" s="73">
        <f t="shared" si="89"/>
        <v>0</v>
      </c>
      <c r="X181" s="88">
        <f t="shared" si="105"/>
        <v>-7.3246692607003894</v>
      </c>
      <c r="Y181" s="74">
        <f t="shared" si="106"/>
        <v>1.8808109694334238E-3</v>
      </c>
      <c r="Z181" s="86">
        <f>previsi!N183</f>
        <v>7.6734630350194557</v>
      </c>
      <c r="AA181" s="86">
        <f t="shared" si="90"/>
        <v>0</v>
      </c>
      <c r="AB181" s="87">
        <f t="shared" si="107"/>
        <v>-7.6734630350194557</v>
      </c>
      <c r="AC181" s="72">
        <f t="shared" si="108"/>
        <v>1.8808109694334238E-3</v>
      </c>
      <c r="AD181" s="73">
        <f>previsi!P183</f>
        <v>7.6734630350194557</v>
      </c>
      <c r="AE181" s="73">
        <f t="shared" si="91"/>
        <v>0</v>
      </c>
      <c r="AF181" s="88">
        <f t="shared" si="109"/>
        <v>-7.6734630350194557</v>
      </c>
      <c r="AG181" s="74">
        <f t="shared" si="110"/>
        <v>1.8808109694334238E-3</v>
      </c>
      <c r="AH181" s="86">
        <f>previsi!R183</f>
        <v>6.975875486381323</v>
      </c>
      <c r="AI181" s="86">
        <f t="shared" si="92"/>
        <v>0</v>
      </c>
      <c r="AJ181" s="87">
        <f t="shared" si="111"/>
        <v>-6.975875486381323</v>
      </c>
      <c r="AK181" s="72">
        <f t="shared" si="112"/>
        <v>1.8808109694334238E-3</v>
      </c>
      <c r="AL181" s="73">
        <f>previsi!T183</f>
        <v>8.0222568093385203</v>
      </c>
      <c r="AM181" s="73">
        <f t="shared" si="93"/>
        <v>0</v>
      </c>
      <c r="AN181" s="88">
        <f t="shared" si="113"/>
        <v>-8.0222568093385203</v>
      </c>
      <c r="AO181" s="74">
        <f t="shared" si="114"/>
        <v>1.8808109694334238E-3</v>
      </c>
      <c r="AP181" s="86">
        <f>previsi!V183</f>
        <v>7.6734630350194557</v>
      </c>
      <c r="AQ181" s="86">
        <f t="shared" si="94"/>
        <v>0</v>
      </c>
      <c r="AR181" s="87">
        <f t="shared" si="115"/>
        <v>-7.6734630350194557</v>
      </c>
      <c r="AS181" s="72">
        <f t="shared" si="116"/>
        <v>1.8808109694334238E-3</v>
      </c>
      <c r="AT181" s="73">
        <f>previsi!X183</f>
        <v>6.975875486381323</v>
      </c>
      <c r="AU181" s="73">
        <f t="shared" si="95"/>
        <v>0</v>
      </c>
      <c r="AV181" s="88">
        <f t="shared" si="117"/>
        <v>-6.975875486381323</v>
      </c>
      <c r="AW181" s="74">
        <f t="shared" si="118"/>
        <v>1.8808109694334238E-3</v>
      </c>
      <c r="AX181" s="86">
        <f t="shared" si="119"/>
        <v>89.64</v>
      </c>
      <c r="AY181" s="86">
        <f t="shared" si="120"/>
        <v>23</v>
      </c>
      <c r="AZ181" s="87">
        <f t="shared" si="121"/>
        <v>-66.640000000000015</v>
      </c>
      <c r="BA181" s="72">
        <f t="shared" si="122"/>
        <v>1.8808109694334238E-3</v>
      </c>
    </row>
    <row r="182" spans="1:53">
      <c r="A182" s="99" t="str">
        <f>previsi!A184</f>
        <v>TEMGOUA</v>
      </c>
      <c r="B182" s="86">
        <f>previsi!B184</f>
        <v>3.3828793774319061</v>
      </c>
      <c r="C182" s="86">
        <f t="shared" si="123"/>
        <v>0</v>
      </c>
      <c r="D182" s="87">
        <f t="shared" si="96"/>
        <v>-3.3828793774319061</v>
      </c>
      <c r="E182" s="72">
        <f>previsi!C184</f>
        <v>7.9311305939963649E-4</v>
      </c>
      <c r="F182" s="73">
        <f>previsi!D184</f>
        <v>2.941634241245136</v>
      </c>
      <c r="G182" s="73">
        <f t="shared" si="124"/>
        <v>1.25</v>
      </c>
      <c r="H182" s="88">
        <f t="shared" si="97"/>
        <v>-1.691634241245136</v>
      </c>
      <c r="I182" s="74">
        <f t="shared" si="98"/>
        <v>7.9311305939963649E-4</v>
      </c>
      <c r="J182" s="86">
        <f>previsi!F184</f>
        <v>3.2357976653696494</v>
      </c>
      <c r="K182" s="86">
        <f t="shared" si="125"/>
        <v>0</v>
      </c>
      <c r="L182" s="87">
        <f t="shared" si="99"/>
        <v>-3.2357976653696494</v>
      </c>
      <c r="M182" s="72">
        <f t="shared" si="100"/>
        <v>7.9311305939963649E-4</v>
      </c>
      <c r="N182" s="73">
        <f>previsi!H184</f>
        <v>3.0887159533073927</v>
      </c>
      <c r="O182" s="73">
        <f t="shared" si="87"/>
        <v>0</v>
      </c>
      <c r="P182" s="88">
        <f t="shared" si="101"/>
        <v>-3.0887159533073927</v>
      </c>
      <c r="Q182" s="74">
        <f t="shared" si="102"/>
        <v>7.9311305939963649E-4</v>
      </c>
      <c r="R182" s="86">
        <f>previsi!J184</f>
        <v>3.0887159533073927</v>
      </c>
      <c r="S182" s="86">
        <f t="shared" si="88"/>
        <v>0</v>
      </c>
      <c r="T182" s="87">
        <f t="shared" si="103"/>
        <v>-3.0887159533073927</v>
      </c>
      <c r="U182" s="72">
        <f t="shared" si="104"/>
        <v>7.9311305939963649E-4</v>
      </c>
      <c r="V182" s="73">
        <f>previsi!L184</f>
        <v>3.0887159533073927</v>
      </c>
      <c r="W182" s="73">
        <f t="shared" si="89"/>
        <v>0</v>
      </c>
      <c r="X182" s="88">
        <f t="shared" si="105"/>
        <v>-3.0887159533073927</v>
      </c>
      <c r="Y182" s="74">
        <f t="shared" si="106"/>
        <v>7.9311305939963649E-4</v>
      </c>
      <c r="Z182" s="86">
        <f>previsi!N184</f>
        <v>3.2357976653696494</v>
      </c>
      <c r="AA182" s="86">
        <f t="shared" si="90"/>
        <v>0</v>
      </c>
      <c r="AB182" s="87">
        <f t="shared" si="107"/>
        <v>-3.2357976653696494</v>
      </c>
      <c r="AC182" s="72">
        <f t="shared" si="108"/>
        <v>7.9311305939963649E-4</v>
      </c>
      <c r="AD182" s="73">
        <f>previsi!P184</f>
        <v>3.2357976653696494</v>
      </c>
      <c r="AE182" s="73">
        <f t="shared" si="91"/>
        <v>0</v>
      </c>
      <c r="AF182" s="88">
        <f t="shared" si="109"/>
        <v>-3.2357976653696494</v>
      </c>
      <c r="AG182" s="74">
        <f t="shared" si="110"/>
        <v>7.9311305939963649E-4</v>
      </c>
      <c r="AH182" s="86">
        <f>previsi!R184</f>
        <v>2.941634241245136</v>
      </c>
      <c r="AI182" s="86">
        <f t="shared" si="92"/>
        <v>0</v>
      </c>
      <c r="AJ182" s="87">
        <f t="shared" si="111"/>
        <v>-2.941634241245136</v>
      </c>
      <c r="AK182" s="72">
        <f t="shared" si="112"/>
        <v>7.9311305939963649E-4</v>
      </c>
      <c r="AL182" s="73">
        <f>previsi!T184</f>
        <v>3.3828793774319061</v>
      </c>
      <c r="AM182" s="73">
        <f t="shared" si="93"/>
        <v>0</v>
      </c>
      <c r="AN182" s="88">
        <f t="shared" si="113"/>
        <v>-3.3828793774319061</v>
      </c>
      <c r="AO182" s="74">
        <f t="shared" si="114"/>
        <v>7.9311305939963649E-4</v>
      </c>
      <c r="AP182" s="86">
        <f>previsi!V184</f>
        <v>3.2357976653696494</v>
      </c>
      <c r="AQ182" s="86">
        <f t="shared" si="94"/>
        <v>0</v>
      </c>
      <c r="AR182" s="87">
        <f t="shared" si="115"/>
        <v>-3.2357976653696494</v>
      </c>
      <c r="AS182" s="72">
        <f t="shared" si="116"/>
        <v>7.9311305939963649E-4</v>
      </c>
      <c r="AT182" s="73">
        <f>previsi!X184</f>
        <v>2.941634241245136</v>
      </c>
      <c r="AU182" s="73">
        <f t="shared" si="95"/>
        <v>0</v>
      </c>
      <c r="AV182" s="88">
        <f t="shared" si="117"/>
        <v>-2.941634241245136</v>
      </c>
      <c r="AW182" s="74">
        <f t="shared" si="118"/>
        <v>7.9311305939963649E-4</v>
      </c>
      <c r="AX182" s="86">
        <f t="shared" si="119"/>
        <v>37.79999999999999</v>
      </c>
      <c r="AY182" s="86">
        <f t="shared" si="120"/>
        <v>1.25</v>
      </c>
      <c r="AZ182" s="87">
        <f t="shared" si="121"/>
        <v>-36.54999999999999</v>
      </c>
      <c r="BA182" s="72">
        <f t="shared" si="122"/>
        <v>7.9311305939963649E-4</v>
      </c>
    </row>
    <row r="183" spans="1:53">
      <c r="A183" s="96" t="str">
        <f>previsi!A185</f>
        <v>TENE ERNEST</v>
      </c>
      <c r="B183" s="86">
        <f>previsi!B185</f>
        <v>14.98132295719844</v>
      </c>
      <c r="C183" s="86">
        <f t="shared" si="123"/>
        <v>26</v>
      </c>
      <c r="D183" s="87">
        <f t="shared" si="96"/>
        <v>11.01867704280156</v>
      </c>
      <c r="E183" s="72">
        <f>previsi!C185</f>
        <v>3.512357834484104E-3</v>
      </c>
      <c r="F183" s="73">
        <f>previsi!D185</f>
        <v>13.027237354085601</v>
      </c>
      <c r="G183" s="73">
        <f t="shared" si="124"/>
        <v>8</v>
      </c>
      <c r="H183" s="88">
        <f t="shared" si="97"/>
        <v>-5.0272373540856012</v>
      </c>
      <c r="I183" s="74">
        <f t="shared" si="98"/>
        <v>3.512357834484104E-3</v>
      </c>
      <c r="J183" s="86">
        <f>previsi!F185</f>
        <v>14.32996108949416</v>
      </c>
      <c r="K183" s="86">
        <f t="shared" si="125"/>
        <v>10</v>
      </c>
      <c r="L183" s="87">
        <f t="shared" si="99"/>
        <v>-4.3299610894941605</v>
      </c>
      <c r="M183" s="72">
        <f t="shared" si="100"/>
        <v>3.512357834484104E-3</v>
      </c>
      <c r="N183" s="73">
        <f>previsi!H185</f>
        <v>13.678599221789881</v>
      </c>
      <c r="O183" s="73">
        <f t="shared" si="87"/>
        <v>0</v>
      </c>
      <c r="P183" s="88">
        <f t="shared" si="101"/>
        <v>-13.678599221789881</v>
      </c>
      <c r="Q183" s="74">
        <f t="shared" si="102"/>
        <v>3.512357834484104E-3</v>
      </c>
      <c r="R183" s="86">
        <f>previsi!J185</f>
        <v>13.678599221789881</v>
      </c>
      <c r="S183" s="86">
        <f t="shared" si="88"/>
        <v>0</v>
      </c>
      <c r="T183" s="87">
        <f t="shared" si="103"/>
        <v>-13.678599221789881</v>
      </c>
      <c r="U183" s="72">
        <f t="shared" si="104"/>
        <v>3.512357834484104E-3</v>
      </c>
      <c r="V183" s="73">
        <f>previsi!L185</f>
        <v>13.678599221789881</v>
      </c>
      <c r="W183" s="73">
        <f t="shared" si="89"/>
        <v>0</v>
      </c>
      <c r="X183" s="88">
        <f t="shared" si="105"/>
        <v>-13.678599221789881</v>
      </c>
      <c r="Y183" s="74">
        <f t="shared" si="106"/>
        <v>3.512357834484104E-3</v>
      </c>
      <c r="Z183" s="86">
        <f>previsi!N185</f>
        <v>14.32996108949416</v>
      </c>
      <c r="AA183" s="86">
        <f t="shared" si="90"/>
        <v>0</v>
      </c>
      <c r="AB183" s="87">
        <f t="shared" si="107"/>
        <v>-14.32996108949416</v>
      </c>
      <c r="AC183" s="72">
        <f t="shared" si="108"/>
        <v>3.512357834484104E-3</v>
      </c>
      <c r="AD183" s="73">
        <f>previsi!P185</f>
        <v>14.32996108949416</v>
      </c>
      <c r="AE183" s="73">
        <f t="shared" si="91"/>
        <v>0</v>
      </c>
      <c r="AF183" s="88">
        <f t="shared" si="109"/>
        <v>-14.32996108949416</v>
      </c>
      <c r="AG183" s="74">
        <f t="shared" si="110"/>
        <v>3.512357834484104E-3</v>
      </c>
      <c r="AH183" s="86">
        <f>previsi!R185</f>
        <v>13.027237354085601</v>
      </c>
      <c r="AI183" s="86">
        <f t="shared" si="92"/>
        <v>0</v>
      </c>
      <c r="AJ183" s="87">
        <f t="shared" si="111"/>
        <v>-13.027237354085601</v>
      </c>
      <c r="AK183" s="72">
        <f t="shared" si="112"/>
        <v>3.512357834484104E-3</v>
      </c>
      <c r="AL183" s="73">
        <f>previsi!T185</f>
        <v>14.98132295719844</v>
      </c>
      <c r="AM183" s="73">
        <f t="shared" si="93"/>
        <v>0</v>
      </c>
      <c r="AN183" s="88">
        <f t="shared" si="113"/>
        <v>-14.98132295719844</v>
      </c>
      <c r="AO183" s="74">
        <f t="shared" si="114"/>
        <v>3.512357834484104E-3</v>
      </c>
      <c r="AP183" s="86">
        <f>previsi!V185</f>
        <v>14.32996108949416</v>
      </c>
      <c r="AQ183" s="86">
        <f t="shared" si="94"/>
        <v>0</v>
      </c>
      <c r="AR183" s="87">
        <f t="shared" si="115"/>
        <v>-14.32996108949416</v>
      </c>
      <c r="AS183" s="72">
        <f t="shared" si="116"/>
        <v>3.512357834484104E-3</v>
      </c>
      <c r="AT183" s="73">
        <f>previsi!X185</f>
        <v>13.027237354085601</v>
      </c>
      <c r="AU183" s="73">
        <f t="shared" si="95"/>
        <v>0</v>
      </c>
      <c r="AV183" s="88">
        <f t="shared" si="117"/>
        <v>-13.027237354085601</v>
      </c>
      <c r="AW183" s="74">
        <f t="shared" si="118"/>
        <v>3.512357834484104E-3</v>
      </c>
      <c r="AX183" s="86">
        <f t="shared" si="119"/>
        <v>167.39999999999998</v>
      </c>
      <c r="AY183" s="86">
        <f t="shared" si="120"/>
        <v>44</v>
      </c>
      <c r="AZ183" s="87">
        <f t="shared" si="121"/>
        <v>-123.39999999999998</v>
      </c>
      <c r="BA183" s="72">
        <f t="shared" si="122"/>
        <v>3.512357834484104E-3</v>
      </c>
    </row>
    <row r="184" spans="1:53">
      <c r="A184" s="90" t="str">
        <f>previsi!A186</f>
        <v>TETCHA MBANGA PONGO</v>
      </c>
      <c r="B184" s="86">
        <f>previsi!B186</f>
        <v>4.8326848249027234</v>
      </c>
      <c r="C184" s="86">
        <f t="shared" si="123"/>
        <v>10</v>
      </c>
      <c r="D184" s="87">
        <f t="shared" si="96"/>
        <v>5.1673151750972766</v>
      </c>
      <c r="E184" s="72">
        <f>previsi!C186</f>
        <v>1.133018656285195E-3</v>
      </c>
      <c r="F184" s="73">
        <f>previsi!D186</f>
        <v>4.2023346303501947</v>
      </c>
      <c r="G184" s="73">
        <f t="shared" si="124"/>
        <v>6.5</v>
      </c>
      <c r="H184" s="88">
        <f t="shared" si="97"/>
        <v>2.2976653696498053</v>
      </c>
      <c r="I184" s="74">
        <f t="shared" si="98"/>
        <v>1.133018656285195E-3</v>
      </c>
      <c r="J184" s="86">
        <f>previsi!F186</f>
        <v>4.6225680933852136</v>
      </c>
      <c r="K184" s="86">
        <f t="shared" si="125"/>
        <v>5</v>
      </c>
      <c r="L184" s="87">
        <f t="shared" si="99"/>
        <v>0.37743190661478643</v>
      </c>
      <c r="M184" s="72">
        <f t="shared" si="100"/>
        <v>1.133018656285195E-3</v>
      </c>
      <c r="N184" s="73">
        <f>previsi!H186</f>
        <v>4.4124513618677037</v>
      </c>
      <c r="O184" s="73">
        <f t="shared" si="87"/>
        <v>0</v>
      </c>
      <c r="P184" s="88">
        <f t="shared" si="101"/>
        <v>-4.4124513618677037</v>
      </c>
      <c r="Q184" s="74">
        <f t="shared" si="102"/>
        <v>1.133018656285195E-3</v>
      </c>
      <c r="R184" s="86">
        <f>previsi!J186</f>
        <v>4.4124513618677037</v>
      </c>
      <c r="S184" s="86">
        <f t="shared" si="88"/>
        <v>0</v>
      </c>
      <c r="T184" s="87">
        <f t="shared" si="103"/>
        <v>-4.4124513618677037</v>
      </c>
      <c r="U184" s="72">
        <f t="shared" si="104"/>
        <v>1.133018656285195E-3</v>
      </c>
      <c r="V184" s="73">
        <f>previsi!L186</f>
        <v>4.4124513618677037</v>
      </c>
      <c r="W184" s="73">
        <f t="shared" si="89"/>
        <v>0</v>
      </c>
      <c r="X184" s="88">
        <f t="shared" si="105"/>
        <v>-4.4124513618677037</v>
      </c>
      <c r="Y184" s="74">
        <f t="shared" si="106"/>
        <v>1.133018656285195E-3</v>
      </c>
      <c r="Z184" s="86">
        <f>previsi!N186</f>
        <v>4.6225680933852136</v>
      </c>
      <c r="AA184" s="86">
        <f t="shared" si="90"/>
        <v>0</v>
      </c>
      <c r="AB184" s="87">
        <f t="shared" si="107"/>
        <v>-4.6225680933852136</v>
      </c>
      <c r="AC184" s="72">
        <f t="shared" si="108"/>
        <v>1.133018656285195E-3</v>
      </c>
      <c r="AD184" s="73">
        <f>previsi!P186</f>
        <v>4.6225680933852136</v>
      </c>
      <c r="AE184" s="73">
        <f t="shared" si="91"/>
        <v>0</v>
      </c>
      <c r="AF184" s="88">
        <f t="shared" si="109"/>
        <v>-4.6225680933852136</v>
      </c>
      <c r="AG184" s="74">
        <f t="shared" si="110"/>
        <v>1.133018656285195E-3</v>
      </c>
      <c r="AH184" s="86">
        <f>previsi!R186</f>
        <v>4.2023346303501947</v>
      </c>
      <c r="AI184" s="86">
        <f t="shared" si="92"/>
        <v>0</v>
      </c>
      <c r="AJ184" s="87">
        <f t="shared" si="111"/>
        <v>-4.2023346303501947</v>
      </c>
      <c r="AK184" s="72">
        <f t="shared" si="112"/>
        <v>1.133018656285195E-3</v>
      </c>
      <c r="AL184" s="73">
        <f>previsi!T186</f>
        <v>4.8326848249027234</v>
      </c>
      <c r="AM184" s="73">
        <f t="shared" si="93"/>
        <v>0</v>
      </c>
      <c r="AN184" s="88">
        <f t="shared" si="113"/>
        <v>-4.8326848249027234</v>
      </c>
      <c r="AO184" s="74">
        <f t="shared" si="114"/>
        <v>1.133018656285195E-3</v>
      </c>
      <c r="AP184" s="86">
        <f>previsi!V186</f>
        <v>4.6225680933852136</v>
      </c>
      <c r="AQ184" s="86">
        <f t="shared" si="94"/>
        <v>0</v>
      </c>
      <c r="AR184" s="87">
        <f t="shared" si="115"/>
        <v>-4.6225680933852136</v>
      </c>
      <c r="AS184" s="72">
        <f t="shared" si="116"/>
        <v>1.133018656285195E-3</v>
      </c>
      <c r="AT184" s="73">
        <f>previsi!X186</f>
        <v>4.2023346303501947</v>
      </c>
      <c r="AU184" s="73">
        <f t="shared" si="95"/>
        <v>0</v>
      </c>
      <c r="AV184" s="88">
        <f t="shared" si="117"/>
        <v>-4.2023346303501947</v>
      </c>
      <c r="AW184" s="74">
        <f t="shared" si="118"/>
        <v>1.133018656285195E-3</v>
      </c>
      <c r="AX184" s="86">
        <f t="shared" si="119"/>
        <v>53.999999999999986</v>
      </c>
      <c r="AY184" s="86">
        <f t="shared" si="120"/>
        <v>21.5</v>
      </c>
      <c r="AZ184" s="87">
        <f t="shared" si="121"/>
        <v>-32.5</v>
      </c>
      <c r="BA184" s="72">
        <f t="shared" si="122"/>
        <v>1.133018656285195E-3</v>
      </c>
    </row>
    <row r="185" spans="1:53">
      <c r="A185" s="99" t="str">
        <f>previsi!A187</f>
        <v>TJB AXELOR</v>
      </c>
      <c r="B185" s="86">
        <f>previsi!B187</f>
        <v>2.4163424124513617</v>
      </c>
      <c r="C185" s="86">
        <f t="shared" si="123"/>
        <v>0</v>
      </c>
      <c r="D185" s="87">
        <f t="shared" si="96"/>
        <v>-2.4163424124513617</v>
      </c>
      <c r="E185" s="72">
        <f>previsi!C187</f>
        <v>5.6650932814259749E-4</v>
      </c>
      <c r="F185" s="73">
        <f>previsi!D187</f>
        <v>2.1011673151750974</v>
      </c>
      <c r="G185" s="73">
        <f t="shared" si="124"/>
        <v>0</v>
      </c>
      <c r="H185" s="88">
        <f t="shared" si="97"/>
        <v>-2.1011673151750974</v>
      </c>
      <c r="I185" s="74">
        <f t="shared" si="98"/>
        <v>5.6650932814259749E-4</v>
      </c>
      <c r="J185" s="86">
        <f>previsi!F187</f>
        <v>2.3112840466926068</v>
      </c>
      <c r="K185" s="86">
        <f t="shared" si="125"/>
        <v>0</v>
      </c>
      <c r="L185" s="87">
        <f t="shared" si="99"/>
        <v>-2.3112840466926068</v>
      </c>
      <c r="M185" s="72">
        <f t="shared" si="100"/>
        <v>5.6650932814259749E-4</v>
      </c>
      <c r="N185" s="73">
        <f>previsi!H187</f>
        <v>2.2062256809338519</v>
      </c>
      <c r="O185" s="73">
        <f t="shared" si="87"/>
        <v>0</v>
      </c>
      <c r="P185" s="88">
        <f t="shared" si="101"/>
        <v>-2.2062256809338519</v>
      </c>
      <c r="Q185" s="74">
        <f t="shared" si="102"/>
        <v>5.6650932814259749E-4</v>
      </c>
      <c r="R185" s="86">
        <f>previsi!J187</f>
        <v>2.2062256809338519</v>
      </c>
      <c r="S185" s="86">
        <f t="shared" si="88"/>
        <v>0</v>
      </c>
      <c r="T185" s="87">
        <f t="shared" si="103"/>
        <v>-2.2062256809338519</v>
      </c>
      <c r="U185" s="72">
        <f t="shared" si="104"/>
        <v>5.6650932814259749E-4</v>
      </c>
      <c r="V185" s="73">
        <f>previsi!L187</f>
        <v>2.2062256809338519</v>
      </c>
      <c r="W185" s="73">
        <f t="shared" si="89"/>
        <v>0</v>
      </c>
      <c r="X185" s="88">
        <f t="shared" si="105"/>
        <v>-2.2062256809338519</v>
      </c>
      <c r="Y185" s="74">
        <f t="shared" si="106"/>
        <v>5.6650932814259749E-4</v>
      </c>
      <c r="Z185" s="86">
        <f>previsi!N187</f>
        <v>2.3112840466926068</v>
      </c>
      <c r="AA185" s="86">
        <f t="shared" si="90"/>
        <v>0</v>
      </c>
      <c r="AB185" s="87">
        <f t="shared" si="107"/>
        <v>-2.3112840466926068</v>
      </c>
      <c r="AC185" s="72">
        <f t="shared" si="108"/>
        <v>5.6650932814259749E-4</v>
      </c>
      <c r="AD185" s="73">
        <f>previsi!P187</f>
        <v>2.3112840466926068</v>
      </c>
      <c r="AE185" s="73">
        <f t="shared" si="91"/>
        <v>0</v>
      </c>
      <c r="AF185" s="88">
        <f t="shared" si="109"/>
        <v>-2.3112840466926068</v>
      </c>
      <c r="AG185" s="74">
        <f t="shared" si="110"/>
        <v>5.6650932814259749E-4</v>
      </c>
      <c r="AH185" s="86">
        <f>previsi!R187</f>
        <v>2.1011673151750974</v>
      </c>
      <c r="AI185" s="86">
        <f t="shared" si="92"/>
        <v>0</v>
      </c>
      <c r="AJ185" s="87">
        <f t="shared" si="111"/>
        <v>-2.1011673151750974</v>
      </c>
      <c r="AK185" s="72">
        <f t="shared" si="112"/>
        <v>5.6650932814259749E-4</v>
      </c>
      <c r="AL185" s="73">
        <f>previsi!T187</f>
        <v>2.4163424124513617</v>
      </c>
      <c r="AM185" s="73">
        <f t="shared" si="93"/>
        <v>0</v>
      </c>
      <c r="AN185" s="88">
        <f t="shared" si="113"/>
        <v>-2.4163424124513617</v>
      </c>
      <c r="AO185" s="74">
        <f t="shared" si="114"/>
        <v>5.6650932814259749E-4</v>
      </c>
      <c r="AP185" s="86">
        <f>previsi!V187</f>
        <v>2.3112840466926068</v>
      </c>
      <c r="AQ185" s="86">
        <f t="shared" si="94"/>
        <v>0</v>
      </c>
      <c r="AR185" s="87">
        <f t="shared" si="115"/>
        <v>-2.3112840466926068</v>
      </c>
      <c r="AS185" s="72">
        <f t="shared" si="116"/>
        <v>5.6650932814259749E-4</v>
      </c>
      <c r="AT185" s="73">
        <f>previsi!X187</f>
        <v>2.1011673151750974</v>
      </c>
      <c r="AU185" s="73">
        <f t="shared" si="95"/>
        <v>0</v>
      </c>
      <c r="AV185" s="88">
        <f t="shared" si="117"/>
        <v>-2.1011673151750974</v>
      </c>
      <c r="AW185" s="74">
        <f t="shared" si="118"/>
        <v>5.6650932814259749E-4</v>
      </c>
      <c r="AX185" s="86">
        <f t="shared" si="119"/>
        <v>26.999999999999993</v>
      </c>
      <c r="AY185" s="86">
        <f t="shared" si="120"/>
        <v>0</v>
      </c>
      <c r="AZ185" s="87">
        <f t="shared" si="121"/>
        <v>-26.999999999999993</v>
      </c>
      <c r="BA185" s="72">
        <f t="shared" si="122"/>
        <v>5.6650932814259749E-4</v>
      </c>
    </row>
    <row r="186" spans="1:53">
      <c r="A186" s="99" t="str">
        <f>previsi!A188</f>
        <v>TJS</v>
      </c>
      <c r="B186" s="86">
        <f>previsi!B188</f>
        <v>5.2192996108949412</v>
      </c>
      <c r="C186" s="86">
        <f t="shared" si="123"/>
        <v>0</v>
      </c>
      <c r="D186" s="87">
        <f t="shared" si="96"/>
        <v>-5.2192996108949412</v>
      </c>
      <c r="E186" s="72">
        <f>previsi!C188</f>
        <v>1.2236601487880107E-3</v>
      </c>
      <c r="F186" s="73">
        <f>previsi!D188</f>
        <v>4.53852140077821</v>
      </c>
      <c r="G186" s="73">
        <f t="shared" si="124"/>
        <v>0</v>
      </c>
      <c r="H186" s="88">
        <f t="shared" si="97"/>
        <v>-4.53852140077821</v>
      </c>
      <c r="I186" s="74">
        <f t="shared" si="98"/>
        <v>1.2236601487880107E-3</v>
      </c>
      <c r="J186" s="86">
        <f>previsi!F188</f>
        <v>4.9923735408560308</v>
      </c>
      <c r="K186" s="86">
        <f t="shared" si="125"/>
        <v>0</v>
      </c>
      <c r="L186" s="87">
        <f t="shared" si="99"/>
        <v>-4.9923735408560308</v>
      </c>
      <c r="M186" s="72">
        <f t="shared" si="100"/>
        <v>1.2236601487880107E-3</v>
      </c>
      <c r="N186" s="73">
        <f>previsi!H188</f>
        <v>4.7654474708171204</v>
      </c>
      <c r="O186" s="73">
        <f t="shared" si="87"/>
        <v>0</v>
      </c>
      <c r="P186" s="88">
        <f t="shared" si="101"/>
        <v>-4.7654474708171204</v>
      </c>
      <c r="Q186" s="74">
        <f t="shared" si="102"/>
        <v>1.2236601487880107E-3</v>
      </c>
      <c r="R186" s="86">
        <f>previsi!J188</f>
        <v>4.7654474708171204</v>
      </c>
      <c r="S186" s="86">
        <f t="shared" si="88"/>
        <v>0</v>
      </c>
      <c r="T186" s="87">
        <f t="shared" si="103"/>
        <v>-4.7654474708171204</v>
      </c>
      <c r="U186" s="72">
        <f t="shared" si="104"/>
        <v>1.2236601487880107E-3</v>
      </c>
      <c r="V186" s="73">
        <f>previsi!L188</f>
        <v>4.7654474708171204</v>
      </c>
      <c r="W186" s="73">
        <f t="shared" si="89"/>
        <v>0</v>
      </c>
      <c r="X186" s="88">
        <f t="shared" si="105"/>
        <v>-4.7654474708171204</v>
      </c>
      <c r="Y186" s="74">
        <f t="shared" si="106"/>
        <v>1.2236601487880107E-3</v>
      </c>
      <c r="Z186" s="86">
        <f>previsi!N188</f>
        <v>4.9923735408560308</v>
      </c>
      <c r="AA186" s="86">
        <f t="shared" si="90"/>
        <v>0</v>
      </c>
      <c r="AB186" s="87">
        <f t="shared" si="107"/>
        <v>-4.9923735408560308</v>
      </c>
      <c r="AC186" s="72">
        <f t="shared" si="108"/>
        <v>1.2236601487880107E-3</v>
      </c>
      <c r="AD186" s="73">
        <f>previsi!P188</f>
        <v>4.9923735408560308</v>
      </c>
      <c r="AE186" s="73">
        <f t="shared" si="91"/>
        <v>0</v>
      </c>
      <c r="AF186" s="88">
        <f t="shared" si="109"/>
        <v>-4.9923735408560308</v>
      </c>
      <c r="AG186" s="74">
        <f t="shared" si="110"/>
        <v>1.2236601487880107E-3</v>
      </c>
      <c r="AH186" s="86">
        <f>previsi!R188</f>
        <v>4.53852140077821</v>
      </c>
      <c r="AI186" s="86">
        <f t="shared" si="92"/>
        <v>0</v>
      </c>
      <c r="AJ186" s="87">
        <f t="shared" si="111"/>
        <v>-4.53852140077821</v>
      </c>
      <c r="AK186" s="72">
        <f t="shared" si="112"/>
        <v>1.2236601487880107E-3</v>
      </c>
      <c r="AL186" s="73">
        <f>previsi!T188</f>
        <v>5.2192996108949412</v>
      </c>
      <c r="AM186" s="73">
        <f t="shared" si="93"/>
        <v>0</v>
      </c>
      <c r="AN186" s="88">
        <f t="shared" si="113"/>
        <v>-5.2192996108949412</v>
      </c>
      <c r="AO186" s="74">
        <f t="shared" si="114"/>
        <v>1.2236601487880107E-3</v>
      </c>
      <c r="AP186" s="86">
        <f>previsi!V188</f>
        <v>4.9923735408560308</v>
      </c>
      <c r="AQ186" s="86">
        <f t="shared" si="94"/>
        <v>0</v>
      </c>
      <c r="AR186" s="87">
        <f t="shared" si="115"/>
        <v>-4.9923735408560308</v>
      </c>
      <c r="AS186" s="72">
        <f t="shared" si="116"/>
        <v>1.2236601487880107E-3</v>
      </c>
      <c r="AT186" s="73">
        <f>previsi!X188</f>
        <v>4.53852140077821</v>
      </c>
      <c r="AU186" s="73">
        <f t="shared" si="95"/>
        <v>0</v>
      </c>
      <c r="AV186" s="88">
        <f t="shared" si="117"/>
        <v>-4.53852140077821</v>
      </c>
      <c r="AW186" s="74">
        <f t="shared" si="118"/>
        <v>1.2236601487880107E-3</v>
      </c>
      <c r="AX186" s="86">
        <f t="shared" si="119"/>
        <v>58.319999999999993</v>
      </c>
      <c r="AY186" s="86">
        <f t="shared" si="120"/>
        <v>0</v>
      </c>
      <c r="AZ186" s="87">
        <f t="shared" si="121"/>
        <v>-58.319999999999993</v>
      </c>
      <c r="BA186" s="72">
        <f t="shared" si="122"/>
        <v>1.2236601487880107E-3</v>
      </c>
    </row>
    <row r="187" spans="1:53">
      <c r="A187" s="90" t="str">
        <f>previsi!A189</f>
        <v>TOUMI YASSA</v>
      </c>
      <c r="B187" s="86">
        <f>previsi!B189</f>
        <v>9.3270817120622524</v>
      </c>
      <c r="C187" s="86">
        <f t="shared" si="123"/>
        <v>21.75</v>
      </c>
      <c r="D187" s="87">
        <f t="shared" si="96"/>
        <v>12.422918287937748</v>
      </c>
      <c r="E187" s="72">
        <f>previsi!C189</f>
        <v>2.1867260066304258E-3</v>
      </c>
      <c r="F187" s="73">
        <f>previsi!D189</f>
        <v>8.1105058365758733</v>
      </c>
      <c r="G187" s="73">
        <f t="shared" si="124"/>
        <v>25</v>
      </c>
      <c r="H187" s="88">
        <f t="shared" si="97"/>
        <v>16.889494163424125</v>
      </c>
      <c r="I187" s="74">
        <f t="shared" si="98"/>
        <v>2.1867260066304258E-3</v>
      </c>
      <c r="J187" s="86">
        <f>previsi!F189</f>
        <v>8.9215564202334594</v>
      </c>
      <c r="K187" s="86">
        <f t="shared" si="125"/>
        <v>12.5</v>
      </c>
      <c r="L187" s="87">
        <f t="shared" si="99"/>
        <v>3.5784435797665406</v>
      </c>
      <c r="M187" s="72">
        <f t="shared" si="100"/>
        <v>2.1867260066304258E-3</v>
      </c>
      <c r="N187" s="73">
        <f>previsi!H189</f>
        <v>8.5160311284046664</v>
      </c>
      <c r="O187" s="73">
        <f t="shared" si="87"/>
        <v>0</v>
      </c>
      <c r="P187" s="88">
        <f t="shared" si="101"/>
        <v>-8.5160311284046664</v>
      </c>
      <c r="Q187" s="74">
        <f t="shared" si="102"/>
        <v>2.1867260066304258E-3</v>
      </c>
      <c r="R187" s="86">
        <f>previsi!J189</f>
        <v>8.5160311284046664</v>
      </c>
      <c r="S187" s="86">
        <f t="shared" si="88"/>
        <v>0</v>
      </c>
      <c r="T187" s="87">
        <f t="shared" si="103"/>
        <v>-8.5160311284046664</v>
      </c>
      <c r="U187" s="72">
        <f t="shared" si="104"/>
        <v>2.1867260066304258E-3</v>
      </c>
      <c r="V187" s="73">
        <f>previsi!L189</f>
        <v>8.5160311284046664</v>
      </c>
      <c r="W187" s="73">
        <f t="shared" si="89"/>
        <v>0</v>
      </c>
      <c r="X187" s="88">
        <f t="shared" si="105"/>
        <v>-8.5160311284046664</v>
      </c>
      <c r="Y187" s="74">
        <f t="shared" si="106"/>
        <v>2.1867260066304258E-3</v>
      </c>
      <c r="Z187" s="86">
        <f>previsi!N189</f>
        <v>8.9215564202334594</v>
      </c>
      <c r="AA187" s="86">
        <f t="shared" si="90"/>
        <v>0</v>
      </c>
      <c r="AB187" s="87">
        <f t="shared" si="107"/>
        <v>-8.9215564202334594</v>
      </c>
      <c r="AC187" s="72">
        <f t="shared" si="108"/>
        <v>2.1867260066304258E-3</v>
      </c>
      <c r="AD187" s="73">
        <f>previsi!P189</f>
        <v>8.9215564202334594</v>
      </c>
      <c r="AE187" s="73">
        <f t="shared" si="91"/>
        <v>0</v>
      </c>
      <c r="AF187" s="88">
        <f t="shared" si="109"/>
        <v>-8.9215564202334594</v>
      </c>
      <c r="AG187" s="74">
        <f t="shared" si="110"/>
        <v>2.1867260066304258E-3</v>
      </c>
      <c r="AH187" s="86">
        <f>previsi!R189</f>
        <v>8.1105058365758733</v>
      </c>
      <c r="AI187" s="86">
        <f t="shared" si="92"/>
        <v>0</v>
      </c>
      <c r="AJ187" s="87">
        <f t="shared" si="111"/>
        <v>-8.1105058365758733</v>
      </c>
      <c r="AK187" s="72">
        <f t="shared" si="112"/>
        <v>2.1867260066304258E-3</v>
      </c>
      <c r="AL187" s="73">
        <f>previsi!T189</f>
        <v>9.3270817120622524</v>
      </c>
      <c r="AM187" s="73">
        <f t="shared" si="93"/>
        <v>0</v>
      </c>
      <c r="AN187" s="88">
        <f t="shared" si="113"/>
        <v>-9.3270817120622524</v>
      </c>
      <c r="AO187" s="74">
        <f t="shared" si="114"/>
        <v>2.1867260066304258E-3</v>
      </c>
      <c r="AP187" s="86">
        <f>previsi!V189</f>
        <v>8.9215564202334594</v>
      </c>
      <c r="AQ187" s="86">
        <f t="shared" si="94"/>
        <v>0</v>
      </c>
      <c r="AR187" s="87">
        <f t="shared" si="115"/>
        <v>-8.9215564202334594</v>
      </c>
      <c r="AS187" s="72">
        <f t="shared" si="116"/>
        <v>2.1867260066304258E-3</v>
      </c>
      <c r="AT187" s="73">
        <f>previsi!X189</f>
        <v>8.1105058365758733</v>
      </c>
      <c r="AU187" s="73">
        <f t="shared" si="95"/>
        <v>0</v>
      </c>
      <c r="AV187" s="88">
        <f t="shared" si="117"/>
        <v>-8.1105058365758733</v>
      </c>
      <c r="AW187" s="74">
        <f t="shared" si="118"/>
        <v>2.1867260066304258E-3</v>
      </c>
      <c r="AX187" s="86">
        <f t="shared" si="119"/>
        <v>104.21999999999994</v>
      </c>
      <c r="AY187" s="86">
        <f t="shared" si="120"/>
        <v>59.25</v>
      </c>
      <c r="AZ187" s="87">
        <f t="shared" si="121"/>
        <v>-44.969999999999963</v>
      </c>
      <c r="BA187" s="72">
        <f t="shared" si="122"/>
        <v>2.1867260066304258E-3</v>
      </c>
    </row>
    <row r="188" spans="1:53">
      <c r="A188" s="96" t="str">
        <f>previsi!A190</f>
        <v>VALY</v>
      </c>
      <c r="B188" s="86">
        <f>previsi!B190</f>
        <v>14.256420233463032</v>
      </c>
      <c r="C188" s="86">
        <f t="shared" si="123"/>
        <v>10</v>
      </c>
      <c r="D188" s="87">
        <f t="shared" si="96"/>
        <v>-4.2564202334630323</v>
      </c>
      <c r="E188" s="72">
        <f>previsi!C190</f>
        <v>3.342405036041325E-3</v>
      </c>
      <c r="F188" s="73">
        <f>previsi!D190</f>
        <v>12.396887159533073</v>
      </c>
      <c r="G188" s="73">
        <f t="shared" si="124"/>
        <v>5</v>
      </c>
      <c r="H188" s="88">
        <f t="shared" si="97"/>
        <v>-7.3968871595330725</v>
      </c>
      <c r="I188" s="74">
        <f t="shared" si="98"/>
        <v>3.342405036041325E-3</v>
      </c>
      <c r="J188" s="86">
        <f>previsi!F190</f>
        <v>13.636575875486379</v>
      </c>
      <c r="K188" s="86">
        <f t="shared" si="125"/>
        <v>5</v>
      </c>
      <c r="L188" s="87">
        <f t="shared" si="99"/>
        <v>-8.6365758754863791</v>
      </c>
      <c r="M188" s="72">
        <f t="shared" si="100"/>
        <v>3.342405036041325E-3</v>
      </c>
      <c r="N188" s="73">
        <f>previsi!H190</f>
        <v>13.016731517509726</v>
      </c>
      <c r="O188" s="73">
        <f t="shared" si="87"/>
        <v>0</v>
      </c>
      <c r="P188" s="88">
        <f t="shared" si="101"/>
        <v>-13.016731517509726</v>
      </c>
      <c r="Q188" s="74">
        <f t="shared" si="102"/>
        <v>3.342405036041325E-3</v>
      </c>
      <c r="R188" s="86">
        <f>previsi!J190</f>
        <v>13.016731517509726</v>
      </c>
      <c r="S188" s="86">
        <f t="shared" si="88"/>
        <v>0</v>
      </c>
      <c r="T188" s="87">
        <f t="shared" si="103"/>
        <v>-13.016731517509726</v>
      </c>
      <c r="U188" s="72">
        <f t="shared" si="104"/>
        <v>3.342405036041325E-3</v>
      </c>
      <c r="V188" s="73">
        <f>previsi!L190</f>
        <v>13.016731517509726</v>
      </c>
      <c r="W188" s="73">
        <f t="shared" si="89"/>
        <v>0</v>
      </c>
      <c r="X188" s="88">
        <f t="shared" si="105"/>
        <v>-13.016731517509726</v>
      </c>
      <c r="Y188" s="74">
        <f t="shared" si="106"/>
        <v>3.342405036041325E-3</v>
      </c>
      <c r="Z188" s="86">
        <f>previsi!N190</f>
        <v>13.636575875486379</v>
      </c>
      <c r="AA188" s="86">
        <f t="shared" si="90"/>
        <v>0</v>
      </c>
      <c r="AB188" s="87">
        <f t="shared" si="107"/>
        <v>-13.636575875486379</v>
      </c>
      <c r="AC188" s="72">
        <f t="shared" si="108"/>
        <v>3.342405036041325E-3</v>
      </c>
      <c r="AD188" s="73">
        <f>previsi!P190</f>
        <v>13.636575875486379</v>
      </c>
      <c r="AE188" s="73">
        <f t="shared" si="91"/>
        <v>0</v>
      </c>
      <c r="AF188" s="88">
        <f t="shared" si="109"/>
        <v>-13.636575875486379</v>
      </c>
      <c r="AG188" s="74">
        <f t="shared" si="110"/>
        <v>3.342405036041325E-3</v>
      </c>
      <c r="AH188" s="86">
        <f>previsi!R190</f>
        <v>12.396887159533073</v>
      </c>
      <c r="AI188" s="86">
        <f t="shared" si="92"/>
        <v>0</v>
      </c>
      <c r="AJ188" s="87">
        <f t="shared" si="111"/>
        <v>-12.396887159533073</v>
      </c>
      <c r="AK188" s="72">
        <f t="shared" si="112"/>
        <v>3.342405036041325E-3</v>
      </c>
      <c r="AL188" s="73">
        <f>previsi!T190</f>
        <v>14.256420233463032</v>
      </c>
      <c r="AM188" s="73">
        <f t="shared" si="93"/>
        <v>0</v>
      </c>
      <c r="AN188" s="88">
        <f t="shared" si="113"/>
        <v>-14.256420233463032</v>
      </c>
      <c r="AO188" s="74">
        <f t="shared" si="114"/>
        <v>3.342405036041325E-3</v>
      </c>
      <c r="AP188" s="86">
        <f>previsi!V190</f>
        <v>13.636575875486379</v>
      </c>
      <c r="AQ188" s="86">
        <f t="shared" si="94"/>
        <v>0</v>
      </c>
      <c r="AR188" s="87">
        <f t="shared" si="115"/>
        <v>-13.636575875486379</v>
      </c>
      <c r="AS188" s="72">
        <f t="shared" si="116"/>
        <v>3.342405036041325E-3</v>
      </c>
      <c r="AT188" s="73">
        <f>previsi!X190</f>
        <v>12.396887159533073</v>
      </c>
      <c r="AU188" s="73">
        <f t="shared" si="95"/>
        <v>0</v>
      </c>
      <c r="AV188" s="88">
        <f t="shared" si="117"/>
        <v>-12.396887159533073</v>
      </c>
      <c r="AW188" s="74">
        <f t="shared" si="118"/>
        <v>3.342405036041325E-3</v>
      </c>
      <c r="AX188" s="86">
        <f t="shared" si="119"/>
        <v>159.29999999999995</v>
      </c>
      <c r="AY188" s="86">
        <f t="shared" si="120"/>
        <v>20</v>
      </c>
      <c r="AZ188" s="87">
        <f t="shared" si="121"/>
        <v>-139.29999999999995</v>
      </c>
      <c r="BA188" s="72">
        <f t="shared" si="122"/>
        <v>3.342405036041325E-3</v>
      </c>
    </row>
    <row r="189" spans="1:53">
      <c r="A189" s="96" t="str">
        <f>previsi!A191</f>
        <v>WAGNE</v>
      </c>
      <c r="B189" s="86">
        <f>previsi!B191</f>
        <v>31.412451361867699</v>
      </c>
      <c r="C189" s="86">
        <f t="shared" si="123"/>
        <v>0</v>
      </c>
      <c r="D189" s="87">
        <f t="shared" si="96"/>
        <v>-31.412451361867699</v>
      </c>
      <c r="E189" s="72">
        <f>previsi!C191</f>
        <v>7.364621265853767E-3</v>
      </c>
      <c r="F189" s="73">
        <f>previsi!D191</f>
        <v>27.315175097276263</v>
      </c>
      <c r="G189" s="73">
        <f t="shared" si="124"/>
        <v>9</v>
      </c>
      <c r="H189" s="88">
        <f t="shared" si="97"/>
        <v>-18.315175097276263</v>
      </c>
      <c r="I189" s="74">
        <f t="shared" si="98"/>
        <v>7.364621265853767E-3</v>
      </c>
      <c r="J189" s="86">
        <f>previsi!F191</f>
        <v>30.046692607003887</v>
      </c>
      <c r="K189" s="86">
        <f t="shared" si="125"/>
        <v>0</v>
      </c>
      <c r="L189" s="87">
        <f t="shared" si="99"/>
        <v>-30.046692607003887</v>
      </c>
      <c r="M189" s="72">
        <f t="shared" si="100"/>
        <v>7.364621265853767E-3</v>
      </c>
      <c r="N189" s="73">
        <f>previsi!H191</f>
        <v>28.680933852140072</v>
      </c>
      <c r="O189" s="73">
        <f t="shared" si="87"/>
        <v>0</v>
      </c>
      <c r="P189" s="88">
        <f t="shared" si="101"/>
        <v>-28.680933852140072</v>
      </c>
      <c r="Q189" s="74">
        <f t="shared" si="102"/>
        <v>7.364621265853767E-3</v>
      </c>
      <c r="R189" s="86">
        <f>previsi!J191</f>
        <v>28.680933852140072</v>
      </c>
      <c r="S189" s="86">
        <f t="shared" si="88"/>
        <v>0</v>
      </c>
      <c r="T189" s="87">
        <f t="shared" si="103"/>
        <v>-28.680933852140072</v>
      </c>
      <c r="U189" s="72">
        <f t="shared" si="104"/>
        <v>7.364621265853767E-3</v>
      </c>
      <c r="V189" s="73">
        <f>previsi!L191</f>
        <v>28.680933852140072</v>
      </c>
      <c r="W189" s="73">
        <f t="shared" si="89"/>
        <v>0</v>
      </c>
      <c r="X189" s="88">
        <f t="shared" si="105"/>
        <v>-28.680933852140072</v>
      </c>
      <c r="Y189" s="74">
        <f t="shared" si="106"/>
        <v>7.364621265853767E-3</v>
      </c>
      <c r="Z189" s="86">
        <f>previsi!N191</f>
        <v>30.046692607003887</v>
      </c>
      <c r="AA189" s="86">
        <f t="shared" si="90"/>
        <v>0</v>
      </c>
      <c r="AB189" s="87">
        <f t="shared" si="107"/>
        <v>-30.046692607003887</v>
      </c>
      <c r="AC189" s="72">
        <f t="shared" si="108"/>
        <v>7.364621265853767E-3</v>
      </c>
      <c r="AD189" s="73">
        <f>previsi!P191</f>
        <v>30.046692607003887</v>
      </c>
      <c r="AE189" s="73">
        <f t="shared" si="91"/>
        <v>0</v>
      </c>
      <c r="AF189" s="88">
        <f t="shared" si="109"/>
        <v>-30.046692607003887</v>
      </c>
      <c r="AG189" s="74">
        <f t="shared" si="110"/>
        <v>7.364621265853767E-3</v>
      </c>
      <c r="AH189" s="86">
        <f>previsi!R191</f>
        <v>27.315175097276263</v>
      </c>
      <c r="AI189" s="86">
        <f t="shared" si="92"/>
        <v>0</v>
      </c>
      <c r="AJ189" s="87">
        <f t="shared" si="111"/>
        <v>-27.315175097276263</v>
      </c>
      <c r="AK189" s="72">
        <f t="shared" si="112"/>
        <v>7.364621265853767E-3</v>
      </c>
      <c r="AL189" s="73">
        <f>previsi!T191</f>
        <v>31.412451361867699</v>
      </c>
      <c r="AM189" s="73">
        <f t="shared" si="93"/>
        <v>0</v>
      </c>
      <c r="AN189" s="88">
        <f t="shared" si="113"/>
        <v>-31.412451361867699</v>
      </c>
      <c r="AO189" s="74">
        <f t="shared" si="114"/>
        <v>7.364621265853767E-3</v>
      </c>
      <c r="AP189" s="86">
        <f>previsi!V191</f>
        <v>30.046692607003887</v>
      </c>
      <c r="AQ189" s="86">
        <f t="shared" si="94"/>
        <v>0</v>
      </c>
      <c r="AR189" s="87">
        <f t="shared" si="115"/>
        <v>-30.046692607003887</v>
      </c>
      <c r="AS189" s="72">
        <f t="shared" si="116"/>
        <v>7.364621265853767E-3</v>
      </c>
      <c r="AT189" s="73">
        <f>previsi!X191</f>
        <v>27.315175097276263</v>
      </c>
      <c r="AU189" s="73">
        <f t="shared" si="95"/>
        <v>0</v>
      </c>
      <c r="AV189" s="88">
        <f t="shared" si="117"/>
        <v>-27.315175097276263</v>
      </c>
      <c r="AW189" s="74">
        <f t="shared" si="118"/>
        <v>7.364621265853767E-3</v>
      </c>
      <c r="AX189" s="86">
        <f t="shared" si="119"/>
        <v>350.99999999999989</v>
      </c>
      <c r="AY189" s="86">
        <f t="shared" si="120"/>
        <v>9</v>
      </c>
      <c r="AZ189" s="87">
        <f t="shared" si="121"/>
        <v>-341.99999999999994</v>
      </c>
      <c r="BA189" s="72">
        <f t="shared" si="122"/>
        <v>7.364621265853767E-3</v>
      </c>
    </row>
    <row r="190" spans="1:53">
      <c r="A190" s="90" t="str">
        <f>previsi!A192</f>
        <v>WAMBA BONABERI</v>
      </c>
      <c r="B190" s="86">
        <f>previsi!B192</f>
        <v>19.330739299610894</v>
      </c>
      <c r="C190" s="86">
        <f t="shared" si="123"/>
        <v>236.75</v>
      </c>
      <c r="D190" s="87">
        <f t="shared" si="96"/>
        <v>217.41926070038912</v>
      </c>
      <c r="E190" s="72">
        <f>previsi!C192</f>
        <v>4.5320746251407799E-3</v>
      </c>
      <c r="F190" s="73">
        <f>previsi!D192</f>
        <v>16.809338521400779</v>
      </c>
      <c r="G190" s="73">
        <f t="shared" si="124"/>
        <v>390</v>
      </c>
      <c r="H190" s="88">
        <f t="shared" si="97"/>
        <v>373.19066147859922</v>
      </c>
      <c r="I190" s="74">
        <f t="shared" si="98"/>
        <v>4.5320746251407799E-3</v>
      </c>
      <c r="J190" s="86">
        <f>previsi!F192</f>
        <v>18.490272373540854</v>
      </c>
      <c r="K190" s="86">
        <f t="shared" si="125"/>
        <v>210</v>
      </c>
      <c r="L190" s="87">
        <f t="shared" si="99"/>
        <v>191.50972762645915</v>
      </c>
      <c r="M190" s="72">
        <f t="shared" si="100"/>
        <v>4.5320746251407799E-3</v>
      </c>
      <c r="N190" s="73">
        <f>previsi!H192</f>
        <v>17.649805447470815</v>
      </c>
      <c r="O190" s="73">
        <f t="shared" si="87"/>
        <v>0</v>
      </c>
      <c r="P190" s="88">
        <f t="shared" si="101"/>
        <v>-17.649805447470815</v>
      </c>
      <c r="Q190" s="74">
        <f t="shared" si="102"/>
        <v>4.5320746251407799E-3</v>
      </c>
      <c r="R190" s="86">
        <f>previsi!J192</f>
        <v>17.649805447470815</v>
      </c>
      <c r="S190" s="86">
        <f t="shared" si="88"/>
        <v>0</v>
      </c>
      <c r="T190" s="87">
        <f t="shared" si="103"/>
        <v>-17.649805447470815</v>
      </c>
      <c r="U190" s="72">
        <f t="shared" si="104"/>
        <v>4.5320746251407799E-3</v>
      </c>
      <c r="V190" s="73">
        <f>previsi!L192</f>
        <v>17.649805447470815</v>
      </c>
      <c r="W190" s="73">
        <f t="shared" si="89"/>
        <v>0</v>
      </c>
      <c r="X190" s="88">
        <f t="shared" si="105"/>
        <v>-17.649805447470815</v>
      </c>
      <c r="Y190" s="74">
        <f t="shared" si="106"/>
        <v>4.5320746251407799E-3</v>
      </c>
      <c r="Z190" s="86">
        <f>previsi!N192</f>
        <v>18.490272373540854</v>
      </c>
      <c r="AA190" s="86">
        <f t="shared" si="90"/>
        <v>0</v>
      </c>
      <c r="AB190" s="87">
        <f t="shared" si="107"/>
        <v>-18.490272373540854</v>
      </c>
      <c r="AC190" s="72">
        <f t="shared" si="108"/>
        <v>4.5320746251407799E-3</v>
      </c>
      <c r="AD190" s="73">
        <f>previsi!P192</f>
        <v>18.490272373540854</v>
      </c>
      <c r="AE190" s="73">
        <f t="shared" si="91"/>
        <v>0</v>
      </c>
      <c r="AF190" s="88">
        <f t="shared" si="109"/>
        <v>-18.490272373540854</v>
      </c>
      <c r="AG190" s="74">
        <f t="shared" si="110"/>
        <v>4.5320746251407799E-3</v>
      </c>
      <c r="AH190" s="86">
        <f>previsi!R192</f>
        <v>16.809338521400779</v>
      </c>
      <c r="AI190" s="86">
        <f t="shared" si="92"/>
        <v>0</v>
      </c>
      <c r="AJ190" s="87">
        <f t="shared" si="111"/>
        <v>-16.809338521400779</v>
      </c>
      <c r="AK190" s="72">
        <f t="shared" si="112"/>
        <v>4.5320746251407799E-3</v>
      </c>
      <c r="AL190" s="73">
        <f>previsi!T192</f>
        <v>19.330739299610894</v>
      </c>
      <c r="AM190" s="73">
        <f t="shared" si="93"/>
        <v>0</v>
      </c>
      <c r="AN190" s="88">
        <f t="shared" si="113"/>
        <v>-19.330739299610894</v>
      </c>
      <c r="AO190" s="74">
        <f t="shared" si="114"/>
        <v>4.5320746251407799E-3</v>
      </c>
      <c r="AP190" s="86">
        <f>previsi!V192</f>
        <v>18.490272373540854</v>
      </c>
      <c r="AQ190" s="86">
        <f t="shared" si="94"/>
        <v>0</v>
      </c>
      <c r="AR190" s="87">
        <f t="shared" si="115"/>
        <v>-18.490272373540854</v>
      </c>
      <c r="AS190" s="72">
        <f t="shared" si="116"/>
        <v>4.5320746251407799E-3</v>
      </c>
      <c r="AT190" s="73">
        <f>previsi!X192</f>
        <v>16.809338521400779</v>
      </c>
      <c r="AU190" s="73">
        <f t="shared" si="95"/>
        <v>0</v>
      </c>
      <c r="AV190" s="88">
        <f t="shared" si="117"/>
        <v>-16.809338521400779</v>
      </c>
      <c r="AW190" s="74">
        <f t="shared" si="118"/>
        <v>4.5320746251407799E-3</v>
      </c>
      <c r="AX190" s="86">
        <f t="shared" si="119"/>
        <v>215.99999999999994</v>
      </c>
      <c r="AY190" s="86">
        <f t="shared" si="120"/>
        <v>836.75</v>
      </c>
      <c r="AZ190" s="87">
        <f t="shared" si="121"/>
        <v>620.74999999999989</v>
      </c>
      <c r="BA190" s="72">
        <f t="shared" si="122"/>
        <v>4.5320746251407799E-3</v>
      </c>
    </row>
    <row r="191" spans="1:53">
      <c r="A191" s="96" t="str">
        <f>previsi!A193</f>
        <v>WAMBA NKOLBON</v>
      </c>
      <c r="B191" s="86">
        <f>previsi!B193</f>
        <v>3.576186770428015</v>
      </c>
      <c r="C191" s="86">
        <f t="shared" si="123"/>
        <v>37.5</v>
      </c>
      <c r="D191" s="87">
        <f t="shared" si="96"/>
        <v>33.923813229571984</v>
      </c>
      <c r="E191" s="72">
        <f>previsi!C193</f>
        <v>8.3843380565104433E-4</v>
      </c>
      <c r="F191" s="73">
        <f>previsi!D193</f>
        <v>3.109727626459144</v>
      </c>
      <c r="G191" s="73">
        <f t="shared" si="124"/>
        <v>17.5</v>
      </c>
      <c r="H191" s="88">
        <f t="shared" si="97"/>
        <v>14.390272373540856</v>
      </c>
      <c r="I191" s="74">
        <f t="shared" si="98"/>
        <v>8.3843380565104433E-4</v>
      </c>
      <c r="J191" s="86">
        <f>previsi!F193</f>
        <v>3.4207003891050585</v>
      </c>
      <c r="K191" s="86">
        <f t="shared" si="125"/>
        <v>15</v>
      </c>
      <c r="L191" s="87">
        <f t="shared" si="99"/>
        <v>11.579299610894942</v>
      </c>
      <c r="M191" s="72">
        <f t="shared" si="100"/>
        <v>8.3843380565104433E-4</v>
      </c>
      <c r="N191" s="73">
        <f>previsi!H193</f>
        <v>3.265214007782101</v>
      </c>
      <c r="O191" s="73">
        <f t="shared" si="87"/>
        <v>0</v>
      </c>
      <c r="P191" s="88">
        <f t="shared" si="101"/>
        <v>-3.265214007782101</v>
      </c>
      <c r="Q191" s="74">
        <f t="shared" si="102"/>
        <v>8.3843380565104433E-4</v>
      </c>
      <c r="R191" s="86">
        <f>previsi!J193</f>
        <v>3.265214007782101</v>
      </c>
      <c r="S191" s="86">
        <f t="shared" si="88"/>
        <v>0</v>
      </c>
      <c r="T191" s="87">
        <f t="shared" si="103"/>
        <v>-3.265214007782101</v>
      </c>
      <c r="U191" s="72">
        <f t="shared" si="104"/>
        <v>8.3843380565104433E-4</v>
      </c>
      <c r="V191" s="73">
        <f>previsi!L193</f>
        <v>3.265214007782101</v>
      </c>
      <c r="W191" s="73">
        <f t="shared" si="89"/>
        <v>0</v>
      </c>
      <c r="X191" s="88">
        <f t="shared" si="105"/>
        <v>-3.265214007782101</v>
      </c>
      <c r="Y191" s="74">
        <f t="shared" si="106"/>
        <v>8.3843380565104433E-4</v>
      </c>
      <c r="Z191" s="86">
        <f>previsi!N193</f>
        <v>3.4207003891050585</v>
      </c>
      <c r="AA191" s="86">
        <f t="shared" si="90"/>
        <v>0</v>
      </c>
      <c r="AB191" s="87">
        <f t="shared" si="107"/>
        <v>-3.4207003891050585</v>
      </c>
      <c r="AC191" s="72">
        <f t="shared" si="108"/>
        <v>8.3843380565104433E-4</v>
      </c>
      <c r="AD191" s="73">
        <f>previsi!P193</f>
        <v>3.4207003891050585</v>
      </c>
      <c r="AE191" s="73">
        <f t="shared" si="91"/>
        <v>0</v>
      </c>
      <c r="AF191" s="88">
        <f t="shared" si="109"/>
        <v>-3.4207003891050585</v>
      </c>
      <c r="AG191" s="74">
        <f t="shared" si="110"/>
        <v>8.3843380565104433E-4</v>
      </c>
      <c r="AH191" s="86">
        <f>previsi!R193</f>
        <v>3.109727626459144</v>
      </c>
      <c r="AI191" s="86">
        <f t="shared" si="92"/>
        <v>0</v>
      </c>
      <c r="AJ191" s="87">
        <f t="shared" si="111"/>
        <v>-3.109727626459144</v>
      </c>
      <c r="AK191" s="72">
        <f t="shared" si="112"/>
        <v>8.3843380565104433E-4</v>
      </c>
      <c r="AL191" s="73">
        <f>previsi!T193</f>
        <v>3.576186770428015</v>
      </c>
      <c r="AM191" s="73">
        <f t="shared" si="93"/>
        <v>0</v>
      </c>
      <c r="AN191" s="88">
        <f t="shared" si="113"/>
        <v>-3.576186770428015</v>
      </c>
      <c r="AO191" s="74">
        <f t="shared" si="114"/>
        <v>8.3843380565104433E-4</v>
      </c>
      <c r="AP191" s="86">
        <f>previsi!V193</f>
        <v>3.4207003891050585</v>
      </c>
      <c r="AQ191" s="86">
        <f t="shared" si="94"/>
        <v>0</v>
      </c>
      <c r="AR191" s="87">
        <f t="shared" si="115"/>
        <v>-3.4207003891050585</v>
      </c>
      <c r="AS191" s="72">
        <f t="shared" si="116"/>
        <v>8.3843380565104433E-4</v>
      </c>
      <c r="AT191" s="73">
        <f>previsi!X193</f>
        <v>3.109727626459144</v>
      </c>
      <c r="AU191" s="73">
        <f t="shared" si="95"/>
        <v>0</v>
      </c>
      <c r="AV191" s="88">
        <f t="shared" si="117"/>
        <v>-3.109727626459144</v>
      </c>
      <c r="AW191" s="74">
        <f t="shared" si="118"/>
        <v>8.3843380565104433E-4</v>
      </c>
      <c r="AX191" s="86">
        <f t="shared" si="119"/>
        <v>39.96</v>
      </c>
      <c r="AY191" s="86">
        <f t="shared" si="120"/>
        <v>70</v>
      </c>
      <c r="AZ191" s="87">
        <f t="shared" si="121"/>
        <v>30.04000000000001</v>
      </c>
      <c r="BA191" s="72">
        <f t="shared" si="122"/>
        <v>8.3843380565104433E-4</v>
      </c>
    </row>
    <row r="192" spans="1:53">
      <c r="A192" s="96" t="str">
        <f>previsi!A194</f>
        <v>WANDJI BOKO</v>
      </c>
      <c r="B192" s="86">
        <f>previsi!B194</f>
        <v>10.148638132295718</v>
      </c>
      <c r="C192" s="86">
        <f t="shared" si="123"/>
        <v>14</v>
      </c>
      <c r="D192" s="87">
        <f t="shared" si="96"/>
        <v>3.8513618677042825</v>
      </c>
      <c r="E192" s="72">
        <f>previsi!C194</f>
        <v>2.3793391781989095E-3</v>
      </c>
      <c r="F192" s="73">
        <f>previsi!D194</f>
        <v>8.8249027237354074</v>
      </c>
      <c r="G192" s="73">
        <f t="shared" si="124"/>
        <v>10.5</v>
      </c>
      <c r="H192" s="88">
        <f t="shared" si="97"/>
        <v>1.6750972762645926</v>
      </c>
      <c r="I192" s="74">
        <f t="shared" si="98"/>
        <v>2.3793391781989095E-3</v>
      </c>
      <c r="J192" s="86">
        <f>previsi!F194</f>
        <v>9.7073929961089487</v>
      </c>
      <c r="K192" s="86">
        <f t="shared" si="125"/>
        <v>7.5</v>
      </c>
      <c r="L192" s="87">
        <f t="shared" si="99"/>
        <v>-2.2073929961089487</v>
      </c>
      <c r="M192" s="72">
        <f t="shared" si="100"/>
        <v>2.3793391781989095E-3</v>
      </c>
      <c r="N192" s="73">
        <f>previsi!H194</f>
        <v>9.266147859922178</v>
      </c>
      <c r="O192" s="73">
        <f t="shared" si="87"/>
        <v>0</v>
      </c>
      <c r="P192" s="88">
        <f t="shared" si="101"/>
        <v>-9.266147859922178</v>
      </c>
      <c r="Q192" s="74">
        <f t="shared" si="102"/>
        <v>2.3793391781989095E-3</v>
      </c>
      <c r="R192" s="86">
        <f>previsi!J194</f>
        <v>9.266147859922178</v>
      </c>
      <c r="S192" s="86">
        <f t="shared" si="88"/>
        <v>0</v>
      </c>
      <c r="T192" s="87">
        <f t="shared" si="103"/>
        <v>-9.266147859922178</v>
      </c>
      <c r="U192" s="72">
        <f t="shared" si="104"/>
        <v>2.3793391781989095E-3</v>
      </c>
      <c r="V192" s="73">
        <f>previsi!L194</f>
        <v>9.266147859922178</v>
      </c>
      <c r="W192" s="73">
        <f t="shared" si="89"/>
        <v>0</v>
      </c>
      <c r="X192" s="88">
        <f t="shared" si="105"/>
        <v>-9.266147859922178</v>
      </c>
      <c r="Y192" s="74">
        <f t="shared" si="106"/>
        <v>2.3793391781989095E-3</v>
      </c>
      <c r="Z192" s="86">
        <f>previsi!N194</f>
        <v>9.7073929961089487</v>
      </c>
      <c r="AA192" s="86">
        <f t="shared" si="90"/>
        <v>0</v>
      </c>
      <c r="AB192" s="87">
        <f t="shared" si="107"/>
        <v>-9.7073929961089487</v>
      </c>
      <c r="AC192" s="72">
        <f t="shared" si="108"/>
        <v>2.3793391781989095E-3</v>
      </c>
      <c r="AD192" s="73">
        <f>previsi!P194</f>
        <v>9.7073929961089487</v>
      </c>
      <c r="AE192" s="73">
        <f t="shared" si="91"/>
        <v>0</v>
      </c>
      <c r="AF192" s="88">
        <f t="shared" si="109"/>
        <v>-9.7073929961089487</v>
      </c>
      <c r="AG192" s="74">
        <f t="shared" si="110"/>
        <v>2.3793391781989095E-3</v>
      </c>
      <c r="AH192" s="86">
        <f>previsi!R194</f>
        <v>8.8249027237354074</v>
      </c>
      <c r="AI192" s="86">
        <f t="shared" si="92"/>
        <v>0</v>
      </c>
      <c r="AJ192" s="87">
        <f t="shared" si="111"/>
        <v>-8.8249027237354074</v>
      </c>
      <c r="AK192" s="72">
        <f t="shared" si="112"/>
        <v>2.3793391781989095E-3</v>
      </c>
      <c r="AL192" s="73">
        <f>previsi!T194</f>
        <v>10.148638132295718</v>
      </c>
      <c r="AM192" s="73">
        <f t="shared" si="93"/>
        <v>0</v>
      </c>
      <c r="AN192" s="88">
        <f t="shared" si="113"/>
        <v>-10.148638132295718</v>
      </c>
      <c r="AO192" s="74">
        <f t="shared" si="114"/>
        <v>2.3793391781989095E-3</v>
      </c>
      <c r="AP192" s="86">
        <f>previsi!V194</f>
        <v>9.7073929961089487</v>
      </c>
      <c r="AQ192" s="86">
        <f t="shared" si="94"/>
        <v>0</v>
      </c>
      <c r="AR192" s="87">
        <f t="shared" si="115"/>
        <v>-9.7073929961089487</v>
      </c>
      <c r="AS192" s="72">
        <f t="shared" si="116"/>
        <v>2.3793391781989095E-3</v>
      </c>
      <c r="AT192" s="73">
        <f>previsi!X194</f>
        <v>8.8249027237354074</v>
      </c>
      <c r="AU192" s="73">
        <f t="shared" si="95"/>
        <v>0</v>
      </c>
      <c r="AV192" s="88">
        <f t="shared" si="117"/>
        <v>-8.8249027237354074</v>
      </c>
      <c r="AW192" s="74">
        <f t="shared" si="118"/>
        <v>2.3793391781989095E-3</v>
      </c>
      <c r="AX192" s="86">
        <f t="shared" si="119"/>
        <v>113.39999999999998</v>
      </c>
      <c r="AY192" s="86">
        <f t="shared" si="120"/>
        <v>32</v>
      </c>
      <c r="AZ192" s="87">
        <f t="shared" si="121"/>
        <v>-81.399999999999977</v>
      </c>
      <c r="BA192" s="72">
        <f t="shared" si="122"/>
        <v>2.3793391781989095E-3</v>
      </c>
    </row>
    <row r="193" spans="1:53">
      <c r="A193" s="96" t="str">
        <f>previsi!A195</f>
        <v>WATT SOURCE</v>
      </c>
      <c r="B193" s="86">
        <f>previsi!B195</f>
        <v>25.61322957198443</v>
      </c>
      <c r="C193" s="86">
        <f t="shared" si="123"/>
        <v>19</v>
      </c>
      <c r="D193" s="87">
        <f t="shared" si="96"/>
        <v>-6.6132295719844301</v>
      </c>
      <c r="E193" s="72">
        <f>previsi!C195</f>
        <v>6.004998878311533E-3</v>
      </c>
      <c r="F193" s="73">
        <f>previsi!D195</f>
        <v>22.27237354085603</v>
      </c>
      <c r="G193" s="73">
        <f t="shared" si="124"/>
        <v>13.5</v>
      </c>
      <c r="H193" s="88">
        <f t="shared" si="97"/>
        <v>-8.7723735408560302</v>
      </c>
      <c r="I193" s="74">
        <f t="shared" si="98"/>
        <v>6.004998878311533E-3</v>
      </c>
      <c r="J193" s="86">
        <f>previsi!F195</f>
        <v>24.499610894941629</v>
      </c>
      <c r="K193" s="86">
        <f t="shared" si="125"/>
        <v>14.5</v>
      </c>
      <c r="L193" s="87">
        <f t="shared" si="99"/>
        <v>-9.9996108949416289</v>
      </c>
      <c r="M193" s="72">
        <f t="shared" si="100"/>
        <v>6.004998878311533E-3</v>
      </c>
      <c r="N193" s="73">
        <f>previsi!H195</f>
        <v>23.385992217898828</v>
      </c>
      <c r="O193" s="73">
        <f t="shared" si="87"/>
        <v>0</v>
      </c>
      <c r="P193" s="88">
        <f t="shared" si="101"/>
        <v>-23.385992217898828</v>
      </c>
      <c r="Q193" s="74">
        <f t="shared" si="102"/>
        <v>6.004998878311533E-3</v>
      </c>
      <c r="R193" s="86">
        <f>previsi!J195</f>
        <v>23.385992217898828</v>
      </c>
      <c r="S193" s="86">
        <f t="shared" si="88"/>
        <v>0</v>
      </c>
      <c r="T193" s="87">
        <f t="shared" si="103"/>
        <v>-23.385992217898828</v>
      </c>
      <c r="U193" s="72">
        <f t="shared" si="104"/>
        <v>6.004998878311533E-3</v>
      </c>
      <c r="V193" s="73">
        <f>previsi!L195</f>
        <v>23.385992217898828</v>
      </c>
      <c r="W193" s="73">
        <f t="shared" si="89"/>
        <v>0</v>
      </c>
      <c r="X193" s="88">
        <f t="shared" si="105"/>
        <v>-23.385992217898828</v>
      </c>
      <c r="Y193" s="74">
        <f t="shared" si="106"/>
        <v>6.004998878311533E-3</v>
      </c>
      <c r="Z193" s="86">
        <f>previsi!N195</f>
        <v>24.499610894941629</v>
      </c>
      <c r="AA193" s="86">
        <f t="shared" si="90"/>
        <v>0</v>
      </c>
      <c r="AB193" s="87">
        <f t="shared" si="107"/>
        <v>-24.499610894941629</v>
      </c>
      <c r="AC193" s="72">
        <f t="shared" si="108"/>
        <v>6.004998878311533E-3</v>
      </c>
      <c r="AD193" s="73">
        <f>previsi!P195</f>
        <v>24.499610894941629</v>
      </c>
      <c r="AE193" s="73">
        <f t="shared" si="91"/>
        <v>0</v>
      </c>
      <c r="AF193" s="88">
        <f t="shared" si="109"/>
        <v>-24.499610894941629</v>
      </c>
      <c r="AG193" s="74">
        <f t="shared" si="110"/>
        <v>6.004998878311533E-3</v>
      </c>
      <c r="AH193" s="86">
        <f>previsi!R195</f>
        <v>22.27237354085603</v>
      </c>
      <c r="AI193" s="86">
        <f t="shared" si="92"/>
        <v>0</v>
      </c>
      <c r="AJ193" s="87">
        <f t="shared" si="111"/>
        <v>-22.27237354085603</v>
      </c>
      <c r="AK193" s="72">
        <f t="shared" si="112"/>
        <v>6.004998878311533E-3</v>
      </c>
      <c r="AL193" s="73">
        <f>previsi!T195</f>
        <v>25.61322957198443</v>
      </c>
      <c r="AM193" s="73">
        <f t="shared" si="93"/>
        <v>0</v>
      </c>
      <c r="AN193" s="88">
        <f t="shared" si="113"/>
        <v>-25.61322957198443</v>
      </c>
      <c r="AO193" s="74">
        <f t="shared" si="114"/>
        <v>6.004998878311533E-3</v>
      </c>
      <c r="AP193" s="86">
        <f>previsi!V195</f>
        <v>24.499610894941629</v>
      </c>
      <c r="AQ193" s="86">
        <f t="shared" si="94"/>
        <v>0</v>
      </c>
      <c r="AR193" s="87">
        <f t="shared" si="115"/>
        <v>-24.499610894941629</v>
      </c>
      <c r="AS193" s="72">
        <f t="shared" si="116"/>
        <v>6.004998878311533E-3</v>
      </c>
      <c r="AT193" s="73">
        <f>previsi!X195</f>
        <v>22.27237354085603</v>
      </c>
      <c r="AU193" s="73">
        <f t="shared" si="95"/>
        <v>0</v>
      </c>
      <c r="AV193" s="88">
        <f t="shared" si="117"/>
        <v>-22.27237354085603</v>
      </c>
      <c r="AW193" s="74">
        <f t="shared" si="118"/>
        <v>6.004998878311533E-3</v>
      </c>
      <c r="AX193" s="86">
        <f t="shared" si="119"/>
        <v>286.2</v>
      </c>
      <c r="AY193" s="86">
        <f t="shared" si="120"/>
        <v>47</v>
      </c>
      <c r="AZ193" s="87">
        <f t="shared" si="121"/>
        <v>-239.19999999999993</v>
      </c>
      <c r="BA193" s="72">
        <f t="shared" si="122"/>
        <v>6.004998878311533E-3</v>
      </c>
    </row>
    <row r="194" spans="1:53">
      <c r="A194" s="99" t="str">
        <f>previsi!A196</f>
        <v>YONTA JOSEPH DONALD</v>
      </c>
      <c r="B194" s="86">
        <f>previsi!B196</f>
        <v>46.393774319066139</v>
      </c>
      <c r="C194" s="86">
        <f t="shared" si="123"/>
        <v>12.75</v>
      </c>
      <c r="D194" s="87">
        <f t="shared" si="96"/>
        <v>-33.643774319066139</v>
      </c>
      <c r="E194" s="72">
        <f>previsi!C196</f>
        <v>1.0876979100337872E-2</v>
      </c>
      <c r="F194" s="73">
        <f>previsi!D196</f>
        <v>40.342412451361866</v>
      </c>
      <c r="G194" s="73">
        <f t="shared" si="124"/>
        <v>18.75</v>
      </c>
      <c r="H194" s="88">
        <f t="shared" si="97"/>
        <v>-21.592412451361866</v>
      </c>
      <c r="I194" s="74">
        <f t="shared" si="98"/>
        <v>1.0876979100337872E-2</v>
      </c>
      <c r="J194" s="86">
        <f>previsi!F196</f>
        <v>44.376653696498053</v>
      </c>
      <c r="K194" s="86">
        <f t="shared" si="125"/>
        <v>0</v>
      </c>
      <c r="L194" s="87">
        <f t="shared" si="99"/>
        <v>-44.376653696498053</v>
      </c>
      <c r="M194" s="72">
        <f t="shared" si="100"/>
        <v>1.0876979100337872E-2</v>
      </c>
      <c r="N194" s="73">
        <f>previsi!H196</f>
        <v>42.359533073929953</v>
      </c>
      <c r="O194" s="73">
        <f t="shared" si="87"/>
        <v>0</v>
      </c>
      <c r="P194" s="88">
        <f t="shared" si="101"/>
        <v>-42.359533073929953</v>
      </c>
      <c r="Q194" s="74">
        <f t="shared" si="102"/>
        <v>1.0876979100337872E-2</v>
      </c>
      <c r="R194" s="86">
        <f>previsi!J196</f>
        <v>42.359533073929953</v>
      </c>
      <c r="S194" s="86">
        <f t="shared" si="88"/>
        <v>0</v>
      </c>
      <c r="T194" s="87">
        <f t="shared" si="103"/>
        <v>-42.359533073929953</v>
      </c>
      <c r="U194" s="72">
        <f t="shared" si="104"/>
        <v>1.0876979100337872E-2</v>
      </c>
      <c r="V194" s="73">
        <f>previsi!L196</f>
        <v>42.359533073929953</v>
      </c>
      <c r="W194" s="73">
        <f t="shared" si="89"/>
        <v>0</v>
      </c>
      <c r="X194" s="88">
        <f t="shared" si="105"/>
        <v>-42.359533073929953</v>
      </c>
      <c r="Y194" s="74">
        <f t="shared" si="106"/>
        <v>1.0876979100337872E-2</v>
      </c>
      <c r="Z194" s="86">
        <f>previsi!N196</f>
        <v>44.376653696498053</v>
      </c>
      <c r="AA194" s="86">
        <f t="shared" si="90"/>
        <v>0</v>
      </c>
      <c r="AB194" s="87">
        <f t="shared" si="107"/>
        <v>-44.376653696498053</v>
      </c>
      <c r="AC194" s="72">
        <f t="shared" si="108"/>
        <v>1.0876979100337872E-2</v>
      </c>
      <c r="AD194" s="73">
        <f>previsi!P196</f>
        <v>44.376653696498053</v>
      </c>
      <c r="AE194" s="73">
        <f t="shared" si="91"/>
        <v>0</v>
      </c>
      <c r="AF194" s="88">
        <f t="shared" si="109"/>
        <v>-44.376653696498053</v>
      </c>
      <c r="AG194" s="74">
        <f t="shared" si="110"/>
        <v>1.0876979100337872E-2</v>
      </c>
      <c r="AH194" s="86">
        <f>previsi!R196</f>
        <v>40.342412451361866</v>
      </c>
      <c r="AI194" s="86">
        <f t="shared" si="92"/>
        <v>0</v>
      </c>
      <c r="AJ194" s="87">
        <f t="shared" si="111"/>
        <v>-40.342412451361866</v>
      </c>
      <c r="AK194" s="72">
        <f t="shared" si="112"/>
        <v>1.0876979100337872E-2</v>
      </c>
      <c r="AL194" s="73">
        <f>previsi!T196</f>
        <v>46.393774319066139</v>
      </c>
      <c r="AM194" s="73">
        <f t="shared" si="93"/>
        <v>0</v>
      </c>
      <c r="AN194" s="88">
        <f t="shared" si="113"/>
        <v>-46.393774319066139</v>
      </c>
      <c r="AO194" s="74">
        <f t="shared" si="114"/>
        <v>1.0876979100337872E-2</v>
      </c>
      <c r="AP194" s="86">
        <f>previsi!V196</f>
        <v>44.376653696498053</v>
      </c>
      <c r="AQ194" s="86">
        <f t="shared" si="94"/>
        <v>0</v>
      </c>
      <c r="AR194" s="87">
        <f t="shared" si="115"/>
        <v>-44.376653696498053</v>
      </c>
      <c r="AS194" s="72">
        <f t="shared" si="116"/>
        <v>1.0876979100337872E-2</v>
      </c>
      <c r="AT194" s="73">
        <f>previsi!X196</f>
        <v>40.342412451361866</v>
      </c>
      <c r="AU194" s="73">
        <f t="shared" si="95"/>
        <v>0</v>
      </c>
      <c r="AV194" s="88">
        <f t="shared" si="117"/>
        <v>-40.342412451361866</v>
      </c>
      <c r="AW194" s="74">
        <f t="shared" si="118"/>
        <v>1.0876979100337872E-2</v>
      </c>
      <c r="AX194" s="86">
        <f t="shared" si="119"/>
        <v>518.4</v>
      </c>
      <c r="AY194" s="86">
        <f t="shared" si="120"/>
        <v>31.5</v>
      </c>
      <c r="AZ194" s="87">
        <f t="shared" si="121"/>
        <v>-486.9</v>
      </c>
      <c r="BA194" s="72">
        <f t="shared" si="122"/>
        <v>1.0876979100337872E-2</v>
      </c>
    </row>
    <row r="195" spans="1:53">
      <c r="A195" s="90" t="str">
        <f>previsi!A197</f>
        <v>ZEUTSA MARTHURIN</v>
      </c>
      <c r="B195" s="86">
        <f>previsi!B197</f>
        <v>8.698832684824902</v>
      </c>
      <c r="C195" s="86">
        <f t="shared" si="123"/>
        <v>13.5</v>
      </c>
      <c r="D195" s="87">
        <f t="shared" si="96"/>
        <v>4.801167315175098</v>
      </c>
      <c r="E195" s="72">
        <f>previsi!C197</f>
        <v>2.039433581313351E-3</v>
      </c>
      <c r="F195" s="73">
        <f>previsi!D197</f>
        <v>7.56420233463035</v>
      </c>
      <c r="G195" s="73">
        <f t="shared" si="124"/>
        <v>5</v>
      </c>
      <c r="H195" s="88">
        <f t="shared" si="97"/>
        <v>-2.56420233463035</v>
      </c>
      <c r="I195" s="74">
        <f t="shared" si="98"/>
        <v>2.039433581313351E-3</v>
      </c>
      <c r="J195" s="86">
        <f>previsi!F197</f>
        <v>8.3206225680933841</v>
      </c>
      <c r="K195" s="86">
        <f t="shared" si="125"/>
        <v>17.5</v>
      </c>
      <c r="L195" s="87">
        <f t="shared" si="99"/>
        <v>9.1793774319066159</v>
      </c>
      <c r="M195" s="72">
        <f t="shared" si="100"/>
        <v>2.039433581313351E-3</v>
      </c>
      <c r="N195" s="73">
        <f>previsi!H197</f>
        <v>7.942412451361867</v>
      </c>
      <c r="O195" s="73">
        <f t="shared" si="87"/>
        <v>0</v>
      </c>
      <c r="P195" s="88">
        <f t="shared" si="101"/>
        <v>-7.942412451361867</v>
      </c>
      <c r="Q195" s="74">
        <f t="shared" si="102"/>
        <v>2.039433581313351E-3</v>
      </c>
      <c r="R195" s="86">
        <f>previsi!J197</f>
        <v>7.942412451361867</v>
      </c>
      <c r="S195" s="86">
        <f t="shared" si="88"/>
        <v>0</v>
      </c>
      <c r="T195" s="87">
        <f t="shared" si="103"/>
        <v>-7.942412451361867</v>
      </c>
      <c r="U195" s="72">
        <f t="shared" si="104"/>
        <v>2.039433581313351E-3</v>
      </c>
      <c r="V195" s="73">
        <f>previsi!L197</f>
        <v>7.942412451361867</v>
      </c>
      <c r="W195" s="73">
        <f t="shared" si="89"/>
        <v>0</v>
      </c>
      <c r="X195" s="88">
        <f t="shared" si="105"/>
        <v>-7.942412451361867</v>
      </c>
      <c r="Y195" s="74">
        <f t="shared" si="106"/>
        <v>2.039433581313351E-3</v>
      </c>
      <c r="Z195" s="86">
        <f>previsi!N197</f>
        <v>8.3206225680933841</v>
      </c>
      <c r="AA195" s="86">
        <f t="shared" si="90"/>
        <v>0</v>
      </c>
      <c r="AB195" s="87">
        <f t="shared" si="107"/>
        <v>-8.3206225680933841</v>
      </c>
      <c r="AC195" s="72">
        <f t="shared" si="108"/>
        <v>2.039433581313351E-3</v>
      </c>
      <c r="AD195" s="73">
        <f>previsi!P197</f>
        <v>8.3206225680933841</v>
      </c>
      <c r="AE195" s="73">
        <f t="shared" si="91"/>
        <v>0</v>
      </c>
      <c r="AF195" s="88">
        <f t="shared" si="109"/>
        <v>-8.3206225680933841</v>
      </c>
      <c r="AG195" s="74">
        <f t="shared" si="110"/>
        <v>2.039433581313351E-3</v>
      </c>
      <c r="AH195" s="86">
        <f>previsi!R197</f>
        <v>7.56420233463035</v>
      </c>
      <c r="AI195" s="86">
        <f t="shared" si="92"/>
        <v>0</v>
      </c>
      <c r="AJ195" s="87">
        <f t="shared" si="111"/>
        <v>-7.56420233463035</v>
      </c>
      <c r="AK195" s="72">
        <f t="shared" si="112"/>
        <v>2.039433581313351E-3</v>
      </c>
      <c r="AL195" s="73">
        <f>previsi!T197</f>
        <v>8.698832684824902</v>
      </c>
      <c r="AM195" s="73">
        <f t="shared" si="93"/>
        <v>0</v>
      </c>
      <c r="AN195" s="88">
        <f t="shared" si="113"/>
        <v>-8.698832684824902</v>
      </c>
      <c r="AO195" s="74">
        <f t="shared" si="114"/>
        <v>2.039433581313351E-3</v>
      </c>
      <c r="AP195" s="86">
        <f>previsi!V197</f>
        <v>8.3206225680933841</v>
      </c>
      <c r="AQ195" s="86">
        <f t="shared" si="94"/>
        <v>0</v>
      </c>
      <c r="AR195" s="87">
        <f t="shared" si="115"/>
        <v>-8.3206225680933841</v>
      </c>
      <c r="AS195" s="72">
        <f t="shared" si="116"/>
        <v>2.039433581313351E-3</v>
      </c>
      <c r="AT195" s="73">
        <f>previsi!X197</f>
        <v>7.56420233463035</v>
      </c>
      <c r="AU195" s="73">
        <f t="shared" si="95"/>
        <v>0</v>
      </c>
      <c r="AV195" s="88">
        <f t="shared" si="117"/>
        <v>-7.56420233463035</v>
      </c>
      <c r="AW195" s="74">
        <f t="shared" si="118"/>
        <v>2.039433581313351E-3</v>
      </c>
      <c r="AX195" s="86">
        <f t="shared" si="119"/>
        <v>97.2</v>
      </c>
      <c r="AY195" s="86">
        <f t="shared" si="120"/>
        <v>36</v>
      </c>
      <c r="AZ195" s="87">
        <f t="shared" si="121"/>
        <v>-61.199999999999989</v>
      </c>
      <c r="BA195" s="72">
        <f t="shared" si="122"/>
        <v>2.039433581313351E-3</v>
      </c>
    </row>
    <row r="196" spans="1:53">
      <c r="A196" s="96" t="str">
        <f>previsi!A198</f>
        <v>ZONTHATOUO DESIRE</v>
      </c>
      <c r="B196" s="86">
        <f>previsi!B198</f>
        <v>47.843579766536955</v>
      </c>
      <c r="C196" s="86">
        <f t="shared" si="123"/>
        <v>46.5</v>
      </c>
      <c r="D196" s="87">
        <f t="shared" si="96"/>
        <v>-1.3435797665369549</v>
      </c>
      <c r="E196" s="72">
        <f>previsi!C198</f>
        <v>1.121688469722343E-2</v>
      </c>
      <c r="F196" s="73">
        <f>previsi!D198</f>
        <v>41.60311284046692</v>
      </c>
      <c r="G196" s="73">
        <f t="shared" si="124"/>
        <v>40.5</v>
      </c>
      <c r="H196" s="88">
        <f t="shared" si="97"/>
        <v>-1.1031128404669204</v>
      </c>
      <c r="I196" s="74">
        <f t="shared" si="98"/>
        <v>1.121688469722343E-2</v>
      </c>
      <c r="J196" s="86">
        <f>previsi!F198</f>
        <v>45.763424124513612</v>
      </c>
      <c r="K196" s="86">
        <f t="shared" si="125"/>
        <v>9.9499999999999993</v>
      </c>
      <c r="L196" s="87">
        <f t="shared" si="99"/>
        <v>-35.813424124513617</v>
      </c>
      <c r="M196" s="72">
        <f t="shared" si="100"/>
        <v>1.121688469722343E-2</v>
      </c>
      <c r="N196" s="73">
        <f>previsi!H198</f>
        <v>43.683268482490263</v>
      </c>
      <c r="O196" s="73">
        <f t="shared" si="87"/>
        <v>0</v>
      </c>
      <c r="P196" s="88">
        <f t="shared" si="101"/>
        <v>-43.683268482490263</v>
      </c>
      <c r="Q196" s="74">
        <f t="shared" si="102"/>
        <v>1.121688469722343E-2</v>
      </c>
      <c r="R196" s="86">
        <f>previsi!J198</f>
        <v>43.683268482490263</v>
      </c>
      <c r="S196" s="86">
        <f t="shared" si="88"/>
        <v>0</v>
      </c>
      <c r="T196" s="87">
        <f t="shared" si="103"/>
        <v>-43.683268482490263</v>
      </c>
      <c r="U196" s="72">
        <f t="shared" si="104"/>
        <v>1.121688469722343E-2</v>
      </c>
      <c r="V196" s="73">
        <f>previsi!L198</f>
        <v>43.683268482490263</v>
      </c>
      <c r="W196" s="73">
        <f t="shared" si="89"/>
        <v>0</v>
      </c>
      <c r="X196" s="88">
        <f t="shared" si="105"/>
        <v>-43.683268482490263</v>
      </c>
      <c r="Y196" s="74">
        <f t="shared" si="106"/>
        <v>1.121688469722343E-2</v>
      </c>
      <c r="Z196" s="86">
        <f>previsi!N198</f>
        <v>45.763424124513612</v>
      </c>
      <c r="AA196" s="86">
        <f t="shared" si="90"/>
        <v>0</v>
      </c>
      <c r="AB196" s="87">
        <f t="shared" si="107"/>
        <v>-45.763424124513612</v>
      </c>
      <c r="AC196" s="72">
        <f t="shared" si="108"/>
        <v>1.121688469722343E-2</v>
      </c>
      <c r="AD196" s="73">
        <f>previsi!P198</f>
        <v>45.763424124513612</v>
      </c>
      <c r="AE196" s="73">
        <f t="shared" si="91"/>
        <v>0</v>
      </c>
      <c r="AF196" s="88">
        <f t="shared" si="109"/>
        <v>-45.763424124513612</v>
      </c>
      <c r="AG196" s="74">
        <f t="shared" si="110"/>
        <v>1.121688469722343E-2</v>
      </c>
      <c r="AH196" s="86">
        <f>previsi!R198</f>
        <v>41.60311284046692</v>
      </c>
      <c r="AI196" s="86">
        <f t="shared" si="92"/>
        <v>0</v>
      </c>
      <c r="AJ196" s="87">
        <f t="shared" si="111"/>
        <v>-41.60311284046692</v>
      </c>
      <c r="AK196" s="72">
        <f t="shared" si="112"/>
        <v>1.121688469722343E-2</v>
      </c>
      <c r="AL196" s="73">
        <f>previsi!T198</f>
        <v>47.843579766536955</v>
      </c>
      <c r="AM196" s="73">
        <f t="shared" si="93"/>
        <v>0</v>
      </c>
      <c r="AN196" s="88">
        <f t="shared" si="113"/>
        <v>-47.843579766536955</v>
      </c>
      <c r="AO196" s="74">
        <f t="shared" si="114"/>
        <v>1.121688469722343E-2</v>
      </c>
      <c r="AP196" s="86">
        <f>previsi!V198</f>
        <v>45.763424124513612</v>
      </c>
      <c r="AQ196" s="86">
        <f t="shared" si="94"/>
        <v>0</v>
      </c>
      <c r="AR196" s="87">
        <f t="shared" si="115"/>
        <v>-45.763424124513612</v>
      </c>
      <c r="AS196" s="72">
        <f t="shared" si="116"/>
        <v>1.121688469722343E-2</v>
      </c>
      <c r="AT196" s="73">
        <f>previsi!X198</f>
        <v>41.60311284046692</v>
      </c>
      <c r="AU196" s="73">
        <f t="shared" si="95"/>
        <v>0</v>
      </c>
      <c r="AV196" s="88">
        <f t="shared" si="117"/>
        <v>-41.60311284046692</v>
      </c>
      <c r="AW196" s="74">
        <f t="shared" si="118"/>
        <v>1.121688469722343E-2</v>
      </c>
      <c r="AX196" s="86">
        <f t="shared" si="119"/>
        <v>534.59999999999991</v>
      </c>
      <c r="AY196" s="86">
        <f t="shared" si="120"/>
        <v>96.95</v>
      </c>
      <c r="AZ196" s="87">
        <f t="shared" si="121"/>
        <v>-437.64999999999986</v>
      </c>
      <c r="BA196" s="72">
        <f t="shared" si="122"/>
        <v>1.121688469722343E-2</v>
      </c>
    </row>
    <row r="197" spans="1:53">
      <c r="A197" s="99" t="str">
        <f>previsi!A199</f>
        <v>MAT CONSTRUCTION</v>
      </c>
      <c r="B197" s="86">
        <f>previsi!B199</f>
        <v>98.253315175097256</v>
      </c>
      <c r="C197" s="86">
        <f t="shared" si="123"/>
        <v>0</v>
      </c>
      <c r="D197" s="87">
        <f t="shared" si="96"/>
        <v>-98.253315175097256</v>
      </c>
      <c r="E197" s="72">
        <f>previsi!C199</f>
        <v>2.3035402300934298E-2</v>
      </c>
      <c r="F197" s="73">
        <f>previsi!D199</f>
        <v>85.437665369649793</v>
      </c>
      <c r="G197" s="73">
        <f t="shared" si="124"/>
        <v>0</v>
      </c>
      <c r="H197" s="88">
        <f t="shared" si="97"/>
        <v>-85.437665369649793</v>
      </c>
      <c r="I197" s="74">
        <f t="shared" si="98"/>
        <v>2.3035402300934298E-2</v>
      </c>
      <c r="J197" s="86">
        <f>previsi!F199</f>
        <v>93.981431906614773</v>
      </c>
      <c r="K197" s="86">
        <f t="shared" si="125"/>
        <v>0</v>
      </c>
      <c r="L197" s="87">
        <f t="shared" si="99"/>
        <v>-93.981431906614773</v>
      </c>
      <c r="M197" s="72">
        <f t="shared" si="100"/>
        <v>2.3035402300934298E-2</v>
      </c>
      <c r="N197" s="73">
        <f>previsi!H199</f>
        <v>89.709548638132276</v>
      </c>
      <c r="O197" s="73">
        <f t="shared" si="87"/>
        <v>0</v>
      </c>
      <c r="P197" s="88">
        <f t="shared" si="101"/>
        <v>-89.709548638132276</v>
      </c>
      <c r="Q197" s="74">
        <f t="shared" si="102"/>
        <v>2.3035402300934298E-2</v>
      </c>
      <c r="R197" s="86">
        <f>previsi!J199</f>
        <v>89.709548638132276</v>
      </c>
      <c r="S197" s="86">
        <f t="shared" si="88"/>
        <v>0</v>
      </c>
      <c r="T197" s="87">
        <f t="shared" si="103"/>
        <v>-89.709548638132276</v>
      </c>
      <c r="U197" s="72">
        <f t="shared" si="104"/>
        <v>2.3035402300934298E-2</v>
      </c>
      <c r="V197" s="73">
        <f>previsi!L199</f>
        <v>89.709548638132276</v>
      </c>
      <c r="W197" s="73">
        <f t="shared" si="89"/>
        <v>0</v>
      </c>
      <c r="X197" s="88">
        <f t="shared" si="105"/>
        <v>-89.709548638132276</v>
      </c>
      <c r="Y197" s="74">
        <f t="shared" si="106"/>
        <v>2.3035402300934298E-2</v>
      </c>
      <c r="Z197" s="86">
        <f>previsi!N199</f>
        <v>93.981431906614773</v>
      </c>
      <c r="AA197" s="86">
        <f t="shared" si="90"/>
        <v>0</v>
      </c>
      <c r="AB197" s="87">
        <f t="shared" si="107"/>
        <v>-93.981431906614773</v>
      </c>
      <c r="AC197" s="72">
        <f t="shared" si="108"/>
        <v>2.3035402300934298E-2</v>
      </c>
      <c r="AD197" s="73">
        <f>previsi!P199</f>
        <v>93.981431906614773</v>
      </c>
      <c r="AE197" s="73">
        <f t="shared" si="91"/>
        <v>0</v>
      </c>
      <c r="AF197" s="88">
        <f t="shared" si="109"/>
        <v>-93.981431906614773</v>
      </c>
      <c r="AG197" s="74">
        <f t="shared" si="110"/>
        <v>2.3035402300934298E-2</v>
      </c>
      <c r="AH197" s="86">
        <f>previsi!R199</f>
        <v>85.437665369649793</v>
      </c>
      <c r="AI197" s="86">
        <f t="shared" si="92"/>
        <v>0</v>
      </c>
      <c r="AJ197" s="87">
        <f t="shared" si="111"/>
        <v>-85.437665369649793</v>
      </c>
      <c r="AK197" s="72">
        <f t="shared" si="112"/>
        <v>2.3035402300934298E-2</v>
      </c>
      <c r="AL197" s="73">
        <f>previsi!T199</f>
        <v>98.253315175097256</v>
      </c>
      <c r="AM197" s="73">
        <f t="shared" si="93"/>
        <v>0</v>
      </c>
      <c r="AN197" s="88">
        <f t="shared" si="113"/>
        <v>-98.253315175097256</v>
      </c>
      <c r="AO197" s="74">
        <f t="shared" si="114"/>
        <v>2.3035402300934298E-2</v>
      </c>
      <c r="AP197" s="86">
        <f>previsi!V199</f>
        <v>93.981431906614773</v>
      </c>
      <c r="AQ197" s="86">
        <f t="shared" si="94"/>
        <v>0</v>
      </c>
      <c r="AR197" s="87">
        <f t="shared" si="115"/>
        <v>-93.981431906614773</v>
      </c>
      <c r="AS197" s="72">
        <f t="shared" si="116"/>
        <v>2.3035402300934298E-2</v>
      </c>
      <c r="AT197" s="73">
        <f>previsi!X199</f>
        <v>85.437665369649793</v>
      </c>
      <c r="AU197" s="73">
        <f t="shared" si="95"/>
        <v>0</v>
      </c>
      <c r="AV197" s="88">
        <f t="shared" si="117"/>
        <v>-85.437665369649793</v>
      </c>
      <c r="AW197" s="74">
        <f t="shared" si="118"/>
        <v>2.3035402300934298E-2</v>
      </c>
      <c r="AX197" s="86">
        <f t="shared" si="119"/>
        <v>1097.8739999999998</v>
      </c>
      <c r="AY197" s="86">
        <f t="shared" si="120"/>
        <v>0</v>
      </c>
      <c r="AZ197" s="87">
        <f t="shared" si="121"/>
        <v>-1097.8739999999998</v>
      </c>
      <c r="BA197" s="72">
        <f t="shared" si="122"/>
        <v>2.3035402300934298E-2</v>
      </c>
    </row>
    <row r="198" spans="1:53" ht="15.75" thickBot="1">
      <c r="A198" s="103" t="str">
        <f>previsi!A200</f>
        <v>CLIENT DIVERS</v>
      </c>
      <c r="B198" s="86">
        <f>previsi!B200</f>
        <v>120.81712062256808</v>
      </c>
      <c r="C198" s="86">
        <f t="shared" si="123"/>
        <v>398.54999999999995</v>
      </c>
      <c r="D198" s="87">
        <f t="shared" si="96"/>
        <v>277.73287937743186</v>
      </c>
      <c r="E198" s="72">
        <f>previsi!C200</f>
        <v>2.8325466407129875E-2</v>
      </c>
      <c r="F198" s="73">
        <f>previsi!D200</f>
        <v>105.05836575875486</v>
      </c>
      <c r="G198" s="73">
        <f t="shared" si="124"/>
        <v>0</v>
      </c>
      <c r="H198" s="88">
        <f t="shared" si="97"/>
        <v>-105.05836575875486</v>
      </c>
      <c r="I198" s="74">
        <f t="shared" si="98"/>
        <v>2.8325466407129875E-2</v>
      </c>
      <c r="J198" s="86">
        <f>previsi!F200</f>
        <v>115.56420233463035</v>
      </c>
      <c r="K198" s="86">
        <f t="shared" si="125"/>
        <v>0</v>
      </c>
      <c r="L198" s="87">
        <f t="shared" si="99"/>
        <v>-115.56420233463035</v>
      </c>
      <c r="M198" s="72">
        <f t="shared" si="100"/>
        <v>2.8325466407129875E-2</v>
      </c>
      <c r="N198" s="73">
        <f>previsi!H200</f>
        <v>110.31128404669259</v>
      </c>
      <c r="O198" s="73">
        <f t="shared" si="87"/>
        <v>0</v>
      </c>
      <c r="P198" s="88">
        <f t="shared" si="101"/>
        <v>-110.31128404669259</v>
      </c>
      <c r="Q198" s="74">
        <f t="shared" si="102"/>
        <v>2.8325466407129875E-2</v>
      </c>
      <c r="R198" s="86">
        <f>previsi!J200</f>
        <v>110.31128404669259</v>
      </c>
      <c r="S198" s="86">
        <f t="shared" si="88"/>
        <v>0</v>
      </c>
      <c r="T198" s="87">
        <f t="shared" si="103"/>
        <v>-110.31128404669259</v>
      </c>
      <c r="U198" s="72">
        <f t="shared" si="104"/>
        <v>2.8325466407129875E-2</v>
      </c>
      <c r="V198" s="73">
        <f>previsi!L200</f>
        <v>110.31128404669259</v>
      </c>
      <c r="W198" s="73">
        <f t="shared" si="89"/>
        <v>0</v>
      </c>
      <c r="X198" s="88">
        <f t="shared" si="105"/>
        <v>-110.31128404669259</v>
      </c>
      <c r="Y198" s="74">
        <f t="shared" si="106"/>
        <v>2.8325466407129875E-2</v>
      </c>
      <c r="Z198" s="86">
        <f>previsi!N200</f>
        <v>115.56420233463035</v>
      </c>
      <c r="AA198" s="86">
        <f t="shared" si="90"/>
        <v>0</v>
      </c>
      <c r="AB198" s="87">
        <f t="shared" si="107"/>
        <v>-115.56420233463035</v>
      </c>
      <c r="AC198" s="72">
        <f t="shared" si="108"/>
        <v>2.8325466407129875E-2</v>
      </c>
      <c r="AD198" s="73">
        <f>previsi!P200</f>
        <v>115.56420233463035</v>
      </c>
      <c r="AE198" s="73">
        <f t="shared" si="91"/>
        <v>0</v>
      </c>
      <c r="AF198" s="88">
        <f t="shared" si="109"/>
        <v>-115.56420233463035</v>
      </c>
      <c r="AG198" s="74">
        <f t="shared" si="110"/>
        <v>2.8325466407129875E-2</v>
      </c>
      <c r="AH198" s="86">
        <f>previsi!R200</f>
        <v>105.05836575875486</v>
      </c>
      <c r="AI198" s="86">
        <f t="shared" si="92"/>
        <v>0</v>
      </c>
      <c r="AJ198" s="87">
        <f t="shared" si="111"/>
        <v>-105.05836575875486</v>
      </c>
      <c r="AK198" s="72">
        <f t="shared" si="112"/>
        <v>2.8325466407129875E-2</v>
      </c>
      <c r="AL198" s="73">
        <f>previsi!T200</f>
        <v>120.81712062256808</v>
      </c>
      <c r="AM198" s="73">
        <f t="shared" si="93"/>
        <v>0</v>
      </c>
      <c r="AN198" s="88">
        <f t="shared" si="113"/>
        <v>-120.81712062256808</v>
      </c>
      <c r="AO198" s="74">
        <f t="shared" si="114"/>
        <v>2.8325466407129875E-2</v>
      </c>
      <c r="AP198" s="86">
        <f>previsi!V200</f>
        <v>115.56420233463035</v>
      </c>
      <c r="AQ198" s="86">
        <f t="shared" si="94"/>
        <v>0</v>
      </c>
      <c r="AR198" s="87">
        <f t="shared" si="115"/>
        <v>-115.56420233463035</v>
      </c>
      <c r="AS198" s="72">
        <f t="shared" si="116"/>
        <v>2.8325466407129875E-2</v>
      </c>
      <c r="AT198" s="73">
        <f>previsi!X200</f>
        <v>105.05836575875486</v>
      </c>
      <c r="AU198" s="73">
        <f t="shared" si="95"/>
        <v>0</v>
      </c>
      <c r="AV198" s="88">
        <f t="shared" si="117"/>
        <v>-105.05836575875486</v>
      </c>
      <c r="AW198" s="74">
        <f t="shared" si="118"/>
        <v>2.8325466407129875E-2</v>
      </c>
      <c r="AX198" s="86">
        <f t="shared" si="119"/>
        <v>1350.0000000000002</v>
      </c>
      <c r="AY198" s="86">
        <f t="shared" si="120"/>
        <v>398.54999999999995</v>
      </c>
      <c r="AZ198" s="87">
        <f t="shared" si="121"/>
        <v>-951.45</v>
      </c>
      <c r="BA198" s="72">
        <f t="shared" si="122"/>
        <v>2.8325466407129875E-2</v>
      </c>
    </row>
    <row r="199" spans="1:53" ht="15.75" thickBot="1">
      <c r="A199" s="85" t="s">
        <v>201</v>
      </c>
      <c r="B199" s="76">
        <f>SUM(B10:B198)</f>
        <v>4265.3179610894922</v>
      </c>
      <c r="C199" s="78">
        <f>SUM(C10:C198)</f>
        <v>3808.45</v>
      </c>
      <c r="D199" s="78">
        <f t="shared" ref="D199:BA199" si="126">SUM(D10:D198)</f>
        <v>-456.86796108949358</v>
      </c>
      <c r="E199" s="77">
        <f t="shared" si="126"/>
        <v>1.0000000000000013</v>
      </c>
      <c r="F199" s="76">
        <f t="shared" si="126"/>
        <v>3708.9721400778212</v>
      </c>
      <c r="G199" s="78">
        <f t="shared" si="126"/>
        <v>3747.2499999999995</v>
      </c>
      <c r="H199" s="78">
        <f t="shared" si="126"/>
        <v>38.277859922179175</v>
      </c>
      <c r="I199" s="77">
        <f t="shared" si="126"/>
        <v>1.0000000000000013</v>
      </c>
      <c r="J199" s="76">
        <f t="shared" si="126"/>
        <v>4079.8693540856029</v>
      </c>
      <c r="K199" s="78">
        <f t="shared" si="126"/>
        <v>2201.8999999999996</v>
      </c>
      <c r="L199" s="78">
        <f t="shared" si="126"/>
        <v>-1877.9693540856031</v>
      </c>
      <c r="M199" s="77">
        <f t="shared" si="126"/>
        <v>1.0000000000000013</v>
      </c>
      <c r="N199" s="76">
        <f t="shared" si="126"/>
        <v>3894.4207470817105</v>
      </c>
      <c r="O199" s="78">
        <f t="shared" si="126"/>
        <v>0</v>
      </c>
      <c r="P199" s="78">
        <f t="shared" si="126"/>
        <v>-3894.4207470817105</v>
      </c>
      <c r="Q199" s="77">
        <f t="shared" si="126"/>
        <v>1.0000000000000013</v>
      </c>
      <c r="R199" s="76">
        <f t="shared" si="126"/>
        <v>3894.4207470817105</v>
      </c>
      <c r="S199" s="78">
        <f t="shared" si="126"/>
        <v>0</v>
      </c>
      <c r="T199" s="78">
        <f t="shared" si="126"/>
        <v>-3894.4207470817105</v>
      </c>
      <c r="U199" s="77">
        <f t="shared" si="126"/>
        <v>1.0000000000000013</v>
      </c>
      <c r="V199" s="76">
        <f t="shared" si="126"/>
        <v>3894.4207470817105</v>
      </c>
      <c r="W199" s="78">
        <f t="shared" si="126"/>
        <v>0</v>
      </c>
      <c r="X199" s="78">
        <f t="shared" si="126"/>
        <v>-3894.4207470817105</v>
      </c>
      <c r="Y199" s="77">
        <f t="shared" si="126"/>
        <v>1.0000000000000013</v>
      </c>
      <c r="Z199" s="76">
        <f t="shared" si="126"/>
        <v>4079.8693540856029</v>
      </c>
      <c r="AA199" s="78">
        <f t="shared" si="126"/>
        <v>0</v>
      </c>
      <c r="AB199" s="78">
        <f t="shared" si="126"/>
        <v>-4079.8693540856029</v>
      </c>
      <c r="AC199" s="77">
        <f t="shared" si="126"/>
        <v>1.0000000000000013</v>
      </c>
      <c r="AD199" s="76">
        <f t="shared" si="126"/>
        <v>4079.8693540856029</v>
      </c>
      <c r="AE199" s="78">
        <f t="shared" si="126"/>
        <v>0</v>
      </c>
      <c r="AF199" s="78">
        <f t="shared" si="126"/>
        <v>-4079.8693540856029</v>
      </c>
      <c r="AG199" s="77">
        <f t="shared" si="126"/>
        <v>1.0000000000000013</v>
      </c>
      <c r="AH199" s="76">
        <f t="shared" si="126"/>
        <v>3708.9721400778212</v>
      </c>
      <c r="AI199" s="78">
        <f t="shared" si="126"/>
        <v>0</v>
      </c>
      <c r="AJ199" s="78">
        <f t="shared" si="126"/>
        <v>-3708.9721400778212</v>
      </c>
      <c r="AK199" s="77">
        <f t="shared" si="126"/>
        <v>1.0000000000000013</v>
      </c>
      <c r="AL199" s="76">
        <f t="shared" si="126"/>
        <v>4265.3179610894922</v>
      </c>
      <c r="AM199" s="78">
        <f t="shared" si="126"/>
        <v>0</v>
      </c>
      <c r="AN199" s="78">
        <f t="shared" si="126"/>
        <v>-4265.3179610894922</v>
      </c>
      <c r="AO199" s="77">
        <f t="shared" si="126"/>
        <v>1.0000000000000013</v>
      </c>
      <c r="AP199" s="76">
        <f t="shared" si="126"/>
        <v>4079.8693540856029</v>
      </c>
      <c r="AQ199" s="78">
        <f t="shared" si="126"/>
        <v>0</v>
      </c>
      <c r="AR199" s="78">
        <f t="shared" si="126"/>
        <v>-4079.8693540856029</v>
      </c>
      <c r="AS199" s="77">
        <f t="shared" si="126"/>
        <v>1.0000000000000013</v>
      </c>
      <c r="AT199" s="76">
        <f t="shared" si="126"/>
        <v>3708.9721400778212</v>
      </c>
      <c r="AU199" s="78">
        <f t="shared" si="126"/>
        <v>0</v>
      </c>
      <c r="AV199" s="78">
        <f t="shared" si="126"/>
        <v>-3708.9721400778212</v>
      </c>
      <c r="AW199" s="77">
        <f t="shared" si="126"/>
        <v>1.0000000000000013</v>
      </c>
      <c r="AX199" s="76">
        <f t="shared" si="126"/>
        <v>47660.292000000001</v>
      </c>
      <c r="AY199" s="78">
        <f t="shared" si="126"/>
        <v>9757.6</v>
      </c>
      <c r="AZ199" s="78">
        <f t="shared" si="126"/>
        <v>-37902.69200000001</v>
      </c>
      <c r="BA199" s="89">
        <f t="shared" si="126"/>
        <v>1.0000000000000013</v>
      </c>
    </row>
    <row r="200" spans="1:53">
      <c r="A200" s="56" t="s">
        <v>263</v>
      </c>
      <c r="L200" s="56" t="s">
        <v>266</v>
      </c>
    </row>
    <row r="971" spans="2:7">
      <c r="B971" s="102">
        <v>43172</v>
      </c>
      <c r="G971" s="56">
        <v>700</v>
      </c>
    </row>
    <row r="972" spans="2:7">
      <c r="B972" s="102">
        <v>43173</v>
      </c>
      <c r="G972" s="56">
        <v>100</v>
      </c>
    </row>
    <row r="973" spans="2:7">
      <c r="B973" s="102">
        <v>43173</v>
      </c>
      <c r="G973" s="56">
        <v>100</v>
      </c>
    </row>
    <row r="974" spans="2:7">
      <c r="B974" s="102">
        <v>43173</v>
      </c>
      <c r="G974" s="56">
        <v>350</v>
      </c>
    </row>
    <row r="975" spans="2:7">
      <c r="B975" s="102">
        <v>43173</v>
      </c>
      <c r="G975" s="56">
        <v>130</v>
      </c>
    </row>
    <row r="976" spans="2:7">
      <c r="B976" s="102">
        <v>43173</v>
      </c>
      <c r="G976" s="56">
        <v>700</v>
      </c>
    </row>
    <row r="977" spans="2:7">
      <c r="B977" s="102">
        <v>43173</v>
      </c>
      <c r="G977" s="56">
        <v>100</v>
      </c>
    </row>
    <row r="978" spans="2:7">
      <c r="B978" s="102">
        <v>43173</v>
      </c>
      <c r="G978" s="56">
        <v>50</v>
      </c>
    </row>
    <row r="979" spans="2:7">
      <c r="B979" s="102">
        <v>43173</v>
      </c>
      <c r="G979" s="56">
        <v>100</v>
      </c>
    </row>
    <row r="980" spans="2:7">
      <c r="B980" s="102">
        <v>43173</v>
      </c>
      <c r="G980" s="56">
        <v>700</v>
      </c>
    </row>
    <row r="981" spans="2:7">
      <c r="B981" s="102">
        <v>43173</v>
      </c>
      <c r="G981" s="56">
        <v>250</v>
      </c>
    </row>
    <row r="982" spans="2:7">
      <c r="B982" s="102">
        <v>43173</v>
      </c>
      <c r="G982" s="56">
        <v>100</v>
      </c>
    </row>
    <row r="983" spans="2:7">
      <c r="B983" s="102">
        <v>43173</v>
      </c>
      <c r="G983" s="56">
        <v>350</v>
      </c>
    </row>
    <row r="984" spans="2:7">
      <c r="B984" s="102">
        <v>43173</v>
      </c>
      <c r="G984" s="56">
        <v>128</v>
      </c>
    </row>
    <row r="985" spans="2:7">
      <c r="B985" s="102">
        <v>43173</v>
      </c>
      <c r="G985" s="56">
        <v>400</v>
      </c>
    </row>
    <row r="986" spans="2:7">
      <c r="B986" s="102">
        <v>43173</v>
      </c>
      <c r="G986" s="56">
        <v>100</v>
      </c>
    </row>
    <row r="987" spans="2:7">
      <c r="B987" s="102">
        <v>43173</v>
      </c>
      <c r="G987" s="56">
        <v>120</v>
      </c>
    </row>
    <row r="988" spans="2:7">
      <c r="B988" s="102">
        <v>43173</v>
      </c>
      <c r="G988" s="56">
        <v>150</v>
      </c>
    </row>
  </sheetData>
  <sheetProtection insertHyperlinks="0"/>
  <mergeCells count="101">
    <mergeCell ref="AT5:AW5"/>
    <mergeCell ref="AT6:AW6"/>
    <mergeCell ref="AT7:AW7"/>
    <mergeCell ref="AX8:BA8"/>
    <mergeCell ref="AX5:BA5"/>
    <mergeCell ref="AX6:BA6"/>
    <mergeCell ref="AX7:BA7"/>
    <mergeCell ref="AP5:AS5"/>
    <mergeCell ref="AP6:AS6"/>
    <mergeCell ref="AP7:AS7"/>
    <mergeCell ref="AS8:AS9"/>
    <mergeCell ref="AH5:AK5"/>
    <mergeCell ref="AH6:AK6"/>
    <mergeCell ref="AH7:AK7"/>
    <mergeCell ref="AL5:AO5"/>
    <mergeCell ref="AL6:AO6"/>
    <mergeCell ref="AL7:AO7"/>
    <mergeCell ref="Z5:AC5"/>
    <mergeCell ref="Z6:AC6"/>
    <mergeCell ref="Z7:AC7"/>
    <mergeCell ref="AD5:AG5"/>
    <mergeCell ref="AD6:AG6"/>
    <mergeCell ref="AD7:AG7"/>
    <mergeCell ref="R5:U5"/>
    <mergeCell ref="R6:U6"/>
    <mergeCell ref="R7:U7"/>
    <mergeCell ref="V5:Y5"/>
    <mergeCell ref="V6:Y6"/>
    <mergeCell ref="V7:Y7"/>
    <mergeCell ref="J5:M5"/>
    <mergeCell ref="J6:M6"/>
    <mergeCell ref="J7:M7"/>
    <mergeCell ref="N5:Q5"/>
    <mergeCell ref="N6:Q6"/>
    <mergeCell ref="N7:Q7"/>
    <mergeCell ref="B6:E6"/>
    <mergeCell ref="B5:E5"/>
    <mergeCell ref="F5:I5"/>
    <mergeCell ref="F6:I6"/>
    <mergeCell ref="F7:I7"/>
    <mergeCell ref="AU8:AU9"/>
    <mergeCell ref="AV8:AV9"/>
    <mergeCell ref="AW8:AW9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AL4:AO4"/>
    <mergeCell ref="AP4:AS4"/>
    <mergeCell ref="B7:E7"/>
    <mergeCell ref="AN8:AN9"/>
    <mergeCell ref="AO8:AO9"/>
    <mergeCell ref="AQ8:AQ9"/>
    <mergeCell ref="AR8:AR9"/>
    <mergeCell ref="AI8:AI9"/>
    <mergeCell ref="AJ8:AJ9"/>
    <mergeCell ref="AK8:AK9"/>
    <mergeCell ref="AM8:AM9"/>
    <mergeCell ref="AA8:AA9"/>
    <mergeCell ref="AB8:AB9"/>
    <mergeCell ref="AC8:AC9"/>
    <mergeCell ref="AE8:AE9"/>
    <mergeCell ref="AF8:AF9"/>
    <mergeCell ref="S8:S9"/>
    <mergeCell ref="T8:T9"/>
    <mergeCell ref="R8:R9"/>
    <mergeCell ref="X8:X9"/>
    <mergeCell ref="V8:V9"/>
    <mergeCell ref="U8:U9"/>
    <mergeCell ref="W8:W9"/>
    <mergeCell ref="AG8:AG9"/>
    <mergeCell ref="Y8:Y9"/>
    <mergeCell ref="A6:A7"/>
    <mergeCell ref="AT8:AT9"/>
    <mergeCell ref="Z8:Z9"/>
    <mergeCell ref="AH8:AH9"/>
    <mergeCell ref="AD8:AD9"/>
    <mergeCell ref="C8:C9"/>
    <mergeCell ref="AL8:AL9"/>
    <mergeCell ref="AP8:AP9"/>
    <mergeCell ref="N8:N9"/>
    <mergeCell ref="M8:M9"/>
    <mergeCell ref="A8:A9"/>
    <mergeCell ref="B8:B9"/>
    <mergeCell ref="E8:E9"/>
    <mergeCell ref="F8:F9"/>
    <mergeCell ref="J8:J9"/>
    <mergeCell ref="D8:D9"/>
    <mergeCell ref="G8:G9"/>
    <mergeCell ref="H8:H9"/>
    <mergeCell ref="I8:I9"/>
    <mergeCell ref="K8:K9"/>
    <mergeCell ref="L8:L9"/>
    <mergeCell ref="O8:O9"/>
    <mergeCell ref="P8:P9"/>
    <mergeCell ref="Q8:Q9"/>
  </mergeCells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D988"/>
  <sheetViews>
    <sheetView zoomScale="73" zoomScaleNormal="73" workbookViewId="0">
      <pane ySplit="1" topLeftCell="A2" activePane="bottomLeft" state="frozen"/>
      <selection activeCell="C989" sqref="C989"/>
      <selection pane="bottomLeft" activeCell="P7" sqref="P7"/>
    </sheetView>
  </sheetViews>
  <sheetFormatPr baseColWidth="10" defaultRowHeight="15"/>
  <cols>
    <col min="1" max="1" width="47.7109375" style="1" customWidth="1"/>
    <col min="2" max="2" width="34.140625" style="1" customWidth="1"/>
    <col min="3" max="3" width="17.28515625" customWidth="1"/>
    <col min="5" max="5" width="12.140625" bestFit="1" customWidth="1"/>
  </cols>
  <sheetData>
    <row r="1" spans="1:10">
      <c r="A1" s="2" t="s">
        <v>183</v>
      </c>
      <c r="B1" s="2" t="s">
        <v>185</v>
      </c>
      <c r="C1" s="3" t="s">
        <v>200</v>
      </c>
      <c r="D1" s="3" t="s">
        <v>206</v>
      </c>
      <c r="E1" s="3" t="s">
        <v>216</v>
      </c>
      <c r="F1" s="3" t="s">
        <v>243</v>
      </c>
      <c r="G1" s="3" t="s">
        <v>244</v>
      </c>
      <c r="H1" s="3">
        <v>0</v>
      </c>
      <c r="I1" s="3" t="s">
        <v>252</v>
      </c>
      <c r="J1" s="3" t="s">
        <v>253</v>
      </c>
    </row>
    <row r="2" spans="1:10">
      <c r="A2" s="5" t="s">
        <v>254</v>
      </c>
      <c r="B2" s="6" t="s">
        <v>186</v>
      </c>
      <c r="C2" s="4" t="s">
        <v>238</v>
      </c>
      <c r="D2" s="4"/>
      <c r="E2" s="4">
        <v>6775</v>
      </c>
      <c r="F2" s="46">
        <f t="shared" ref="F2:F33" si="0">E2/20</f>
        <v>338.75</v>
      </c>
      <c r="G2" s="46">
        <f t="shared" ref="G2:G33" si="1">F2/12</f>
        <v>28.229166666666668</v>
      </c>
      <c r="H2" s="46">
        <f>G2*8%</f>
        <v>2.2583333333333333</v>
      </c>
      <c r="I2" s="46">
        <f>G2+H2</f>
        <v>30.487500000000001</v>
      </c>
      <c r="J2" s="36">
        <f>I2/I192</f>
        <v>7.6762013963321959E-3</v>
      </c>
    </row>
    <row r="3" spans="1:10">
      <c r="A3" s="5" t="s">
        <v>163</v>
      </c>
      <c r="B3" s="6" t="s">
        <v>187</v>
      </c>
      <c r="C3" s="4" t="s">
        <v>238</v>
      </c>
      <c r="D3" s="4"/>
      <c r="E3" s="4">
        <v>2990</v>
      </c>
      <c r="F3" s="46">
        <f t="shared" si="0"/>
        <v>149.5</v>
      </c>
      <c r="G3" s="46">
        <f t="shared" si="1"/>
        <v>12.458333333333334</v>
      </c>
      <c r="H3" s="46">
        <f t="shared" ref="H3:H66" si="2">G3*8%</f>
        <v>0.9966666666666667</v>
      </c>
      <c r="I3" s="46">
        <f t="shared" ref="I3:I66" si="3">G3+H3</f>
        <v>13.455</v>
      </c>
      <c r="J3" s="36">
        <f>I3/I192</f>
        <v>3.387725782292733E-3</v>
      </c>
    </row>
    <row r="4" spans="1:10">
      <c r="A4" s="5" t="s">
        <v>36</v>
      </c>
      <c r="B4" s="6" t="s">
        <v>187</v>
      </c>
      <c r="C4" s="4" t="s">
        <v>238</v>
      </c>
      <c r="D4" s="4"/>
      <c r="E4" s="4">
        <v>5300</v>
      </c>
      <c r="F4" s="46">
        <f t="shared" si="0"/>
        <v>265</v>
      </c>
      <c r="G4" s="46">
        <f t="shared" si="1"/>
        <v>22.083333333333332</v>
      </c>
      <c r="H4" s="46">
        <f t="shared" si="2"/>
        <v>1.7666666666666666</v>
      </c>
      <c r="I4" s="46">
        <f t="shared" si="3"/>
        <v>23.849999999999998</v>
      </c>
      <c r="J4" s="36">
        <f>I4/I192</f>
        <v>6.004998878311533E-3</v>
      </c>
    </row>
    <row r="5" spans="1:10">
      <c r="A5" s="8" t="s">
        <v>136</v>
      </c>
      <c r="B5" s="9" t="s">
        <v>189</v>
      </c>
      <c r="C5" s="10"/>
      <c r="D5" s="10"/>
      <c r="E5" s="10">
        <v>0</v>
      </c>
      <c r="F5" s="47">
        <f t="shared" si="0"/>
        <v>0</v>
      </c>
      <c r="G5" s="47">
        <f t="shared" si="1"/>
        <v>0</v>
      </c>
      <c r="H5" s="46">
        <f t="shared" si="2"/>
        <v>0</v>
      </c>
      <c r="I5" s="46">
        <f t="shared" si="3"/>
        <v>0</v>
      </c>
      <c r="J5" s="37">
        <f>I5/I192</f>
        <v>0</v>
      </c>
    </row>
    <row r="6" spans="1:10">
      <c r="A6" s="5" t="s">
        <v>125</v>
      </c>
      <c r="B6" s="6" t="s">
        <v>190</v>
      </c>
      <c r="C6" s="4" t="s">
        <v>238</v>
      </c>
      <c r="D6" s="4"/>
      <c r="E6" s="4">
        <v>7460</v>
      </c>
      <c r="F6" s="46">
        <f t="shared" si="0"/>
        <v>373</v>
      </c>
      <c r="G6" s="46">
        <f t="shared" si="1"/>
        <v>31.083333333333332</v>
      </c>
      <c r="H6" s="46">
        <f t="shared" si="2"/>
        <v>2.4866666666666668</v>
      </c>
      <c r="I6" s="46">
        <f t="shared" si="3"/>
        <v>33.57</v>
      </c>
      <c r="J6" s="36">
        <f>I6/I192</f>
        <v>8.4523191758875543E-3</v>
      </c>
    </row>
    <row r="7" spans="1:10">
      <c r="A7" s="5" t="s">
        <v>169</v>
      </c>
      <c r="B7" s="6" t="s">
        <v>191</v>
      </c>
      <c r="C7" s="4" t="s">
        <v>237</v>
      </c>
      <c r="D7" s="4"/>
      <c r="E7" s="4">
        <v>220</v>
      </c>
      <c r="F7" s="46">
        <f t="shared" si="0"/>
        <v>11</v>
      </c>
      <c r="G7" s="46">
        <f t="shared" si="1"/>
        <v>0.91666666666666663</v>
      </c>
      <c r="H7" s="46">
        <f t="shared" si="2"/>
        <v>7.3333333333333334E-2</v>
      </c>
      <c r="I7" s="46">
        <f t="shared" si="3"/>
        <v>0.99</v>
      </c>
      <c r="J7" s="36">
        <f>I7/I192</f>
        <v>2.4926410438274286E-4</v>
      </c>
    </row>
    <row r="8" spans="1:10">
      <c r="A8" s="5" t="s">
        <v>27</v>
      </c>
      <c r="B8" s="6" t="s">
        <v>192</v>
      </c>
      <c r="C8" s="4" t="s">
        <v>237</v>
      </c>
      <c r="D8" s="4"/>
      <c r="E8" s="4">
        <v>1810</v>
      </c>
      <c r="F8" s="46">
        <f t="shared" si="0"/>
        <v>90.5</v>
      </c>
      <c r="G8" s="46">
        <f t="shared" si="1"/>
        <v>7.541666666666667</v>
      </c>
      <c r="H8" s="46">
        <f t="shared" si="2"/>
        <v>0.60333333333333339</v>
      </c>
      <c r="I8" s="46">
        <f t="shared" si="3"/>
        <v>8.1449999999999996</v>
      </c>
      <c r="J8" s="36">
        <f>I8/I192</f>
        <v>2.0507637678762029E-3</v>
      </c>
    </row>
    <row r="9" spans="1:10">
      <c r="A9" s="5" t="s">
        <v>10</v>
      </c>
      <c r="B9" s="6" t="s">
        <v>191</v>
      </c>
      <c r="C9" s="4" t="s">
        <v>237</v>
      </c>
      <c r="D9" s="4"/>
      <c r="E9" s="4">
        <v>850</v>
      </c>
      <c r="F9" s="46">
        <f t="shared" si="0"/>
        <v>42.5</v>
      </c>
      <c r="G9" s="46">
        <f t="shared" si="1"/>
        <v>3.5416666666666665</v>
      </c>
      <c r="H9" s="46">
        <f t="shared" si="2"/>
        <v>0.28333333333333333</v>
      </c>
      <c r="I9" s="46">
        <f t="shared" si="3"/>
        <v>3.8249999999999997</v>
      </c>
      <c r="J9" s="36">
        <f>I9/I192</f>
        <v>9.6306585784241563E-4</v>
      </c>
    </row>
    <row r="10" spans="1:10">
      <c r="A10" s="5" t="s">
        <v>205</v>
      </c>
      <c r="B10" s="6" t="s">
        <v>193</v>
      </c>
      <c r="C10" s="4" t="s">
        <v>237</v>
      </c>
      <c r="D10" s="4"/>
      <c r="E10" s="4">
        <v>1570</v>
      </c>
      <c r="F10" s="46">
        <f t="shared" si="0"/>
        <v>78.5</v>
      </c>
      <c r="G10" s="46">
        <f t="shared" si="1"/>
        <v>6.541666666666667</v>
      </c>
      <c r="H10" s="46">
        <f t="shared" si="2"/>
        <v>0.52333333333333332</v>
      </c>
      <c r="I10" s="46">
        <f t="shared" si="3"/>
        <v>7.0650000000000004</v>
      </c>
      <c r="J10" s="36">
        <f>I10/I192</f>
        <v>1.7788392903677563E-3</v>
      </c>
    </row>
    <row r="11" spans="1:10">
      <c r="A11" s="5" t="s">
        <v>76</v>
      </c>
      <c r="B11" s="6" t="s">
        <v>194</v>
      </c>
      <c r="C11" s="4" t="s">
        <v>238</v>
      </c>
      <c r="D11" s="4"/>
      <c r="E11" s="4">
        <v>2000</v>
      </c>
      <c r="F11" s="46">
        <f t="shared" si="0"/>
        <v>100</v>
      </c>
      <c r="G11" s="46">
        <f t="shared" si="1"/>
        <v>8.3333333333333339</v>
      </c>
      <c r="H11" s="46">
        <f t="shared" si="2"/>
        <v>0.66666666666666674</v>
      </c>
      <c r="I11" s="46">
        <f t="shared" si="3"/>
        <v>9</v>
      </c>
      <c r="J11" s="36">
        <f>I11/I192</f>
        <v>2.26603731257039E-3</v>
      </c>
    </row>
    <row r="12" spans="1:10">
      <c r="A12" s="5" t="s">
        <v>233</v>
      </c>
      <c r="B12" s="6" t="s">
        <v>234</v>
      </c>
      <c r="C12" s="4" t="s">
        <v>238</v>
      </c>
      <c r="D12" s="4"/>
      <c r="E12" s="4">
        <v>1240</v>
      </c>
      <c r="F12" s="46">
        <f t="shared" si="0"/>
        <v>62</v>
      </c>
      <c r="G12" s="46">
        <f t="shared" si="1"/>
        <v>5.166666666666667</v>
      </c>
      <c r="H12" s="46">
        <f t="shared" si="2"/>
        <v>0.41333333333333339</v>
      </c>
      <c r="I12" s="46">
        <f t="shared" si="3"/>
        <v>5.58</v>
      </c>
      <c r="J12" s="36">
        <f>I12/I192</f>
        <v>1.4049431337936418E-3</v>
      </c>
    </row>
    <row r="13" spans="1:10">
      <c r="A13" s="5" t="s">
        <v>127</v>
      </c>
      <c r="B13" s="6" t="s">
        <v>195</v>
      </c>
      <c r="C13" s="4" t="s">
        <v>238</v>
      </c>
      <c r="D13" s="4"/>
      <c r="E13" s="4">
        <v>1950</v>
      </c>
      <c r="F13" s="46">
        <f t="shared" si="0"/>
        <v>97.5</v>
      </c>
      <c r="G13" s="46">
        <f t="shared" si="1"/>
        <v>8.125</v>
      </c>
      <c r="H13" s="46">
        <f t="shared" si="2"/>
        <v>0.65</v>
      </c>
      <c r="I13" s="46">
        <f t="shared" si="3"/>
        <v>8.7750000000000004</v>
      </c>
      <c r="J13" s="36">
        <f>I13/I192</f>
        <v>2.2093863797561304E-3</v>
      </c>
    </row>
    <row r="14" spans="1:10">
      <c r="A14" s="5" t="s">
        <v>177</v>
      </c>
      <c r="B14" s="6" t="s">
        <v>196</v>
      </c>
      <c r="C14" s="4" t="s">
        <v>237</v>
      </c>
      <c r="D14" s="4"/>
      <c r="E14" s="4">
        <v>8950</v>
      </c>
      <c r="F14" s="46">
        <f t="shared" si="0"/>
        <v>447.5</v>
      </c>
      <c r="G14" s="46">
        <f t="shared" si="1"/>
        <v>37.291666666666664</v>
      </c>
      <c r="H14" s="46">
        <f t="shared" si="2"/>
        <v>2.9833333333333334</v>
      </c>
      <c r="I14" s="46">
        <f t="shared" si="3"/>
        <v>40.274999999999999</v>
      </c>
      <c r="J14" s="36">
        <f>I14/I192</f>
        <v>1.0140516973752494E-2</v>
      </c>
    </row>
    <row r="15" spans="1:10">
      <c r="A15" s="5" t="s">
        <v>95</v>
      </c>
      <c r="B15" s="6" t="s">
        <v>197</v>
      </c>
      <c r="C15" s="4" t="s">
        <v>237</v>
      </c>
      <c r="D15" s="4"/>
      <c r="E15" s="4">
        <v>480</v>
      </c>
      <c r="F15" s="46">
        <f t="shared" si="0"/>
        <v>24</v>
      </c>
      <c r="G15" s="46">
        <f t="shared" si="1"/>
        <v>2</v>
      </c>
      <c r="H15" s="46">
        <f t="shared" si="2"/>
        <v>0.16</v>
      </c>
      <c r="I15" s="46">
        <f t="shared" si="3"/>
        <v>2.16</v>
      </c>
      <c r="J15" s="36">
        <f>I15/I192</f>
        <v>5.4384895501689357E-4</v>
      </c>
    </row>
    <row r="16" spans="1:10">
      <c r="A16" s="8" t="s">
        <v>69</v>
      </c>
      <c r="B16" s="9"/>
      <c r="C16" s="10"/>
      <c r="D16" s="10"/>
      <c r="E16" s="10">
        <v>0</v>
      </c>
      <c r="F16" s="47">
        <f t="shared" si="0"/>
        <v>0</v>
      </c>
      <c r="G16" s="47">
        <f t="shared" si="1"/>
        <v>0</v>
      </c>
      <c r="H16" s="46">
        <f t="shared" si="2"/>
        <v>0</v>
      </c>
      <c r="I16" s="46">
        <f t="shared" si="3"/>
        <v>0</v>
      </c>
      <c r="J16" s="37">
        <f>I16/I192</f>
        <v>0</v>
      </c>
    </row>
    <row r="17" spans="1:11">
      <c r="A17" s="5" t="s">
        <v>65</v>
      </c>
      <c r="B17" s="6" t="s">
        <v>198</v>
      </c>
      <c r="C17" s="4" t="s">
        <v>238</v>
      </c>
      <c r="D17" s="4"/>
      <c r="E17" s="4">
        <v>400</v>
      </c>
      <c r="F17" s="46">
        <f t="shared" si="0"/>
        <v>20</v>
      </c>
      <c r="G17" s="46">
        <f t="shared" si="1"/>
        <v>1.6666666666666667</v>
      </c>
      <c r="H17" s="46">
        <f t="shared" si="2"/>
        <v>0.13333333333333333</v>
      </c>
      <c r="I17" s="46">
        <f t="shared" si="3"/>
        <v>1.8</v>
      </c>
      <c r="J17" s="36">
        <f>I17/I192</f>
        <v>4.5320746251407799E-4</v>
      </c>
    </row>
    <row r="18" spans="1:11">
      <c r="A18" s="19" t="s">
        <v>176</v>
      </c>
      <c r="B18" s="20" t="s">
        <v>199</v>
      </c>
      <c r="C18" s="21" t="s">
        <v>238</v>
      </c>
      <c r="D18" s="21"/>
      <c r="E18" s="21">
        <v>7660</v>
      </c>
      <c r="F18" s="48">
        <f t="shared" si="0"/>
        <v>383</v>
      </c>
      <c r="G18" s="48">
        <f>F18/12</f>
        <v>31.916666666666668</v>
      </c>
      <c r="H18" s="46">
        <f t="shared" si="2"/>
        <v>2.5533333333333337</v>
      </c>
      <c r="I18" s="46">
        <f t="shared" si="3"/>
        <v>34.47</v>
      </c>
      <c r="J18" s="38">
        <f>I18/I192</f>
        <v>8.6789229071445925E-3</v>
      </c>
      <c r="K18" s="16" t="s">
        <v>235</v>
      </c>
    </row>
    <row r="19" spans="1:11">
      <c r="A19" s="5" t="s">
        <v>58</v>
      </c>
      <c r="B19" s="6"/>
      <c r="C19" s="4" t="s">
        <v>238</v>
      </c>
      <c r="D19" s="4"/>
      <c r="E19" s="4">
        <v>1170</v>
      </c>
      <c r="F19" s="46">
        <f t="shared" si="0"/>
        <v>58.5</v>
      </c>
      <c r="G19" s="46">
        <f t="shared" si="1"/>
        <v>4.875</v>
      </c>
      <c r="H19" s="46">
        <f t="shared" si="2"/>
        <v>0.39</v>
      </c>
      <c r="I19" s="46">
        <f t="shared" si="3"/>
        <v>5.2649999999999997</v>
      </c>
      <c r="J19" s="36">
        <f>I19/I192</f>
        <v>1.325631827853678E-3</v>
      </c>
    </row>
    <row r="20" spans="1:11">
      <c r="A20" s="5" t="s">
        <v>97</v>
      </c>
      <c r="B20" s="6" t="s">
        <v>191</v>
      </c>
      <c r="C20" s="4" t="s">
        <v>239</v>
      </c>
      <c r="D20" s="4"/>
      <c r="E20" s="4">
        <v>540</v>
      </c>
      <c r="F20" s="46">
        <f t="shared" si="0"/>
        <v>27</v>
      </c>
      <c r="G20" s="46">
        <f t="shared" si="1"/>
        <v>2.25</v>
      </c>
      <c r="H20" s="46">
        <f t="shared" si="2"/>
        <v>0.18</v>
      </c>
      <c r="I20" s="46">
        <f t="shared" si="3"/>
        <v>2.4300000000000002</v>
      </c>
      <c r="J20" s="36">
        <f>I20/I192</f>
        <v>6.1183007439400534E-4</v>
      </c>
    </row>
    <row r="21" spans="1:11">
      <c r="A21" s="5" t="s">
        <v>178</v>
      </c>
      <c r="B21" s="6"/>
      <c r="C21" s="4" t="s">
        <v>238</v>
      </c>
      <c r="D21" s="4"/>
      <c r="E21" s="4">
        <v>1860</v>
      </c>
      <c r="F21" s="46">
        <f t="shared" si="0"/>
        <v>93</v>
      </c>
      <c r="G21" s="46">
        <f t="shared" si="1"/>
        <v>7.75</v>
      </c>
      <c r="H21" s="46">
        <f t="shared" si="2"/>
        <v>0.62</v>
      </c>
      <c r="I21" s="46">
        <f t="shared" si="3"/>
        <v>8.3699999999999992</v>
      </c>
      <c r="J21" s="36">
        <f>I21/I192</f>
        <v>2.1074147006904624E-3</v>
      </c>
    </row>
    <row r="22" spans="1:11">
      <c r="A22" s="5" t="s">
        <v>182</v>
      </c>
      <c r="B22" s="6" t="s">
        <v>197</v>
      </c>
      <c r="C22" s="4" t="s">
        <v>237</v>
      </c>
      <c r="D22" s="4"/>
      <c r="E22" s="4">
        <v>2150</v>
      </c>
      <c r="F22" s="46">
        <f t="shared" si="0"/>
        <v>107.5</v>
      </c>
      <c r="G22" s="46">
        <f t="shared" si="1"/>
        <v>8.9583333333333339</v>
      </c>
      <c r="H22" s="46">
        <f t="shared" si="2"/>
        <v>0.71666666666666667</v>
      </c>
      <c r="I22" s="46">
        <f t="shared" si="3"/>
        <v>9.6750000000000007</v>
      </c>
      <c r="J22" s="36">
        <f>I22/I192</f>
        <v>2.4359901110131694E-3</v>
      </c>
    </row>
    <row r="23" spans="1:11">
      <c r="A23" s="5" t="s">
        <v>110</v>
      </c>
      <c r="B23" s="6" t="s">
        <v>187</v>
      </c>
      <c r="C23" s="4" t="s">
        <v>237</v>
      </c>
      <c r="D23" s="4"/>
      <c r="E23" s="4">
        <v>2425</v>
      </c>
      <c r="F23" s="46">
        <f t="shared" si="0"/>
        <v>121.25</v>
      </c>
      <c r="G23" s="46">
        <f t="shared" si="1"/>
        <v>10.104166666666666</v>
      </c>
      <c r="H23" s="46">
        <f t="shared" si="2"/>
        <v>0.80833333333333335</v>
      </c>
      <c r="I23" s="46">
        <f t="shared" si="3"/>
        <v>10.9125</v>
      </c>
      <c r="J23" s="36">
        <f>I23/I192</f>
        <v>2.7475702414915975E-3</v>
      </c>
      <c r="K23" t="s">
        <v>240</v>
      </c>
    </row>
    <row r="24" spans="1:11">
      <c r="A24" s="5" t="s">
        <v>130</v>
      </c>
      <c r="B24" s="6" t="s">
        <v>191</v>
      </c>
      <c r="C24" s="4" t="s">
        <v>237</v>
      </c>
      <c r="D24" s="4"/>
      <c r="E24" s="4">
        <v>2800</v>
      </c>
      <c r="F24" s="46">
        <f t="shared" si="0"/>
        <v>140</v>
      </c>
      <c r="G24" s="46">
        <f t="shared" si="1"/>
        <v>11.666666666666666</v>
      </c>
      <c r="H24" s="46">
        <f t="shared" si="2"/>
        <v>0.93333333333333335</v>
      </c>
      <c r="I24" s="46">
        <f t="shared" si="3"/>
        <v>12.6</v>
      </c>
      <c r="J24" s="36">
        <f>I24/I192</f>
        <v>3.172452237598546E-3</v>
      </c>
    </row>
    <row r="25" spans="1:11">
      <c r="A25" s="8" t="s">
        <v>104</v>
      </c>
      <c r="B25" s="9"/>
      <c r="C25" s="10"/>
      <c r="D25" s="10"/>
      <c r="E25" s="10">
        <v>0</v>
      </c>
      <c r="F25" s="47">
        <f t="shared" si="0"/>
        <v>0</v>
      </c>
      <c r="G25" s="47">
        <f t="shared" si="1"/>
        <v>0</v>
      </c>
      <c r="H25" s="46">
        <f t="shared" si="2"/>
        <v>0</v>
      </c>
      <c r="I25" s="46">
        <f t="shared" si="3"/>
        <v>0</v>
      </c>
      <c r="J25" s="37">
        <f>I25/I192</f>
        <v>0</v>
      </c>
    </row>
    <row r="26" spans="1:11">
      <c r="A26" s="5" t="s">
        <v>42</v>
      </c>
      <c r="B26" s="6" t="s">
        <v>217</v>
      </c>
      <c r="C26" s="4" t="s">
        <v>238</v>
      </c>
      <c r="D26" s="4"/>
      <c r="E26" s="4">
        <v>6900</v>
      </c>
      <c r="F26" s="46">
        <f t="shared" si="0"/>
        <v>345</v>
      </c>
      <c r="G26" s="46">
        <f t="shared" si="1"/>
        <v>28.75</v>
      </c>
      <c r="H26" s="46">
        <f t="shared" si="2"/>
        <v>2.3000000000000003</v>
      </c>
      <c r="I26" s="46">
        <f t="shared" si="3"/>
        <v>31.05</v>
      </c>
      <c r="J26" s="36">
        <f>I26/I192</f>
        <v>7.8178287283678458E-3</v>
      </c>
    </row>
    <row r="27" spans="1:11">
      <c r="A27" s="29" t="s">
        <v>63</v>
      </c>
      <c r="B27" s="30" t="s">
        <v>209</v>
      </c>
      <c r="C27" s="31" t="s">
        <v>238</v>
      </c>
      <c r="D27" s="31"/>
      <c r="E27" s="31">
        <v>30646</v>
      </c>
      <c r="F27" s="49">
        <f t="shared" si="0"/>
        <v>1532.3</v>
      </c>
      <c r="G27" s="49">
        <f t="shared" si="1"/>
        <v>127.69166666666666</v>
      </c>
      <c r="H27" s="46">
        <f t="shared" si="2"/>
        <v>10.215333333333334</v>
      </c>
      <c r="I27" s="46">
        <f t="shared" si="3"/>
        <v>137.90699999999998</v>
      </c>
      <c r="J27" s="39">
        <f>I27/I192</f>
        <v>3.4722489740516081E-2</v>
      </c>
      <c r="K27" s="33">
        <v>2</v>
      </c>
    </row>
    <row r="28" spans="1:11">
      <c r="A28" s="5" t="s">
        <v>120</v>
      </c>
      <c r="B28" s="6" t="s">
        <v>208</v>
      </c>
      <c r="C28" s="4" t="s">
        <v>238</v>
      </c>
      <c r="D28" s="4"/>
      <c r="E28" s="4">
        <v>1200</v>
      </c>
      <c r="F28" s="46">
        <f t="shared" si="0"/>
        <v>60</v>
      </c>
      <c r="G28" s="46">
        <f t="shared" si="1"/>
        <v>5</v>
      </c>
      <c r="H28" s="46">
        <f t="shared" si="2"/>
        <v>0.4</v>
      </c>
      <c r="I28" s="46">
        <f t="shared" si="3"/>
        <v>5.4</v>
      </c>
      <c r="J28" s="36">
        <f>I28/I192</f>
        <v>1.359622387542234E-3</v>
      </c>
    </row>
    <row r="29" spans="1:11">
      <c r="A29" s="8" t="s">
        <v>128</v>
      </c>
      <c r="B29" s="9"/>
      <c r="C29" s="10"/>
      <c r="D29" s="10"/>
      <c r="E29" s="10">
        <v>0</v>
      </c>
      <c r="F29" s="47">
        <f t="shared" si="0"/>
        <v>0</v>
      </c>
      <c r="G29" s="47">
        <f t="shared" si="1"/>
        <v>0</v>
      </c>
      <c r="H29" s="46">
        <f t="shared" si="2"/>
        <v>0</v>
      </c>
      <c r="I29" s="46">
        <f t="shared" si="3"/>
        <v>0</v>
      </c>
      <c r="J29" s="37">
        <f>I29/I192</f>
        <v>0</v>
      </c>
    </row>
    <row r="30" spans="1:11">
      <c r="A30" s="19" t="s">
        <v>90</v>
      </c>
      <c r="B30" s="20" t="s">
        <v>188</v>
      </c>
      <c r="C30" s="21" t="s">
        <v>238</v>
      </c>
      <c r="D30" s="21"/>
      <c r="E30" s="21">
        <v>14900</v>
      </c>
      <c r="F30" s="48">
        <f t="shared" si="0"/>
        <v>745</v>
      </c>
      <c r="G30" s="48">
        <f t="shared" si="1"/>
        <v>62.083333333333336</v>
      </c>
      <c r="H30" s="46">
        <f t="shared" si="2"/>
        <v>4.9666666666666668</v>
      </c>
      <c r="I30" s="46">
        <f t="shared" si="3"/>
        <v>67.05</v>
      </c>
      <c r="J30" s="38">
        <f>I30/I192</f>
        <v>1.6881977978649404E-2</v>
      </c>
    </row>
    <row r="31" spans="1:11">
      <c r="A31" s="5" t="s">
        <v>241</v>
      </c>
      <c r="B31" s="6" t="s">
        <v>218</v>
      </c>
      <c r="C31" s="4" t="s">
        <v>238</v>
      </c>
      <c r="D31" s="4"/>
      <c r="E31" s="4">
        <v>560</v>
      </c>
      <c r="F31" s="46">
        <f t="shared" si="0"/>
        <v>28</v>
      </c>
      <c r="G31" s="46">
        <f t="shared" si="1"/>
        <v>2.3333333333333335</v>
      </c>
      <c r="H31" s="46">
        <f t="shared" si="2"/>
        <v>0.18666666666666668</v>
      </c>
      <c r="I31" s="46">
        <f t="shared" si="3"/>
        <v>2.52</v>
      </c>
      <c r="J31" s="36">
        <f>I31/I192</f>
        <v>6.3449044751970915E-4</v>
      </c>
    </row>
    <row r="32" spans="1:11">
      <c r="A32" s="5" t="s">
        <v>64</v>
      </c>
      <c r="B32" s="6" t="s">
        <v>219</v>
      </c>
      <c r="C32" s="4" t="s">
        <v>238</v>
      </c>
      <c r="D32" s="4"/>
      <c r="E32" s="4">
        <v>5050</v>
      </c>
      <c r="F32" s="46">
        <f t="shared" si="0"/>
        <v>252.5</v>
      </c>
      <c r="G32" s="46">
        <f t="shared" si="1"/>
        <v>21.041666666666668</v>
      </c>
      <c r="H32" s="46">
        <f t="shared" si="2"/>
        <v>1.6833333333333336</v>
      </c>
      <c r="I32" s="46">
        <f t="shared" si="3"/>
        <v>22.725000000000001</v>
      </c>
      <c r="J32" s="36">
        <f>I32/I192</f>
        <v>5.7217442142402349E-3</v>
      </c>
    </row>
    <row r="33" spans="1:10">
      <c r="A33" s="5" t="s">
        <v>126</v>
      </c>
      <c r="B33" s="6" t="s">
        <v>220</v>
      </c>
      <c r="C33" s="4" t="s">
        <v>238</v>
      </c>
      <c r="D33" s="4"/>
      <c r="E33" s="4">
        <v>2470</v>
      </c>
      <c r="F33" s="46">
        <f t="shared" si="0"/>
        <v>123.5</v>
      </c>
      <c r="G33" s="46">
        <f t="shared" si="1"/>
        <v>10.291666666666666</v>
      </c>
      <c r="H33" s="46">
        <f t="shared" si="2"/>
        <v>0.82333333333333325</v>
      </c>
      <c r="I33" s="46">
        <f t="shared" si="3"/>
        <v>11.114999999999998</v>
      </c>
      <c r="J33" s="36">
        <f>I33/I192</f>
        <v>2.7985560810244313E-3</v>
      </c>
    </row>
    <row r="34" spans="1:10">
      <c r="A34" s="5" t="s">
        <v>115</v>
      </c>
      <c r="B34" s="6" t="s">
        <v>225</v>
      </c>
      <c r="C34" s="4" t="s">
        <v>237</v>
      </c>
      <c r="D34" s="4"/>
      <c r="E34" s="4">
        <v>500</v>
      </c>
      <c r="F34" s="46">
        <f t="shared" ref="F34:F65" si="4">E34/20</f>
        <v>25</v>
      </c>
      <c r="G34" s="46">
        <f t="shared" ref="G34:G65" si="5">F34/12</f>
        <v>2.0833333333333335</v>
      </c>
      <c r="H34" s="46">
        <f t="shared" si="2"/>
        <v>0.16666666666666669</v>
      </c>
      <c r="I34" s="46">
        <f t="shared" si="3"/>
        <v>2.25</v>
      </c>
      <c r="J34" s="36">
        <f>I34/I192</f>
        <v>5.6650932814259749E-4</v>
      </c>
    </row>
    <row r="35" spans="1:10">
      <c r="A35" s="5" t="s">
        <v>150</v>
      </c>
      <c r="B35" s="6" t="s">
        <v>190</v>
      </c>
      <c r="C35" s="4" t="s">
        <v>238</v>
      </c>
      <c r="D35" s="4"/>
      <c r="E35" s="4">
        <v>705</v>
      </c>
      <c r="F35" s="46">
        <f t="shared" si="4"/>
        <v>35.25</v>
      </c>
      <c r="G35" s="46">
        <f t="shared" si="5"/>
        <v>2.9375</v>
      </c>
      <c r="H35" s="46">
        <f t="shared" si="2"/>
        <v>0.23500000000000001</v>
      </c>
      <c r="I35" s="46">
        <f t="shared" si="3"/>
        <v>3.1724999999999999</v>
      </c>
      <c r="J35" s="36">
        <f>I35/I192</f>
        <v>7.9877815268106244E-4</v>
      </c>
    </row>
    <row r="36" spans="1:10">
      <c r="A36" s="19" t="s">
        <v>75</v>
      </c>
      <c r="B36" s="20" t="s">
        <v>188</v>
      </c>
      <c r="C36" s="21" t="s">
        <v>238</v>
      </c>
      <c r="D36" s="21"/>
      <c r="E36" s="21">
        <v>14200</v>
      </c>
      <c r="F36" s="48">
        <f t="shared" si="4"/>
        <v>710</v>
      </c>
      <c r="G36" s="48">
        <f t="shared" si="5"/>
        <v>59.166666666666664</v>
      </c>
      <c r="H36" s="46">
        <f t="shared" si="2"/>
        <v>4.7333333333333334</v>
      </c>
      <c r="I36" s="46">
        <f t="shared" si="3"/>
        <v>63.9</v>
      </c>
      <c r="J36" s="38">
        <f>I36/I192</f>
        <v>1.6088864919249768E-2</v>
      </c>
    </row>
    <row r="37" spans="1:10">
      <c r="A37" s="5" t="s">
        <v>129</v>
      </c>
      <c r="B37" s="6" t="s">
        <v>221</v>
      </c>
      <c r="C37" s="4" t="s">
        <v>237</v>
      </c>
      <c r="D37" s="4"/>
      <c r="E37" s="4">
        <v>350</v>
      </c>
      <c r="F37" s="46">
        <f t="shared" si="4"/>
        <v>17.5</v>
      </c>
      <c r="G37" s="46">
        <f t="shared" si="5"/>
        <v>1.4583333333333333</v>
      </c>
      <c r="H37" s="46">
        <f t="shared" si="2"/>
        <v>0.11666666666666667</v>
      </c>
      <c r="I37" s="46">
        <f t="shared" si="3"/>
        <v>1.575</v>
      </c>
      <c r="J37" s="36">
        <f>I37/I192</f>
        <v>3.9655652969981824E-4</v>
      </c>
    </row>
    <row r="38" spans="1:10">
      <c r="A38" s="5" t="s">
        <v>147</v>
      </c>
      <c r="B38" s="6" t="s">
        <v>190</v>
      </c>
      <c r="C38" s="4" t="s">
        <v>237</v>
      </c>
      <c r="D38" s="4"/>
      <c r="E38" s="4">
        <v>1120</v>
      </c>
      <c r="F38" s="46">
        <f t="shared" si="4"/>
        <v>56</v>
      </c>
      <c r="G38" s="46">
        <f t="shared" si="5"/>
        <v>4.666666666666667</v>
      </c>
      <c r="H38" s="46">
        <f t="shared" si="2"/>
        <v>0.37333333333333335</v>
      </c>
      <c r="I38" s="46">
        <f t="shared" si="3"/>
        <v>5.04</v>
      </c>
      <c r="J38" s="36">
        <f>I38/I192</f>
        <v>1.2689808950394183E-3</v>
      </c>
    </row>
    <row r="39" spans="1:10">
      <c r="A39" s="5" t="s">
        <v>180</v>
      </c>
      <c r="B39" s="6" t="s">
        <v>190</v>
      </c>
      <c r="C39" s="4" t="s">
        <v>238</v>
      </c>
      <c r="D39" s="4"/>
      <c r="E39" s="4">
        <v>490</v>
      </c>
      <c r="F39" s="46">
        <f t="shared" si="4"/>
        <v>24.5</v>
      </c>
      <c r="G39" s="46">
        <f t="shared" si="5"/>
        <v>2.0416666666666665</v>
      </c>
      <c r="H39" s="46">
        <f t="shared" si="2"/>
        <v>0.16333333333333333</v>
      </c>
      <c r="I39" s="46">
        <f t="shared" si="3"/>
        <v>2.2050000000000001</v>
      </c>
      <c r="J39" s="36">
        <f>I39/I192</f>
        <v>5.5517914157974559E-4</v>
      </c>
    </row>
    <row r="40" spans="1:10">
      <c r="A40" s="5" t="s">
        <v>62</v>
      </c>
      <c r="B40" s="6" t="s">
        <v>191</v>
      </c>
      <c r="C40" s="4" t="s">
        <v>238</v>
      </c>
      <c r="D40" s="4"/>
      <c r="E40" s="4">
        <v>5800</v>
      </c>
      <c r="F40" s="46">
        <f t="shared" si="4"/>
        <v>290</v>
      </c>
      <c r="G40" s="46">
        <f t="shared" si="5"/>
        <v>24.166666666666668</v>
      </c>
      <c r="H40" s="46">
        <f t="shared" si="2"/>
        <v>1.9333333333333336</v>
      </c>
      <c r="I40" s="46">
        <f t="shared" si="3"/>
        <v>26.1</v>
      </c>
      <c r="J40" s="36">
        <f>I40/I192</f>
        <v>6.5715082064541309E-3</v>
      </c>
    </row>
    <row r="41" spans="1:10">
      <c r="A41" s="5" t="s">
        <v>173</v>
      </c>
      <c r="B41" s="6" t="s">
        <v>222</v>
      </c>
      <c r="C41" s="4" t="s">
        <v>238</v>
      </c>
      <c r="D41" s="4"/>
      <c r="E41" s="4">
        <v>2000</v>
      </c>
      <c r="F41" s="46">
        <f t="shared" si="4"/>
        <v>100</v>
      </c>
      <c r="G41" s="46">
        <f t="shared" si="5"/>
        <v>8.3333333333333339</v>
      </c>
      <c r="H41" s="46">
        <f t="shared" si="2"/>
        <v>0.66666666666666674</v>
      </c>
      <c r="I41" s="46">
        <f t="shared" si="3"/>
        <v>9</v>
      </c>
      <c r="J41" s="36">
        <f>I41/I192</f>
        <v>2.26603731257039E-3</v>
      </c>
    </row>
    <row r="42" spans="1:10">
      <c r="A42" s="5" t="s">
        <v>46</v>
      </c>
      <c r="B42" s="6" t="s">
        <v>199</v>
      </c>
      <c r="C42" s="4" t="s">
        <v>238</v>
      </c>
      <c r="D42" s="4"/>
      <c r="E42" s="4">
        <v>3120</v>
      </c>
      <c r="F42" s="46">
        <f t="shared" si="4"/>
        <v>156</v>
      </c>
      <c r="G42" s="46">
        <f t="shared" si="5"/>
        <v>13</v>
      </c>
      <c r="H42" s="46">
        <f t="shared" si="2"/>
        <v>1.04</v>
      </c>
      <c r="I42" s="46">
        <f t="shared" si="3"/>
        <v>14.04</v>
      </c>
      <c r="J42" s="36">
        <f>I42/I192</f>
        <v>3.5350182076098083E-3</v>
      </c>
    </row>
    <row r="43" spans="1:10">
      <c r="A43" s="5" t="s">
        <v>156</v>
      </c>
      <c r="B43" s="6" t="s">
        <v>223</v>
      </c>
      <c r="C43" s="4" t="s">
        <v>237</v>
      </c>
      <c r="D43" s="4"/>
      <c r="E43" s="4">
        <v>6600</v>
      </c>
      <c r="F43" s="46">
        <f t="shared" si="4"/>
        <v>330</v>
      </c>
      <c r="G43" s="46">
        <f t="shared" si="5"/>
        <v>27.5</v>
      </c>
      <c r="H43" s="46">
        <f t="shared" si="2"/>
        <v>2.2000000000000002</v>
      </c>
      <c r="I43" s="46">
        <f t="shared" si="3"/>
        <v>29.7</v>
      </c>
      <c r="J43" s="36">
        <f>I43/I192</f>
        <v>7.4779231314822869E-3</v>
      </c>
    </row>
    <row r="44" spans="1:10">
      <c r="A44" s="26" t="s">
        <v>123</v>
      </c>
      <c r="B44" s="27" t="s">
        <v>224</v>
      </c>
      <c r="C44" s="28" t="s">
        <v>238</v>
      </c>
      <c r="D44" s="28"/>
      <c r="E44" s="28">
        <v>19500</v>
      </c>
      <c r="F44" s="50">
        <f t="shared" si="4"/>
        <v>975</v>
      </c>
      <c r="G44" s="50">
        <f t="shared" si="5"/>
        <v>81.25</v>
      </c>
      <c r="H44" s="46">
        <f t="shared" si="2"/>
        <v>6.5</v>
      </c>
      <c r="I44" s="46">
        <f t="shared" si="3"/>
        <v>87.75</v>
      </c>
      <c r="J44" s="40">
        <f>I44/I192</f>
        <v>2.2093863797561304E-2</v>
      </c>
    </row>
    <row r="45" spans="1:10">
      <c r="A45" s="5" t="s">
        <v>49</v>
      </c>
      <c r="B45" s="6" t="s">
        <v>188</v>
      </c>
      <c r="C45" s="4" t="s">
        <v>238</v>
      </c>
      <c r="D45" s="4"/>
      <c r="E45" s="4">
        <v>4460</v>
      </c>
      <c r="F45" s="46">
        <f t="shared" si="4"/>
        <v>223</v>
      </c>
      <c r="G45" s="46">
        <f t="shared" si="5"/>
        <v>18.583333333333332</v>
      </c>
      <c r="H45" s="46">
        <f t="shared" si="2"/>
        <v>1.4866666666666666</v>
      </c>
      <c r="I45" s="46">
        <f t="shared" si="3"/>
        <v>20.07</v>
      </c>
      <c r="J45" s="36">
        <f>I45/I192</f>
        <v>5.0532632070319694E-3</v>
      </c>
    </row>
    <row r="46" spans="1:10">
      <c r="A46" s="19" t="s">
        <v>60</v>
      </c>
      <c r="B46" s="20" t="s">
        <v>187</v>
      </c>
      <c r="C46" s="21" t="s">
        <v>237</v>
      </c>
      <c r="D46" s="21"/>
      <c r="E46" s="21">
        <v>16750</v>
      </c>
      <c r="F46" s="48">
        <f t="shared" si="4"/>
        <v>837.5</v>
      </c>
      <c r="G46" s="48">
        <f t="shared" si="5"/>
        <v>69.791666666666671</v>
      </c>
      <c r="H46" s="46">
        <f t="shared" si="2"/>
        <v>5.5833333333333339</v>
      </c>
      <c r="I46" s="46">
        <f t="shared" si="3"/>
        <v>75.375</v>
      </c>
      <c r="J46" s="38">
        <f>I46/I192</f>
        <v>1.8978062492777014E-2</v>
      </c>
    </row>
    <row r="47" spans="1:10">
      <c r="A47" s="5" t="s">
        <v>9</v>
      </c>
      <c r="B47" s="6" t="s">
        <v>208</v>
      </c>
      <c r="C47" s="4" t="s">
        <v>238</v>
      </c>
      <c r="D47" s="4"/>
      <c r="E47" s="4">
        <v>1000</v>
      </c>
      <c r="F47" s="46">
        <f t="shared" si="4"/>
        <v>50</v>
      </c>
      <c r="G47" s="46">
        <f t="shared" si="5"/>
        <v>4.166666666666667</v>
      </c>
      <c r="H47" s="46">
        <f t="shared" si="2"/>
        <v>0.33333333333333337</v>
      </c>
      <c r="I47" s="46">
        <f t="shared" si="3"/>
        <v>4.5</v>
      </c>
      <c r="J47" s="36">
        <f>I47/I192</f>
        <v>1.133018656285195E-3</v>
      </c>
    </row>
    <row r="48" spans="1:10">
      <c r="A48" s="5" t="s">
        <v>112</v>
      </c>
      <c r="B48" s="6" t="s">
        <v>208</v>
      </c>
      <c r="C48" s="4" t="s">
        <v>238</v>
      </c>
      <c r="D48" s="4"/>
      <c r="E48" s="4">
        <v>1150</v>
      </c>
      <c r="F48" s="46">
        <f t="shared" si="4"/>
        <v>57.5</v>
      </c>
      <c r="G48" s="46">
        <f t="shared" si="5"/>
        <v>4.791666666666667</v>
      </c>
      <c r="H48" s="46">
        <f t="shared" si="2"/>
        <v>0.38333333333333336</v>
      </c>
      <c r="I48" s="46">
        <f t="shared" si="3"/>
        <v>5.1750000000000007</v>
      </c>
      <c r="J48" s="36">
        <f>I48/I192</f>
        <v>1.3029714547279744E-3</v>
      </c>
    </row>
    <row r="49" spans="1:10">
      <c r="A49" s="5" t="s">
        <v>131</v>
      </c>
      <c r="B49" s="6" t="s">
        <v>188</v>
      </c>
      <c r="C49" s="4" t="s">
        <v>238</v>
      </c>
      <c r="D49" s="4"/>
      <c r="E49" s="4">
        <v>5280</v>
      </c>
      <c r="F49" s="46">
        <f t="shared" si="4"/>
        <v>264</v>
      </c>
      <c r="G49" s="46">
        <f t="shared" si="5"/>
        <v>22</v>
      </c>
      <c r="H49" s="46">
        <f t="shared" si="2"/>
        <v>1.76</v>
      </c>
      <c r="I49" s="46">
        <f t="shared" si="3"/>
        <v>23.76</v>
      </c>
      <c r="J49" s="36">
        <f>I49/I192</f>
        <v>5.98233850518583E-3</v>
      </c>
    </row>
    <row r="50" spans="1:10">
      <c r="A50" s="5" t="s">
        <v>113</v>
      </c>
      <c r="B50" s="6" t="s">
        <v>208</v>
      </c>
      <c r="C50" s="4" t="s">
        <v>238</v>
      </c>
      <c r="D50" s="4"/>
      <c r="E50" s="4">
        <v>3790</v>
      </c>
      <c r="F50" s="46">
        <f t="shared" si="4"/>
        <v>189.5</v>
      </c>
      <c r="G50" s="46">
        <f t="shared" si="5"/>
        <v>15.791666666666666</v>
      </c>
      <c r="H50" s="46">
        <f t="shared" si="2"/>
        <v>1.2633333333333334</v>
      </c>
      <c r="I50" s="46">
        <f t="shared" si="3"/>
        <v>17.055</v>
      </c>
      <c r="J50" s="36">
        <f>I50/I192</f>
        <v>4.2941407073208886E-3</v>
      </c>
    </row>
    <row r="51" spans="1:10">
      <c r="A51" s="5" t="s">
        <v>172</v>
      </c>
      <c r="B51" s="6" t="s">
        <v>188</v>
      </c>
      <c r="C51" s="4" t="s">
        <v>238</v>
      </c>
      <c r="D51" s="4"/>
      <c r="E51" s="4">
        <v>7000</v>
      </c>
      <c r="F51" s="46">
        <f t="shared" si="4"/>
        <v>350</v>
      </c>
      <c r="G51" s="46">
        <f t="shared" si="5"/>
        <v>29.166666666666668</v>
      </c>
      <c r="H51" s="46">
        <f t="shared" si="2"/>
        <v>2.3333333333333335</v>
      </c>
      <c r="I51" s="46">
        <f t="shared" si="3"/>
        <v>31.5</v>
      </c>
      <c r="J51" s="36">
        <f>I51/I192</f>
        <v>7.931130593996364E-3</v>
      </c>
    </row>
    <row r="52" spans="1:10">
      <c r="A52" s="5" t="s">
        <v>165</v>
      </c>
      <c r="B52" s="6" t="s">
        <v>190</v>
      </c>
      <c r="C52" s="4" t="s">
        <v>237</v>
      </c>
      <c r="D52" s="4"/>
      <c r="E52" s="4">
        <v>4780</v>
      </c>
      <c r="F52" s="46">
        <f t="shared" si="4"/>
        <v>239</v>
      </c>
      <c r="G52" s="46">
        <f t="shared" si="5"/>
        <v>19.916666666666668</v>
      </c>
      <c r="H52" s="46">
        <f t="shared" si="2"/>
        <v>1.5933333333333335</v>
      </c>
      <c r="I52" s="46">
        <f t="shared" si="3"/>
        <v>21.51</v>
      </c>
      <c r="J52" s="36">
        <f>I52/I192</f>
        <v>5.4158291770432321E-3</v>
      </c>
    </row>
    <row r="53" spans="1:10">
      <c r="A53" s="5" t="s">
        <v>45</v>
      </c>
      <c r="B53" s="6" t="s">
        <v>209</v>
      </c>
      <c r="C53" s="4" t="s">
        <v>238</v>
      </c>
      <c r="D53" s="4"/>
      <c r="E53" s="4">
        <v>5900</v>
      </c>
      <c r="F53" s="46">
        <f t="shared" si="4"/>
        <v>295</v>
      </c>
      <c r="G53" s="46">
        <f t="shared" si="5"/>
        <v>24.583333333333332</v>
      </c>
      <c r="H53" s="46">
        <f t="shared" si="2"/>
        <v>1.9666666666666666</v>
      </c>
      <c r="I53" s="46">
        <f t="shared" si="3"/>
        <v>26.549999999999997</v>
      </c>
      <c r="J53" s="36">
        <f>I53/I192</f>
        <v>6.68481007208265E-3</v>
      </c>
    </row>
    <row r="54" spans="1:10">
      <c r="A54" s="5" t="s">
        <v>98</v>
      </c>
      <c r="B54" s="6" t="s">
        <v>186</v>
      </c>
      <c r="C54" s="4" t="s">
        <v>238</v>
      </c>
      <c r="D54" s="4"/>
      <c r="E54" s="4">
        <v>2175</v>
      </c>
      <c r="F54" s="46">
        <f t="shared" si="4"/>
        <v>108.75</v>
      </c>
      <c r="G54" s="46">
        <f t="shared" si="5"/>
        <v>9.0625</v>
      </c>
      <c r="H54" s="46">
        <f t="shared" si="2"/>
        <v>0.72499999999999998</v>
      </c>
      <c r="I54" s="46">
        <f t="shared" si="3"/>
        <v>9.7874999999999996</v>
      </c>
      <c r="J54" s="36">
        <f>I54/I192</f>
        <v>2.464315577420299E-3</v>
      </c>
    </row>
    <row r="55" spans="1:10">
      <c r="A55" s="5" t="s">
        <v>13</v>
      </c>
      <c r="B55" s="6" t="s">
        <v>225</v>
      </c>
      <c r="C55" s="4" t="s">
        <v>238</v>
      </c>
      <c r="D55" s="4"/>
      <c r="E55" s="4">
        <v>4000</v>
      </c>
      <c r="F55" s="46">
        <f t="shared" si="4"/>
        <v>200</v>
      </c>
      <c r="G55" s="46">
        <f t="shared" si="5"/>
        <v>16.666666666666668</v>
      </c>
      <c r="H55" s="46">
        <f t="shared" si="2"/>
        <v>1.3333333333333335</v>
      </c>
      <c r="I55" s="46">
        <f t="shared" si="3"/>
        <v>18</v>
      </c>
      <c r="J55" s="36">
        <f>I55/I192</f>
        <v>4.5320746251407799E-3</v>
      </c>
    </row>
    <row r="56" spans="1:10">
      <c r="A56" s="5" t="s">
        <v>33</v>
      </c>
      <c r="B56" s="6" t="s">
        <v>226</v>
      </c>
      <c r="C56" s="4" t="s">
        <v>238</v>
      </c>
      <c r="D56" s="4"/>
      <c r="E56" s="4">
        <v>4200</v>
      </c>
      <c r="F56" s="46">
        <f t="shared" si="4"/>
        <v>210</v>
      </c>
      <c r="G56" s="46">
        <f t="shared" si="5"/>
        <v>17.5</v>
      </c>
      <c r="H56" s="46">
        <f t="shared" si="2"/>
        <v>1.4000000000000001</v>
      </c>
      <c r="I56" s="46">
        <f t="shared" si="3"/>
        <v>18.899999999999999</v>
      </c>
      <c r="J56" s="36">
        <f>I56/I192</f>
        <v>4.7586783563978189E-3</v>
      </c>
    </row>
    <row r="57" spans="1:10">
      <c r="A57" s="5" t="s">
        <v>155</v>
      </c>
      <c r="B57" s="6" t="s">
        <v>188</v>
      </c>
      <c r="C57" s="4" t="s">
        <v>238</v>
      </c>
      <c r="D57" s="4"/>
      <c r="E57" s="4">
        <v>6560</v>
      </c>
      <c r="F57" s="46">
        <f t="shared" si="4"/>
        <v>328</v>
      </c>
      <c r="G57" s="46">
        <f t="shared" si="5"/>
        <v>27.333333333333332</v>
      </c>
      <c r="H57" s="46">
        <f t="shared" si="2"/>
        <v>2.1866666666666665</v>
      </c>
      <c r="I57" s="46">
        <f t="shared" si="3"/>
        <v>29.52</v>
      </c>
      <c r="J57" s="36">
        <f>I57/I192</f>
        <v>7.4326023852308793E-3</v>
      </c>
    </row>
    <row r="58" spans="1:10">
      <c r="A58" s="5" t="s">
        <v>89</v>
      </c>
      <c r="B58" s="6" t="s">
        <v>227</v>
      </c>
      <c r="C58" s="4" t="s">
        <v>237</v>
      </c>
      <c r="D58" s="4"/>
      <c r="E58" s="4">
        <v>4700</v>
      </c>
      <c r="F58" s="46">
        <f t="shared" si="4"/>
        <v>235</v>
      </c>
      <c r="G58" s="46">
        <f t="shared" si="5"/>
        <v>19.583333333333332</v>
      </c>
      <c r="H58" s="46">
        <f t="shared" si="2"/>
        <v>1.5666666666666667</v>
      </c>
      <c r="I58" s="46">
        <f t="shared" si="3"/>
        <v>21.15</v>
      </c>
      <c r="J58" s="36">
        <f>I58/I192</f>
        <v>5.325187684540416E-3</v>
      </c>
    </row>
    <row r="59" spans="1:10">
      <c r="A59" s="5" t="s">
        <v>154</v>
      </c>
      <c r="B59" s="6" t="s">
        <v>191</v>
      </c>
      <c r="C59" s="4" t="s">
        <v>237</v>
      </c>
      <c r="D59" s="4"/>
      <c r="E59" s="4">
        <v>1480</v>
      </c>
      <c r="F59" s="46">
        <f t="shared" si="4"/>
        <v>74</v>
      </c>
      <c r="G59" s="46">
        <f t="shared" si="5"/>
        <v>6.166666666666667</v>
      </c>
      <c r="H59" s="46">
        <f t="shared" si="2"/>
        <v>0.49333333333333335</v>
      </c>
      <c r="I59" s="46">
        <f t="shared" si="3"/>
        <v>6.66</v>
      </c>
      <c r="J59" s="36">
        <f>I59/I192</f>
        <v>1.6768676113020887E-3</v>
      </c>
    </row>
    <row r="60" spans="1:10">
      <c r="A60" s="5" t="s">
        <v>15</v>
      </c>
      <c r="B60" s="6" t="s">
        <v>187</v>
      </c>
      <c r="C60" s="4" t="s">
        <v>237</v>
      </c>
      <c r="D60" s="4"/>
      <c r="E60" s="4">
        <v>600</v>
      </c>
      <c r="F60" s="46">
        <f t="shared" si="4"/>
        <v>30</v>
      </c>
      <c r="G60" s="46">
        <f t="shared" si="5"/>
        <v>2.5</v>
      </c>
      <c r="H60" s="46">
        <f t="shared" si="2"/>
        <v>0.2</v>
      </c>
      <c r="I60" s="46">
        <f t="shared" si="3"/>
        <v>2.7</v>
      </c>
      <c r="J60" s="36">
        <f>I60/I192</f>
        <v>6.7981119377111699E-4</v>
      </c>
    </row>
    <row r="61" spans="1:10">
      <c r="A61" s="5" t="s">
        <v>145</v>
      </c>
      <c r="B61" s="6" t="s">
        <v>187</v>
      </c>
      <c r="C61" s="4" t="s">
        <v>238</v>
      </c>
      <c r="D61" s="4"/>
      <c r="E61" s="4">
        <v>3800</v>
      </c>
      <c r="F61" s="46">
        <f t="shared" si="4"/>
        <v>190</v>
      </c>
      <c r="G61" s="46">
        <f t="shared" si="5"/>
        <v>15.833333333333334</v>
      </c>
      <c r="H61" s="46">
        <f t="shared" si="2"/>
        <v>1.2666666666666668</v>
      </c>
      <c r="I61" s="46">
        <f t="shared" si="3"/>
        <v>17.100000000000001</v>
      </c>
      <c r="J61" s="36">
        <f>I61/I192</f>
        <v>4.3054708938837409E-3</v>
      </c>
    </row>
    <row r="62" spans="1:10">
      <c r="A62" s="5" t="s">
        <v>59</v>
      </c>
      <c r="B62" s="6" t="s">
        <v>191</v>
      </c>
      <c r="C62" s="4" t="s">
        <v>237</v>
      </c>
      <c r="D62" s="4"/>
      <c r="E62" s="4">
        <v>1830</v>
      </c>
      <c r="F62" s="46">
        <f t="shared" si="4"/>
        <v>91.5</v>
      </c>
      <c r="G62" s="46">
        <f t="shared" si="5"/>
        <v>7.625</v>
      </c>
      <c r="H62" s="46">
        <f t="shared" si="2"/>
        <v>0.61</v>
      </c>
      <c r="I62" s="46">
        <f t="shared" si="3"/>
        <v>8.2349999999999994</v>
      </c>
      <c r="J62" s="36">
        <f>I62/I192</f>
        <v>2.0734241410019067E-3</v>
      </c>
    </row>
    <row r="63" spans="1:10">
      <c r="A63" s="5" t="s">
        <v>146</v>
      </c>
      <c r="B63" s="6" t="s">
        <v>209</v>
      </c>
      <c r="C63" s="4" t="s">
        <v>237</v>
      </c>
      <c r="D63" s="4"/>
      <c r="E63" s="4">
        <v>1700</v>
      </c>
      <c r="F63" s="46">
        <f t="shared" si="4"/>
        <v>85</v>
      </c>
      <c r="G63" s="46">
        <f t="shared" si="5"/>
        <v>7.083333333333333</v>
      </c>
      <c r="H63" s="46">
        <f t="shared" si="2"/>
        <v>0.56666666666666665</v>
      </c>
      <c r="I63" s="46">
        <f t="shared" si="3"/>
        <v>7.6499999999999995</v>
      </c>
      <c r="J63" s="36">
        <f>I63/I192</f>
        <v>1.9261317156848313E-3</v>
      </c>
    </row>
    <row r="64" spans="1:10">
      <c r="A64" s="5" t="s">
        <v>68</v>
      </c>
      <c r="B64" s="6"/>
      <c r="C64" s="4"/>
      <c r="D64" s="4"/>
      <c r="E64" s="12">
        <v>2400</v>
      </c>
      <c r="F64" s="51">
        <f t="shared" si="4"/>
        <v>120</v>
      </c>
      <c r="G64" s="51">
        <f t="shared" si="5"/>
        <v>10</v>
      </c>
      <c r="H64" s="46">
        <f t="shared" si="2"/>
        <v>0.8</v>
      </c>
      <c r="I64" s="46">
        <f t="shared" si="3"/>
        <v>10.8</v>
      </c>
      <c r="J64" s="41">
        <f>I64/I192</f>
        <v>2.719244775084468E-3</v>
      </c>
    </row>
    <row r="65" spans="1:10">
      <c r="A65" s="5" t="s">
        <v>40</v>
      </c>
      <c r="B65" s="6" t="s">
        <v>229</v>
      </c>
      <c r="C65" s="4" t="s">
        <v>237</v>
      </c>
      <c r="D65" s="4"/>
      <c r="E65" s="4">
        <v>1680</v>
      </c>
      <c r="F65" s="46">
        <f t="shared" si="4"/>
        <v>84</v>
      </c>
      <c r="G65" s="46">
        <f t="shared" si="5"/>
        <v>7</v>
      </c>
      <c r="H65" s="46">
        <f t="shared" si="2"/>
        <v>0.56000000000000005</v>
      </c>
      <c r="I65" s="46">
        <f t="shared" si="3"/>
        <v>7.5600000000000005</v>
      </c>
      <c r="J65" s="36">
        <f>I65/I192</f>
        <v>1.9034713425591277E-3</v>
      </c>
    </row>
    <row r="66" spans="1:10">
      <c r="A66" s="5" t="s">
        <v>160</v>
      </c>
      <c r="B66" s="6" t="s">
        <v>228</v>
      </c>
      <c r="C66" s="4" t="s">
        <v>238</v>
      </c>
      <c r="D66" s="4"/>
      <c r="E66" s="4">
        <v>1450</v>
      </c>
      <c r="F66" s="46">
        <f t="shared" ref="F66:F97" si="6">E66/20</f>
        <v>72.5</v>
      </c>
      <c r="G66" s="46">
        <f t="shared" ref="G66:G97" si="7">F66/12</f>
        <v>6.041666666666667</v>
      </c>
      <c r="H66" s="46">
        <f t="shared" si="2"/>
        <v>0.48333333333333339</v>
      </c>
      <c r="I66" s="46">
        <f t="shared" si="3"/>
        <v>6.5250000000000004</v>
      </c>
      <c r="J66" s="36">
        <f>I66/I192</f>
        <v>1.6428770516135327E-3</v>
      </c>
    </row>
    <row r="67" spans="1:10">
      <c r="A67" s="5" t="s">
        <v>99</v>
      </c>
      <c r="B67" s="6" t="s">
        <v>230</v>
      </c>
      <c r="C67" s="4" t="s">
        <v>238</v>
      </c>
      <c r="D67" s="4"/>
      <c r="E67" s="4">
        <v>780</v>
      </c>
      <c r="F67" s="46">
        <f t="shared" si="6"/>
        <v>39</v>
      </c>
      <c r="G67" s="46">
        <f t="shared" si="7"/>
        <v>3.25</v>
      </c>
      <c r="H67" s="46">
        <f t="shared" ref="H67:H130" si="8">G67*8%</f>
        <v>0.26</v>
      </c>
      <c r="I67" s="46">
        <f t="shared" ref="I67:I130" si="9">G67+H67</f>
        <v>3.51</v>
      </c>
      <c r="J67" s="36">
        <f>I67/I192</f>
        <v>8.8375455190245207E-4</v>
      </c>
    </row>
    <row r="68" spans="1:10">
      <c r="A68" s="5" t="s">
        <v>168</v>
      </c>
      <c r="B68" s="6" t="s">
        <v>262</v>
      </c>
      <c r="C68" s="4" t="s">
        <v>237</v>
      </c>
      <c r="D68" s="4"/>
      <c r="E68" s="4">
        <v>2650</v>
      </c>
      <c r="F68" s="46">
        <f t="shared" si="6"/>
        <v>132.5</v>
      </c>
      <c r="G68" s="46">
        <f t="shared" si="7"/>
        <v>11.041666666666666</v>
      </c>
      <c r="H68" s="46">
        <f t="shared" si="8"/>
        <v>0.8833333333333333</v>
      </c>
      <c r="I68" s="46">
        <f t="shared" si="9"/>
        <v>11.924999999999999</v>
      </c>
      <c r="J68" s="36">
        <f>I68/I192</f>
        <v>3.0024994391557665E-3</v>
      </c>
    </row>
    <row r="69" spans="1:10">
      <c r="A69" s="19" t="s">
        <v>21</v>
      </c>
      <c r="B69" s="20" t="s">
        <v>209</v>
      </c>
      <c r="C69" s="21" t="s">
        <v>237</v>
      </c>
      <c r="D69" s="21"/>
      <c r="E69" s="21">
        <v>9710</v>
      </c>
      <c r="F69" s="48">
        <f t="shared" si="6"/>
        <v>485.5</v>
      </c>
      <c r="G69" s="48">
        <f t="shared" si="7"/>
        <v>40.458333333333336</v>
      </c>
      <c r="H69" s="46">
        <f t="shared" si="8"/>
        <v>3.2366666666666668</v>
      </c>
      <c r="I69" s="46">
        <f t="shared" si="9"/>
        <v>43.695</v>
      </c>
      <c r="J69" s="38">
        <f>I69/I192</f>
        <v>1.1001611152529242E-2</v>
      </c>
    </row>
    <row r="70" spans="1:10">
      <c r="A70" s="19" t="s">
        <v>52</v>
      </c>
      <c r="B70" s="20" t="s">
        <v>188</v>
      </c>
      <c r="C70" s="21" t="s">
        <v>238</v>
      </c>
      <c r="D70" s="21"/>
      <c r="E70" s="21">
        <v>9880</v>
      </c>
      <c r="F70" s="48">
        <f t="shared" si="6"/>
        <v>494</v>
      </c>
      <c r="G70" s="48">
        <f t="shared" si="7"/>
        <v>41.166666666666664</v>
      </c>
      <c r="H70" s="46">
        <f t="shared" si="8"/>
        <v>3.293333333333333</v>
      </c>
      <c r="I70" s="46">
        <f t="shared" si="9"/>
        <v>44.459999999999994</v>
      </c>
      <c r="J70" s="38">
        <f>I70/I192</f>
        <v>1.1194224324097725E-2</v>
      </c>
    </row>
    <row r="71" spans="1:10">
      <c r="A71" s="19" t="s">
        <v>18</v>
      </c>
      <c r="B71" s="20" t="s">
        <v>190</v>
      </c>
      <c r="C71" s="21" t="s">
        <v>238</v>
      </c>
      <c r="D71" s="21"/>
      <c r="E71" s="21">
        <v>11250</v>
      </c>
      <c r="F71" s="48">
        <f t="shared" si="6"/>
        <v>562.5</v>
      </c>
      <c r="G71" s="48">
        <f t="shared" si="7"/>
        <v>46.875</v>
      </c>
      <c r="H71" s="46">
        <f t="shared" si="8"/>
        <v>3.75</v>
      </c>
      <c r="I71" s="46">
        <f t="shared" si="9"/>
        <v>50.625</v>
      </c>
      <c r="J71" s="38">
        <f>I71/I192</f>
        <v>1.2746459883208444E-2</v>
      </c>
    </row>
    <row r="72" spans="1:10">
      <c r="A72" s="5" t="s">
        <v>93</v>
      </c>
      <c r="B72" s="6" t="s">
        <v>187</v>
      </c>
      <c r="C72" s="4" t="s">
        <v>238</v>
      </c>
      <c r="D72" s="4"/>
      <c r="E72" s="7">
        <v>1470</v>
      </c>
      <c r="F72" s="46">
        <f t="shared" si="6"/>
        <v>73.5</v>
      </c>
      <c r="G72" s="46">
        <f t="shared" si="7"/>
        <v>6.125</v>
      </c>
      <c r="H72" s="46">
        <f t="shared" si="8"/>
        <v>0.49</v>
      </c>
      <c r="I72" s="46">
        <f t="shared" si="9"/>
        <v>6.6150000000000002</v>
      </c>
      <c r="J72" s="36">
        <f>I72/I192</f>
        <v>1.6655374247392368E-3</v>
      </c>
    </row>
    <row r="73" spans="1:10">
      <c r="A73" s="5" t="s">
        <v>118</v>
      </c>
      <c r="B73" s="6"/>
      <c r="C73" s="4" t="s">
        <v>238</v>
      </c>
      <c r="D73" s="4"/>
      <c r="E73" s="4">
        <v>1730</v>
      </c>
      <c r="F73" s="46">
        <f t="shared" si="6"/>
        <v>86.5</v>
      </c>
      <c r="G73" s="46">
        <f t="shared" si="7"/>
        <v>7.208333333333333</v>
      </c>
      <c r="H73" s="46">
        <f t="shared" si="8"/>
        <v>0.57666666666666666</v>
      </c>
      <c r="I73" s="46">
        <f t="shared" si="9"/>
        <v>7.7850000000000001</v>
      </c>
      <c r="J73" s="36">
        <f>I73/I192</f>
        <v>1.9601222753733872E-3</v>
      </c>
    </row>
    <row r="74" spans="1:10">
      <c r="A74" s="5" t="s">
        <v>30</v>
      </c>
      <c r="B74" s="6" t="s">
        <v>231</v>
      </c>
      <c r="C74" s="4" t="s">
        <v>238</v>
      </c>
      <c r="D74" s="4"/>
      <c r="E74" s="4">
        <v>600</v>
      </c>
      <c r="F74" s="46">
        <f t="shared" si="6"/>
        <v>30</v>
      </c>
      <c r="G74" s="46">
        <f t="shared" si="7"/>
        <v>2.5</v>
      </c>
      <c r="H74" s="46">
        <f t="shared" si="8"/>
        <v>0.2</v>
      </c>
      <c r="I74" s="46">
        <f t="shared" si="9"/>
        <v>2.7</v>
      </c>
      <c r="J74" s="36">
        <f>I74/I192</f>
        <v>6.7981119377111699E-4</v>
      </c>
    </row>
    <row r="75" spans="1:10">
      <c r="A75" s="5" t="s">
        <v>26</v>
      </c>
      <c r="B75" s="6" t="s">
        <v>214</v>
      </c>
      <c r="C75" s="4" t="s">
        <v>238</v>
      </c>
      <c r="D75" s="4"/>
      <c r="E75" s="4">
        <v>2200</v>
      </c>
      <c r="F75" s="46">
        <f t="shared" si="6"/>
        <v>110</v>
      </c>
      <c r="G75" s="46">
        <f t="shared" si="7"/>
        <v>9.1666666666666661</v>
      </c>
      <c r="H75" s="46">
        <f t="shared" si="8"/>
        <v>0.73333333333333328</v>
      </c>
      <c r="I75" s="46">
        <f t="shared" si="9"/>
        <v>9.8999999999999986</v>
      </c>
      <c r="J75" s="36">
        <f>I75/I192</f>
        <v>2.4926410438274285E-3</v>
      </c>
    </row>
    <row r="76" spans="1:10">
      <c r="A76" s="5" t="s">
        <v>81</v>
      </c>
      <c r="B76" s="6"/>
      <c r="C76" s="4" t="s">
        <v>238</v>
      </c>
      <c r="D76" s="4"/>
      <c r="E76" s="4">
        <v>7580</v>
      </c>
      <c r="F76" s="46">
        <f t="shared" si="6"/>
        <v>379</v>
      </c>
      <c r="G76" s="46">
        <f t="shared" si="7"/>
        <v>31.583333333333332</v>
      </c>
      <c r="H76" s="46">
        <f t="shared" si="8"/>
        <v>2.5266666666666668</v>
      </c>
      <c r="I76" s="46">
        <f t="shared" si="9"/>
        <v>34.11</v>
      </c>
      <c r="J76" s="36">
        <f>I76/I192</f>
        <v>8.5882814146417772E-3</v>
      </c>
    </row>
    <row r="77" spans="1:10">
      <c r="A77" s="5" t="s">
        <v>105</v>
      </c>
      <c r="B77" s="6"/>
      <c r="C77" s="4" t="s">
        <v>237</v>
      </c>
      <c r="D77" s="4"/>
      <c r="E77" s="4">
        <v>4360</v>
      </c>
      <c r="F77" s="46">
        <f t="shared" si="6"/>
        <v>218</v>
      </c>
      <c r="G77" s="46">
        <f t="shared" si="7"/>
        <v>18.166666666666668</v>
      </c>
      <c r="H77" s="46">
        <f t="shared" si="8"/>
        <v>1.4533333333333334</v>
      </c>
      <c r="I77" s="46">
        <f t="shared" si="9"/>
        <v>19.62</v>
      </c>
      <c r="J77" s="36">
        <f>I77/I192</f>
        <v>4.9399613414034503E-3</v>
      </c>
    </row>
    <row r="78" spans="1:10">
      <c r="A78" s="5" t="s">
        <v>87</v>
      </c>
      <c r="B78" s="6"/>
      <c r="C78" s="4" t="s">
        <v>238</v>
      </c>
      <c r="D78" s="4"/>
      <c r="E78" s="4">
        <v>5320</v>
      </c>
      <c r="F78" s="46">
        <f t="shared" si="6"/>
        <v>266</v>
      </c>
      <c r="G78" s="46">
        <f t="shared" si="7"/>
        <v>22.166666666666668</v>
      </c>
      <c r="H78" s="46">
        <f t="shared" si="8"/>
        <v>1.7733333333333334</v>
      </c>
      <c r="I78" s="46">
        <f t="shared" si="9"/>
        <v>23.94</v>
      </c>
      <c r="J78" s="36">
        <f>I78/I192</f>
        <v>6.0276592514372377E-3</v>
      </c>
    </row>
    <row r="79" spans="1:10">
      <c r="A79" s="5" t="s">
        <v>143</v>
      </c>
      <c r="B79" s="6"/>
      <c r="C79" s="4" t="s">
        <v>238</v>
      </c>
      <c r="D79" s="4"/>
      <c r="E79" s="4">
        <v>4600</v>
      </c>
      <c r="F79" s="46">
        <f t="shared" si="6"/>
        <v>230</v>
      </c>
      <c r="G79" s="46">
        <f t="shared" si="7"/>
        <v>19.166666666666668</v>
      </c>
      <c r="H79" s="46">
        <f t="shared" si="8"/>
        <v>1.5333333333333334</v>
      </c>
      <c r="I79" s="46">
        <f t="shared" si="9"/>
        <v>20.700000000000003</v>
      </c>
      <c r="J79" s="36">
        <f>I79/I192</f>
        <v>5.2118858189118978E-3</v>
      </c>
    </row>
    <row r="80" spans="1:10">
      <c r="A80" s="5" t="s">
        <v>171</v>
      </c>
      <c r="B80" s="6"/>
      <c r="C80" s="4" t="s">
        <v>237</v>
      </c>
      <c r="D80" s="4"/>
      <c r="E80" s="4">
        <v>380</v>
      </c>
      <c r="F80" s="46">
        <f t="shared" si="6"/>
        <v>19</v>
      </c>
      <c r="G80" s="46">
        <f t="shared" si="7"/>
        <v>1.5833333333333333</v>
      </c>
      <c r="H80" s="46">
        <f t="shared" si="8"/>
        <v>0.12666666666666665</v>
      </c>
      <c r="I80" s="46">
        <f t="shared" si="9"/>
        <v>1.71</v>
      </c>
      <c r="J80" s="36">
        <f>I80/I192</f>
        <v>4.3054708938837407E-4</v>
      </c>
    </row>
    <row r="81" spans="1:10">
      <c r="A81" s="5" t="s">
        <v>16</v>
      </c>
      <c r="B81" s="6"/>
      <c r="C81" s="4" t="s">
        <v>238</v>
      </c>
      <c r="D81" s="4"/>
      <c r="E81" s="4">
        <v>4060</v>
      </c>
      <c r="F81" s="46">
        <f t="shared" si="6"/>
        <v>203</v>
      </c>
      <c r="G81" s="46">
        <f t="shared" si="7"/>
        <v>16.916666666666668</v>
      </c>
      <c r="H81" s="46">
        <f t="shared" si="8"/>
        <v>1.3533333333333335</v>
      </c>
      <c r="I81" s="46">
        <f t="shared" si="9"/>
        <v>18.270000000000003</v>
      </c>
      <c r="J81" s="36">
        <f>I81/I192</f>
        <v>4.6000557445178922E-3</v>
      </c>
    </row>
    <row r="82" spans="1:10">
      <c r="A82" s="5" t="s">
        <v>149</v>
      </c>
      <c r="B82" s="6"/>
      <c r="C82" s="4" t="s">
        <v>238</v>
      </c>
      <c r="D82" s="4"/>
      <c r="E82" s="4">
        <v>6220</v>
      </c>
      <c r="F82" s="46">
        <f t="shared" si="6"/>
        <v>311</v>
      </c>
      <c r="G82" s="46">
        <f t="shared" si="7"/>
        <v>25.916666666666668</v>
      </c>
      <c r="H82" s="46">
        <f t="shared" si="8"/>
        <v>2.0733333333333333</v>
      </c>
      <c r="I82" s="46">
        <f t="shared" si="9"/>
        <v>27.990000000000002</v>
      </c>
      <c r="J82" s="36">
        <f>I82/I192</f>
        <v>7.0473760420939136E-3</v>
      </c>
    </row>
    <row r="83" spans="1:10">
      <c r="A83" s="5" t="s">
        <v>96</v>
      </c>
      <c r="B83" s="6"/>
      <c r="C83" s="4" t="s">
        <v>238</v>
      </c>
      <c r="D83" s="4"/>
      <c r="E83" s="4">
        <v>4880</v>
      </c>
      <c r="F83" s="46">
        <f t="shared" si="6"/>
        <v>244</v>
      </c>
      <c r="G83" s="46">
        <f t="shared" si="7"/>
        <v>20.333333333333332</v>
      </c>
      <c r="H83" s="46">
        <f t="shared" si="8"/>
        <v>1.6266666666666667</v>
      </c>
      <c r="I83" s="46">
        <f t="shared" si="9"/>
        <v>21.959999999999997</v>
      </c>
      <c r="J83" s="36">
        <f>I83/I192</f>
        <v>5.5291310426717512E-3</v>
      </c>
    </row>
    <row r="84" spans="1:10">
      <c r="A84" s="5" t="s">
        <v>29</v>
      </c>
      <c r="B84" s="6"/>
      <c r="C84" s="4" t="s">
        <v>238</v>
      </c>
      <c r="D84" s="4"/>
      <c r="E84" s="4">
        <v>6500</v>
      </c>
      <c r="F84" s="46">
        <f t="shared" si="6"/>
        <v>325</v>
      </c>
      <c r="G84" s="46">
        <f t="shared" si="7"/>
        <v>27.083333333333332</v>
      </c>
      <c r="H84" s="46">
        <f t="shared" si="8"/>
        <v>2.1666666666666665</v>
      </c>
      <c r="I84" s="46">
        <f t="shared" si="9"/>
        <v>29.25</v>
      </c>
      <c r="J84" s="36">
        <f>I84/I192</f>
        <v>7.364621265853767E-3</v>
      </c>
    </row>
    <row r="85" spans="1:10">
      <c r="A85" s="5" t="s">
        <v>44</v>
      </c>
      <c r="B85" s="6"/>
      <c r="C85" s="4" t="s">
        <v>238</v>
      </c>
      <c r="D85" s="4"/>
      <c r="E85" s="4">
        <v>1050</v>
      </c>
      <c r="F85" s="46">
        <f t="shared" si="6"/>
        <v>52.5</v>
      </c>
      <c r="G85" s="46">
        <f t="shared" si="7"/>
        <v>4.375</v>
      </c>
      <c r="H85" s="46">
        <f t="shared" si="8"/>
        <v>0.35000000000000003</v>
      </c>
      <c r="I85" s="46">
        <f t="shared" si="9"/>
        <v>4.7249999999999996</v>
      </c>
      <c r="J85" s="36">
        <f>I85/I192</f>
        <v>1.1896695890994547E-3</v>
      </c>
    </row>
    <row r="86" spans="1:10">
      <c r="A86" s="19" t="s">
        <v>61</v>
      </c>
      <c r="B86" s="20"/>
      <c r="C86" s="21" t="s">
        <v>238</v>
      </c>
      <c r="D86" s="21"/>
      <c r="E86" s="21">
        <v>15800</v>
      </c>
      <c r="F86" s="48">
        <f t="shared" si="6"/>
        <v>790</v>
      </c>
      <c r="G86" s="48">
        <f t="shared" si="7"/>
        <v>65.833333333333329</v>
      </c>
      <c r="H86" s="46">
        <f t="shared" si="8"/>
        <v>5.2666666666666666</v>
      </c>
      <c r="I86" s="46">
        <f t="shared" si="9"/>
        <v>71.099999999999994</v>
      </c>
      <c r="J86" s="38">
        <f>I86/I192</f>
        <v>1.790169476930608E-2</v>
      </c>
    </row>
    <row r="87" spans="1:10">
      <c r="A87" s="5" t="s">
        <v>124</v>
      </c>
      <c r="B87" s="6" t="s">
        <v>210</v>
      </c>
      <c r="C87" s="4" t="s">
        <v>238</v>
      </c>
      <c r="D87" s="4"/>
      <c r="E87" s="4">
        <v>3400</v>
      </c>
      <c r="F87" s="46">
        <f t="shared" si="6"/>
        <v>170</v>
      </c>
      <c r="G87" s="46">
        <f t="shared" si="7"/>
        <v>14.166666666666666</v>
      </c>
      <c r="H87" s="46">
        <f t="shared" si="8"/>
        <v>1.1333333333333333</v>
      </c>
      <c r="I87" s="46">
        <f t="shared" si="9"/>
        <v>15.299999999999999</v>
      </c>
      <c r="J87" s="36">
        <f>I87/I192</f>
        <v>3.8522634313696625E-3</v>
      </c>
    </row>
    <row r="88" spans="1:10">
      <c r="A88" s="5" t="s">
        <v>166</v>
      </c>
      <c r="B88" s="6"/>
      <c r="C88" s="4" t="s">
        <v>238</v>
      </c>
      <c r="D88" s="4"/>
      <c r="E88" s="4">
        <v>5000</v>
      </c>
      <c r="F88" s="46">
        <f t="shared" si="6"/>
        <v>250</v>
      </c>
      <c r="G88" s="46">
        <f t="shared" si="7"/>
        <v>20.833333333333332</v>
      </c>
      <c r="H88" s="46">
        <f t="shared" si="8"/>
        <v>1.6666666666666665</v>
      </c>
      <c r="I88" s="46">
        <f t="shared" si="9"/>
        <v>22.5</v>
      </c>
      <c r="J88" s="36">
        <f>I88/I192</f>
        <v>5.6650932814259749E-3</v>
      </c>
    </row>
    <row r="89" spans="1:10">
      <c r="A89" s="5" t="s">
        <v>41</v>
      </c>
      <c r="B89" s="6"/>
      <c r="C89" s="4" t="s">
        <v>237</v>
      </c>
      <c r="D89" s="4"/>
      <c r="E89" s="4">
        <v>7890</v>
      </c>
      <c r="F89" s="46">
        <f t="shared" si="6"/>
        <v>394.5</v>
      </c>
      <c r="G89" s="46">
        <f t="shared" si="7"/>
        <v>32.875</v>
      </c>
      <c r="H89" s="46">
        <f t="shared" si="8"/>
        <v>2.63</v>
      </c>
      <c r="I89" s="46">
        <f t="shared" si="9"/>
        <v>35.505000000000003</v>
      </c>
      <c r="J89" s="36">
        <f>I89/I192</f>
        <v>8.9395171980901893E-3</v>
      </c>
    </row>
    <row r="90" spans="1:10">
      <c r="A90" s="5" t="s">
        <v>1</v>
      </c>
      <c r="B90" s="6"/>
      <c r="C90" s="4" t="s">
        <v>237</v>
      </c>
      <c r="D90" s="4"/>
      <c r="E90" s="4">
        <v>1300</v>
      </c>
      <c r="F90" s="46">
        <f t="shared" si="6"/>
        <v>65</v>
      </c>
      <c r="G90" s="46">
        <f t="shared" si="7"/>
        <v>5.416666666666667</v>
      </c>
      <c r="H90" s="46">
        <f t="shared" si="8"/>
        <v>0.43333333333333335</v>
      </c>
      <c r="I90" s="46">
        <f t="shared" si="9"/>
        <v>5.8500000000000005</v>
      </c>
      <c r="J90" s="36">
        <f>I90/I192</f>
        <v>1.4729242531707537E-3</v>
      </c>
    </row>
    <row r="91" spans="1:10">
      <c r="A91" s="5" t="s">
        <v>35</v>
      </c>
      <c r="B91" s="6" t="s">
        <v>230</v>
      </c>
      <c r="C91" s="4" t="s">
        <v>238</v>
      </c>
      <c r="D91" s="4"/>
      <c r="E91" s="4">
        <v>4880</v>
      </c>
      <c r="F91" s="46">
        <f t="shared" si="6"/>
        <v>244</v>
      </c>
      <c r="G91" s="46">
        <f t="shared" si="7"/>
        <v>20.333333333333332</v>
      </c>
      <c r="H91" s="46">
        <f t="shared" si="8"/>
        <v>1.6266666666666667</v>
      </c>
      <c r="I91" s="46">
        <f t="shared" si="9"/>
        <v>21.959999999999997</v>
      </c>
      <c r="J91" s="36">
        <f>I91/I192</f>
        <v>5.5291310426717512E-3</v>
      </c>
    </row>
    <row r="92" spans="1:10">
      <c r="A92" s="5" t="s">
        <v>70</v>
      </c>
      <c r="B92" s="6" t="s">
        <v>188</v>
      </c>
      <c r="C92" s="4" t="s">
        <v>237</v>
      </c>
      <c r="D92" s="4"/>
      <c r="E92" s="4">
        <v>2750</v>
      </c>
      <c r="F92" s="46">
        <f t="shared" si="6"/>
        <v>137.5</v>
      </c>
      <c r="G92" s="46">
        <f t="shared" si="7"/>
        <v>11.458333333333334</v>
      </c>
      <c r="H92" s="46">
        <f t="shared" si="8"/>
        <v>0.91666666666666674</v>
      </c>
      <c r="I92" s="46">
        <f t="shared" si="9"/>
        <v>12.375</v>
      </c>
      <c r="J92" s="36">
        <f>I92/I192</f>
        <v>3.115801304784286E-3</v>
      </c>
    </row>
    <row r="93" spans="1:10">
      <c r="A93" s="5" t="s">
        <v>164</v>
      </c>
      <c r="B93" s="6"/>
      <c r="C93" s="4" t="s">
        <v>238</v>
      </c>
      <c r="D93" s="4"/>
      <c r="E93" s="4">
        <v>430</v>
      </c>
      <c r="F93" s="46">
        <f t="shared" si="6"/>
        <v>21.5</v>
      </c>
      <c r="G93" s="46">
        <f t="shared" si="7"/>
        <v>1.7916666666666667</v>
      </c>
      <c r="H93" s="46">
        <f t="shared" si="8"/>
        <v>0.14333333333333334</v>
      </c>
      <c r="I93" s="46">
        <f t="shared" si="9"/>
        <v>1.9350000000000001</v>
      </c>
      <c r="J93" s="36">
        <f>I93/I192</f>
        <v>4.8719802220263388E-4</v>
      </c>
    </row>
    <row r="94" spans="1:10">
      <c r="A94" s="5" t="s">
        <v>14</v>
      </c>
      <c r="B94" s="6"/>
      <c r="C94" s="4" t="s">
        <v>238</v>
      </c>
      <c r="D94" s="4"/>
      <c r="E94" s="4">
        <v>100</v>
      </c>
      <c r="F94" s="46">
        <f t="shared" si="6"/>
        <v>5</v>
      </c>
      <c r="G94" s="46">
        <f t="shared" si="7"/>
        <v>0.41666666666666669</v>
      </c>
      <c r="H94" s="46">
        <f t="shared" si="8"/>
        <v>3.3333333333333333E-2</v>
      </c>
      <c r="I94" s="46">
        <f t="shared" si="9"/>
        <v>0.45</v>
      </c>
      <c r="J94" s="36">
        <f>I94/I192</f>
        <v>1.133018656285195E-4</v>
      </c>
    </row>
    <row r="95" spans="1:10">
      <c r="A95" s="19" t="s">
        <v>23</v>
      </c>
      <c r="B95" s="20"/>
      <c r="C95" s="21" t="s">
        <v>238</v>
      </c>
      <c r="D95" s="21"/>
      <c r="E95" s="21">
        <v>10600</v>
      </c>
      <c r="F95" s="48">
        <f t="shared" si="6"/>
        <v>530</v>
      </c>
      <c r="G95" s="48">
        <f t="shared" si="7"/>
        <v>44.166666666666664</v>
      </c>
      <c r="H95" s="46">
        <f t="shared" si="8"/>
        <v>3.5333333333333332</v>
      </c>
      <c r="I95" s="46">
        <f t="shared" si="9"/>
        <v>47.699999999999996</v>
      </c>
      <c r="J95" s="38">
        <f>I95/I192</f>
        <v>1.2009997756623066E-2</v>
      </c>
    </row>
    <row r="96" spans="1:10">
      <c r="A96" s="5" t="s">
        <v>100</v>
      </c>
      <c r="B96" s="6"/>
      <c r="C96" s="4" t="s">
        <v>238</v>
      </c>
      <c r="D96" s="4"/>
      <c r="E96" s="4">
        <v>740</v>
      </c>
      <c r="F96" s="46">
        <f t="shared" si="6"/>
        <v>37</v>
      </c>
      <c r="G96" s="46">
        <f t="shared" si="7"/>
        <v>3.0833333333333335</v>
      </c>
      <c r="H96" s="46">
        <f t="shared" si="8"/>
        <v>0.24666666666666667</v>
      </c>
      <c r="I96" s="46">
        <f t="shared" si="9"/>
        <v>3.33</v>
      </c>
      <c r="J96" s="36">
        <f>I96/I192</f>
        <v>8.3843380565104433E-4</v>
      </c>
    </row>
    <row r="97" spans="1:56">
      <c r="A97" s="5" t="s">
        <v>139</v>
      </c>
      <c r="B97" s="6" t="s">
        <v>213</v>
      </c>
      <c r="C97" s="4" t="s">
        <v>238</v>
      </c>
      <c r="D97" s="4"/>
      <c r="E97" s="4">
        <v>4550</v>
      </c>
      <c r="F97" s="46">
        <f t="shared" si="6"/>
        <v>227.5</v>
      </c>
      <c r="G97" s="46">
        <f t="shared" si="7"/>
        <v>18.958333333333332</v>
      </c>
      <c r="H97" s="46">
        <f t="shared" si="8"/>
        <v>1.5166666666666666</v>
      </c>
      <c r="I97" s="46">
        <f t="shared" si="9"/>
        <v>20.474999999999998</v>
      </c>
      <c r="J97" s="36">
        <f>I97/I192</f>
        <v>5.155234886097637E-3</v>
      </c>
    </row>
    <row r="98" spans="1:56">
      <c r="A98" s="5" t="s">
        <v>181</v>
      </c>
      <c r="B98" s="6"/>
      <c r="C98" s="4" t="s">
        <v>237</v>
      </c>
      <c r="D98" s="4"/>
      <c r="E98" s="4">
        <v>550</v>
      </c>
      <c r="F98" s="46">
        <f t="shared" ref="F98:F101" si="10">E98/20</f>
        <v>27.5</v>
      </c>
      <c r="G98" s="46">
        <f t="shared" ref="G98:G101" si="11">F98/12</f>
        <v>2.2916666666666665</v>
      </c>
      <c r="H98" s="46">
        <f t="shared" si="8"/>
        <v>0.18333333333333332</v>
      </c>
      <c r="I98" s="46">
        <f t="shared" si="9"/>
        <v>2.4749999999999996</v>
      </c>
      <c r="J98" s="36">
        <f>I98/I192</f>
        <v>6.2316026095685713E-4</v>
      </c>
    </row>
    <row r="99" spans="1:56">
      <c r="A99" s="5" t="s">
        <v>134</v>
      </c>
      <c r="B99" s="6"/>
      <c r="C99" s="4" t="s">
        <v>237</v>
      </c>
      <c r="D99" s="4"/>
      <c r="E99" s="4">
        <v>566</v>
      </c>
      <c r="F99" s="46">
        <f t="shared" si="10"/>
        <v>28.3</v>
      </c>
      <c r="G99" s="46">
        <f t="shared" si="11"/>
        <v>2.3583333333333334</v>
      </c>
      <c r="H99" s="46">
        <f t="shared" si="8"/>
        <v>0.18866666666666668</v>
      </c>
      <c r="I99" s="46">
        <f t="shared" si="9"/>
        <v>2.5470000000000002</v>
      </c>
      <c r="J99" s="36">
        <f>I99/I192</f>
        <v>6.4128855945742044E-4</v>
      </c>
    </row>
    <row r="100" spans="1:56">
      <c r="A100" s="5" t="s">
        <v>162</v>
      </c>
      <c r="B100" s="6"/>
      <c r="C100" s="4" t="s">
        <v>238</v>
      </c>
      <c r="D100" s="4"/>
      <c r="E100" s="4">
        <v>1050</v>
      </c>
      <c r="F100" s="46">
        <f t="shared" si="10"/>
        <v>52.5</v>
      </c>
      <c r="G100" s="46">
        <f t="shared" si="11"/>
        <v>4.375</v>
      </c>
      <c r="H100" s="46">
        <f t="shared" si="8"/>
        <v>0.35000000000000003</v>
      </c>
      <c r="I100" s="46">
        <f t="shared" si="9"/>
        <v>4.7249999999999996</v>
      </c>
      <c r="J100" s="36">
        <f>I100/I192</f>
        <v>1.1896695890994547E-3</v>
      </c>
    </row>
    <row r="101" spans="1:56">
      <c r="A101" s="5" t="s">
        <v>116</v>
      </c>
      <c r="B101" s="6"/>
      <c r="C101" s="4" t="s">
        <v>238</v>
      </c>
      <c r="D101" s="4"/>
      <c r="E101" s="4">
        <v>3700</v>
      </c>
      <c r="F101" s="46">
        <f t="shared" si="10"/>
        <v>185</v>
      </c>
      <c r="G101" s="46">
        <f t="shared" si="11"/>
        <v>15.416666666666666</v>
      </c>
      <c r="H101" s="46">
        <f t="shared" si="8"/>
        <v>1.2333333333333334</v>
      </c>
      <c r="I101" s="46">
        <f t="shared" si="9"/>
        <v>16.649999999999999</v>
      </c>
      <c r="J101" s="36">
        <f>I101/I192</f>
        <v>4.192169028255221E-3</v>
      </c>
    </row>
    <row r="102" spans="1:56">
      <c r="A102" s="5" t="s">
        <v>122</v>
      </c>
      <c r="B102" s="6"/>
      <c r="C102" s="4" t="s">
        <v>238</v>
      </c>
      <c r="D102" s="4"/>
      <c r="E102" s="4">
        <v>950</v>
      </c>
      <c r="F102" s="46">
        <f t="shared" ref="F102:F133" si="12">E102/20</f>
        <v>47.5</v>
      </c>
      <c r="G102" s="46">
        <f t="shared" ref="G102:G133" si="13">F102/12</f>
        <v>3.9583333333333335</v>
      </c>
      <c r="H102" s="46">
        <f t="shared" si="8"/>
        <v>0.31666666666666671</v>
      </c>
      <c r="I102" s="46">
        <f t="shared" si="9"/>
        <v>4.2750000000000004</v>
      </c>
      <c r="J102" s="36">
        <f>I102/I192</f>
        <v>1.0763677234709352E-3</v>
      </c>
    </row>
    <row r="103" spans="1:56">
      <c r="A103" s="5" t="s">
        <v>175</v>
      </c>
      <c r="B103" s="6"/>
      <c r="C103" s="4" t="s">
        <v>238</v>
      </c>
      <c r="D103" s="4"/>
      <c r="E103" s="4">
        <v>1800</v>
      </c>
      <c r="F103" s="46">
        <f t="shared" si="12"/>
        <v>90</v>
      </c>
      <c r="G103" s="46">
        <f t="shared" si="13"/>
        <v>7.5</v>
      </c>
      <c r="H103" s="46">
        <f t="shared" si="8"/>
        <v>0.6</v>
      </c>
      <c r="I103" s="46">
        <f t="shared" si="9"/>
        <v>8.1</v>
      </c>
      <c r="J103" s="36">
        <f>I103/I192</f>
        <v>2.039433581313351E-3</v>
      </c>
    </row>
    <row r="104" spans="1:56">
      <c r="A104" s="5" t="s">
        <v>111</v>
      </c>
      <c r="B104" s="6"/>
      <c r="C104" s="4" t="s">
        <v>238</v>
      </c>
      <c r="D104" s="4"/>
      <c r="E104" s="4">
        <v>5700</v>
      </c>
      <c r="F104" s="46">
        <f t="shared" si="12"/>
        <v>285</v>
      </c>
      <c r="G104" s="46">
        <f t="shared" si="13"/>
        <v>23.75</v>
      </c>
      <c r="H104" s="46">
        <f t="shared" si="8"/>
        <v>1.9000000000000001</v>
      </c>
      <c r="I104" s="46">
        <f t="shared" si="9"/>
        <v>25.65</v>
      </c>
      <c r="J104" s="36">
        <f>I104/I192</f>
        <v>6.458206340825611E-3</v>
      </c>
      <c r="K104" s="34"/>
    </row>
    <row r="105" spans="1:56" s="11" customFormat="1">
      <c r="A105" s="29" t="s">
        <v>56</v>
      </c>
      <c r="B105" s="30" t="s">
        <v>265</v>
      </c>
      <c r="C105" s="31" t="s">
        <v>237</v>
      </c>
      <c r="D105" s="31"/>
      <c r="E105" s="31">
        <v>35000</v>
      </c>
      <c r="F105" s="49">
        <f t="shared" si="12"/>
        <v>1750</v>
      </c>
      <c r="G105" s="49">
        <f t="shared" si="13"/>
        <v>145.83333333333334</v>
      </c>
      <c r="H105" s="46">
        <f t="shared" si="8"/>
        <v>11.666666666666668</v>
      </c>
      <c r="I105" s="46">
        <f t="shared" si="9"/>
        <v>157.5</v>
      </c>
      <c r="J105" s="39">
        <f>I105/I192</f>
        <v>3.9655652969981824E-2</v>
      </c>
      <c r="K105" s="35">
        <v>1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</row>
    <row r="106" spans="1:56">
      <c r="A106" s="5" t="s">
        <v>74</v>
      </c>
      <c r="B106" s="6" t="s">
        <v>211</v>
      </c>
      <c r="C106" s="4" t="s">
        <v>238</v>
      </c>
      <c r="D106" s="4"/>
      <c r="E106" s="4">
        <v>500</v>
      </c>
      <c r="F106" s="46">
        <f t="shared" si="12"/>
        <v>25</v>
      </c>
      <c r="G106" s="46">
        <f t="shared" si="13"/>
        <v>2.0833333333333335</v>
      </c>
      <c r="H106" s="46">
        <f t="shared" si="8"/>
        <v>0.16666666666666669</v>
      </c>
      <c r="I106" s="46">
        <f t="shared" si="9"/>
        <v>2.25</v>
      </c>
      <c r="J106" s="36">
        <f>I106/I192</f>
        <v>5.6650932814259749E-4</v>
      </c>
      <c r="K106" s="34"/>
    </row>
    <row r="107" spans="1:56">
      <c r="A107" s="5" t="s">
        <v>25</v>
      </c>
      <c r="B107" s="6"/>
      <c r="C107" s="4" t="s">
        <v>238</v>
      </c>
      <c r="D107" s="4"/>
      <c r="E107" s="4">
        <v>750</v>
      </c>
      <c r="F107" s="46">
        <f t="shared" si="12"/>
        <v>37.5</v>
      </c>
      <c r="G107" s="46">
        <f t="shared" si="13"/>
        <v>3.125</v>
      </c>
      <c r="H107" s="46">
        <f t="shared" si="8"/>
        <v>0.25</v>
      </c>
      <c r="I107" s="46">
        <f t="shared" si="9"/>
        <v>3.375</v>
      </c>
      <c r="J107" s="36">
        <f>I107/I192</f>
        <v>8.4976399221389624E-4</v>
      </c>
    </row>
    <row r="108" spans="1:56">
      <c r="A108" s="5" t="s">
        <v>78</v>
      </c>
      <c r="B108" s="6"/>
      <c r="C108" s="4" t="s">
        <v>238</v>
      </c>
      <c r="D108" s="4"/>
      <c r="E108" s="4">
        <v>6000</v>
      </c>
      <c r="F108" s="46">
        <f t="shared" si="12"/>
        <v>300</v>
      </c>
      <c r="G108" s="46">
        <f t="shared" si="13"/>
        <v>25</v>
      </c>
      <c r="H108" s="46">
        <f t="shared" si="8"/>
        <v>2</v>
      </c>
      <c r="I108" s="46">
        <f t="shared" si="9"/>
        <v>27</v>
      </c>
      <c r="J108" s="36">
        <f>I108/I192</f>
        <v>6.7981119377111699E-3</v>
      </c>
    </row>
    <row r="109" spans="1:56">
      <c r="A109" s="5" t="s">
        <v>158</v>
      </c>
      <c r="B109" s="6" t="s">
        <v>210</v>
      </c>
      <c r="C109" s="4" t="s">
        <v>238</v>
      </c>
      <c r="D109" s="4"/>
      <c r="E109" s="4">
        <v>380</v>
      </c>
      <c r="F109" s="46">
        <f t="shared" si="12"/>
        <v>19</v>
      </c>
      <c r="G109" s="46">
        <f t="shared" si="13"/>
        <v>1.5833333333333333</v>
      </c>
      <c r="H109" s="46">
        <f t="shared" si="8"/>
        <v>0.12666666666666665</v>
      </c>
      <c r="I109" s="46">
        <f t="shared" si="9"/>
        <v>1.71</v>
      </c>
      <c r="J109" s="36">
        <f>I109/I192</f>
        <v>4.3054708938837407E-4</v>
      </c>
    </row>
    <row r="110" spans="1:56">
      <c r="A110" s="5" t="s">
        <v>84</v>
      </c>
      <c r="B110" s="6" t="s">
        <v>188</v>
      </c>
      <c r="C110" s="4" t="s">
        <v>237</v>
      </c>
      <c r="D110" s="4"/>
      <c r="E110" s="4">
        <v>1300</v>
      </c>
      <c r="F110" s="46">
        <f t="shared" si="12"/>
        <v>65</v>
      </c>
      <c r="G110" s="46">
        <f t="shared" si="13"/>
        <v>5.416666666666667</v>
      </c>
      <c r="H110" s="46">
        <f t="shared" si="8"/>
        <v>0.43333333333333335</v>
      </c>
      <c r="I110" s="46">
        <f t="shared" si="9"/>
        <v>5.8500000000000005</v>
      </c>
      <c r="J110" s="36">
        <f>I110/I192</f>
        <v>1.4729242531707537E-3</v>
      </c>
    </row>
    <row r="111" spans="1:56">
      <c r="A111" s="5" t="s">
        <v>141</v>
      </c>
      <c r="B111" s="6"/>
      <c r="C111" s="4" t="s">
        <v>238</v>
      </c>
      <c r="D111" s="4"/>
      <c r="E111" s="4">
        <v>980</v>
      </c>
      <c r="F111" s="46">
        <f t="shared" si="12"/>
        <v>49</v>
      </c>
      <c r="G111" s="46">
        <f t="shared" si="13"/>
        <v>4.083333333333333</v>
      </c>
      <c r="H111" s="46">
        <f t="shared" si="8"/>
        <v>0.32666666666666666</v>
      </c>
      <c r="I111" s="46">
        <f t="shared" si="9"/>
        <v>4.41</v>
      </c>
      <c r="J111" s="36">
        <f>I111/I192</f>
        <v>1.1103582831594912E-3</v>
      </c>
    </row>
    <row r="112" spans="1:56">
      <c r="A112" s="5" t="s">
        <v>91</v>
      </c>
      <c r="B112" s="6"/>
      <c r="C112" s="4" t="s">
        <v>238</v>
      </c>
      <c r="D112" s="4"/>
      <c r="E112" s="4">
        <v>2900</v>
      </c>
      <c r="F112" s="46">
        <f t="shared" si="12"/>
        <v>145</v>
      </c>
      <c r="G112" s="46">
        <f t="shared" si="13"/>
        <v>12.083333333333334</v>
      </c>
      <c r="H112" s="46">
        <f t="shared" si="8"/>
        <v>0.96666666666666679</v>
      </c>
      <c r="I112" s="46">
        <f t="shared" si="9"/>
        <v>13.05</v>
      </c>
      <c r="J112" s="36">
        <f>I112/I192</f>
        <v>3.2857541032270655E-3</v>
      </c>
    </row>
    <row r="113" spans="1:10">
      <c r="A113" s="5" t="s">
        <v>103</v>
      </c>
      <c r="B113" s="6"/>
      <c r="C113" s="4" t="s">
        <v>238</v>
      </c>
      <c r="D113" s="4"/>
      <c r="E113" s="4">
        <v>5500</v>
      </c>
      <c r="F113" s="46">
        <f t="shared" si="12"/>
        <v>275</v>
      </c>
      <c r="G113" s="46">
        <f t="shared" si="13"/>
        <v>22.916666666666668</v>
      </c>
      <c r="H113" s="46">
        <f t="shared" si="8"/>
        <v>1.8333333333333335</v>
      </c>
      <c r="I113" s="46">
        <f t="shared" si="9"/>
        <v>24.75</v>
      </c>
      <c r="J113" s="36">
        <f>I113/I192</f>
        <v>6.231602609568572E-3</v>
      </c>
    </row>
    <row r="114" spans="1:10">
      <c r="A114" s="5" t="s">
        <v>82</v>
      </c>
      <c r="B114" s="6"/>
      <c r="C114" s="4" t="s">
        <v>237</v>
      </c>
      <c r="D114" s="4"/>
      <c r="E114" s="4">
        <v>340</v>
      </c>
      <c r="F114" s="46">
        <f t="shared" si="12"/>
        <v>17</v>
      </c>
      <c r="G114" s="46">
        <f t="shared" si="13"/>
        <v>1.4166666666666667</v>
      </c>
      <c r="H114" s="46">
        <f t="shared" si="8"/>
        <v>0.11333333333333334</v>
      </c>
      <c r="I114" s="46">
        <f t="shared" si="9"/>
        <v>1.53</v>
      </c>
      <c r="J114" s="36">
        <f>I114/I192</f>
        <v>3.8522634313696628E-4</v>
      </c>
    </row>
    <row r="115" spans="1:10">
      <c r="A115" s="5" t="s">
        <v>48</v>
      </c>
      <c r="B115" s="6"/>
      <c r="C115" s="4" t="s">
        <v>238</v>
      </c>
      <c r="D115" s="4"/>
      <c r="E115" s="4">
        <v>4800</v>
      </c>
      <c r="F115" s="46">
        <f t="shared" si="12"/>
        <v>240</v>
      </c>
      <c r="G115" s="46">
        <f t="shared" si="13"/>
        <v>20</v>
      </c>
      <c r="H115" s="46">
        <f t="shared" si="8"/>
        <v>1.6</v>
      </c>
      <c r="I115" s="46">
        <f t="shared" si="9"/>
        <v>21.6</v>
      </c>
      <c r="J115" s="36">
        <f>I115/I192</f>
        <v>5.4384895501689359E-3</v>
      </c>
    </row>
    <row r="116" spans="1:10">
      <c r="A116" s="5" t="s">
        <v>107</v>
      </c>
      <c r="B116" s="6"/>
      <c r="C116" s="4" t="s">
        <v>237</v>
      </c>
      <c r="D116" s="4"/>
      <c r="E116" s="4">
        <v>1950</v>
      </c>
      <c r="F116" s="46">
        <f t="shared" si="12"/>
        <v>97.5</v>
      </c>
      <c r="G116" s="46">
        <f t="shared" si="13"/>
        <v>8.125</v>
      </c>
      <c r="H116" s="46">
        <f t="shared" si="8"/>
        <v>0.65</v>
      </c>
      <c r="I116" s="46">
        <f t="shared" si="9"/>
        <v>8.7750000000000004</v>
      </c>
      <c r="J116" s="36">
        <f>I116/I192</f>
        <v>2.2093863797561304E-3</v>
      </c>
    </row>
    <row r="117" spans="1:10">
      <c r="A117" s="19" t="s">
        <v>28</v>
      </c>
      <c r="B117" s="20"/>
      <c r="C117" s="21" t="s">
        <v>238</v>
      </c>
      <c r="D117" s="21"/>
      <c r="E117" s="21">
        <v>14400</v>
      </c>
      <c r="F117" s="48">
        <f t="shared" si="12"/>
        <v>720</v>
      </c>
      <c r="G117" s="48">
        <f t="shared" si="13"/>
        <v>60</v>
      </c>
      <c r="H117" s="46">
        <f t="shared" si="8"/>
        <v>4.8</v>
      </c>
      <c r="I117" s="46">
        <f t="shared" si="9"/>
        <v>64.8</v>
      </c>
      <c r="J117" s="38">
        <f>I117/I192</f>
        <v>1.6315468650506808E-2</v>
      </c>
    </row>
    <row r="118" spans="1:10">
      <c r="A118" s="5" t="s">
        <v>85</v>
      </c>
      <c r="B118" s="6"/>
      <c r="C118" s="4" t="s">
        <v>237</v>
      </c>
      <c r="D118" s="4"/>
      <c r="E118" s="4">
        <v>4700</v>
      </c>
      <c r="F118" s="46">
        <f t="shared" si="12"/>
        <v>235</v>
      </c>
      <c r="G118" s="46">
        <f t="shared" si="13"/>
        <v>19.583333333333332</v>
      </c>
      <c r="H118" s="46">
        <f t="shared" si="8"/>
        <v>1.5666666666666667</v>
      </c>
      <c r="I118" s="46">
        <f t="shared" si="9"/>
        <v>21.15</v>
      </c>
      <c r="J118" s="36">
        <f>I118/I192</f>
        <v>5.325187684540416E-3</v>
      </c>
    </row>
    <row r="119" spans="1:10">
      <c r="A119" s="19" t="s">
        <v>152</v>
      </c>
      <c r="B119" s="20"/>
      <c r="C119" s="21" t="s">
        <v>238</v>
      </c>
      <c r="D119" s="21"/>
      <c r="E119" s="21">
        <v>14400</v>
      </c>
      <c r="F119" s="48">
        <f t="shared" si="12"/>
        <v>720</v>
      </c>
      <c r="G119" s="48">
        <f t="shared" si="13"/>
        <v>60</v>
      </c>
      <c r="H119" s="46">
        <f t="shared" si="8"/>
        <v>4.8</v>
      </c>
      <c r="I119" s="46">
        <f t="shared" si="9"/>
        <v>64.8</v>
      </c>
      <c r="J119" s="38">
        <f>I119/I192</f>
        <v>1.6315468650506808E-2</v>
      </c>
    </row>
    <row r="120" spans="1:10">
      <c r="A120" s="5" t="s">
        <v>106</v>
      </c>
      <c r="B120" s="6"/>
      <c r="C120" s="4" t="s">
        <v>238</v>
      </c>
      <c r="D120" s="4"/>
      <c r="E120" s="4">
        <v>2600</v>
      </c>
      <c r="F120" s="46">
        <f t="shared" si="12"/>
        <v>130</v>
      </c>
      <c r="G120" s="46">
        <f t="shared" si="13"/>
        <v>10.833333333333334</v>
      </c>
      <c r="H120" s="46">
        <f t="shared" si="8"/>
        <v>0.8666666666666667</v>
      </c>
      <c r="I120" s="46">
        <f t="shared" si="9"/>
        <v>11.700000000000001</v>
      </c>
      <c r="J120" s="36">
        <f>I120/I192</f>
        <v>2.9458485063415074E-3</v>
      </c>
    </row>
    <row r="121" spans="1:10">
      <c r="A121" s="19" t="s">
        <v>86</v>
      </c>
      <c r="B121" s="20"/>
      <c r="C121" s="21" t="s">
        <v>238</v>
      </c>
      <c r="D121" s="21"/>
      <c r="E121" s="21">
        <v>9300</v>
      </c>
      <c r="F121" s="48">
        <f t="shared" si="12"/>
        <v>465</v>
      </c>
      <c r="G121" s="48">
        <f t="shared" si="13"/>
        <v>38.75</v>
      </c>
      <c r="H121" s="46">
        <f t="shared" si="8"/>
        <v>3.1</v>
      </c>
      <c r="I121" s="46">
        <f t="shared" si="9"/>
        <v>41.85</v>
      </c>
      <c r="J121" s="38">
        <f>I121/I192</f>
        <v>1.0537073503452314E-2</v>
      </c>
    </row>
    <row r="122" spans="1:10">
      <c r="A122" s="5" t="s">
        <v>4</v>
      </c>
      <c r="B122" s="6"/>
      <c r="C122" s="4" t="s">
        <v>238</v>
      </c>
      <c r="D122" s="4"/>
      <c r="E122" s="4">
        <v>4300</v>
      </c>
      <c r="F122" s="46">
        <f t="shared" si="12"/>
        <v>215</v>
      </c>
      <c r="G122" s="46">
        <f t="shared" si="13"/>
        <v>17.916666666666668</v>
      </c>
      <c r="H122" s="46">
        <f t="shared" si="8"/>
        <v>1.4333333333333333</v>
      </c>
      <c r="I122" s="46">
        <f t="shared" si="9"/>
        <v>19.350000000000001</v>
      </c>
      <c r="J122" s="36">
        <f>I122/I192</f>
        <v>4.8719802220263389E-3</v>
      </c>
    </row>
    <row r="123" spans="1:10">
      <c r="A123" s="5" t="s">
        <v>161</v>
      </c>
      <c r="B123" s="6"/>
      <c r="C123" s="4" t="s">
        <v>238</v>
      </c>
      <c r="D123" s="4"/>
      <c r="E123" s="4">
        <v>1390</v>
      </c>
      <c r="F123" s="46">
        <f t="shared" si="12"/>
        <v>69.5</v>
      </c>
      <c r="G123" s="46">
        <f t="shared" si="13"/>
        <v>5.791666666666667</v>
      </c>
      <c r="H123" s="46">
        <f t="shared" si="8"/>
        <v>0.46333333333333337</v>
      </c>
      <c r="I123" s="46">
        <f t="shared" si="9"/>
        <v>6.2550000000000008</v>
      </c>
      <c r="J123" s="36">
        <f>I123/I192</f>
        <v>1.5748959322364213E-3</v>
      </c>
    </row>
    <row r="124" spans="1:10">
      <c r="A124" s="5" t="s">
        <v>109</v>
      </c>
      <c r="B124" s="6"/>
      <c r="C124" s="4" t="s">
        <v>238</v>
      </c>
      <c r="D124" s="4"/>
      <c r="E124" s="4">
        <v>2100</v>
      </c>
      <c r="F124" s="46">
        <f t="shared" si="12"/>
        <v>105</v>
      </c>
      <c r="G124" s="46">
        <f t="shared" si="13"/>
        <v>8.75</v>
      </c>
      <c r="H124" s="46">
        <f t="shared" si="8"/>
        <v>0.70000000000000007</v>
      </c>
      <c r="I124" s="46">
        <f t="shared" si="9"/>
        <v>9.4499999999999993</v>
      </c>
      <c r="J124" s="36">
        <f>I124/I192</f>
        <v>2.3793391781989095E-3</v>
      </c>
    </row>
    <row r="125" spans="1:10">
      <c r="A125" s="5" t="s">
        <v>12</v>
      </c>
      <c r="B125" s="6"/>
      <c r="C125" s="4" t="s">
        <v>237</v>
      </c>
      <c r="D125" s="4"/>
      <c r="E125" s="4">
        <v>5700</v>
      </c>
      <c r="F125" s="46">
        <f t="shared" si="12"/>
        <v>285</v>
      </c>
      <c r="G125" s="46">
        <f t="shared" si="13"/>
        <v>23.75</v>
      </c>
      <c r="H125" s="46">
        <f t="shared" si="8"/>
        <v>1.9000000000000001</v>
      </c>
      <c r="I125" s="46">
        <f t="shared" si="9"/>
        <v>25.65</v>
      </c>
      <c r="J125" s="36">
        <f>I125/I192</f>
        <v>6.458206340825611E-3</v>
      </c>
    </row>
    <row r="126" spans="1:10">
      <c r="A126" s="5" t="s">
        <v>174</v>
      </c>
      <c r="B126" s="6"/>
      <c r="C126" s="4" t="s">
        <v>238</v>
      </c>
      <c r="D126" s="4"/>
      <c r="E126" s="4">
        <v>4300</v>
      </c>
      <c r="F126" s="46">
        <f t="shared" si="12"/>
        <v>215</v>
      </c>
      <c r="G126" s="46">
        <f t="shared" si="13"/>
        <v>17.916666666666668</v>
      </c>
      <c r="H126" s="46">
        <f t="shared" si="8"/>
        <v>1.4333333333333333</v>
      </c>
      <c r="I126" s="46">
        <f t="shared" si="9"/>
        <v>19.350000000000001</v>
      </c>
      <c r="J126" s="36">
        <f>I126/I192</f>
        <v>4.8719802220263389E-3</v>
      </c>
    </row>
    <row r="127" spans="1:10">
      <c r="A127" s="5" t="s">
        <v>19</v>
      </c>
      <c r="B127" s="6"/>
      <c r="C127" s="4" t="s">
        <v>238</v>
      </c>
      <c r="D127" s="4"/>
      <c r="E127" s="4">
        <v>1000</v>
      </c>
      <c r="F127" s="46">
        <f t="shared" si="12"/>
        <v>50</v>
      </c>
      <c r="G127" s="46">
        <f t="shared" si="13"/>
        <v>4.166666666666667</v>
      </c>
      <c r="H127" s="46">
        <f t="shared" si="8"/>
        <v>0.33333333333333337</v>
      </c>
      <c r="I127" s="46">
        <f t="shared" si="9"/>
        <v>4.5</v>
      </c>
      <c r="J127" s="36">
        <f>I127/I192</f>
        <v>1.133018656285195E-3</v>
      </c>
    </row>
    <row r="128" spans="1:10">
      <c r="A128" s="5" t="s">
        <v>102</v>
      </c>
      <c r="B128" s="6" t="s">
        <v>236</v>
      </c>
      <c r="C128" s="4" t="s">
        <v>237</v>
      </c>
      <c r="D128" s="4"/>
      <c r="E128" s="4">
        <v>3400</v>
      </c>
      <c r="F128" s="46">
        <f t="shared" si="12"/>
        <v>170</v>
      </c>
      <c r="G128" s="46">
        <f t="shared" si="13"/>
        <v>14.166666666666666</v>
      </c>
      <c r="H128" s="46">
        <f t="shared" si="8"/>
        <v>1.1333333333333333</v>
      </c>
      <c r="I128" s="46">
        <f t="shared" si="9"/>
        <v>15.299999999999999</v>
      </c>
      <c r="J128" s="36">
        <f>I128/I192</f>
        <v>3.8522634313696625E-3</v>
      </c>
    </row>
    <row r="129" spans="1:10">
      <c r="A129" s="5" t="s">
        <v>88</v>
      </c>
      <c r="B129" s="6"/>
      <c r="C129" s="4" t="s">
        <v>238</v>
      </c>
      <c r="D129" s="4"/>
      <c r="E129" s="4">
        <v>6100</v>
      </c>
      <c r="F129" s="46">
        <f t="shared" si="12"/>
        <v>305</v>
      </c>
      <c r="G129" s="46">
        <f t="shared" si="13"/>
        <v>25.416666666666668</v>
      </c>
      <c r="H129" s="46">
        <f t="shared" si="8"/>
        <v>2.0333333333333337</v>
      </c>
      <c r="I129" s="46">
        <f t="shared" si="9"/>
        <v>27.450000000000003</v>
      </c>
      <c r="J129" s="36">
        <f>I129/I192</f>
        <v>6.9114138033396898E-3</v>
      </c>
    </row>
    <row r="130" spans="1:10">
      <c r="A130" s="5" t="s">
        <v>170</v>
      </c>
      <c r="B130" s="6"/>
      <c r="C130" s="4" t="s">
        <v>238</v>
      </c>
      <c r="D130" s="4"/>
      <c r="E130" s="4">
        <v>2500</v>
      </c>
      <c r="F130" s="46">
        <f t="shared" si="12"/>
        <v>125</v>
      </c>
      <c r="G130" s="46">
        <f t="shared" si="13"/>
        <v>10.416666666666666</v>
      </c>
      <c r="H130" s="46">
        <f t="shared" si="8"/>
        <v>0.83333333333333326</v>
      </c>
      <c r="I130" s="46">
        <f t="shared" si="9"/>
        <v>11.25</v>
      </c>
      <c r="J130" s="36">
        <f>I130/I192</f>
        <v>2.8325466407129875E-3</v>
      </c>
    </row>
    <row r="131" spans="1:10">
      <c r="A131" s="5" t="s">
        <v>54</v>
      </c>
      <c r="B131" s="6"/>
      <c r="C131" s="4" t="s">
        <v>238</v>
      </c>
      <c r="D131" s="4"/>
      <c r="E131" s="4">
        <v>4800</v>
      </c>
      <c r="F131" s="46">
        <f t="shared" si="12"/>
        <v>240</v>
      </c>
      <c r="G131" s="46">
        <f t="shared" si="13"/>
        <v>20</v>
      </c>
      <c r="H131" s="46">
        <f t="shared" ref="H131:H192" si="14">G131*8%</f>
        <v>1.6</v>
      </c>
      <c r="I131" s="46">
        <f t="shared" ref="I131:I192" si="15">G131+H131</f>
        <v>21.6</v>
      </c>
      <c r="J131" s="36">
        <f>I131/I192</f>
        <v>5.4384895501689359E-3</v>
      </c>
    </row>
    <row r="132" spans="1:10">
      <c r="A132" s="5" t="s">
        <v>51</v>
      </c>
      <c r="B132" s="6"/>
      <c r="C132" s="4" t="s">
        <v>238</v>
      </c>
      <c r="D132" s="4"/>
      <c r="E132" s="4">
        <v>1000</v>
      </c>
      <c r="F132" s="46">
        <f t="shared" si="12"/>
        <v>50</v>
      </c>
      <c r="G132" s="46">
        <f t="shared" si="13"/>
        <v>4.166666666666667</v>
      </c>
      <c r="H132" s="46">
        <f t="shared" si="14"/>
        <v>0.33333333333333337</v>
      </c>
      <c r="I132" s="46">
        <f t="shared" si="15"/>
        <v>4.5</v>
      </c>
      <c r="J132" s="36">
        <f>I132/I192</f>
        <v>1.133018656285195E-3</v>
      </c>
    </row>
    <row r="133" spans="1:10">
      <c r="A133" s="5" t="s">
        <v>138</v>
      </c>
      <c r="B133" s="6"/>
      <c r="C133" s="4" t="s">
        <v>238</v>
      </c>
      <c r="D133" s="4"/>
      <c r="E133" s="4">
        <v>3000</v>
      </c>
      <c r="F133" s="46">
        <f t="shared" si="12"/>
        <v>150</v>
      </c>
      <c r="G133" s="46">
        <f t="shared" si="13"/>
        <v>12.5</v>
      </c>
      <c r="H133" s="46">
        <f t="shared" si="14"/>
        <v>1</v>
      </c>
      <c r="I133" s="46">
        <f t="shared" si="15"/>
        <v>13.5</v>
      </c>
      <c r="J133" s="36">
        <f>I133/I192</f>
        <v>3.399055968855585E-3</v>
      </c>
    </row>
    <row r="134" spans="1:10">
      <c r="A134" s="19" t="s">
        <v>43</v>
      </c>
      <c r="B134" s="20"/>
      <c r="C134" s="21" t="s">
        <v>238</v>
      </c>
      <c r="D134" s="21"/>
      <c r="E134" s="21">
        <v>10600</v>
      </c>
      <c r="F134" s="48">
        <f t="shared" ref="F134:F163" si="16">E134/20</f>
        <v>530</v>
      </c>
      <c r="G134" s="48">
        <f t="shared" ref="G134:G163" si="17">F134/12</f>
        <v>44.166666666666664</v>
      </c>
      <c r="H134" s="46">
        <f t="shared" si="14"/>
        <v>3.5333333333333332</v>
      </c>
      <c r="I134" s="46">
        <f t="shared" si="15"/>
        <v>47.699999999999996</v>
      </c>
      <c r="J134" s="38">
        <f>I134/I192</f>
        <v>1.2009997756623066E-2</v>
      </c>
    </row>
    <row r="135" spans="1:10">
      <c r="A135" s="5" t="s">
        <v>37</v>
      </c>
      <c r="B135" s="6"/>
      <c r="C135" s="4" t="s">
        <v>237</v>
      </c>
      <c r="D135" s="4"/>
      <c r="E135" s="4">
        <v>4650</v>
      </c>
      <c r="F135" s="46">
        <f t="shared" si="16"/>
        <v>232.5</v>
      </c>
      <c r="G135" s="46">
        <f t="shared" si="17"/>
        <v>19.375</v>
      </c>
      <c r="H135" s="46">
        <f t="shared" si="14"/>
        <v>1.55</v>
      </c>
      <c r="I135" s="46">
        <f t="shared" si="15"/>
        <v>20.925000000000001</v>
      </c>
      <c r="J135" s="36">
        <f>I135/I192</f>
        <v>5.2685367517261569E-3</v>
      </c>
    </row>
    <row r="136" spans="1:10">
      <c r="A136" s="5" t="s">
        <v>38</v>
      </c>
      <c r="B136" s="6"/>
      <c r="C136" s="4" t="s">
        <v>238</v>
      </c>
      <c r="D136" s="4"/>
      <c r="E136" s="4">
        <v>6800</v>
      </c>
      <c r="F136" s="46">
        <f t="shared" si="16"/>
        <v>340</v>
      </c>
      <c r="G136" s="46">
        <f t="shared" si="17"/>
        <v>28.333333333333332</v>
      </c>
      <c r="H136" s="46">
        <f t="shared" si="14"/>
        <v>2.2666666666666666</v>
      </c>
      <c r="I136" s="46">
        <f t="shared" si="15"/>
        <v>30.599999999999998</v>
      </c>
      <c r="J136" s="36">
        <f>I136/I192</f>
        <v>7.704526862739325E-3</v>
      </c>
    </row>
    <row r="137" spans="1:10">
      <c r="A137" s="5" t="s">
        <v>22</v>
      </c>
      <c r="B137" s="6"/>
      <c r="C137" s="4" t="s">
        <v>238</v>
      </c>
      <c r="D137" s="4"/>
      <c r="E137" s="4">
        <v>2600</v>
      </c>
      <c r="F137" s="46">
        <f t="shared" si="16"/>
        <v>130</v>
      </c>
      <c r="G137" s="46">
        <f t="shared" si="17"/>
        <v>10.833333333333334</v>
      </c>
      <c r="H137" s="46">
        <f t="shared" si="14"/>
        <v>0.8666666666666667</v>
      </c>
      <c r="I137" s="46">
        <f t="shared" si="15"/>
        <v>11.700000000000001</v>
      </c>
      <c r="J137" s="36">
        <f>I137/I192</f>
        <v>2.9458485063415074E-3</v>
      </c>
    </row>
    <row r="138" spans="1:10">
      <c r="A138" s="5" t="s">
        <v>11</v>
      </c>
      <c r="B138" s="6" t="s">
        <v>212</v>
      </c>
      <c r="C138" s="4" t="s">
        <v>238</v>
      </c>
      <c r="D138" s="4"/>
      <c r="E138" s="4">
        <v>615</v>
      </c>
      <c r="F138" s="46">
        <f t="shared" si="16"/>
        <v>30.75</v>
      </c>
      <c r="G138" s="46">
        <f t="shared" si="17"/>
        <v>2.5625</v>
      </c>
      <c r="H138" s="46">
        <f t="shared" si="14"/>
        <v>0.20500000000000002</v>
      </c>
      <c r="I138" s="46">
        <f t="shared" si="15"/>
        <v>2.7675000000000001</v>
      </c>
      <c r="J138" s="36">
        <f>I138/I192</f>
        <v>6.9680647361539496E-4</v>
      </c>
    </row>
    <row r="139" spans="1:10">
      <c r="A139" s="5" t="s">
        <v>80</v>
      </c>
      <c r="B139" s="6"/>
      <c r="C139" s="4" t="s">
        <v>238</v>
      </c>
      <c r="D139" s="4"/>
      <c r="E139" s="4">
        <v>230</v>
      </c>
      <c r="F139" s="46">
        <f t="shared" si="16"/>
        <v>11.5</v>
      </c>
      <c r="G139" s="46">
        <f t="shared" si="17"/>
        <v>0.95833333333333337</v>
      </c>
      <c r="H139" s="46">
        <f t="shared" si="14"/>
        <v>7.6666666666666675E-2</v>
      </c>
      <c r="I139" s="46">
        <f t="shared" si="15"/>
        <v>1.0350000000000001</v>
      </c>
      <c r="J139" s="36">
        <f>I139/I192</f>
        <v>2.6059429094559488E-4</v>
      </c>
    </row>
    <row r="140" spans="1:10">
      <c r="A140" s="19" t="s">
        <v>144</v>
      </c>
      <c r="B140" s="20"/>
      <c r="C140" s="21" t="s">
        <v>238</v>
      </c>
      <c r="D140" s="21"/>
      <c r="E140" s="21">
        <v>14400</v>
      </c>
      <c r="F140" s="48">
        <f t="shared" si="16"/>
        <v>720</v>
      </c>
      <c r="G140" s="48">
        <f t="shared" si="17"/>
        <v>60</v>
      </c>
      <c r="H140" s="46">
        <f t="shared" si="14"/>
        <v>4.8</v>
      </c>
      <c r="I140" s="46">
        <f t="shared" si="15"/>
        <v>64.8</v>
      </c>
      <c r="J140" s="38">
        <f>I140/I192</f>
        <v>1.6315468650506808E-2</v>
      </c>
    </row>
    <row r="141" spans="1:10">
      <c r="A141" s="5" t="s">
        <v>53</v>
      </c>
      <c r="B141" s="6"/>
      <c r="C141" s="4" t="s">
        <v>238</v>
      </c>
      <c r="D141" s="4"/>
      <c r="E141" s="4">
        <v>3000</v>
      </c>
      <c r="F141" s="46">
        <f t="shared" si="16"/>
        <v>150</v>
      </c>
      <c r="G141" s="46">
        <f t="shared" si="17"/>
        <v>12.5</v>
      </c>
      <c r="H141" s="46">
        <f t="shared" si="14"/>
        <v>1</v>
      </c>
      <c r="I141" s="46">
        <f t="shared" si="15"/>
        <v>13.5</v>
      </c>
      <c r="J141" s="36">
        <f>I141/I192</f>
        <v>3.399055968855585E-3</v>
      </c>
    </row>
    <row r="142" spans="1:10">
      <c r="A142" s="5" t="s">
        <v>0</v>
      </c>
      <c r="B142" s="6" t="s">
        <v>191</v>
      </c>
      <c r="C142" s="4" t="s">
        <v>238</v>
      </c>
      <c r="D142" s="4"/>
      <c r="E142" s="4">
        <v>1300</v>
      </c>
      <c r="F142" s="46">
        <f t="shared" si="16"/>
        <v>65</v>
      </c>
      <c r="G142" s="46">
        <f t="shared" si="17"/>
        <v>5.416666666666667</v>
      </c>
      <c r="H142" s="46">
        <f t="shared" si="14"/>
        <v>0.43333333333333335</v>
      </c>
      <c r="I142" s="46">
        <f t="shared" si="15"/>
        <v>5.8500000000000005</v>
      </c>
      <c r="J142" s="36">
        <f>I142/I192</f>
        <v>1.4729242531707537E-3</v>
      </c>
    </row>
    <row r="143" spans="1:10">
      <c r="A143" s="5" t="s">
        <v>159</v>
      </c>
      <c r="B143" s="6" t="s">
        <v>242</v>
      </c>
      <c r="C143" s="4" t="s">
        <v>237</v>
      </c>
      <c r="D143" s="4"/>
      <c r="E143" s="4">
        <v>800</v>
      </c>
      <c r="F143" s="46">
        <f t="shared" si="16"/>
        <v>40</v>
      </c>
      <c r="G143" s="46">
        <f t="shared" si="17"/>
        <v>3.3333333333333335</v>
      </c>
      <c r="H143" s="46">
        <f t="shared" si="14"/>
        <v>0.26666666666666666</v>
      </c>
      <c r="I143" s="46">
        <f t="shared" si="15"/>
        <v>3.6</v>
      </c>
      <c r="J143" s="36">
        <f>I143/I192</f>
        <v>9.0641492502815599E-4</v>
      </c>
    </row>
    <row r="144" spans="1:10">
      <c r="A144" s="5" t="s">
        <v>151</v>
      </c>
      <c r="B144" s="6"/>
      <c r="C144" s="4" t="s">
        <v>237</v>
      </c>
      <c r="D144" s="4"/>
      <c r="E144" s="4">
        <v>1070</v>
      </c>
      <c r="F144" s="46">
        <f t="shared" si="16"/>
        <v>53.5</v>
      </c>
      <c r="G144" s="46">
        <f t="shared" si="17"/>
        <v>4.458333333333333</v>
      </c>
      <c r="H144" s="46">
        <f t="shared" si="14"/>
        <v>0.35666666666666663</v>
      </c>
      <c r="I144" s="46">
        <f t="shared" si="15"/>
        <v>4.8149999999999995</v>
      </c>
      <c r="J144" s="36">
        <f>I144/I192</f>
        <v>1.2123299622251585E-3</v>
      </c>
    </row>
    <row r="145" spans="1:11">
      <c r="A145" s="5" t="s">
        <v>148</v>
      </c>
      <c r="B145" s="6"/>
      <c r="C145" s="4" t="s">
        <v>237</v>
      </c>
      <c r="D145" s="4"/>
      <c r="E145" s="4">
        <v>1000</v>
      </c>
      <c r="F145" s="46">
        <f t="shared" si="16"/>
        <v>50</v>
      </c>
      <c r="G145" s="46">
        <f t="shared" si="17"/>
        <v>4.166666666666667</v>
      </c>
      <c r="H145" s="46">
        <f t="shared" si="14"/>
        <v>0.33333333333333337</v>
      </c>
      <c r="I145" s="46">
        <f t="shared" si="15"/>
        <v>4.5</v>
      </c>
      <c r="J145" s="36">
        <f>I145/I192</f>
        <v>1.133018656285195E-3</v>
      </c>
    </row>
    <row r="146" spans="1:11">
      <c r="A146" s="5" t="s">
        <v>6</v>
      </c>
      <c r="B146" s="6"/>
      <c r="C146" s="4" t="s">
        <v>237</v>
      </c>
      <c r="D146" s="4"/>
      <c r="E146" s="4">
        <v>4850</v>
      </c>
      <c r="F146" s="46">
        <f t="shared" si="16"/>
        <v>242.5</v>
      </c>
      <c r="G146" s="46">
        <f t="shared" si="17"/>
        <v>20.208333333333332</v>
      </c>
      <c r="H146" s="46">
        <f t="shared" si="14"/>
        <v>1.6166666666666667</v>
      </c>
      <c r="I146" s="46">
        <f t="shared" si="15"/>
        <v>21.824999999999999</v>
      </c>
      <c r="J146" s="36">
        <f>I146/I192</f>
        <v>5.495140482983195E-3</v>
      </c>
    </row>
    <row r="147" spans="1:11">
      <c r="A147" s="19" t="s">
        <v>83</v>
      </c>
      <c r="B147" s="20"/>
      <c r="C147" s="21" t="s">
        <v>237</v>
      </c>
      <c r="D147" s="21"/>
      <c r="E147" s="21">
        <v>16300</v>
      </c>
      <c r="F147" s="48">
        <f t="shared" si="16"/>
        <v>815</v>
      </c>
      <c r="G147" s="48">
        <f t="shared" si="17"/>
        <v>67.916666666666671</v>
      </c>
      <c r="H147" s="46">
        <f t="shared" si="14"/>
        <v>5.4333333333333336</v>
      </c>
      <c r="I147" s="46">
        <f t="shared" si="15"/>
        <v>73.350000000000009</v>
      </c>
      <c r="J147" s="38">
        <f>I147/I192</f>
        <v>1.846820409744868E-2</v>
      </c>
    </row>
    <row r="148" spans="1:11">
      <c r="A148" s="5" t="s">
        <v>117</v>
      </c>
      <c r="B148" s="6"/>
      <c r="C148" s="4" t="s">
        <v>238</v>
      </c>
      <c r="D148" s="4"/>
      <c r="E148" s="4">
        <v>8400</v>
      </c>
      <c r="F148" s="46">
        <f t="shared" si="16"/>
        <v>420</v>
      </c>
      <c r="G148" s="46">
        <f t="shared" si="17"/>
        <v>35</v>
      </c>
      <c r="H148" s="46">
        <f t="shared" si="14"/>
        <v>2.8000000000000003</v>
      </c>
      <c r="I148" s="46">
        <f t="shared" si="15"/>
        <v>37.799999999999997</v>
      </c>
      <c r="J148" s="36">
        <f>I148/I192</f>
        <v>9.5173567127956379E-3</v>
      </c>
    </row>
    <row r="149" spans="1:11">
      <c r="A149" s="5" t="s">
        <v>137</v>
      </c>
      <c r="B149" s="6"/>
      <c r="C149" s="4" t="s">
        <v>238</v>
      </c>
      <c r="D149" s="4"/>
      <c r="E149" s="4">
        <v>5500</v>
      </c>
      <c r="F149" s="46">
        <f t="shared" si="16"/>
        <v>275</v>
      </c>
      <c r="G149" s="46">
        <f t="shared" si="17"/>
        <v>22.916666666666668</v>
      </c>
      <c r="H149" s="46">
        <f t="shared" si="14"/>
        <v>1.8333333333333335</v>
      </c>
      <c r="I149" s="46">
        <f t="shared" si="15"/>
        <v>24.75</v>
      </c>
      <c r="J149" s="36">
        <f>I149/I192</f>
        <v>6.231602609568572E-3</v>
      </c>
    </row>
    <row r="150" spans="1:11">
      <c r="A150" s="5" t="s">
        <v>32</v>
      </c>
      <c r="B150" s="6"/>
      <c r="C150" s="4" t="s">
        <v>237</v>
      </c>
      <c r="D150" s="4"/>
      <c r="E150" s="4">
        <v>1300</v>
      </c>
      <c r="F150" s="46">
        <f t="shared" si="16"/>
        <v>65</v>
      </c>
      <c r="G150" s="46">
        <f t="shared" si="17"/>
        <v>5.416666666666667</v>
      </c>
      <c r="H150" s="46">
        <f t="shared" si="14"/>
        <v>0.43333333333333335</v>
      </c>
      <c r="I150" s="46">
        <f t="shared" si="15"/>
        <v>5.8500000000000005</v>
      </c>
      <c r="J150" s="36">
        <f>I150/I192</f>
        <v>1.4729242531707537E-3</v>
      </c>
    </row>
    <row r="151" spans="1:11">
      <c r="A151" s="19" t="s">
        <v>79</v>
      </c>
      <c r="B151" s="20"/>
      <c r="C151" s="21" t="s">
        <v>238</v>
      </c>
      <c r="D151" s="21"/>
      <c r="E151" s="21">
        <v>15700</v>
      </c>
      <c r="F151" s="48">
        <f t="shared" si="16"/>
        <v>785</v>
      </c>
      <c r="G151" s="48">
        <f t="shared" si="17"/>
        <v>65.416666666666671</v>
      </c>
      <c r="H151" s="46">
        <f t="shared" si="14"/>
        <v>5.2333333333333334</v>
      </c>
      <c r="I151" s="46">
        <f t="shared" si="15"/>
        <v>70.650000000000006</v>
      </c>
      <c r="J151" s="38">
        <f>I151/I192</f>
        <v>1.7788392903677563E-2</v>
      </c>
    </row>
    <row r="152" spans="1:11">
      <c r="A152" s="5" t="s">
        <v>67</v>
      </c>
      <c r="B152" s="6"/>
      <c r="C152" s="4" t="s">
        <v>237</v>
      </c>
      <c r="D152" s="4"/>
      <c r="E152" s="4">
        <v>500</v>
      </c>
      <c r="F152" s="46">
        <f t="shared" si="16"/>
        <v>25</v>
      </c>
      <c r="G152" s="46">
        <f t="shared" si="17"/>
        <v>2.0833333333333335</v>
      </c>
      <c r="H152" s="46">
        <f t="shared" si="14"/>
        <v>0.16666666666666669</v>
      </c>
      <c r="I152" s="46">
        <f t="shared" si="15"/>
        <v>2.25</v>
      </c>
      <c r="J152" s="36">
        <f>I152/I192</f>
        <v>5.6650932814259749E-4</v>
      </c>
    </row>
    <row r="153" spans="1:11">
      <c r="A153" s="5" t="s">
        <v>94</v>
      </c>
      <c r="B153" s="6"/>
      <c r="C153" s="4" t="s">
        <v>238</v>
      </c>
      <c r="D153" s="4"/>
      <c r="E153" s="4">
        <v>2600</v>
      </c>
      <c r="F153" s="46">
        <f t="shared" si="16"/>
        <v>130</v>
      </c>
      <c r="G153" s="46">
        <f t="shared" si="17"/>
        <v>10.833333333333334</v>
      </c>
      <c r="H153" s="46">
        <f t="shared" si="14"/>
        <v>0.8666666666666667</v>
      </c>
      <c r="I153" s="46">
        <f t="shared" si="15"/>
        <v>11.700000000000001</v>
      </c>
      <c r="J153" s="36">
        <f>I153/I192</f>
        <v>2.9458485063415074E-3</v>
      </c>
    </row>
    <row r="154" spans="1:11">
      <c r="A154" s="5" t="s">
        <v>66</v>
      </c>
      <c r="B154" s="6"/>
      <c r="C154" s="4" t="s">
        <v>237</v>
      </c>
      <c r="D154" s="4"/>
      <c r="E154" s="4">
        <v>1300</v>
      </c>
      <c r="F154" s="46">
        <f t="shared" si="16"/>
        <v>65</v>
      </c>
      <c r="G154" s="46">
        <f t="shared" si="17"/>
        <v>5.416666666666667</v>
      </c>
      <c r="H154" s="46">
        <f t="shared" si="14"/>
        <v>0.43333333333333335</v>
      </c>
      <c r="I154" s="46">
        <f t="shared" si="15"/>
        <v>5.8500000000000005</v>
      </c>
      <c r="J154" s="36">
        <f>I154/I192</f>
        <v>1.4729242531707537E-3</v>
      </c>
    </row>
    <row r="155" spans="1:11">
      <c r="A155" s="91" t="s">
        <v>108</v>
      </c>
      <c r="B155" s="92"/>
      <c r="C155" s="93" t="s">
        <v>237</v>
      </c>
      <c r="D155" s="93"/>
      <c r="E155" s="93">
        <v>3050</v>
      </c>
      <c r="F155" s="94">
        <f t="shared" si="16"/>
        <v>152.5</v>
      </c>
      <c r="G155" s="94">
        <f t="shared" si="17"/>
        <v>12.708333333333334</v>
      </c>
      <c r="H155" s="52">
        <f t="shared" si="14"/>
        <v>1.0166666666666668</v>
      </c>
      <c r="I155" s="52">
        <f t="shared" si="15"/>
        <v>13.725000000000001</v>
      </c>
      <c r="J155" s="95">
        <f>I155/I192</f>
        <v>3.4557069016698449E-3</v>
      </c>
      <c r="K155" s="32">
        <v>3</v>
      </c>
    </row>
    <row r="156" spans="1:11">
      <c r="A156" s="26" t="s">
        <v>8</v>
      </c>
      <c r="B156" s="27" t="s">
        <v>187</v>
      </c>
      <c r="C156" s="28" t="s">
        <v>237</v>
      </c>
      <c r="D156" s="28"/>
      <c r="E156" s="28">
        <v>21100</v>
      </c>
      <c r="F156" s="50">
        <f t="shared" si="16"/>
        <v>1055</v>
      </c>
      <c r="G156" s="50">
        <f t="shared" si="17"/>
        <v>87.916666666666671</v>
      </c>
      <c r="H156" s="46">
        <f t="shared" si="14"/>
        <v>7.0333333333333341</v>
      </c>
      <c r="I156" s="46">
        <f t="shared" si="15"/>
        <v>94.95</v>
      </c>
      <c r="J156" s="40">
        <f>I156/I192</f>
        <v>2.3906693647617615E-2</v>
      </c>
    </row>
    <row r="157" spans="1:11">
      <c r="A157" s="5" t="s">
        <v>2</v>
      </c>
      <c r="B157" s="6"/>
      <c r="C157" s="4" t="s">
        <v>237</v>
      </c>
      <c r="D157" s="4"/>
      <c r="E157" s="4">
        <v>1100</v>
      </c>
      <c r="F157" s="46">
        <f t="shared" si="16"/>
        <v>55</v>
      </c>
      <c r="G157" s="46">
        <f t="shared" si="17"/>
        <v>4.583333333333333</v>
      </c>
      <c r="H157" s="46">
        <f t="shared" si="14"/>
        <v>0.36666666666666664</v>
      </c>
      <c r="I157" s="46">
        <f t="shared" si="15"/>
        <v>4.9499999999999993</v>
      </c>
      <c r="J157" s="36">
        <f>I157/I192</f>
        <v>1.2463205219137143E-3</v>
      </c>
    </row>
    <row r="158" spans="1:11">
      <c r="A158" s="5" t="s">
        <v>73</v>
      </c>
      <c r="B158" s="6"/>
      <c r="C158" s="4" t="s">
        <v>238</v>
      </c>
      <c r="D158" s="4"/>
      <c r="E158" s="4">
        <v>2500</v>
      </c>
      <c r="F158" s="46">
        <f t="shared" si="16"/>
        <v>125</v>
      </c>
      <c r="G158" s="46">
        <f t="shared" si="17"/>
        <v>10.416666666666666</v>
      </c>
      <c r="H158" s="46">
        <f t="shared" si="14"/>
        <v>0.83333333333333326</v>
      </c>
      <c r="I158" s="46">
        <f t="shared" si="15"/>
        <v>11.25</v>
      </c>
      <c r="J158" s="36">
        <f>I158/I192</f>
        <v>2.8325466407129875E-3</v>
      </c>
    </row>
    <row r="159" spans="1:11">
      <c r="A159" s="5" t="s">
        <v>142</v>
      </c>
      <c r="B159" s="6"/>
      <c r="C159" s="4" t="s">
        <v>238</v>
      </c>
      <c r="D159" s="4"/>
      <c r="E159" s="4">
        <v>3600</v>
      </c>
      <c r="F159" s="46">
        <f t="shared" si="16"/>
        <v>180</v>
      </c>
      <c r="G159" s="46">
        <f t="shared" si="17"/>
        <v>15</v>
      </c>
      <c r="H159" s="46">
        <f t="shared" si="14"/>
        <v>1.2</v>
      </c>
      <c r="I159" s="46">
        <f t="shared" si="15"/>
        <v>16.2</v>
      </c>
      <c r="J159" s="36">
        <f>I159/I192</f>
        <v>4.0788671626267019E-3</v>
      </c>
    </row>
    <row r="160" spans="1:11">
      <c r="A160" s="5" t="s">
        <v>31</v>
      </c>
      <c r="B160" s="6"/>
      <c r="C160" s="4" t="s">
        <v>238</v>
      </c>
      <c r="D160" s="4"/>
      <c r="E160" s="4">
        <v>6500</v>
      </c>
      <c r="F160" s="46">
        <f t="shared" si="16"/>
        <v>325</v>
      </c>
      <c r="G160" s="46">
        <f t="shared" si="17"/>
        <v>27.083333333333332</v>
      </c>
      <c r="H160" s="46">
        <f t="shared" si="14"/>
        <v>2.1666666666666665</v>
      </c>
      <c r="I160" s="46">
        <f t="shared" si="15"/>
        <v>29.25</v>
      </c>
      <c r="J160" s="36">
        <f>I160/I192</f>
        <v>7.364621265853767E-3</v>
      </c>
    </row>
    <row r="161" spans="1:10">
      <c r="A161" s="19" t="s">
        <v>47</v>
      </c>
      <c r="B161" s="20"/>
      <c r="C161" s="21" t="s">
        <v>238</v>
      </c>
      <c r="D161" s="21"/>
      <c r="E161" s="21">
        <v>10900</v>
      </c>
      <c r="F161" s="48">
        <f t="shared" si="16"/>
        <v>545</v>
      </c>
      <c r="G161" s="48">
        <f t="shared" si="17"/>
        <v>45.416666666666664</v>
      </c>
      <c r="H161" s="46">
        <f t="shared" si="14"/>
        <v>3.6333333333333333</v>
      </c>
      <c r="I161" s="46">
        <f t="shared" si="15"/>
        <v>49.05</v>
      </c>
      <c r="J161" s="38">
        <f>I161/I192</f>
        <v>1.2349903353508624E-2</v>
      </c>
    </row>
    <row r="162" spans="1:10">
      <c r="A162" s="5" t="s">
        <v>114</v>
      </c>
      <c r="B162" s="6"/>
      <c r="C162" s="4" t="s">
        <v>238</v>
      </c>
      <c r="D162" s="4"/>
      <c r="E162" s="4">
        <v>440</v>
      </c>
      <c r="F162" s="46">
        <f t="shared" si="16"/>
        <v>22</v>
      </c>
      <c r="G162" s="46">
        <f t="shared" si="17"/>
        <v>1.8333333333333333</v>
      </c>
      <c r="H162" s="46">
        <f t="shared" si="14"/>
        <v>0.14666666666666667</v>
      </c>
      <c r="I162" s="46">
        <f t="shared" si="15"/>
        <v>1.98</v>
      </c>
      <c r="J162" s="36">
        <f>I162/I192</f>
        <v>4.9852820876548573E-4</v>
      </c>
    </row>
    <row r="163" spans="1:10">
      <c r="A163" s="26" t="s">
        <v>57</v>
      </c>
      <c r="B163" s="27"/>
      <c r="C163" s="28" t="s">
        <v>238</v>
      </c>
      <c r="D163" s="28"/>
      <c r="E163" s="28">
        <v>23700</v>
      </c>
      <c r="F163" s="50">
        <f t="shared" si="16"/>
        <v>1185</v>
      </c>
      <c r="G163" s="50">
        <f t="shared" si="17"/>
        <v>98.75</v>
      </c>
      <c r="H163" s="46">
        <f t="shared" si="14"/>
        <v>7.9</v>
      </c>
      <c r="I163" s="46">
        <f t="shared" si="15"/>
        <v>106.65</v>
      </c>
      <c r="J163" s="40">
        <f>I163/I192</f>
        <v>2.6852542153959123E-2</v>
      </c>
    </row>
    <row r="164" spans="1:10">
      <c r="A164" s="5" t="s">
        <v>101</v>
      </c>
      <c r="B164" s="6"/>
      <c r="C164" s="4" t="s">
        <v>237</v>
      </c>
      <c r="D164" s="4"/>
      <c r="E164" s="4">
        <v>1960</v>
      </c>
      <c r="F164" s="46">
        <f t="shared" ref="F164:F191" si="18">E164/20</f>
        <v>98</v>
      </c>
      <c r="G164" s="46">
        <f t="shared" ref="G164:G191" si="19">F164/12</f>
        <v>8.1666666666666661</v>
      </c>
      <c r="H164" s="46">
        <f t="shared" si="14"/>
        <v>0.65333333333333332</v>
      </c>
      <c r="I164" s="46">
        <f t="shared" si="15"/>
        <v>8.82</v>
      </c>
      <c r="J164" s="36">
        <f>I164/I192</f>
        <v>2.2207165663189823E-3</v>
      </c>
    </row>
    <row r="165" spans="1:10">
      <c r="A165" s="5" t="s">
        <v>153</v>
      </c>
      <c r="B165" s="6"/>
      <c r="C165" s="4" t="s">
        <v>238</v>
      </c>
      <c r="D165" s="4"/>
      <c r="E165" s="4">
        <v>6400</v>
      </c>
      <c r="F165" s="46">
        <f t="shared" si="18"/>
        <v>320</v>
      </c>
      <c r="G165" s="46">
        <f t="shared" si="19"/>
        <v>26.666666666666668</v>
      </c>
      <c r="H165" s="46">
        <f t="shared" si="14"/>
        <v>2.1333333333333333</v>
      </c>
      <c r="I165" s="46">
        <f t="shared" si="15"/>
        <v>28.8</v>
      </c>
      <c r="J165" s="36">
        <f>I165/I192</f>
        <v>7.2513194002252479E-3</v>
      </c>
    </row>
    <row r="166" spans="1:10">
      <c r="A166" s="5" t="s">
        <v>34</v>
      </c>
      <c r="B166" s="6"/>
      <c r="C166" s="4" t="s">
        <v>237</v>
      </c>
      <c r="D166" s="4"/>
      <c r="E166" s="17">
        <v>980</v>
      </c>
      <c r="F166" s="53">
        <f t="shared" si="18"/>
        <v>49</v>
      </c>
      <c r="G166" s="53">
        <f t="shared" si="19"/>
        <v>4.083333333333333</v>
      </c>
      <c r="H166" s="46">
        <f t="shared" si="14"/>
        <v>0.32666666666666666</v>
      </c>
      <c r="I166" s="46">
        <f t="shared" si="15"/>
        <v>4.41</v>
      </c>
      <c r="J166" s="42">
        <f>I166/I192</f>
        <v>1.1103582831594912E-3</v>
      </c>
    </row>
    <row r="167" spans="1:10">
      <c r="A167" s="5" t="s">
        <v>24</v>
      </c>
      <c r="B167" s="6" t="s">
        <v>213</v>
      </c>
      <c r="C167" s="4" t="s">
        <v>238</v>
      </c>
      <c r="D167" s="4"/>
      <c r="E167" s="4">
        <v>4200</v>
      </c>
      <c r="F167" s="46">
        <f t="shared" si="18"/>
        <v>210</v>
      </c>
      <c r="G167" s="46">
        <f t="shared" si="19"/>
        <v>17.5</v>
      </c>
      <c r="H167" s="46">
        <f t="shared" si="14"/>
        <v>1.4000000000000001</v>
      </c>
      <c r="I167" s="46">
        <f t="shared" si="15"/>
        <v>18.899999999999999</v>
      </c>
      <c r="J167" s="36">
        <f>I167/I192</f>
        <v>4.7586783563978189E-3</v>
      </c>
    </row>
    <row r="168" spans="1:10">
      <c r="A168" s="13" t="s">
        <v>3</v>
      </c>
      <c r="B168" s="14"/>
      <c r="C168" s="15" t="s">
        <v>237</v>
      </c>
      <c r="D168" s="15"/>
      <c r="E168" s="15">
        <v>6200</v>
      </c>
      <c r="F168" s="54">
        <f t="shared" si="18"/>
        <v>310</v>
      </c>
      <c r="G168" s="54">
        <f t="shared" si="19"/>
        <v>25.833333333333332</v>
      </c>
      <c r="H168" s="46">
        <f t="shared" si="14"/>
        <v>2.0666666666666664</v>
      </c>
      <c r="I168" s="46">
        <f t="shared" si="15"/>
        <v>27.9</v>
      </c>
      <c r="J168" s="43">
        <f>I168/I192</f>
        <v>7.024715668968208E-3</v>
      </c>
    </row>
    <row r="169" spans="1:10">
      <c r="A169" s="19" t="s">
        <v>135</v>
      </c>
      <c r="B169" s="20"/>
      <c r="C169" s="21" t="s">
        <v>238</v>
      </c>
      <c r="D169" s="21"/>
      <c r="E169" s="21">
        <v>9900</v>
      </c>
      <c r="F169" s="48">
        <f t="shared" si="18"/>
        <v>495</v>
      </c>
      <c r="G169" s="48">
        <f t="shared" si="19"/>
        <v>41.25</v>
      </c>
      <c r="H169" s="46">
        <f t="shared" si="14"/>
        <v>3.3000000000000003</v>
      </c>
      <c r="I169" s="46">
        <f t="shared" si="15"/>
        <v>44.55</v>
      </c>
      <c r="J169" s="38">
        <f>I169/I192</f>
        <v>1.121688469722343E-2</v>
      </c>
    </row>
    <row r="170" spans="1:10">
      <c r="A170" s="19" t="s">
        <v>7</v>
      </c>
      <c r="B170" s="20" t="s">
        <v>187</v>
      </c>
      <c r="C170" s="21" t="s">
        <v>237</v>
      </c>
      <c r="D170" s="21"/>
      <c r="E170" s="21">
        <v>10660</v>
      </c>
      <c r="F170" s="48">
        <f t="shared" si="18"/>
        <v>533</v>
      </c>
      <c r="G170" s="48">
        <f t="shared" si="19"/>
        <v>44.416666666666664</v>
      </c>
      <c r="H170" s="46">
        <f t="shared" si="14"/>
        <v>3.5533333333333332</v>
      </c>
      <c r="I170" s="46">
        <f t="shared" si="15"/>
        <v>47.97</v>
      </c>
      <c r="J170" s="38">
        <f>I170/I192</f>
        <v>1.2077978876000178E-2</v>
      </c>
    </row>
    <row r="171" spans="1:10">
      <c r="A171" s="5" t="s">
        <v>20</v>
      </c>
      <c r="B171" s="6"/>
      <c r="C171" s="4" t="s">
        <v>238</v>
      </c>
      <c r="D171" s="4"/>
      <c r="E171" s="4">
        <v>1440</v>
      </c>
      <c r="F171" s="46">
        <f t="shared" si="18"/>
        <v>72</v>
      </c>
      <c r="G171" s="46">
        <f t="shared" si="19"/>
        <v>6</v>
      </c>
      <c r="H171" s="46">
        <f t="shared" si="14"/>
        <v>0.48</v>
      </c>
      <c r="I171" s="46">
        <f t="shared" si="15"/>
        <v>6.48</v>
      </c>
      <c r="J171" s="36">
        <f>I171/I192</f>
        <v>1.6315468650506808E-3</v>
      </c>
    </row>
    <row r="172" spans="1:10">
      <c r="A172" s="5" t="s">
        <v>167</v>
      </c>
      <c r="B172" s="6"/>
      <c r="C172" s="4" t="s">
        <v>238</v>
      </c>
      <c r="D172" s="4"/>
      <c r="E172" s="4">
        <v>500</v>
      </c>
      <c r="F172" s="46">
        <f t="shared" si="18"/>
        <v>25</v>
      </c>
      <c r="G172" s="46">
        <f t="shared" si="19"/>
        <v>2.0833333333333335</v>
      </c>
      <c r="H172" s="46">
        <f t="shared" si="14"/>
        <v>0.16666666666666669</v>
      </c>
      <c r="I172" s="46">
        <f t="shared" si="15"/>
        <v>2.25</v>
      </c>
      <c r="J172" s="36">
        <f>I172/I192</f>
        <v>5.6650932814259749E-4</v>
      </c>
    </row>
    <row r="173" spans="1:10">
      <c r="A173" s="5" t="s">
        <v>71</v>
      </c>
      <c r="B173" s="6"/>
      <c r="C173" s="4" t="s">
        <v>238</v>
      </c>
      <c r="D173" s="4"/>
      <c r="E173" s="4">
        <v>1660</v>
      </c>
      <c r="F173" s="46">
        <f t="shared" si="18"/>
        <v>83</v>
      </c>
      <c r="G173" s="46">
        <f t="shared" si="19"/>
        <v>6.916666666666667</v>
      </c>
      <c r="H173" s="46">
        <f t="shared" si="14"/>
        <v>0.55333333333333334</v>
      </c>
      <c r="I173" s="46">
        <f t="shared" si="15"/>
        <v>7.4700000000000006</v>
      </c>
      <c r="J173" s="36">
        <f>I173/I192</f>
        <v>1.8808109694334238E-3</v>
      </c>
    </row>
    <row r="174" spans="1:10">
      <c r="A174" s="5" t="s">
        <v>179</v>
      </c>
      <c r="B174" s="6"/>
      <c r="C174" s="4" t="s">
        <v>237</v>
      </c>
      <c r="D174" s="4"/>
      <c r="E174" s="4">
        <v>700</v>
      </c>
      <c r="F174" s="46">
        <f t="shared" si="18"/>
        <v>35</v>
      </c>
      <c r="G174" s="46">
        <f t="shared" si="19"/>
        <v>2.9166666666666665</v>
      </c>
      <c r="H174" s="46">
        <f t="shared" si="14"/>
        <v>0.23333333333333334</v>
      </c>
      <c r="I174" s="46">
        <f t="shared" si="15"/>
        <v>3.15</v>
      </c>
      <c r="J174" s="36">
        <f>I174/I192</f>
        <v>7.9311305939963649E-4</v>
      </c>
    </row>
    <row r="175" spans="1:10">
      <c r="A175" s="5" t="s">
        <v>55</v>
      </c>
      <c r="B175" s="6"/>
      <c r="C175" s="4" t="s">
        <v>237</v>
      </c>
      <c r="D175" s="4"/>
      <c r="E175" s="4">
        <v>3100</v>
      </c>
      <c r="F175" s="46">
        <f t="shared" si="18"/>
        <v>155</v>
      </c>
      <c r="G175" s="46">
        <f t="shared" si="19"/>
        <v>12.916666666666666</v>
      </c>
      <c r="H175" s="46">
        <f t="shared" si="14"/>
        <v>1.0333333333333332</v>
      </c>
      <c r="I175" s="46">
        <f t="shared" si="15"/>
        <v>13.95</v>
      </c>
      <c r="J175" s="36">
        <f>I175/I192</f>
        <v>3.512357834484104E-3</v>
      </c>
    </row>
    <row r="176" spans="1:10">
      <c r="A176" s="5" t="s">
        <v>92</v>
      </c>
      <c r="B176" s="6" t="s">
        <v>212</v>
      </c>
      <c r="C176" s="4" t="s">
        <v>238</v>
      </c>
      <c r="D176" s="4"/>
      <c r="E176" s="4">
        <v>1000</v>
      </c>
      <c r="F176" s="46">
        <f t="shared" si="18"/>
        <v>50</v>
      </c>
      <c r="G176" s="46">
        <f t="shared" si="19"/>
        <v>4.166666666666667</v>
      </c>
      <c r="H176" s="46">
        <f t="shared" si="14"/>
        <v>0.33333333333333337</v>
      </c>
      <c r="I176" s="46">
        <f t="shared" si="15"/>
        <v>4.5</v>
      </c>
      <c r="J176" s="36">
        <f>I176/I192</f>
        <v>1.133018656285195E-3</v>
      </c>
    </row>
    <row r="177" spans="1:10">
      <c r="A177" s="5" t="s">
        <v>132</v>
      </c>
      <c r="B177" s="6"/>
      <c r="C177" s="4" t="s">
        <v>237</v>
      </c>
      <c r="D177" s="4"/>
      <c r="E177" s="4">
        <v>500</v>
      </c>
      <c r="F177" s="46">
        <f t="shared" si="18"/>
        <v>25</v>
      </c>
      <c r="G177" s="46">
        <f t="shared" si="19"/>
        <v>2.0833333333333335</v>
      </c>
      <c r="H177" s="46">
        <f t="shared" si="14"/>
        <v>0.16666666666666669</v>
      </c>
      <c r="I177" s="46">
        <f t="shared" si="15"/>
        <v>2.25</v>
      </c>
      <c r="J177" s="36">
        <f>I177/I192</f>
        <v>5.6650932814259749E-4</v>
      </c>
    </row>
    <row r="178" spans="1:10">
      <c r="A178" s="5" t="s">
        <v>157</v>
      </c>
      <c r="B178" s="6"/>
      <c r="C178" s="4" t="s">
        <v>238</v>
      </c>
      <c r="D178" s="4"/>
      <c r="E178" s="4">
        <v>1080</v>
      </c>
      <c r="F178" s="46">
        <f t="shared" si="18"/>
        <v>54</v>
      </c>
      <c r="G178" s="46">
        <f t="shared" si="19"/>
        <v>4.5</v>
      </c>
      <c r="H178" s="46">
        <f t="shared" si="14"/>
        <v>0.36</v>
      </c>
      <c r="I178" s="46">
        <f t="shared" si="15"/>
        <v>4.8600000000000003</v>
      </c>
      <c r="J178" s="36">
        <f>I178/I192</f>
        <v>1.2236601487880107E-3</v>
      </c>
    </row>
    <row r="179" spans="1:10">
      <c r="A179" s="5" t="s">
        <v>133</v>
      </c>
      <c r="B179" s="6"/>
      <c r="C179" s="4" t="s">
        <v>237</v>
      </c>
      <c r="D179" s="4"/>
      <c r="E179" s="4">
        <v>1930</v>
      </c>
      <c r="F179" s="46">
        <f t="shared" si="18"/>
        <v>96.5</v>
      </c>
      <c r="G179" s="46">
        <f t="shared" si="19"/>
        <v>8.0416666666666661</v>
      </c>
      <c r="H179" s="46">
        <f t="shared" si="14"/>
        <v>0.64333333333333331</v>
      </c>
      <c r="I179" s="46">
        <f t="shared" si="15"/>
        <v>8.6849999999999987</v>
      </c>
      <c r="J179" s="36">
        <f>I179/I192</f>
        <v>2.1867260066304258E-3</v>
      </c>
    </row>
    <row r="180" spans="1:10">
      <c r="A180" s="5" t="s">
        <v>5</v>
      </c>
      <c r="B180" s="6"/>
      <c r="C180" s="4" t="s">
        <v>238</v>
      </c>
      <c r="D180" s="4"/>
      <c r="E180" s="4">
        <v>2950</v>
      </c>
      <c r="F180" s="46">
        <f t="shared" si="18"/>
        <v>147.5</v>
      </c>
      <c r="G180" s="46">
        <f t="shared" si="19"/>
        <v>12.291666666666666</v>
      </c>
      <c r="H180" s="46">
        <f t="shared" si="14"/>
        <v>0.98333333333333328</v>
      </c>
      <c r="I180" s="46">
        <f t="shared" si="15"/>
        <v>13.274999999999999</v>
      </c>
      <c r="J180" s="36">
        <f>I180/I192</f>
        <v>3.342405036041325E-3</v>
      </c>
    </row>
    <row r="181" spans="1:10">
      <c r="A181" s="5" t="s">
        <v>39</v>
      </c>
      <c r="B181" s="6"/>
      <c r="C181" s="4" t="s">
        <v>237</v>
      </c>
      <c r="D181" s="4"/>
      <c r="E181" s="4">
        <v>6500</v>
      </c>
      <c r="F181" s="46">
        <f t="shared" si="18"/>
        <v>325</v>
      </c>
      <c r="G181" s="46">
        <f t="shared" si="19"/>
        <v>27.083333333333332</v>
      </c>
      <c r="H181" s="46">
        <f t="shared" si="14"/>
        <v>2.1666666666666665</v>
      </c>
      <c r="I181" s="46">
        <f t="shared" si="15"/>
        <v>29.25</v>
      </c>
      <c r="J181" s="36">
        <f>I181/I192</f>
        <v>7.364621265853767E-3</v>
      </c>
    </row>
    <row r="182" spans="1:10">
      <c r="A182" s="5" t="s">
        <v>140</v>
      </c>
      <c r="B182" s="6"/>
      <c r="C182" s="4"/>
      <c r="D182" s="4"/>
      <c r="E182" s="4">
        <v>4000</v>
      </c>
      <c r="F182" s="46">
        <f t="shared" si="18"/>
        <v>200</v>
      </c>
      <c r="G182" s="46">
        <f t="shared" si="19"/>
        <v>16.666666666666668</v>
      </c>
      <c r="H182" s="46">
        <f t="shared" si="14"/>
        <v>1.3333333333333335</v>
      </c>
      <c r="I182" s="46">
        <f t="shared" si="15"/>
        <v>18</v>
      </c>
      <c r="J182" s="36">
        <f>I182/I192</f>
        <v>4.5320746251407799E-3</v>
      </c>
    </row>
    <row r="183" spans="1:10">
      <c r="A183" s="5" t="s">
        <v>119</v>
      </c>
      <c r="B183" s="6" t="s">
        <v>214</v>
      </c>
      <c r="C183" s="4" t="s">
        <v>237</v>
      </c>
      <c r="D183" s="4"/>
      <c r="E183" s="4">
        <v>740</v>
      </c>
      <c r="F183" s="46">
        <f t="shared" si="18"/>
        <v>37</v>
      </c>
      <c r="G183" s="46">
        <f t="shared" si="19"/>
        <v>3.0833333333333335</v>
      </c>
      <c r="H183" s="46">
        <f t="shared" si="14"/>
        <v>0.24666666666666667</v>
      </c>
      <c r="I183" s="46">
        <f t="shared" si="15"/>
        <v>3.33</v>
      </c>
      <c r="J183" s="36">
        <f>I183/I192</f>
        <v>8.3843380565104433E-4</v>
      </c>
    </row>
    <row r="184" spans="1:10">
      <c r="A184" s="5" t="s">
        <v>77</v>
      </c>
      <c r="B184" s="6"/>
      <c r="C184" s="4" t="s">
        <v>237</v>
      </c>
      <c r="D184" s="4"/>
      <c r="E184" s="4">
        <v>2100</v>
      </c>
      <c r="F184" s="46">
        <f t="shared" si="18"/>
        <v>105</v>
      </c>
      <c r="G184" s="46">
        <f t="shared" si="19"/>
        <v>8.75</v>
      </c>
      <c r="H184" s="46">
        <f t="shared" si="14"/>
        <v>0.70000000000000007</v>
      </c>
      <c r="I184" s="46">
        <f t="shared" si="15"/>
        <v>9.4499999999999993</v>
      </c>
      <c r="J184" s="36">
        <f>I184/I192</f>
        <v>2.3793391781989095E-3</v>
      </c>
    </row>
    <row r="185" spans="1:10">
      <c r="A185" s="5" t="s">
        <v>184</v>
      </c>
      <c r="B185" s="6"/>
      <c r="C185" s="4" t="s">
        <v>238</v>
      </c>
      <c r="D185" s="4"/>
      <c r="E185" s="4">
        <v>5300</v>
      </c>
      <c r="F185" s="46">
        <f t="shared" si="18"/>
        <v>265</v>
      </c>
      <c r="G185" s="46">
        <f t="shared" si="19"/>
        <v>22.083333333333332</v>
      </c>
      <c r="H185" s="46">
        <f t="shared" si="14"/>
        <v>1.7666666666666666</v>
      </c>
      <c r="I185" s="46">
        <f t="shared" si="15"/>
        <v>23.849999999999998</v>
      </c>
      <c r="J185" s="36">
        <f>I185/I192</f>
        <v>6.004998878311533E-3</v>
      </c>
    </row>
    <row r="186" spans="1:10">
      <c r="A186" s="19" t="s">
        <v>72</v>
      </c>
      <c r="B186" s="20"/>
      <c r="C186" s="21" t="s">
        <v>238</v>
      </c>
      <c r="D186" s="21"/>
      <c r="E186" s="21">
        <v>9600</v>
      </c>
      <c r="F186" s="48">
        <f t="shared" si="18"/>
        <v>480</v>
      </c>
      <c r="G186" s="48">
        <f t="shared" si="19"/>
        <v>40</v>
      </c>
      <c r="H186" s="46">
        <f t="shared" si="14"/>
        <v>3.2</v>
      </c>
      <c r="I186" s="46">
        <f t="shared" si="15"/>
        <v>43.2</v>
      </c>
      <c r="J186" s="38">
        <f>I186/I192</f>
        <v>1.0876979100337872E-2</v>
      </c>
    </row>
    <row r="187" spans="1:10">
      <c r="A187" s="5" t="s">
        <v>17</v>
      </c>
      <c r="B187" s="6"/>
      <c r="C187" s="4" t="s">
        <v>238</v>
      </c>
      <c r="D187" s="4"/>
      <c r="E187" s="4">
        <v>1800</v>
      </c>
      <c r="F187" s="46">
        <f t="shared" si="18"/>
        <v>90</v>
      </c>
      <c r="G187" s="46">
        <f t="shared" si="19"/>
        <v>7.5</v>
      </c>
      <c r="H187" s="46">
        <f t="shared" si="14"/>
        <v>0.6</v>
      </c>
      <c r="I187" s="46">
        <f t="shared" si="15"/>
        <v>8.1</v>
      </c>
      <c r="J187" s="36">
        <f>I187/I192</f>
        <v>2.039433581313351E-3</v>
      </c>
    </row>
    <row r="188" spans="1:10">
      <c r="A188" s="22" t="s">
        <v>50</v>
      </c>
      <c r="B188" s="23"/>
      <c r="C188" s="24" t="s">
        <v>238</v>
      </c>
      <c r="D188" s="24"/>
      <c r="E188" s="25">
        <v>9900</v>
      </c>
      <c r="F188" s="48">
        <f t="shared" si="18"/>
        <v>495</v>
      </c>
      <c r="G188" s="48">
        <f t="shared" si="19"/>
        <v>41.25</v>
      </c>
      <c r="H188" s="46">
        <f t="shared" si="14"/>
        <v>3.3000000000000003</v>
      </c>
      <c r="I188" s="46">
        <f t="shared" si="15"/>
        <v>44.55</v>
      </c>
      <c r="J188" s="38">
        <f>I188/I192</f>
        <v>1.121688469722343E-2</v>
      </c>
    </row>
    <row r="189" spans="1:10">
      <c r="A189" s="26" t="s">
        <v>121</v>
      </c>
      <c r="B189" s="27"/>
      <c r="C189" s="28" t="s">
        <v>238</v>
      </c>
      <c r="D189" s="28"/>
      <c r="E189" s="28">
        <v>20331</v>
      </c>
      <c r="F189" s="50">
        <f t="shared" si="18"/>
        <v>1016.55</v>
      </c>
      <c r="G189" s="50">
        <f t="shared" si="19"/>
        <v>84.712499999999991</v>
      </c>
      <c r="H189" s="46">
        <f t="shared" si="14"/>
        <v>6.7769999999999992</v>
      </c>
      <c r="I189" s="46">
        <f t="shared" si="15"/>
        <v>91.489499999999992</v>
      </c>
      <c r="J189" s="40">
        <f>I189/I192</f>
        <v>2.3035402300934298E-2</v>
      </c>
    </row>
    <row r="190" spans="1:10">
      <c r="A190" s="26" t="s">
        <v>264</v>
      </c>
      <c r="B190" s="27"/>
      <c r="C190" s="28"/>
      <c r="D190" s="28"/>
      <c r="E190" s="28"/>
      <c r="F190" s="50"/>
      <c r="G190" s="50"/>
      <c r="H190" s="46"/>
      <c r="I190" s="46"/>
      <c r="J190" s="40"/>
    </row>
    <row r="191" spans="1:10">
      <c r="A191" s="26" t="s">
        <v>232</v>
      </c>
      <c r="B191" s="27"/>
      <c r="C191" s="28"/>
      <c r="D191" s="28"/>
      <c r="E191" s="28">
        <v>25000</v>
      </c>
      <c r="F191" s="50">
        <f t="shared" si="18"/>
        <v>1250</v>
      </c>
      <c r="G191" s="50">
        <f t="shared" si="19"/>
        <v>104.16666666666667</v>
      </c>
      <c r="H191" s="46">
        <f t="shared" si="14"/>
        <v>8.3333333333333339</v>
      </c>
      <c r="I191" s="46">
        <f t="shared" si="15"/>
        <v>112.5</v>
      </c>
      <c r="J191" s="40">
        <f>I191/I192</f>
        <v>2.8325466407129875E-2</v>
      </c>
    </row>
    <row r="192" spans="1:10">
      <c r="E192" s="44">
        <f>+SUM(E2:E191)</f>
        <v>882598</v>
      </c>
      <c r="F192" s="55">
        <f t="shared" ref="F192" si="20">E192/20</f>
        <v>44129.9</v>
      </c>
      <c r="G192" s="55">
        <f>SUM(G2:G191)</f>
        <v>3677.491666666665</v>
      </c>
      <c r="H192" s="46">
        <f t="shared" si="14"/>
        <v>294.19933333333319</v>
      </c>
      <c r="I192" s="46">
        <f t="shared" si="15"/>
        <v>3971.690999999998</v>
      </c>
      <c r="J192" s="45">
        <f>SUM(J2:J191)</f>
        <v>1.0000000000000013</v>
      </c>
    </row>
    <row r="971" spans="2:7">
      <c r="B971" s="101">
        <v>43172</v>
      </c>
      <c r="G971">
        <v>700</v>
      </c>
    </row>
    <row r="972" spans="2:7">
      <c r="B972" s="101">
        <v>43173</v>
      </c>
      <c r="G972">
        <v>100</v>
      </c>
    </row>
    <row r="973" spans="2:7">
      <c r="B973" s="101">
        <v>43173</v>
      </c>
      <c r="G973">
        <v>100</v>
      </c>
    </row>
    <row r="974" spans="2:7">
      <c r="B974" s="101">
        <v>43173</v>
      </c>
      <c r="G974">
        <v>350</v>
      </c>
    </row>
    <row r="975" spans="2:7">
      <c r="B975" s="101">
        <v>43173</v>
      </c>
      <c r="G975">
        <v>130</v>
      </c>
    </row>
    <row r="976" spans="2:7">
      <c r="B976" s="101">
        <v>43173</v>
      </c>
      <c r="G976">
        <v>700</v>
      </c>
    </row>
    <row r="977" spans="2:7">
      <c r="B977" s="101">
        <v>43173</v>
      </c>
      <c r="G977">
        <v>100</v>
      </c>
    </row>
    <row r="978" spans="2:7">
      <c r="B978" s="101">
        <v>43173</v>
      </c>
      <c r="G978">
        <v>50</v>
      </c>
    </row>
    <row r="979" spans="2:7">
      <c r="B979" s="101">
        <v>43173</v>
      </c>
      <c r="G979">
        <v>100</v>
      </c>
    </row>
    <row r="980" spans="2:7">
      <c r="B980" s="101">
        <v>43173</v>
      </c>
      <c r="G980">
        <v>700</v>
      </c>
    </row>
    <row r="981" spans="2:7">
      <c r="B981" s="101">
        <v>43173</v>
      </c>
      <c r="G981">
        <v>250</v>
      </c>
    </row>
    <row r="982" spans="2:7">
      <c r="B982" s="101">
        <v>43173</v>
      </c>
      <c r="G982">
        <v>100</v>
      </c>
    </row>
    <row r="983" spans="2:7">
      <c r="B983" s="101">
        <v>43173</v>
      </c>
      <c r="G983">
        <v>350</v>
      </c>
    </row>
    <row r="984" spans="2:7">
      <c r="B984" s="101">
        <v>43173</v>
      </c>
      <c r="G984">
        <v>128</v>
      </c>
    </row>
    <row r="985" spans="2:7">
      <c r="B985" s="101">
        <v>43173</v>
      </c>
      <c r="G985">
        <v>400</v>
      </c>
    </row>
    <row r="986" spans="2:7">
      <c r="B986" s="101">
        <v>43173</v>
      </c>
      <c r="G986">
        <v>100</v>
      </c>
    </row>
    <row r="987" spans="2:7">
      <c r="B987" s="101">
        <v>43173</v>
      </c>
      <c r="G987">
        <v>120</v>
      </c>
    </row>
    <row r="988" spans="2:7">
      <c r="B988" s="101">
        <v>43173</v>
      </c>
      <c r="G988">
        <v>150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FC</vt:lpstr>
      <vt:lpstr>previsi</vt:lpstr>
      <vt:lpstr>REAL</vt:lpstr>
      <vt:lpstr>Sage</vt:lpstr>
      <vt:lpstr>baseDonnees</vt:lpstr>
      <vt:lpstr>dateFC</vt:lpstr>
      <vt:lpstr>moisFC</vt:lpstr>
      <vt:lpstr>nomsBD</vt:lpstr>
      <vt:lpstr>nomsFC</vt:lpstr>
      <vt:lpstr>tonnageFC</vt:lpstr>
      <vt:lpstr>FC!Zone_d_impression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</dc:creator>
  <cp:lastModifiedBy>Maurice</cp:lastModifiedBy>
  <dcterms:created xsi:type="dcterms:W3CDTF">2018-01-06T20:47:07Z</dcterms:created>
  <dcterms:modified xsi:type="dcterms:W3CDTF">2018-06-02T18:41:24Z</dcterms:modified>
</cp:coreProperties>
</file>