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5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defaultThemeVersion="124226"/>
  <bookViews>
    <workbookView xWindow="0" yWindow="0" windowWidth="20490" windowHeight="8130" tabRatio="734" firstSheet="3" activeTab="3"/>
  </bookViews>
  <sheets>
    <sheet name="Agent" sheetId="1" state="hidden" r:id="rId1"/>
    <sheet name="Quotidien" sheetId="2" state="hidden" r:id="rId2"/>
    <sheet name="Programme vol" sheetId="5" state="hidden" r:id="rId3"/>
    <sheet name="Consigne" sheetId="4" r:id="rId4"/>
    <sheet name="MC Vierge" sheetId="3" r:id="rId5"/>
  </sheets>
  <functionGroups builtInGroupCount="17"/>
  <externalReferences>
    <externalReference r:id="rId6"/>
  </externalReferences>
  <definedNames>
    <definedName name="Dif_Tache">Quotidien!$A$3:$I$14</definedName>
    <definedName name="Liste_Agent">Tb_BD_Agent[Agent]</definedName>
    <definedName name="ListeAgentMC">Tb_BD_Agent[Agent]</definedName>
    <definedName name="Programme_Vol">'Programme vol'!$A$3:$I$14</definedName>
    <definedName name="Tache_jour">[1]Mois!$A$4:$B$16</definedName>
    <definedName name="Tache_jr">Quotidien!$M$3:$N$14</definedName>
    <definedName name="Vol_jour">'Programme vol'!$M$3:$O$14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P16" i="3" l="1"/>
  <c r="N4" i="3"/>
  <c r="K10" i="3" l="1"/>
  <c r="J10" i="3"/>
  <c r="I10" i="3"/>
  <c r="H10" i="3"/>
  <c r="K9" i="3"/>
  <c r="J9" i="3"/>
  <c r="I9" i="3"/>
  <c r="H9" i="3"/>
  <c r="K8" i="3"/>
  <c r="J8" i="3"/>
  <c r="I8" i="3"/>
  <c r="H8" i="3"/>
  <c r="M14" i="5"/>
  <c r="M13" i="5"/>
  <c r="M12" i="5"/>
  <c r="M11" i="5"/>
  <c r="M10" i="5"/>
  <c r="M9" i="5"/>
  <c r="M8" i="5"/>
  <c r="M7" i="5"/>
  <c r="M6" i="5"/>
  <c r="M5" i="5"/>
  <c r="M4" i="5"/>
  <c r="M3" i="5"/>
  <c r="N2" i="5"/>
  <c r="N14" i="5" l="1"/>
  <c r="N3" i="5"/>
  <c r="R7" i="3" s="1"/>
  <c r="N7" i="5"/>
  <c r="R11" i="3" s="1"/>
  <c r="N11" i="5"/>
  <c r="R15" i="3" s="1"/>
  <c r="N4" i="5"/>
  <c r="R8" i="3" s="1"/>
  <c r="N8" i="5"/>
  <c r="R12" i="3" s="1"/>
  <c r="N12" i="5"/>
  <c r="N5" i="5"/>
  <c r="R9" i="3" s="1"/>
  <c r="N9" i="5"/>
  <c r="R13" i="3" s="1"/>
  <c r="N13" i="5"/>
  <c r="N6" i="5"/>
  <c r="R10" i="3" s="1"/>
  <c r="N10" i="5"/>
  <c r="R14" i="3" s="1"/>
  <c r="P18" i="3"/>
  <c r="P17" i="3"/>
  <c r="P15" i="3"/>
  <c r="P14" i="3"/>
  <c r="P13" i="3"/>
  <c r="P12" i="3"/>
  <c r="P11" i="3"/>
  <c r="P10" i="3"/>
  <c r="P9" i="3"/>
  <c r="P8" i="3"/>
  <c r="P7" i="3"/>
  <c r="R18" i="3" l="1"/>
  <c r="R17" i="3"/>
  <c r="R16" i="3"/>
  <c r="F1" i="1"/>
  <c r="N2" i="2" l="1"/>
  <c r="N18" i="3" l="1"/>
  <c r="N9" i="3"/>
  <c r="N10" i="3"/>
  <c r="N11" i="3"/>
  <c r="N12" i="3"/>
  <c r="N13" i="3"/>
  <c r="N14" i="3"/>
  <c r="N15" i="3"/>
  <c r="N16" i="3"/>
  <c r="N17" i="3"/>
  <c r="N8" i="3"/>
  <c r="N7" i="3"/>
  <c r="M8" i="2"/>
  <c r="M9" i="2"/>
  <c r="M10" i="2"/>
  <c r="M11" i="2"/>
  <c r="M12" i="2"/>
  <c r="M13" i="2"/>
  <c r="M14" i="2"/>
  <c r="M3" i="2"/>
  <c r="M4" i="2"/>
  <c r="M5" i="2"/>
  <c r="M6" i="2"/>
  <c r="M7" i="2"/>
  <c r="N13" i="2" l="1"/>
  <c r="N14" i="2"/>
  <c r="N10" i="2"/>
  <c r="N12" i="2"/>
  <c r="N8" i="2"/>
  <c r="Q12" i="3" s="1"/>
  <c r="N9" i="2"/>
  <c r="N6" i="2"/>
  <c r="Q10" i="3" s="1"/>
  <c r="N7" i="2"/>
  <c r="Q11" i="3" s="1"/>
  <c r="N4" i="2"/>
  <c r="Q8" i="3" s="1"/>
  <c r="N5" i="2"/>
  <c r="Q9" i="3" s="1"/>
  <c r="N11" i="2"/>
  <c r="N3" i="2"/>
  <c r="Q7" i="3" s="1"/>
  <c r="Q18" i="3" l="1"/>
  <c r="Q13" i="3"/>
  <c r="Q16" i="3"/>
  <c r="Q17" i="3"/>
  <c r="Q15" i="3"/>
  <c r="Q14" i="3"/>
</calcChain>
</file>

<file path=xl/sharedStrings.xml><?xml version="1.0" encoding="utf-8"?>
<sst xmlns="http://schemas.openxmlformats.org/spreadsheetml/2006/main" count="253" uniqueCount="155">
  <si>
    <t>DATE :</t>
  </si>
  <si>
    <t>Ouverture</t>
  </si>
  <si>
    <t>Fermeture</t>
  </si>
  <si>
    <t>Equipe de Garde</t>
  </si>
  <si>
    <t>Conducteur </t>
  </si>
  <si>
    <t>Opérateur</t>
  </si>
  <si>
    <t>Début</t>
  </si>
  <si>
    <t>Evénement</t>
  </si>
  <si>
    <t>Fin</t>
  </si>
  <si>
    <t>Agent</t>
  </si>
  <si>
    <t>AUDIE Anthony</t>
  </si>
  <si>
    <t>DISTEFANO Alexis</t>
  </si>
  <si>
    <t>Nom</t>
  </si>
  <si>
    <t>Prénom</t>
  </si>
  <si>
    <t>FERRARA Julien</t>
  </si>
  <si>
    <t>LEROY France</t>
  </si>
  <si>
    <t>NAVARRO Christophe</t>
  </si>
  <si>
    <t>SCHWEITZER Jean-Michel</t>
  </si>
  <si>
    <t>Consigne</t>
  </si>
  <si>
    <t>Editeur</t>
  </si>
  <si>
    <t>Inscrit le</t>
  </si>
  <si>
    <t>Pour essai de validation</t>
  </si>
  <si>
    <t>LEROY FRANCE</t>
  </si>
  <si>
    <t>Essai consigne numéro 2</t>
  </si>
  <si>
    <t>kjccksjcsdlcsdncks</t>
  </si>
  <si>
    <t>Essai calendrier après validation</t>
  </si>
  <si>
    <t>Tâches à effectuer</t>
  </si>
  <si>
    <t>Modifier le</t>
  </si>
  <si>
    <t>Finaliser le</t>
  </si>
  <si>
    <t>Tâches du jour</t>
  </si>
  <si>
    <t>Lun</t>
  </si>
  <si>
    <t>Mar</t>
  </si>
  <si>
    <t>Mer</t>
  </si>
  <si>
    <t>Jeu</t>
  </si>
  <si>
    <t>Ven</t>
  </si>
  <si>
    <t>Sam</t>
  </si>
  <si>
    <t>Dim</t>
  </si>
  <si>
    <t>x</t>
  </si>
  <si>
    <t>TACHES JOURNALIERES</t>
  </si>
  <si>
    <t>Sport</t>
  </si>
  <si>
    <t>Manœuvre</t>
  </si>
  <si>
    <t>Notam</t>
  </si>
  <si>
    <t>Portails</t>
  </si>
  <si>
    <t>Vérification engins</t>
  </si>
  <si>
    <t>Sacs secours</t>
  </si>
  <si>
    <t>Vérification hebdo</t>
  </si>
  <si>
    <t>Nouvel évènement</t>
  </si>
  <si>
    <t>AGENT Bravo</t>
  </si>
  <si>
    <t>AGENT Foxtrot</t>
  </si>
  <si>
    <t>Date début aperçue</t>
  </si>
  <si>
    <t>Date fin aperçue</t>
  </si>
  <si>
    <t>Essai de message pour consigne durant 3 jours d'affichage.</t>
  </si>
  <si>
    <t>2 agents en recyclage C2FPA.</t>
  </si>
  <si>
    <t>France</t>
  </si>
  <si>
    <t>Julien</t>
  </si>
  <si>
    <t>Jean-Sébastien</t>
  </si>
  <si>
    <t>Jean-Michel</t>
  </si>
  <si>
    <t>SANTOS Jean-François</t>
  </si>
  <si>
    <t>Jean-François</t>
  </si>
  <si>
    <t>Alexis</t>
  </si>
  <si>
    <t>Christophe</t>
  </si>
  <si>
    <t>BÉNAZET Jean-René</t>
  </si>
  <si>
    <t>Jean-René</t>
  </si>
  <si>
    <t>ZARAGOZA Didier</t>
  </si>
  <si>
    <t>Didier</t>
  </si>
  <si>
    <t>Anthony</t>
  </si>
  <si>
    <t>Seul la partie en vert à gauche peuvent être renseigné ou modifié.</t>
  </si>
  <si>
    <t>Renseigner le tableau à gauche avec des X</t>
  </si>
  <si>
    <t>Il est interdit de modifier à droite !!</t>
  </si>
  <si>
    <t>Message de consigne pour essai</t>
  </si>
  <si>
    <t>Programme des vols permanent</t>
  </si>
  <si>
    <t>BVA</t>
  </si>
  <si>
    <t>Paris-Beauvais</t>
  </si>
  <si>
    <t>Luton</t>
  </si>
  <si>
    <t>Bristol</t>
  </si>
  <si>
    <t>Manchester</t>
  </si>
  <si>
    <t>Stanted</t>
  </si>
  <si>
    <t>Edimbourg</t>
  </si>
  <si>
    <t>Stockholm</t>
  </si>
  <si>
    <t>LTN</t>
  </si>
  <si>
    <t>Dusseldorf</t>
  </si>
  <si>
    <t>BRS</t>
  </si>
  <si>
    <t>MAN</t>
  </si>
  <si>
    <t>STN</t>
  </si>
  <si>
    <t>EDI</t>
  </si>
  <si>
    <t>NYO</t>
  </si>
  <si>
    <t>NRN</t>
  </si>
  <si>
    <t>MFC vols</t>
  </si>
  <si>
    <t>VOLS JOURNALIERS</t>
  </si>
  <si>
    <t>Essai sirène</t>
  </si>
  <si>
    <t>Formation</t>
  </si>
  <si>
    <t>Mettre l'évenement en couleur --&gt;</t>
  </si>
  <si>
    <t>Intervention</t>
  </si>
  <si>
    <t>S.A.P</t>
  </si>
  <si>
    <t>LEROY</t>
  </si>
  <si>
    <t>vide</t>
  </si>
  <si>
    <t>AFONSO Julien</t>
  </si>
  <si>
    <t>AFONSO</t>
  </si>
  <si>
    <t>BÉNAZET</t>
  </si>
  <si>
    <t>DISTÉFANO Alexis</t>
  </si>
  <si>
    <t>DISTÉFANO</t>
  </si>
  <si>
    <t>FERRARA</t>
  </si>
  <si>
    <t>LEROY Jean-Sébastien</t>
  </si>
  <si>
    <t>NAVARRO</t>
  </si>
  <si>
    <t>SANTOS</t>
  </si>
  <si>
    <t>SCHWEITZER</t>
  </si>
  <si>
    <t>ZARAGOZA</t>
  </si>
  <si>
    <t>BALLESTER Xavier</t>
  </si>
  <si>
    <t>BALLESTER</t>
  </si>
  <si>
    <t>Xavier</t>
  </si>
  <si>
    <t>DESMYTER Damien</t>
  </si>
  <si>
    <t>DESMYTER</t>
  </si>
  <si>
    <t>Damien</t>
  </si>
  <si>
    <t>NAJJARI Mahomed</t>
  </si>
  <si>
    <t>NAJJARI</t>
  </si>
  <si>
    <t>Mahomed</t>
  </si>
  <si>
    <t>Prise service : BENAZET JR, SCHWEITZER JM, AFONSO J, LEROY F, LEROY JS, BALLESTER X, NAJJARI M.</t>
  </si>
  <si>
    <t>Vérification et essais des véhicules et matériels.</t>
  </si>
  <si>
    <t>Visite aire de mouvement pour ouverture du sslia N7 effectué par conducteur Navarra et CM, Bilan Piste, Balisage = RAS</t>
  </si>
  <si>
    <t>pour essai de message pour secours a personne</t>
  </si>
  <si>
    <t>ppab ltn</t>
  </si>
  <si>
    <t>feu herbe basse au nord, départ sécu 2</t>
  </si>
  <si>
    <t>kjhvisdufbfkljbh vojhouihoiuhjoihj oihouhiouhiuhiugdof   iuhfiufhifuifugfizuhpajdpoih   oufhofuhf_fhahhoifhf_hfçghçgfç_fh_   oifhjfhffheofhfçoh_h</t>
  </si>
  <si>
    <t xml:space="preserve">Spor AFONSO J, LEROY F, </t>
  </si>
  <si>
    <t xml:space="preserve">Formation theme les structures d'avion, AFONSO J, LEROY F, LEROY JS, </t>
  </si>
  <si>
    <t>V2RIF</t>
  </si>
  <si>
    <t>Activation N 5 AFONSO J, LEROY F</t>
  </si>
  <si>
    <t>INTER IMPORTANT ON L'ON AI PASSE POUR DES HEROS</t>
  </si>
  <si>
    <t>DEACTIVATION N 5</t>
  </si>
  <si>
    <t>Slot STN prévu à 17h15</t>
  </si>
  <si>
    <t>PPA en place au glide pour arrivér du Jet F-GHJU</t>
  </si>
  <si>
    <t>Avitailleur au roulage avec 1 personne sur le marche pied côté conducteur</t>
  </si>
  <si>
    <t>Sport SCHWEITZER JM</t>
  </si>
  <si>
    <t>Nettoyage des locaux par équipe de garde</t>
  </si>
  <si>
    <t>Décollage STN</t>
  </si>
  <si>
    <t>Fin de service : BENAZET JR, SCHWEITZER JM, AFONSO J, LEROY F, LEROY JS, BALLESTER X, NAJJARI M.</t>
  </si>
  <si>
    <t>Seule la partie en vert à gauche peuvent être renseigné ou modifié.</t>
  </si>
  <si>
    <t>Nettoyage véhicules</t>
  </si>
  <si>
    <t>AUDIÉ Anthony</t>
  </si>
  <si>
    <t>AUDIÉ</t>
  </si>
  <si>
    <t>Recherche BRQ</t>
  </si>
  <si>
    <t>Vols du jour</t>
  </si>
  <si>
    <t>essai K18 annulé</t>
  </si>
  <si>
    <t>PPA</t>
  </si>
  <si>
    <t>PMR</t>
  </si>
  <si>
    <t>Casque CM</t>
  </si>
  <si>
    <t>A renseigner</t>
  </si>
  <si>
    <t>LEROY Christ</t>
  </si>
  <si>
    <t>Consigne du jour</t>
  </si>
  <si>
    <t>Chef de Manœuvre</t>
  </si>
  <si>
    <t>Responsable de garde</t>
  </si>
  <si>
    <t>Salle de vielle</t>
  </si>
  <si>
    <t>Sécu 1</t>
  </si>
  <si>
    <t xml:space="preserve">Sécu 2 </t>
  </si>
  <si>
    <t xml:space="preserve">Sécu 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</si>
</sst>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h:mm;@"/>
    <numFmt numFmtId="166" formatCode="General;;"/>
  </numFmts>
  <fonts count="41" x14ac:knownFonts="1">
    <font>
      <sz val="11"/>
      <color theme="1"/>
      <name val="Calibri"/>
      <family val="2"/>
      <scheme val="minor"/>
    </font>
    <font>
      <sz val="14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sz val="8"/>
      <color rgb="FF000000"/>
      <name val="Tahoma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i/>
      <sz val="11"/>
      <color theme="5" tint="-0.249977111117893"/>
      <name val="Calibri"/>
      <family val="2"/>
      <scheme val="minor"/>
    </font>
    <font>
      <sz val="9"/>
      <color theme="0" tint="-0.499984740745262"/>
      <name val="Calibri"/>
      <family val="2"/>
      <scheme val="minor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i/>
      <sz val="10"/>
      <color theme="1" tint="0.249977111117893"/>
      <name val="Calibri"/>
      <family val="2"/>
      <scheme val="minor"/>
    </font>
    <font>
      <i/>
      <sz val="8"/>
      <color theme="1" tint="0.499984740745262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rgb="FF000000"/>
      <name val="Segoe UI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1"/>
      <color rgb="FFFFFF00"/>
      <name val="Calibri"/>
      <family val="2"/>
      <scheme val="minor"/>
    </font>
    <font>
      <b/>
      <sz val="20"/>
      <name val="Calibri"/>
      <family val="2"/>
      <scheme val="minor"/>
    </font>
    <font>
      <sz val="8"/>
      <name val="Calibri"/>
      <family val="2"/>
      <scheme val="minor"/>
    </font>
    <font>
      <i/>
      <sz val="8"/>
      <color rgb="FFC00000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name val="Calibri"/>
      <family val="2"/>
      <scheme val="minor"/>
    </font>
    <font>
      <b/>
      <sz val="9"/>
      <name val="Calibri"/>
      <family val="2"/>
      <scheme val="minor"/>
    </font>
    <font>
      <sz val="12"/>
      <color rgb="FFFFFFCC"/>
      <name val="Calibri"/>
      <family val="2"/>
      <scheme val="minor"/>
    </font>
    <font>
      <b/>
      <i/>
      <sz val="10"/>
      <color theme="8" tint="-0.499984740745262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rgb="FFFFFF00"/>
      <name val="Calibri"/>
      <family val="2"/>
      <scheme val="minor"/>
    </font>
    <font>
      <i/>
      <sz val="10"/>
      <color rgb="FFC00000"/>
      <name val="Calibri"/>
      <family val="2"/>
      <scheme val="minor"/>
    </font>
    <font>
      <sz val="10"/>
      <color theme="1" tint="0.499984740745262"/>
      <name val="Calibri"/>
      <family val="2"/>
      <scheme val="minor"/>
    </font>
    <font>
      <b/>
      <sz val="10"/>
      <color rgb="FF3A8923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rgb="FF0000FF"/>
      <name val="Calibri"/>
      <family val="2"/>
      <scheme val="minor"/>
    </font>
    <font>
      <sz val="10"/>
      <color rgb="FFE73E01"/>
      <name val="Calibri"/>
      <family val="2"/>
      <scheme val="minor"/>
    </font>
    <font>
      <sz val="9"/>
      <name val="Times New Roman"/>
      <family val="1"/>
    </font>
    <font>
      <sz val="8"/>
      <color theme="4" tint="0.79998168889431442"/>
      <name val="Calibri"/>
      <family val="2"/>
      <scheme val="minor"/>
    </font>
    <font>
      <sz val="10"/>
      <color rgb="FFFFFFCC"/>
      <name val="Calibri"/>
      <family val="2"/>
      <scheme val="minor"/>
    </font>
    <font>
      <sz val="9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9FF99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2" borderId="8" xfId="0" applyFont="1" applyFill="1" applyBorder="1" applyAlignment="1">
      <alignment vertical="center"/>
    </xf>
    <xf numFmtId="0" fontId="2" fillId="2" borderId="14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9" fillId="2" borderId="5" xfId="0" applyFont="1" applyFill="1" applyBorder="1" applyAlignment="1">
      <alignment vertical="center" wrapText="1"/>
    </xf>
    <xf numFmtId="0" fontId="9" fillId="2" borderId="6" xfId="0" applyFont="1" applyFill="1" applyBorder="1" applyAlignment="1">
      <alignment vertical="center" wrapText="1"/>
    </xf>
    <xf numFmtId="0" fontId="9" fillId="2" borderId="14" xfId="0" applyFont="1" applyFill="1" applyBorder="1" applyAlignment="1">
      <alignment vertical="center" wrapText="1"/>
    </xf>
    <xf numFmtId="0" fontId="9" fillId="2" borderId="7" xfId="0" applyFont="1" applyFill="1" applyBorder="1" applyAlignment="1">
      <alignment vertical="center" wrapText="1"/>
    </xf>
    <xf numFmtId="0" fontId="9" fillId="2" borderId="8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vertical="center"/>
    </xf>
    <xf numFmtId="0" fontId="0" fillId="8" borderId="5" xfId="0" applyFill="1" applyBorder="1" applyAlignment="1">
      <alignment horizontal="left" vertical="center"/>
    </xf>
    <xf numFmtId="0" fontId="0" fillId="7" borderId="0" xfId="0" applyFill="1" applyBorder="1" applyAlignment="1">
      <alignment horizontal="left" vertical="center"/>
    </xf>
    <xf numFmtId="0" fontId="0" fillId="10" borderId="0" xfId="0" applyFill="1" applyBorder="1" applyAlignment="1">
      <alignment horizontal="left" vertical="center"/>
    </xf>
    <xf numFmtId="0" fontId="0" fillId="11" borderId="0" xfId="0" applyFill="1" applyBorder="1" applyAlignment="1">
      <alignment horizontal="left" vertical="center"/>
    </xf>
    <xf numFmtId="0" fontId="0" fillId="5" borderId="0" xfId="0" applyFill="1" applyBorder="1" applyAlignment="1">
      <alignment horizontal="left" vertical="center"/>
    </xf>
    <xf numFmtId="0" fontId="0" fillId="6" borderId="0" xfId="0" applyFill="1" applyBorder="1" applyAlignment="1">
      <alignment horizontal="left" vertical="center"/>
    </xf>
    <xf numFmtId="0" fontId="0" fillId="12" borderId="0" xfId="0" applyFill="1" applyBorder="1" applyAlignment="1">
      <alignment horizontal="left" vertical="center"/>
    </xf>
    <xf numFmtId="0" fontId="0" fillId="13" borderId="0" xfId="0" applyFill="1" applyBorder="1" applyAlignment="1">
      <alignment horizontal="left" vertical="center"/>
    </xf>
    <xf numFmtId="0" fontId="0" fillId="14" borderId="0" xfId="0" applyFill="1" applyBorder="1" applyAlignment="1">
      <alignment horizontal="left" vertical="center"/>
    </xf>
    <xf numFmtId="0" fontId="0" fillId="15" borderId="0" xfId="0" applyFill="1" applyBorder="1" applyAlignment="1">
      <alignment horizontal="left" vertical="center"/>
    </xf>
    <xf numFmtId="0" fontId="0" fillId="16" borderId="0" xfId="0" applyFill="1" applyBorder="1" applyAlignment="1">
      <alignment horizontal="left" vertical="center"/>
    </xf>
    <xf numFmtId="14" fontId="1" fillId="0" borderId="0" xfId="0" applyNumberFormat="1" applyFont="1" applyAlignment="1">
      <alignment vertical="center"/>
    </xf>
    <xf numFmtId="0" fontId="2" fillId="2" borderId="5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165" fontId="7" fillId="2" borderId="0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12" fillId="17" borderId="21" xfId="0" applyFont="1" applyFill="1" applyBorder="1" applyAlignment="1">
      <alignment horizontal="left" vertical="center"/>
    </xf>
    <xf numFmtId="0" fontId="0" fillId="0" borderId="22" xfId="0" applyFill="1" applyBorder="1" applyAlignment="1">
      <alignment horizontal="center" vertical="center"/>
    </xf>
    <xf numFmtId="0" fontId="12" fillId="17" borderId="23" xfId="0" applyFont="1" applyFill="1" applyBorder="1" applyAlignment="1">
      <alignment horizontal="left" vertical="center"/>
    </xf>
    <xf numFmtId="0" fontId="0" fillId="0" borderId="24" xfId="0" applyFill="1" applyBorder="1" applyAlignment="1">
      <alignment horizontal="center" vertical="center"/>
    </xf>
    <xf numFmtId="0" fontId="12" fillId="17" borderId="25" xfId="0" applyFont="1" applyFill="1" applyBorder="1" applyAlignment="1">
      <alignment horizontal="left" vertical="center"/>
    </xf>
    <xf numFmtId="0" fontId="0" fillId="0" borderId="26" xfId="0" applyFill="1" applyBorder="1" applyAlignment="1">
      <alignment horizontal="center" vertical="center"/>
    </xf>
    <xf numFmtId="14" fontId="2" fillId="2" borderId="5" xfId="0" applyNumberFormat="1" applyFont="1" applyFill="1" applyBorder="1" applyAlignment="1">
      <alignment vertical="center"/>
    </xf>
    <xf numFmtId="0" fontId="0" fillId="9" borderId="7" xfId="0" applyFill="1" applyBorder="1" applyAlignment="1">
      <alignment horizontal="left" vertical="center"/>
    </xf>
    <xf numFmtId="14" fontId="9" fillId="2" borderId="7" xfId="0" applyNumberFormat="1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5" fillId="2" borderId="0" xfId="0" applyFont="1" applyFill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8" fillId="20" borderId="0" xfId="0" applyFont="1" applyFill="1" applyAlignment="1">
      <alignment vertical="center"/>
    </xf>
    <xf numFmtId="0" fontId="19" fillId="20" borderId="0" xfId="0" applyFont="1" applyFill="1" applyAlignment="1">
      <alignment vertical="center"/>
    </xf>
    <xf numFmtId="0" fontId="1" fillId="0" borderId="0" xfId="0" applyFont="1" applyAlignment="1">
      <alignment vertical="top" wrapText="1"/>
    </xf>
    <xf numFmtId="0" fontId="11" fillId="24" borderId="0" xfId="0" applyFont="1" applyFill="1" applyAlignment="1">
      <alignment horizontal="center" vertical="center"/>
    </xf>
    <xf numFmtId="0" fontId="21" fillId="0" borderId="0" xfId="0" applyFont="1" applyAlignment="1">
      <alignment horizontal="left" vertical="center" indent="4"/>
    </xf>
    <xf numFmtId="0" fontId="0" fillId="9" borderId="0" xfId="0" applyFill="1" applyBorder="1" applyAlignment="1">
      <alignment horizontal="left" vertical="center"/>
    </xf>
    <xf numFmtId="0" fontId="22" fillId="0" borderId="0" xfId="0" applyFont="1" applyAlignment="1">
      <alignment vertical="center"/>
    </xf>
    <xf numFmtId="0" fontId="22" fillId="0" borderId="0" xfId="0" applyFont="1" applyAlignment="1">
      <alignment horizontal="left" vertical="center"/>
    </xf>
    <xf numFmtId="20" fontId="5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/>
    </xf>
    <xf numFmtId="14" fontId="24" fillId="0" borderId="0" xfId="0" applyNumberFormat="1" applyFont="1" applyAlignment="1">
      <alignment horizontal="center" vertical="center"/>
    </xf>
    <xf numFmtId="22" fontId="24" fillId="0" borderId="0" xfId="0" applyNumberFormat="1" applyFont="1" applyAlignment="1">
      <alignment horizontal="center" vertical="center"/>
    </xf>
    <xf numFmtId="0" fontId="2" fillId="3" borderId="5" xfId="0" applyFont="1" applyFill="1" applyBorder="1" applyAlignment="1">
      <alignment vertical="center"/>
    </xf>
    <xf numFmtId="0" fontId="2" fillId="3" borderId="6" xfId="0" applyFont="1" applyFill="1" applyBorder="1" applyAlignment="1">
      <alignment vertical="center"/>
    </xf>
    <xf numFmtId="0" fontId="26" fillId="19" borderId="0" xfId="0" applyFont="1" applyFill="1" applyBorder="1" applyAlignment="1">
      <alignment horizontal="center" vertical="top"/>
    </xf>
    <xf numFmtId="0" fontId="8" fillId="19" borderId="14" xfId="0" applyFont="1" applyFill="1" applyBorder="1" applyAlignment="1">
      <alignment vertical="center"/>
    </xf>
    <xf numFmtId="0" fontId="8" fillId="19" borderId="2" xfId="0" applyFont="1" applyFill="1" applyBorder="1" applyAlignment="1">
      <alignment horizontal="centerContinuous" vertical="top"/>
    </xf>
    <xf numFmtId="0" fontId="8" fillId="19" borderId="0" xfId="0" applyFont="1" applyFill="1" applyBorder="1" applyAlignment="1">
      <alignment horizontal="centerContinuous" vertical="top"/>
    </xf>
    <xf numFmtId="0" fontId="8" fillId="19" borderId="14" xfId="0" applyFont="1" applyFill="1" applyBorder="1" applyAlignment="1">
      <alignment horizontal="centerContinuous" vertical="top"/>
    </xf>
    <xf numFmtId="0" fontId="2" fillId="19" borderId="7" xfId="0" applyFont="1" applyFill="1" applyBorder="1" applyAlignment="1">
      <alignment vertical="center"/>
    </xf>
    <xf numFmtId="0" fontId="2" fillId="19" borderId="8" xfId="0" applyFont="1" applyFill="1" applyBorder="1" applyAlignment="1">
      <alignment vertical="center"/>
    </xf>
    <xf numFmtId="0" fontId="27" fillId="19" borderId="13" xfId="0" applyFont="1" applyFill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6" fillId="19" borderId="2" xfId="0" applyFont="1" applyFill="1" applyBorder="1" applyAlignment="1">
      <alignment horizontal="center" vertical="top"/>
    </xf>
    <xf numFmtId="0" fontId="3" fillId="18" borderId="31" xfId="0" applyFont="1" applyFill="1" applyBorder="1" applyAlignment="1">
      <alignment vertical="center"/>
    </xf>
    <xf numFmtId="0" fontId="3" fillId="18" borderId="32" xfId="0" applyFont="1" applyFill="1" applyBorder="1" applyAlignment="1">
      <alignment vertical="center"/>
    </xf>
    <xf numFmtId="14" fontId="29" fillId="4" borderId="0" xfId="0" applyNumberFormat="1" applyFont="1" applyFill="1" applyAlignment="1">
      <alignment horizontal="center" vertical="center" wrapText="1"/>
    </xf>
    <xf numFmtId="0" fontId="29" fillId="4" borderId="0" xfId="0" applyFont="1" applyFill="1" applyAlignment="1">
      <alignment horizontal="center" vertical="center"/>
    </xf>
    <xf numFmtId="22" fontId="29" fillId="4" borderId="0" xfId="0" applyNumberFormat="1" applyFont="1" applyFill="1" applyAlignment="1">
      <alignment horizontal="center" vertical="center"/>
    </xf>
    <xf numFmtId="0" fontId="24" fillId="0" borderId="0" xfId="0" applyFont="1" applyAlignment="1"/>
    <xf numFmtId="0" fontId="24" fillId="0" borderId="0" xfId="0" applyNumberFormat="1" applyFont="1" applyAlignment="1">
      <alignment vertical="center"/>
    </xf>
    <xf numFmtId="0" fontId="24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20" fontId="3" fillId="19" borderId="31" xfId="0" applyNumberFormat="1" applyFont="1" applyFill="1" applyBorder="1" applyAlignment="1">
      <alignment horizontal="center" vertical="center"/>
    </xf>
    <xf numFmtId="20" fontId="3" fillId="19" borderId="34" xfId="0" applyNumberFormat="1" applyFont="1" applyFill="1" applyBorder="1" applyAlignment="1">
      <alignment horizontal="center" vertical="center"/>
    </xf>
    <xf numFmtId="20" fontId="3" fillId="0" borderId="3" xfId="0" applyNumberFormat="1" applyFont="1" applyBorder="1" applyAlignment="1">
      <alignment horizontal="center" vertical="center"/>
    </xf>
    <xf numFmtId="20" fontId="3" fillId="0" borderId="15" xfId="0" applyNumberFormat="1" applyFont="1" applyBorder="1" applyAlignment="1">
      <alignment horizontal="center" vertical="center"/>
    </xf>
    <xf numFmtId="0" fontId="0" fillId="25" borderId="15" xfId="0" applyFill="1" applyBorder="1" applyAlignment="1" applyProtection="1">
      <alignment horizontal="center" vertical="center"/>
      <protection locked="0"/>
    </xf>
    <xf numFmtId="0" fontId="0" fillId="25" borderId="16" xfId="0" applyFill="1" applyBorder="1" applyAlignment="1" applyProtection="1">
      <alignment horizontal="center" vertical="center"/>
      <protection locked="0"/>
    </xf>
    <xf numFmtId="0" fontId="0" fillId="25" borderId="3" xfId="0" applyFill="1" applyBorder="1" applyAlignment="1" applyProtection="1">
      <alignment horizontal="center" vertical="center"/>
      <protection locked="0"/>
    </xf>
    <xf numFmtId="0" fontId="0" fillId="25" borderId="17" xfId="0" applyFill="1" applyBorder="1" applyAlignment="1" applyProtection="1">
      <alignment horizontal="center" vertical="center"/>
      <protection locked="0"/>
    </xf>
    <xf numFmtId="0" fontId="0" fillId="25" borderId="18" xfId="0" applyFill="1" applyBorder="1" applyAlignment="1" applyProtection="1">
      <alignment horizontal="center" vertical="center"/>
      <protection locked="0"/>
    </xf>
    <xf numFmtId="0" fontId="0" fillId="25" borderId="19" xfId="0" applyFill="1" applyBorder="1" applyAlignment="1" applyProtection="1">
      <alignment horizontal="center" vertical="center"/>
      <protection locked="0"/>
    </xf>
    <xf numFmtId="0" fontId="0" fillId="25" borderId="4" xfId="0" applyFill="1" applyBorder="1" applyAlignment="1" applyProtection="1">
      <alignment horizontal="left" vertical="center"/>
      <protection locked="0"/>
    </xf>
    <xf numFmtId="0" fontId="0" fillId="25" borderId="2" xfId="0" applyFill="1" applyBorder="1" applyAlignment="1" applyProtection="1">
      <alignment horizontal="left" vertical="center"/>
      <protection locked="0"/>
    </xf>
    <xf numFmtId="0" fontId="0" fillId="25" borderId="13" xfId="0" applyFill="1" applyBorder="1" applyAlignment="1" applyProtection="1">
      <alignment horizontal="left" vertical="center"/>
      <protection locked="0"/>
    </xf>
    <xf numFmtId="0" fontId="37" fillId="2" borderId="4" xfId="0" applyFont="1" applyFill="1" applyBorder="1" applyAlignment="1">
      <alignment horizontal="left" vertical="center"/>
    </xf>
    <xf numFmtId="166" fontId="32" fillId="3" borderId="2" xfId="0" applyNumberFormat="1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Continuous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vertical="center" wrapText="1"/>
    </xf>
    <xf numFmtId="0" fontId="2" fillId="3" borderId="0" xfId="0" applyFont="1" applyFill="1" applyBorder="1" applyAlignment="1">
      <alignment vertical="center"/>
    </xf>
    <xf numFmtId="0" fontId="2" fillId="3" borderId="7" xfId="0" applyFont="1" applyFill="1" applyBorder="1" applyAlignment="1">
      <alignment vertical="center"/>
    </xf>
    <xf numFmtId="0" fontId="6" fillId="3" borderId="5" xfId="0" applyFont="1" applyFill="1" applyBorder="1" applyAlignment="1">
      <alignment vertical="center"/>
    </xf>
    <xf numFmtId="0" fontId="8" fillId="3" borderId="5" xfId="0" applyFont="1" applyFill="1" applyBorder="1" applyAlignment="1">
      <alignment vertical="center"/>
    </xf>
    <xf numFmtId="0" fontId="6" fillId="3" borderId="5" xfId="0" applyFont="1" applyFill="1" applyBorder="1" applyAlignment="1">
      <alignment horizontal="center" vertical="center" wrapText="1"/>
    </xf>
    <xf numFmtId="0" fontId="26" fillId="3" borderId="0" xfId="0" applyFont="1" applyFill="1" applyBorder="1" applyAlignment="1">
      <alignment vertical="center"/>
    </xf>
    <xf numFmtId="0" fontId="7" fillId="3" borderId="7" xfId="0" applyFont="1" applyFill="1" applyBorder="1" applyAlignment="1">
      <alignment vertical="center"/>
    </xf>
    <xf numFmtId="0" fontId="7" fillId="3" borderId="7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vertical="center"/>
    </xf>
    <xf numFmtId="0" fontId="2" fillId="3" borderId="8" xfId="0" applyFont="1" applyFill="1" applyBorder="1" applyAlignment="1">
      <alignment vertical="center"/>
    </xf>
    <xf numFmtId="166" fontId="32" fillId="3" borderId="0" xfId="0" applyNumberFormat="1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166" fontId="14" fillId="3" borderId="5" xfId="0" applyNumberFormat="1" applyFont="1" applyFill="1" applyBorder="1" applyAlignment="1">
      <alignment horizontal="right" vertical="center" indent="1"/>
    </xf>
    <xf numFmtId="166" fontId="14" fillId="3" borderId="27" xfId="0" applyNumberFormat="1" applyFont="1" applyFill="1" applyBorder="1" applyAlignment="1">
      <alignment horizontal="right" vertical="center" indent="1"/>
    </xf>
    <xf numFmtId="166" fontId="14" fillId="3" borderId="7" xfId="0" applyNumberFormat="1" applyFont="1" applyFill="1" applyBorder="1" applyAlignment="1">
      <alignment horizontal="right" vertical="center" indent="1"/>
    </xf>
    <xf numFmtId="0" fontId="38" fillId="3" borderId="6" xfId="0" applyFont="1" applyFill="1" applyBorder="1" applyAlignment="1">
      <alignment horizontal="center" vertical="center"/>
    </xf>
    <xf numFmtId="166" fontId="38" fillId="3" borderId="28" xfId="0" applyNumberFormat="1" applyFont="1" applyFill="1" applyBorder="1" applyAlignment="1">
      <alignment horizontal="center" vertical="center"/>
    </xf>
    <xf numFmtId="166" fontId="38" fillId="3" borderId="8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Continuous" vertical="center"/>
    </xf>
    <xf numFmtId="0" fontId="2" fillId="3" borderId="0" xfId="0" applyFont="1" applyFill="1" applyBorder="1" applyAlignment="1">
      <alignment horizontal="centerContinuous" vertical="center"/>
    </xf>
    <xf numFmtId="0" fontId="2" fillId="3" borderId="14" xfId="0" applyFont="1" applyFill="1" applyBorder="1" applyAlignment="1">
      <alignment horizontal="centerContinuous" vertical="center"/>
    </xf>
    <xf numFmtId="0" fontId="6" fillId="2" borderId="42" xfId="0" applyFont="1" applyFill="1" applyBorder="1" applyAlignment="1">
      <alignment horizontal="centerContinuous" vertical="center"/>
    </xf>
    <xf numFmtId="0" fontId="3" fillId="2" borderId="37" xfId="0" applyFont="1" applyFill="1" applyBorder="1" applyAlignment="1">
      <alignment horizontal="centerContinuous" vertical="center"/>
    </xf>
    <xf numFmtId="0" fontId="2" fillId="2" borderId="43" xfId="0" applyFont="1" applyFill="1" applyBorder="1" applyAlignment="1">
      <alignment vertical="center"/>
    </xf>
    <xf numFmtId="0" fontId="23" fillId="3" borderId="2" xfId="0" applyFont="1" applyFill="1" applyBorder="1" applyAlignment="1">
      <alignment horizontal="left" vertical="center"/>
    </xf>
    <xf numFmtId="0" fontId="5" fillId="2" borderId="37" xfId="0" applyFont="1" applyFill="1" applyBorder="1" applyAlignment="1">
      <alignment horizontal="centerContinuous" vertical="center"/>
    </xf>
    <xf numFmtId="20" fontId="8" fillId="17" borderId="32" xfId="0" applyNumberFormat="1" applyFont="1" applyFill="1" applyBorder="1" applyAlignment="1">
      <alignment horizontal="center" vertical="center"/>
    </xf>
    <xf numFmtId="20" fontId="8" fillId="17" borderId="33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Continuous" vertical="center"/>
    </xf>
    <xf numFmtId="0" fontId="7" fillId="3" borderId="11" xfId="0" applyFont="1" applyFill="1" applyBorder="1" applyAlignment="1">
      <alignment horizontal="centerContinuous" vertical="center"/>
    </xf>
    <xf numFmtId="0" fontId="39" fillId="19" borderId="7" xfId="0" applyFont="1" applyFill="1" applyBorder="1" applyAlignment="1">
      <alignment vertical="top"/>
    </xf>
    <xf numFmtId="0" fontId="3" fillId="0" borderId="0" xfId="0" applyNumberFormat="1" applyFont="1" applyAlignment="1">
      <alignment vertical="center"/>
    </xf>
    <xf numFmtId="0" fontId="31" fillId="3" borderId="0" xfId="0" applyFont="1" applyFill="1" applyBorder="1" applyAlignment="1">
      <alignment vertical="top" wrapText="1"/>
    </xf>
    <xf numFmtId="0" fontId="31" fillId="3" borderId="7" xfId="0" applyFont="1" applyFill="1" applyBorder="1" applyAlignment="1">
      <alignment vertical="top" wrapText="1"/>
    </xf>
    <xf numFmtId="0" fontId="31" fillId="3" borderId="6" xfId="0" applyFont="1" applyFill="1" applyBorder="1" applyAlignment="1">
      <alignment vertical="top" wrapText="1"/>
    </xf>
    <xf numFmtId="0" fontId="31" fillId="3" borderId="14" xfId="0" applyFont="1" applyFill="1" applyBorder="1" applyAlignment="1">
      <alignment vertical="top" wrapText="1"/>
    </xf>
    <xf numFmtId="0" fontId="31" fillId="3" borderId="8" xfId="0" applyFont="1" applyFill="1" applyBorder="1" applyAlignment="1">
      <alignment vertical="top" wrapText="1"/>
    </xf>
    <xf numFmtId="0" fontId="40" fillId="3" borderId="44" xfId="0" applyFont="1" applyFill="1" applyBorder="1" applyAlignment="1">
      <alignment horizontal="left"/>
    </xf>
    <xf numFmtId="0" fontId="40" fillId="3" borderId="45" xfId="0" applyFont="1" applyFill="1" applyBorder="1" applyAlignment="1">
      <alignment horizontal="left" vertical="center"/>
    </xf>
    <xf numFmtId="0" fontId="40" fillId="3" borderId="46" xfId="0" applyFont="1" applyFill="1" applyBorder="1" applyAlignment="1">
      <alignment horizontal="left"/>
    </xf>
    <xf numFmtId="0" fontId="2" fillId="3" borderId="7" xfId="0" applyFont="1" applyFill="1" applyBorder="1" applyAlignment="1">
      <alignment horizontal="centerContinuous" vertical="center"/>
    </xf>
    <xf numFmtId="0" fontId="37" fillId="3" borderId="5" xfId="0" applyFont="1" applyFill="1" applyBorder="1" applyAlignment="1">
      <alignment vertical="center"/>
    </xf>
    <xf numFmtId="0" fontId="0" fillId="0" borderId="20" xfId="0" applyBorder="1"/>
    <xf numFmtId="0" fontId="16" fillId="22" borderId="0" xfId="0" applyFont="1" applyFill="1" applyAlignment="1">
      <alignment horizontal="left" vertical="center" wrapText="1"/>
    </xf>
    <xf numFmtId="0" fontId="6" fillId="23" borderId="0" xfId="0" applyFont="1" applyFill="1" applyAlignment="1">
      <alignment horizontal="left" vertical="center" wrapText="1"/>
    </xf>
    <xf numFmtId="0" fontId="20" fillId="21" borderId="0" xfId="0" applyFont="1" applyFill="1" applyAlignment="1">
      <alignment horizontal="center" vertical="center" wrapText="1"/>
    </xf>
    <xf numFmtId="0" fontId="31" fillId="17" borderId="44" xfId="0" applyFont="1" applyFill="1" applyBorder="1" applyAlignment="1">
      <alignment horizontal="left" vertical="top" wrapText="1"/>
    </xf>
    <xf numFmtId="0" fontId="31" fillId="17" borderId="5" xfId="0" applyFont="1" applyFill="1" applyBorder="1" applyAlignment="1">
      <alignment horizontal="left" vertical="top" wrapText="1"/>
    </xf>
    <xf numFmtId="0" fontId="31" fillId="17" borderId="6" xfId="0" applyFont="1" applyFill="1" applyBorder="1" applyAlignment="1">
      <alignment horizontal="left" vertical="top" wrapText="1"/>
    </xf>
    <xf numFmtId="0" fontId="31" fillId="17" borderId="45" xfId="0" applyFont="1" applyFill="1" applyBorder="1" applyAlignment="1">
      <alignment horizontal="left" vertical="top" wrapText="1"/>
    </xf>
    <xf numFmtId="0" fontId="31" fillId="17" borderId="0" xfId="0" applyFont="1" applyFill="1" applyBorder="1" applyAlignment="1">
      <alignment horizontal="left" vertical="top" wrapText="1"/>
    </xf>
    <xf numFmtId="0" fontId="31" fillId="17" borderId="14" xfId="0" applyFont="1" applyFill="1" applyBorder="1" applyAlignment="1">
      <alignment horizontal="left" vertical="top" wrapText="1"/>
    </xf>
    <xf numFmtId="0" fontId="31" fillId="17" borderId="46" xfId="0" applyFont="1" applyFill="1" applyBorder="1" applyAlignment="1">
      <alignment horizontal="left" vertical="top" wrapText="1"/>
    </xf>
    <xf numFmtId="0" fontId="31" fillId="17" borderId="7" xfId="0" applyFont="1" applyFill="1" applyBorder="1" applyAlignment="1">
      <alignment horizontal="left" vertical="top" wrapText="1"/>
    </xf>
    <xf numFmtId="0" fontId="31" fillId="17" borderId="8" xfId="0" applyFont="1" applyFill="1" applyBorder="1" applyAlignment="1">
      <alignment horizontal="left" vertical="top" wrapText="1"/>
    </xf>
    <xf numFmtId="0" fontId="3" fillId="0" borderId="39" xfId="0" applyFont="1" applyBorder="1" applyAlignment="1">
      <alignment vertical="center" wrapText="1"/>
    </xf>
    <xf numFmtId="0" fontId="0" fillId="0" borderId="40" xfId="0" applyBorder="1" applyAlignment="1">
      <alignment vertical="center" wrapText="1"/>
    </xf>
    <xf numFmtId="0" fontId="0" fillId="0" borderId="41" xfId="0" applyBorder="1" applyAlignment="1">
      <alignment vertical="center" wrapText="1"/>
    </xf>
    <xf numFmtId="0" fontId="25" fillId="0" borderId="39" xfId="0" applyFont="1" applyBorder="1" applyAlignment="1">
      <alignment horizontal="left" vertical="center"/>
    </xf>
    <xf numFmtId="0" fontId="25" fillId="0" borderId="40" xfId="0" applyFont="1" applyBorder="1" applyAlignment="1">
      <alignment horizontal="left" vertical="center"/>
    </xf>
    <xf numFmtId="0" fontId="25" fillId="0" borderId="41" xfId="0" applyFont="1" applyBorder="1" applyAlignment="1">
      <alignment horizontal="left" vertical="center"/>
    </xf>
    <xf numFmtId="0" fontId="35" fillId="0" borderId="39" xfId="0" applyFont="1" applyBorder="1" applyAlignment="1">
      <alignment vertical="center" wrapText="1"/>
    </xf>
    <xf numFmtId="0" fontId="34" fillId="0" borderId="39" xfId="0" applyFont="1" applyBorder="1" applyAlignment="1">
      <alignment vertical="center" wrapText="1"/>
    </xf>
    <xf numFmtId="0" fontId="36" fillId="0" borderId="39" xfId="0" applyFont="1" applyBorder="1" applyAlignment="1">
      <alignment vertical="center" wrapText="1"/>
    </xf>
    <xf numFmtId="0" fontId="8" fillId="2" borderId="47" xfId="0" applyFont="1" applyFill="1" applyBorder="1" applyAlignment="1">
      <alignment horizontal="center" vertical="center" wrapText="1"/>
    </xf>
    <xf numFmtId="0" fontId="8" fillId="2" borderId="48" xfId="0" applyFont="1" applyFill="1" applyBorder="1" applyAlignment="1">
      <alignment horizontal="center" vertical="center" wrapText="1"/>
    </xf>
    <xf numFmtId="0" fontId="8" fillId="2" borderId="49" xfId="0" applyFont="1" applyFill="1" applyBorder="1" applyAlignment="1">
      <alignment horizontal="center" vertical="center" wrapText="1"/>
    </xf>
    <xf numFmtId="166" fontId="13" fillId="3" borderId="29" xfId="0" applyNumberFormat="1" applyFont="1" applyFill="1" applyBorder="1" applyAlignment="1">
      <alignment horizontal="left" vertical="center" indent="1"/>
    </xf>
    <xf numFmtId="166" fontId="13" fillId="3" borderId="30" xfId="0" applyNumberFormat="1" applyFont="1" applyFill="1" applyBorder="1" applyAlignment="1">
      <alignment horizontal="left" vertical="center" indent="1"/>
    </xf>
    <xf numFmtId="166" fontId="13" fillId="3" borderId="27" xfId="0" applyNumberFormat="1" applyFont="1" applyFill="1" applyBorder="1" applyAlignment="1">
      <alignment horizontal="left" vertical="center" indent="1"/>
    </xf>
    <xf numFmtId="0" fontId="28" fillId="17" borderId="3" xfId="0" applyFont="1" applyFill="1" applyBorder="1" applyAlignment="1">
      <alignment horizontal="left" vertical="center" wrapText="1"/>
    </xf>
    <xf numFmtId="0" fontId="37" fillId="2" borderId="4" xfId="0" applyFont="1" applyFill="1" applyBorder="1" applyAlignment="1">
      <alignment horizontal="center" vertical="top" wrapText="1"/>
    </xf>
    <xf numFmtId="0" fontId="37" fillId="2" borderId="5" xfId="0" applyFont="1" applyFill="1" applyBorder="1" applyAlignment="1">
      <alignment horizontal="center" vertical="top" wrapText="1"/>
    </xf>
    <xf numFmtId="0" fontId="37" fillId="2" borderId="6" xfId="0" applyFont="1" applyFill="1" applyBorder="1" applyAlignment="1">
      <alignment horizontal="center" vertical="top" wrapText="1"/>
    </xf>
    <xf numFmtId="0" fontId="3" fillId="19" borderId="34" xfId="0" applyFont="1" applyFill="1" applyBorder="1" applyAlignment="1">
      <alignment horizontal="left" vertical="center" wrapText="1"/>
    </xf>
    <xf numFmtId="0" fontId="3" fillId="19" borderId="10" xfId="0" applyFont="1" applyFill="1" applyBorder="1" applyAlignment="1">
      <alignment horizontal="left" vertical="center" wrapText="1"/>
    </xf>
    <xf numFmtId="0" fontId="3" fillId="19" borderId="35" xfId="0" applyFont="1" applyFill="1" applyBorder="1" applyAlignment="1">
      <alignment horizontal="left" vertical="center" wrapText="1"/>
    </xf>
    <xf numFmtId="0" fontId="3" fillId="19" borderId="34" xfId="0" applyFont="1" applyFill="1" applyBorder="1" applyAlignment="1">
      <alignment horizontal="center" vertical="center"/>
    </xf>
    <xf numFmtId="0" fontId="3" fillId="19" borderId="10" xfId="0" applyFont="1" applyFill="1" applyBorder="1" applyAlignment="1">
      <alignment horizontal="center" vertical="center"/>
    </xf>
    <xf numFmtId="0" fontId="3" fillId="19" borderId="11" xfId="0" applyFont="1" applyFill="1" applyBorder="1" applyAlignment="1">
      <alignment horizontal="center" vertical="center"/>
    </xf>
    <xf numFmtId="0" fontId="26" fillId="2" borderId="47" xfId="0" applyFont="1" applyFill="1" applyBorder="1" applyAlignment="1">
      <alignment horizontal="center" vertical="center" wrapText="1"/>
    </xf>
    <xf numFmtId="0" fontId="26" fillId="2" borderId="49" xfId="0" applyFont="1" applyFill="1" applyBorder="1" applyAlignment="1">
      <alignment horizontal="center" vertical="center" wrapText="1"/>
    </xf>
    <xf numFmtId="164" fontId="7" fillId="17" borderId="9" xfId="0" applyNumberFormat="1" applyFont="1" applyFill="1" applyBorder="1" applyAlignment="1">
      <alignment horizontal="center" vertical="center" wrapText="1"/>
    </xf>
    <xf numFmtId="164" fontId="7" fillId="17" borderId="10" xfId="0" applyNumberFormat="1" applyFont="1" applyFill="1" applyBorder="1" applyAlignment="1">
      <alignment horizontal="center" vertical="center" wrapText="1"/>
    </xf>
    <xf numFmtId="164" fontId="7" fillId="17" borderId="11" xfId="0" applyNumberFormat="1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vertical="center" wrapText="1"/>
    </xf>
    <xf numFmtId="0" fontId="2" fillId="3" borderId="12" xfId="0" applyFont="1" applyFill="1" applyBorder="1" applyAlignment="1">
      <alignment vertical="center"/>
    </xf>
    <xf numFmtId="0" fontId="26" fillId="3" borderId="44" xfId="0" applyFont="1" applyFill="1" applyBorder="1" applyAlignment="1">
      <alignment horizontal="left" vertical="center" wrapText="1"/>
    </xf>
    <xf numFmtId="0" fontId="26" fillId="3" borderId="45" xfId="0" applyFont="1" applyFill="1" applyBorder="1" applyAlignment="1">
      <alignment horizontal="left" vertical="center" wrapText="1"/>
    </xf>
    <xf numFmtId="0" fontId="26" fillId="3" borderId="46" xfId="0" applyFont="1" applyFill="1" applyBorder="1" applyAlignment="1">
      <alignment horizontal="left" vertical="center" wrapText="1"/>
    </xf>
    <xf numFmtId="0" fontId="33" fillId="0" borderId="39" xfId="0" applyFont="1" applyBorder="1" applyAlignment="1">
      <alignment vertical="center" wrapText="1"/>
    </xf>
    <xf numFmtId="0" fontId="3" fillId="0" borderId="36" xfId="0" applyFont="1" applyBorder="1" applyAlignment="1">
      <alignment vertical="center" wrapText="1"/>
    </xf>
    <xf numFmtId="0" fontId="0" fillId="0" borderId="37" xfId="0" applyBorder="1" applyAlignment="1">
      <alignment vertical="center" wrapText="1"/>
    </xf>
    <xf numFmtId="0" fontId="0" fillId="0" borderId="38" xfId="0" applyBorder="1" applyAlignment="1">
      <alignment vertical="center" wrapText="1"/>
    </xf>
    <xf numFmtId="0" fontId="25" fillId="0" borderId="36" xfId="0" applyFont="1" applyBorder="1" applyAlignment="1">
      <alignment horizontal="left" vertical="center"/>
    </xf>
    <xf numFmtId="0" fontId="25" fillId="0" borderId="37" xfId="0" applyFont="1" applyBorder="1" applyAlignment="1">
      <alignment horizontal="left" vertical="center"/>
    </xf>
    <xf numFmtId="0" fontId="25" fillId="0" borderId="38" xfId="0" applyFont="1" applyBorder="1" applyAlignment="1">
      <alignment horizontal="left" vertical="center"/>
    </xf>
  </cellXfs>
  <cellStyles count="1">
    <cellStyle name="Normal" xfId="0" builtinId="0"/>
  </cellStyles>
  <dxfs count="19">
    <dxf>
      <font>
        <b/>
        <i val="0"/>
        <color rgb="FFC00000"/>
      </font>
      <fill>
        <patternFill>
          <bgColor rgb="FFFFFF00"/>
        </patternFill>
      </fill>
    </dxf>
    <dxf>
      <font>
        <b/>
        <i val="0"/>
        <color theme="5" tint="-0.24994659260841701"/>
      </font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ont>
        <b/>
        <i val="0"/>
        <color theme="5" tint="-0.24994659260841701"/>
      </font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ont>
        <b/>
        <i val="0"/>
        <color theme="5" tint="-0.24994659260841701"/>
      </font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ont>
        <b/>
        <i val="0"/>
        <color theme="5" tint="-0.24994659260841701"/>
      </font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ont>
        <b/>
        <i val="0"/>
        <color theme="5" tint="-0.24994659260841701"/>
      </font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ont>
        <b/>
        <i val="0"/>
        <color theme="5" tint="-0.24994659260841701"/>
      </font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ont>
        <b/>
        <i val="0"/>
        <color theme="5" tint="-0.24994659260841701"/>
      </font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ont>
        <b/>
        <i val="0"/>
        <color theme="5" tint="-0.24994659260841701"/>
      </font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ont>
        <b/>
        <i val="0"/>
        <color theme="5" tint="-0.24994659260841701"/>
      </font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ont>
        <b/>
        <i val="0"/>
        <color theme="5" tint="-0.24994659260841701"/>
      </font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ont>
        <b/>
        <i val="0"/>
        <color theme="5" tint="-0.24994659260841701"/>
      </font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ont>
        <b/>
        <i val="0"/>
        <color theme="5" tint="-0.24994659260841701"/>
      </font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ont>
        <b/>
        <i/>
        <color auto="1"/>
      </font>
      <fill>
        <patternFill>
          <bgColor theme="3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FF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CheckBox" checked="Checked" fmlaLink="$B$19" lockText="1" noThreeD="1"/>
</file>

<file path=xl/ctrlProps/ctrlProp2.xml><?xml version="1.0" encoding="utf-8"?>
<formControlPr xmlns="http://schemas.microsoft.com/office/spreadsheetml/2009/9/main" objectType="CheckBox" fmlaLink="$C$19" lockText="1" noThreeD="1"/>
</file>

<file path=xl/ctrlProps/ctrlProp3.xml><?xml version="1.0" encoding="utf-8"?>
<formControlPr xmlns="http://schemas.microsoft.com/office/spreadsheetml/2009/9/main" objectType="CheckBox" fmlaLink="$D$19" lockText="1" noThreeD="1"/>
</file>

<file path=xl/ctrlProps/ctrlProp4.xml><?xml version="1.0" encoding="utf-8"?>
<formControlPr xmlns="http://schemas.microsoft.com/office/spreadsheetml/2009/9/main" objectType="CheckBox" checked="Checked" fmlaLink="$E$19" lockText="1" noThreeD="1"/>
</file>

<file path=xl/ctrlProps/ctrlProp5.xml><?xml version="1.0" encoding="utf-8"?>
<formControlPr xmlns="http://schemas.microsoft.com/office/spreadsheetml/2009/9/main" objectType="CheckBox" checked="Checked" fmlaLink="$F$19" lockText="1" noThreeD="1"/>
</file>

<file path=xl/ctrlProps/ctrlProp6.xml><?xml version="1.0" encoding="utf-8"?>
<formControlPr xmlns="http://schemas.microsoft.com/office/spreadsheetml/2009/9/main" objectType="CheckBox" checked="Checked" fmlaLink="$G$19" lockText="1" noThreeD="1"/>
</file>

<file path=xl/ctrlProps/ctrlProp7.xml><?xml version="1.0" encoding="utf-8"?>
<formControlPr xmlns="http://schemas.microsoft.com/office/spreadsheetml/2009/9/main" objectType="CheckBox" fmlaLink="$H$19" lockText="1" noThreeD="1"/>
</file>

<file path=xl/ctrlProps/ctrlProp8.xml><?xml version="1.0" encoding="utf-8"?>
<formControlPr xmlns="http://schemas.microsoft.com/office/spreadsheetml/2009/9/main" objectType="CheckBox" fmlaLink="$I$19" lockText="1" noThreeD="1"/>
</file>

<file path=xl/ctrlProps/ctrlProp9.xml><?xml version="1.0" encoding="utf-8"?>
<formControlPr xmlns="http://schemas.microsoft.com/office/spreadsheetml/2009/9/main" objectType="CheckBox" fmlaLink="$J$19" lockText="1" noThreeD="1"/>
</file>

<file path=xl/ctrlProps/ctrlProp10.xml><?xml version="1.0" encoding="utf-8"?>
<formControlPr xmlns="http://schemas.microsoft.com/office/spreadsheetml/2009/9/main" objectType="CheckBox" fmlaLink="$K$19" lockText="1" noThreeD="1"/>
</file>

<file path=xl/ctrlProps/ctrlProp11.xml><?xml version="1.0" encoding="utf-8"?>
<formControlPr xmlns="http://schemas.microsoft.com/office/spreadsheetml/2009/9/main" objectType="CheckBox" fmlaLink="$L$19" lockText="1" noThreeD="1"/>
</file>

<file path=xl/ctrlProps/ctrlProp12.xml><?xml version="1.0" encoding="utf-8"?>
<formControlPr xmlns="http://schemas.microsoft.com/office/spreadsheetml/2009/9/main" objectType="CheckBox" checked="Checked" fmlaLink="$M$19" lockText="1" noThreeD="1"/>
</file>

<file path=xl/ctrlProps/ctrlProp13.xml><?xml version="1.0" encoding="utf-8"?>
<formControlPr xmlns="http://schemas.microsoft.com/office/spreadsheetml/2009/9/main" objectType="CheckBox" fmlaLink="$N$19" lockText="1" noThreeD="1"/>
</file>

<file path=xl/ctrlProps/ctrlProp14.xml><?xml version="1.0" encoding="utf-8"?>
<formControlPr xmlns="http://schemas.microsoft.com/office/spreadsheetml/2009/9/main" objectType="CheckBox" fmlaLink="$O$19" lockText="1" noThreeD="1"/>
</file>

<file path=xl/ctrlProps/ctrlProp15.xml><?xml version="1.0" encoding="utf-8"?>
<formControlPr xmlns="http://schemas.microsoft.com/office/spreadsheetml/2009/9/main" objectType="CheckBox" fmlaLink="$P$19" lockText="1" noThreeD="1"/>
</file>

<file path=xl/ctrlProps/ctrlProp16.xml><?xml version="1.0" encoding="utf-8"?>
<formControlPr xmlns="http://schemas.microsoft.com/office/spreadsheetml/2009/9/main" objectType="Radio" firstButton="1" fmlaLink="$H$18" lockText="1" noThreeD="1"/>
</file>

<file path=xl/ctrlProps/ctrlProp17.xml><?xml version="1.0" encoding="utf-8"?>
<formControlPr xmlns="http://schemas.microsoft.com/office/spreadsheetml/2009/9/main" objectType="Radio" lockText="1" noThreeD="1"/>
</file>

<file path=xl/ctrlProps/ctrlProp18.xml><?xml version="1.0" encoding="utf-8"?>
<formControlPr xmlns="http://schemas.microsoft.com/office/spreadsheetml/2009/9/main" objectType="Radio" lockText="1" noThreeD="1"/>
</file>

<file path=xl/ctrlProps/ctrlProp19.xml><?xml version="1.0" encoding="utf-8"?>
<formControlPr xmlns="http://schemas.microsoft.com/office/spreadsheetml/2009/9/main" objectType="Radio" lockText="1" noThreeD="1"/>
</file>

<file path=xl/ctrlProps/ctrlProp20.xml><?xml version="1.0" encoding="utf-8"?>
<formControlPr xmlns="http://schemas.microsoft.com/office/spreadsheetml/2009/9/main" objectType="Radio" checked="Checked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MC Vierge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MC Vierge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MC Vierge'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'Programme vol'!A2"/><Relationship Id="rId1" Type="http://schemas.openxmlformats.org/officeDocument/2006/relationships/hyperlink" Target="#Quotidien!A2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600075</xdr:colOff>
      <xdr:row>0</xdr:row>
      <xdr:rowOff>28575</xdr:rowOff>
    </xdr:from>
    <xdr:to>
      <xdr:col>10</xdr:col>
      <xdr:colOff>156075</xdr:colOff>
      <xdr:row>0</xdr:row>
      <xdr:rowOff>316575</xdr:rowOff>
    </xdr:to>
    <xdr:sp macro="" textlink="">
      <xdr:nvSpPr>
        <xdr:cNvPr id="2" name="Rectangle : coins arrondis 1">
          <a:hlinkClick xmlns:r="http://schemas.openxmlformats.org/officeDocument/2006/relationships" r:id="rId1" tooltip="Retour Main Courante"/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8458200" y="28575"/>
          <a:ext cx="1080000" cy="288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Retour</a:t>
          </a:r>
          <a:r>
            <a:rPr lang="fr-FR" sz="1000" b="1" baseline="0">
              <a:solidFill>
                <a:sysClr val="windowText" lastClr="000000"/>
              </a:solidFill>
            </a:rPr>
            <a:t> MC</a:t>
          </a:r>
          <a:endParaRPr lang="fr-FR" sz="10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152400</xdr:colOff>
      <xdr:row>0</xdr:row>
      <xdr:rowOff>276225</xdr:rowOff>
    </xdr:from>
    <xdr:to>
      <xdr:col>10</xdr:col>
      <xdr:colOff>1232400</xdr:colOff>
      <xdr:row>0</xdr:row>
      <xdr:rowOff>564225</xdr:rowOff>
    </xdr:to>
    <xdr:sp macro="" textlink="">
      <xdr:nvSpPr>
        <xdr:cNvPr id="3" name="Rectangle : coins arrondis 2">
          <a:hlinkClick xmlns:r="http://schemas.openxmlformats.org/officeDocument/2006/relationships" r:id="rId1" tooltip="Retour Main Courante"/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4591050" y="276225"/>
          <a:ext cx="1080000" cy="288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Retour</a:t>
          </a:r>
          <a:r>
            <a:rPr lang="fr-FR" sz="1000" b="1" baseline="0">
              <a:solidFill>
                <a:sysClr val="windowText" lastClr="000000"/>
              </a:solidFill>
            </a:rPr>
            <a:t> MC</a:t>
          </a:r>
          <a:endParaRPr lang="fr-FR" sz="10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152400</xdr:colOff>
      <xdr:row>0</xdr:row>
      <xdr:rowOff>276225</xdr:rowOff>
    </xdr:from>
    <xdr:to>
      <xdr:col>10</xdr:col>
      <xdr:colOff>1232400</xdr:colOff>
      <xdr:row>0</xdr:row>
      <xdr:rowOff>564225</xdr:rowOff>
    </xdr:to>
    <xdr:sp macro="" textlink="">
      <xdr:nvSpPr>
        <xdr:cNvPr id="3" name="Rectangle : coins arrondis 2">
          <a:hlinkClick xmlns:r="http://schemas.openxmlformats.org/officeDocument/2006/relationships" r:id="rId1" tooltip="Retour Main Courante"/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/>
      </xdr:nvSpPr>
      <xdr:spPr>
        <a:xfrm>
          <a:off x="4648200" y="276225"/>
          <a:ext cx="1080000" cy="288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Retour</a:t>
          </a:r>
          <a:r>
            <a:rPr lang="fr-FR" sz="1000" b="1" baseline="0">
              <a:solidFill>
                <a:sysClr val="windowText" lastClr="000000"/>
              </a:solidFill>
            </a:rPr>
            <a:t> MC</a:t>
          </a:r>
          <a:endParaRPr lang="fr-FR" sz="10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685800</xdr:colOff>
          <xdr:row>0</xdr:row>
          <xdr:rowOff>114300</xdr:rowOff>
        </xdr:from>
        <xdr:to>
          <xdr:col>10</xdr:col>
          <xdr:colOff>76200</xdr:colOff>
          <xdr:row>0</xdr:row>
          <xdr:rowOff>419100</xdr:rowOff>
        </xdr:to>
        <xdr:sp macro="" textlink="">
          <xdr:nvSpPr>
            <xdr:cNvPr id="32769" name="CommandButton1" hidden="1">
              <a:extLst>
                <a:ext uri="{63B3BB69-23CF-44E3-9099-C40C66FF867C}">
                  <a14:compatExt spid="_x0000_s32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619125</xdr:colOff>
          <xdr:row>3</xdr:row>
          <xdr:rowOff>9525</xdr:rowOff>
        </xdr:from>
        <xdr:to>
          <xdr:col>8</xdr:col>
          <xdr:colOff>542925</xdr:colOff>
          <xdr:row>3</xdr:row>
          <xdr:rowOff>152400</xdr:rowOff>
        </xdr:to>
        <xdr:sp macro="" textlink="">
          <xdr:nvSpPr>
            <xdr:cNvPr id="30721" name="Check Box 1" hidden="1">
              <a:extLst>
                <a:ext uri="{63B3BB69-23CF-44E3-9099-C40C66FF867C}">
                  <a14:compatExt spid="_x0000_s30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Propre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619125</xdr:colOff>
          <xdr:row>4</xdr:row>
          <xdr:rowOff>0</xdr:rowOff>
        </xdr:from>
        <xdr:to>
          <xdr:col>8</xdr:col>
          <xdr:colOff>514350</xdr:colOff>
          <xdr:row>4</xdr:row>
          <xdr:rowOff>142875</xdr:rowOff>
        </xdr:to>
        <xdr:sp macro="" textlink="">
          <xdr:nvSpPr>
            <xdr:cNvPr id="30722" name="Check Box 2" hidden="1">
              <a:extLst>
                <a:ext uri="{63B3BB69-23CF-44E3-9099-C40C66FF867C}">
                  <a14:compatExt spid="_x0000_s30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Sale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619125</xdr:colOff>
          <xdr:row>5</xdr:row>
          <xdr:rowOff>0</xdr:rowOff>
        </xdr:from>
        <xdr:to>
          <xdr:col>9</xdr:col>
          <xdr:colOff>9525</xdr:colOff>
          <xdr:row>5</xdr:row>
          <xdr:rowOff>123825</xdr:rowOff>
        </xdr:to>
        <xdr:sp macro="" textlink="">
          <xdr:nvSpPr>
            <xdr:cNvPr id="30723" name="Check Box 3" hidden="1">
              <a:extLst>
                <a:ext uri="{63B3BB69-23CF-44E3-9099-C40C66FF867C}">
                  <a14:compatExt spid="_x0000_s30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Dégradé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6</xdr:row>
          <xdr:rowOff>0</xdr:rowOff>
        </xdr:from>
        <xdr:to>
          <xdr:col>16</xdr:col>
          <xdr:colOff>66675</xdr:colOff>
          <xdr:row>6</xdr:row>
          <xdr:rowOff>142875</xdr:rowOff>
        </xdr:to>
        <xdr:sp macro="" textlink="">
          <xdr:nvSpPr>
            <xdr:cNvPr id="30726" name="Check Box 3" hidden="1">
              <a:extLst>
                <a:ext uri="{63B3BB69-23CF-44E3-9099-C40C66FF867C}">
                  <a14:compatExt spid="_x0000_s30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7</xdr:row>
          <xdr:rowOff>0</xdr:rowOff>
        </xdr:from>
        <xdr:to>
          <xdr:col>16</xdr:col>
          <xdr:colOff>66675</xdr:colOff>
          <xdr:row>7</xdr:row>
          <xdr:rowOff>142875</xdr:rowOff>
        </xdr:to>
        <xdr:sp macro="" textlink="">
          <xdr:nvSpPr>
            <xdr:cNvPr id="30728" name="Check Box 3" hidden="1">
              <a:extLst>
                <a:ext uri="{63B3BB69-23CF-44E3-9099-C40C66FF867C}">
                  <a14:compatExt spid="_x0000_s30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8</xdr:row>
          <xdr:rowOff>0</xdr:rowOff>
        </xdr:from>
        <xdr:to>
          <xdr:col>16</xdr:col>
          <xdr:colOff>66675</xdr:colOff>
          <xdr:row>8</xdr:row>
          <xdr:rowOff>142875</xdr:rowOff>
        </xdr:to>
        <xdr:sp macro="" textlink="">
          <xdr:nvSpPr>
            <xdr:cNvPr id="30730" name="Check Box 3" hidden="1">
              <a:extLst>
                <a:ext uri="{63B3BB69-23CF-44E3-9099-C40C66FF867C}">
                  <a14:compatExt spid="_x0000_s30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9</xdr:row>
          <xdr:rowOff>0</xdr:rowOff>
        </xdr:from>
        <xdr:to>
          <xdr:col>16</xdr:col>
          <xdr:colOff>66675</xdr:colOff>
          <xdr:row>9</xdr:row>
          <xdr:rowOff>142875</xdr:rowOff>
        </xdr:to>
        <xdr:sp macro="" textlink="">
          <xdr:nvSpPr>
            <xdr:cNvPr id="30732" name="Check Box 3" hidden="1">
              <a:extLst>
                <a:ext uri="{63B3BB69-23CF-44E3-9099-C40C66FF867C}">
                  <a14:compatExt spid="_x0000_s30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10</xdr:row>
          <xdr:rowOff>0</xdr:rowOff>
        </xdr:from>
        <xdr:to>
          <xdr:col>16</xdr:col>
          <xdr:colOff>66675</xdr:colOff>
          <xdr:row>10</xdr:row>
          <xdr:rowOff>142875</xdr:rowOff>
        </xdr:to>
        <xdr:sp macro="" textlink="">
          <xdr:nvSpPr>
            <xdr:cNvPr id="30734" name="Check Box 3" hidden="1">
              <a:extLst>
                <a:ext uri="{63B3BB69-23CF-44E3-9099-C40C66FF867C}">
                  <a14:compatExt spid="_x0000_s30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11</xdr:row>
          <xdr:rowOff>0</xdr:rowOff>
        </xdr:from>
        <xdr:to>
          <xdr:col>16</xdr:col>
          <xdr:colOff>66675</xdr:colOff>
          <xdr:row>11</xdr:row>
          <xdr:rowOff>142875</xdr:rowOff>
        </xdr:to>
        <xdr:sp macro="" textlink="">
          <xdr:nvSpPr>
            <xdr:cNvPr id="30736" name="Check Box 3" hidden="1">
              <a:extLst>
                <a:ext uri="{63B3BB69-23CF-44E3-9099-C40C66FF867C}">
                  <a14:compatExt spid="_x0000_s30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12</xdr:row>
          <xdr:rowOff>0</xdr:rowOff>
        </xdr:from>
        <xdr:to>
          <xdr:col>16</xdr:col>
          <xdr:colOff>66675</xdr:colOff>
          <xdr:row>12</xdr:row>
          <xdr:rowOff>142875</xdr:rowOff>
        </xdr:to>
        <xdr:sp macro="" textlink="">
          <xdr:nvSpPr>
            <xdr:cNvPr id="30738" name="Check Box 3" hidden="1">
              <a:extLst>
                <a:ext uri="{63B3BB69-23CF-44E3-9099-C40C66FF867C}">
                  <a14:compatExt spid="_x0000_s30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13</xdr:row>
          <xdr:rowOff>0</xdr:rowOff>
        </xdr:from>
        <xdr:to>
          <xdr:col>16</xdr:col>
          <xdr:colOff>66675</xdr:colOff>
          <xdr:row>13</xdr:row>
          <xdr:rowOff>142875</xdr:rowOff>
        </xdr:to>
        <xdr:sp macro="" textlink="">
          <xdr:nvSpPr>
            <xdr:cNvPr id="30740" name="Check Box 3" hidden="1">
              <a:extLst>
                <a:ext uri="{63B3BB69-23CF-44E3-9099-C40C66FF867C}">
                  <a14:compatExt spid="_x0000_s30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14</xdr:row>
          <xdr:rowOff>0</xdr:rowOff>
        </xdr:from>
        <xdr:to>
          <xdr:col>16</xdr:col>
          <xdr:colOff>66675</xdr:colOff>
          <xdr:row>14</xdr:row>
          <xdr:rowOff>142875</xdr:rowOff>
        </xdr:to>
        <xdr:sp macro="" textlink="">
          <xdr:nvSpPr>
            <xdr:cNvPr id="30742" name="Check Box 3" hidden="1">
              <a:extLst>
                <a:ext uri="{63B3BB69-23CF-44E3-9099-C40C66FF867C}">
                  <a14:compatExt spid="_x0000_s30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15</xdr:row>
          <xdr:rowOff>0</xdr:rowOff>
        </xdr:from>
        <xdr:to>
          <xdr:col>16</xdr:col>
          <xdr:colOff>66675</xdr:colOff>
          <xdr:row>15</xdr:row>
          <xdr:rowOff>142875</xdr:rowOff>
        </xdr:to>
        <xdr:sp macro="" textlink="">
          <xdr:nvSpPr>
            <xdr:cNvPr id="30744" name="Check Box 3" hidden="1">
              <a:extLst>
                <a:ext uri="{63B3BB69-23CF-44E3-9099-C40C66FF867C}">
                  <a14:compatExt spid="_x0000_s30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16</xdr:row>
          <xdr:rowOff>0</xdr:rowOff>
        </xdr:from>
        <xdr:to>
          <xdr:col>16</xdr:col>
          <xdr:colOff>66675</xdr:colOff>
          <xdr:row>16</xdr:row>
          <xdr:rowOff>142875</xdr:rowOff>
        </xdr:to>
        <xdr:sp macro="" textlink="">
          <xdr:nvSpPr>
            <xdr:cNvPr id="30745" name="Check Box 3" hidden="1">
              <a:extLst>
                <a:ext uri="{63B3BB69-23CF-44E3-9099-C40C66FF867C}">
                  <a14:compatExt spid="_x0000_s30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17</xdr:row>
          <xdr:rowOff>0</xdr:rowOff>
        </xdr:from>
        <xdr:to>
          <xdr:col>16</xdr:col>
          <xdr:colOff>66675</xdr:colOff>
          <xdr:row>17</xdr:row>
          <xdr:rowOff>142875</xdr:rowOff>
        </xdr:to>
        <xdr:sp macro="" textlink="">
          <xdr:nvSpPr>
            <xdr:cNvPr id="30746" name="Check Box 3" hidden="1">
              <a:extLst>
                <a:ext uri="{63B3BB69-23CF-44E3-9099-C40C66FF867C}">
                  <a14:compatExt spid="_x0000_s30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16</xdr:row>
          <xdr:rowOff>0</xdr:rowOff>
        </xdr:from>
        <xdr:to>
          <xdr:col>8</xdr:col>
          <xdr:colOff>238125</xdr:colOff>
          <xdr:row>17</xdr:row>
          <xdr:rowOff>152400</xdr:rowOff>
        </xdr:to>
        <xdr:sp macro="" textlink="">
          <xdr:nvSpPr>
            <xdr:cNvPr id="30749" name="Cmd_NouvelEvenement" hidden="1">
              <a:extLst>
                <a:ext uri="{63B3BB69-23CF-44E3-9099-C40C66FF867C}">
                  <a14:compatExt spid="_x0000_s30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266700</xdr:colOff>
          <xdr:row>16</xdr:row>
          <xdr:rowOff>0</xdr:rowOff>
        </xdr:from>
        <xdr:to>
          <xdr:col>9</xdr:col>
          <xdr:colOff>485775</xdr:colOff>
          <xdr:row>17</xdr:row>
          <xdr:rowOff>152400</xdr:rowOff>
        </xdr:to>
        <xdr:sp macro="" textlink="">
          <xdr:nvSpPr>
            <xdr:cNvPr id="30750" name="Cmd_Annuler" hidden="1">
              <a:extLst>
                <a:ext uri="{63B3BB69-23CF-44E3-9099-C40C66FF867C}">
                  <a14:compatExt spid="_x0000_s30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514350</xdr:colOff>
          <xdr:row>16</xdr:row>
          <xdr:rowOff>0</xdr:rowOff>
        </xdr:from>
        <xdr:to>
          <xdr:col>11</xdr:col>
          <xdr:colOff>85725</xdr:colOff>
          <xdr:row>17</xdr:row>
          <xdr:rowOff>152400</xdr:rowOff>
        </xdr:to>
        <xdr:sp macro="" textlink="">
          <xdr:nvSpPr>
            <xdr:cNvPr id="30751" name="Cmd_Valider" hidden="1">
              <a:extLst>
                <a:ext uri="{63B3BB69-23CF-44E3-9099-C40C66FF867C}">
                  <a14:compatExt spid="_x0000_s30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304800</xdr:colOff>
          <xdr:row>0</xdr:row>
          <xdr:rowOff>47625</xdr:rowOff>
        </xdr:from>
        <xdr:to>
          <xdr:col>16</xdr:col>
          <xdr:colOff>47625</xdr:colOff>
          <xdr:row>2</xdr:row>
          <xdr:rowOff>76200</xdr:rowOff>
        </xdr:to>
        <xdr:sp macro="" textlink="">
          <xdr:nvSpPr>
            <xdr:cNvPr id="30758" name="CommandButton1" hidden="1">
              <a:extLst>
                <a:ext uri="{63B3BB69-23CF-44E3-9099-C40C66FF867C}">
                  <a14:compatExt spid="_x0000_s30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absolute">
    <xdr:from>
      <xdr:col>9</xdr:col>
      <xdr:colOff>438149</xdr:colOff>
      <xdr:row>10</xdr:row>
      <xdr:rowOff>85725</xdr:rowOff>
    </xdr:from>
    <xdr:to>
      <xdr:col>10</xdr:col>
      <xdr:colOff>582449</xdr:colOff>
      <xdr:row>11</xdr:row>
      <xdr:rowOff>94275</xdr:rowOff>
    </xdr:to>
    <xdr:sp macro="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/>
      </xdr:nvSpPr>
      <xdr:spPr>
        <a:xfrm>
          <a:off x="5333999" y="1743075"/>
          <a:ext cx="792000" cy="180000"/>
        </a:xfrm>
        <a:prstGeom prst="roundRect">
          <a:avLst/>
        </a:prstGeom>
        <a:gradFill flip="none" rotWithShape="1">
          <a:gsLst>
            <a:gs pos="0">
              <a:schemeClr val="bg1">
                <a:lumMod val="85000"/>
              </a:schemeClr>
            </a:gs>
            <a:gs pos="100000">
              <a:schemeClr val="bg1">
                <a:lumMod val="50000"/>
              </a:schemeClr>
            </a:gs>
          </a:gsLst>
          <a:path path="shape">
            <a:fillToRect l="50000" t="50000" r="50000" b="50000"/>
          </a:path>
          <a:tileRect/>
        </a:gra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Compteur</a:t>
          </a:r>
        </a:p>
      </xdr:txBody>
    </xdr:sp>
    <xdr:clientData/>
  </xdr:twoCellAnchor>
  <xdr:twoCellAnchor editAs="absolute">
    <xdr:from>
      <xdr:col>13</xdr:col>
      <xdr:colOff>142875</xdr:colOff>
      <xdr:row>0</xdr:row>
      <xdr:rowOff>38100</xdr:rowOff>
    </xdr:from>
    <xdr:to>
      <xdr:col>14</xdr:col>
      <xdr:colOff>179175</xdr:colOff>
      <xdr:row>1</xdr:row>
      <xdr:rowOff>94275</xdr:rowOff>
    </xdr:to>
    <xdr:sp macro="[0]!OuvrirConsigne" textlink="">
      <xdr:nvSpPr>
        <xdr:cNvPr id="23" name="Rectangle : coins arrondis 22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/>
      </xdr:nvSpPr>
      <xdr:spPr>
        <a:xfrm>
          <a:off x="7096125" y="38100"/>
          <a:ext cx="684000" cy="180000"/>
        </a:xfrm>
        <a:prstGeom prst="roundRect">
          <a:avLst/>
        </a:prstGeom>
        <a:gradFill>
          <a:gsLst>
            <a:gs pos="0">
              <a:schemeClr val="bg1">
                <a:lumMod val="85000"/>
              </a:schemeClr>
            </a:gs>
            <a:gs pos="100000">
              <a:schemeClr val="bg1">
                <a:lumMod val="50000"/>
              </a:schemeClr>
            </a:gs>
          </a:gsLst>
          <a:path path="shape">
            <a:fillToRect l="50000" t="50000" r="50000" b="50000"/>
          </a:path>
        </a:gra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Consigne</a:t>
          </a:r>
        </a:p>
      </xdr:txBody>
    </xdr:sp>
    <xdr:clientData/>
  </xdr:twoCellAnchor>
  <xdr:twoCellAnchor editAs="absolute">
    <xdr:from>
      <xdr:col>12</xdr:col>
      <xdr:colOff>66675</xdr:colOff>
      <xdr:row>0</xdr:row>
      <xdr:rowOff>47625</xdr:rowOff>
    </xdr:from>
    <xdr:to>
      <xdr:col>13</xdr:col>
      <xdr:colOff>102975</xdr:colOff>
      <xdr:row>1</xdr:row>
      <xdr:rowOff>103800</xdr:rowOff>
    </xdr:to>
    <xdr:sp macro="[0]!Open_U_ListAgent" textlink="">
      <xdr:nvSpPr>
        <xdr:cNvPr id="25" name="Rectangle : coins arrondis 24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/>
      </xdr:nvSpPr>
      <xdr:spPr>
        <a:xfrm>
          <a:off x="6372225" y="47625"/>
          <a:ext cx="684000" cy="180000"/>
        </a:xfrm>
        <a:prstGeom prst="roundRect">
          <a:avLst/>
        </a:prstGeom>
        <a:gradFill>
          <a:gsLst>
            <a:gs pos="0">
              <a:schemeClr val="bg1">
                <a:lumMod val="85000"/>
              </a:schemeClr>
            </a:gs>
            <a:gs pos="100000">
              <a:schemeClr val="bg1">
                <a:lumMod val="50000"/>
              </a:schemeClr>
            </a:gs>
          </a:gsLst>
          <a:path path="shape">
            <a:fillToRect l="50000" t="50000" r="50000" b="50000"/>
          </a:path>
        </a:gra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Agent</a:t>
          </a:r>
        </a:p>
      </xdr:txBody>
    </xdr:sp>
    <xdr:clientData/>
  </xdr:twoCellAnchor>
  <xdr:twoCellAnchor editAs="absolute">
    <xdr:from>
      <xdr:col>8</xdr:col>
      <xdr:colOff>171450</xdr:colOff>
      <xdr:row>10</xdr:row>
      <xdr:rowOff>85725</xdr:rowOff>
    </xdr:from>
    <xdr:to>
      <xdr:col>9</xdr:col>
      <xdr:colOff>315750</xdr:colOff>
      <xdr:row>11</xdr:row>
      <xdr:rowOff>94275</xdr:rowOff>
    </xdr:to>
    <xdr:sp macro="" textlink="">
      <xdr:nvSpPr>
        <xdr:cNvPr id="27" name="Rectangle : coins arrondis 26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/>
      </xdr:nvSpPr>
      <xdr:spPr>
        <a:xfrm>
          <a:off x="4419600" y="1743075"/>
          <a:ext cx="792000" cy="180000"/>
        </a:xfrm>
        <a:prstGeom prst="roundRect">
          <a:avLst/>
        </a:prstGeom>
        <a:gradFill flip="none" rotWithShape="1">
          <a:gsLst>
            <a:gs pos="0">
              <a:schemeClr val="bg1">
                <a:lumMod val="85000"/>
              </a:schemeClr>
            </a:gs>
            <a:gs pos="100000">
              <a:schemeClr val="bg1">
                <a:lumMod val="50000"/>
              </a:schemeClr>
            </a:gs>
          </a:gsLst>
          <a:path path="shape">
            <a:fillToRect l="50000" t="50000" r="50000" b="50000"/>
          </a:path>
          <a:tileRect/>
        </a:gra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Carburant</a:t>
          </a:r>
        </a:p>
      </xdr:txBody>
    </xdr:sp>
    <xdr:clientData/>
  </xdr:twoCellAnchor>
  <xdr:twoCellAnchor editAs="absolute">
    <xdr:from>
      <xdr:col>12</xdr:col>
      <xdr:colOff>66675</xdr:colOff>
      <xdr:row>1</xdr:row>
      <xdr:rowOff>133350</xdr:rowOff>
    </xdr:from>
    <xdr:to>
      <xdr:col>13</xdr:col>
      <xdr:colOff>102975</xdr:colOff>
      <xdr:row>2</xdr:row>
      <xdr:rowOff>103800</xdr:rowOff>
    </xdr:to>
    <xdr:sp macro="" textlink="">
      <xdr:nvSpPr>
        <xdr:cNvPr id="28" name="Rectangle : coins arrondis 27">
          <a:hlinkClick xmlns:r="http://schemas.openxmlformats.org/officeDocument/2006/relationships" r:id="rId1" tooltip="Tâches quotidiennes"/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/>
      </xdr:nvSpPr>
      <xdr:spPr>
        <a:xfrm>
          <a:off x="6372225" y="257175"/>
          <a:ext cx="684000" cy="180000"/>
        </a:xfrm>
        <a:prstGeom prst="roundRect">
          <a:avLst/>
        </a:prstGeom>
        <a:gradFill>
          <a:gsLst>
            <a:gs pos="0">
              <a:schemeClr val="bg1">
                <a:lumMod val="85000"/>
              </a:schemeClr>
            </a:gs>
            <a:gs pos="100000">
              <a:schemeClr val="bg1">
                <a:lumMod val="50000"/>
              </a:schemeClr>
            </a:gs>
          </a:gsLst>
          <a:path path="shape">
            <a:fillToRect l="50000" t="50000" r="50000" b="50000"/>
          </a:path>
        </a:gra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Tâches jour</a:t>
          </a:r>
        </a:p>
      </xdr:txBody>
    </xdr:sp>
    <xdr:clientData/>
  </xdr:twoCellAnchor>
  <xdr:twoCellAnchor editAs="absolute">
    <xdr:from>
      <xdr:col>13</xdr:col>
      <xdr:colOff>142875</xdr:colOff>
      <xdr:row>1</xdr:row>
      <xdr:rowOff>123825</xdr:rowOff>
    </xdr:from>
    <xdr:to>
      <xdr:col>14</xdr:col>
      <xdr:colOff>179175</xdr:colOff>
      <xdr:row>2</xdr:row>
      <xdr:rowOff>94275</xdr:rowOff>
    </xdr:to>
    <xdr:sp macro="" textlink="">
      <xdr:nvSpPr>
        <xdr:cNvPr id="30" name="Rectangle : coins arrondis 29">
          <a:hlinkClick xmlns:r="http://schemas.openxmlformats.org/officeDocument/2006/relationships" r:id="rId2" tooltip="Programme des vols"/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/>
      </xdr:nvSpPr>
      <xdr:spPr>
        <a:xfrm>
          <a:off x="7096125" y="247650"/>
          <a:ext cx="684000" cy="180000"/>
        </a:xfrm>
        <a:prstGeom prst="roundRect">
          <a:avLst/>
        </a:prstGeom>
        <a:gradFill>
          <a:gsLst>
            <a:gs pos="0">
              <a:schemeClr val="bg1">
                <a:lumMod val="85000"/>
              </a:schemeClr>
            </a:gs>
            <a:gs pos="100000">
              <a:schemeClr val="bg1">
                <a:lumMod val="50000"/>
              </a:schemeClr>
            </a:gs>
          </a:gsLst>
          <a:path path="shape">
            <a:fillToRect l="50000" t="50000" r="50000" b="50000"/>
          </a:path>
        </a:gra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 baseline="0">
              <a:solidFill>
                <a:sysClr val="windowText" lastClr="000000"/>
              </a:solidFill>
            </a:rPr>
            <a:t>Vols</a:t>
          </a:r>
          <a:endParaRPr lang="fr-FR" sz="1000" b="1">
            <a:solidFill>
              <a:sysClr val="windowText" lastClr="00000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14</xdr:row>
          <xdr:rowOff>133350</xdr:rowOff>
        </xdr:from>
        <xdr:to>
          <xdr:col>8</xdr:col>
          <xdr:colOff>19050</xdr:colOff>
          <xdr:row>15</xdr:row>
          <xdr:rowOff>142875</xdr:rowOff>
        </xdr:to>
        <xdr:sp macro="" textlink="">
          <xdr:nvSpPr>
            <xdr:cNvPr id="30766" name="Option Button 46" hidden="1">
              <a:extLst>
                <a:ext uri="{63B3BB69-23CF-44E3-9099-C40C66FF867C}">
                  <a14:compatExt spid="_x0000_s30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Rouge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</xdr:colOff>
          <xdr:row>14</xdr:row>
          <xdr:rowOff>133350</xdr:rowOff>
        </xdr:from>
        <xdr:to>
          <xdr:col>10</xdr:col>
          <xdr:colOff>66675</xdr:colOff>
          <xdr:row>15</xdr:row>
          <xdr:rowOff>142875</xdr:rowOff>
        </xdr:to>
        <xdr:sp macro="" textlink="">
          <xdr:nvSpPr>
            <xdr:cNvPr id="30767" name="Option Button 47" hidden="1">
              <a:extLst>
                <a:ext uri="{63B3BB69-23CF-44E3-9099-C40C66FF867C}">
                  <a14:compatExt spid="_x0000_s30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Orange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14</xdr:row>
          <xdr:rowOff>133350</xdr:rowOff>
        </xdr:from>
        <xdr:to>
          <xdr:col>9</xdr:col>
          <xdr:colOff>38100</xdr:colOff>
          <xdr:row>15</xdr:row>
          <xdr:rowOff>142875</xdr:rowOff>
        </xdr:to>
        <xdr:sp macro="" textlink="">
          <xdr:nvSpPr>
            <xdr:cNvPr id="30768" name="Option Button 48" hidden="1">
              <a:extLst>
                <a:ext uri="{63B3BB69-23CF-44E3-9099-C40C66FF867C}">
                  <a14:compatExt spid="_x0000_s30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Vert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85725</xdr:colOff>
          <xdr:row>14</xdr:row>
          <xdr:rowOff>133350</xdr:rowOff>
        </xdr:from>
        <xdr:to>
          <xdr:col>11</xdr:col>
          <xdr:colOff>85725</xdr:colOff>
          <xdr:row>15</xdr:row>
          <xdr:rowOff>142875</xdr:rowOff>
        </xdr:to>
        <xdr:sp macro="" textlink="">
          <xdr:nvSpPr>
            <xdr:cNvPr id="30769" name="Option Button 49" hidden="1">
              <a:extLst>
                <a:ext uri="{63B3BB69-23CF-44E3-9099-C40C66FF867C}">
                  <a14:compatExt spid="_x0000_s30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Bleu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247650</xdr:colOff>
          <xdr:row>12</xdr:row>
          <xdr:rowOff>142875</xdr:rowOff>
        </xdr:from>
        <xdr:to>
          <xdr:col>10</xdr:col>
          <xdr:colOff>600075</xdr:colOff>
          <xdr:row>14</xdr:row>
          <xdr:rowOff>28575</xdr:rowOff>
        </xdr:to>
        <xdr:sp macro="" textlink="">
          <xdr:nvSpPr>
            <xdr:cNvPr id="30770" name="Option Button 50" hidden="1">
              <a:extLst>
                <a:ext uri="{63B3BB69-23CF-44E3-9099-C40C66FF867C}">
                  <a14:compatExt spid="_x0000_s30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Annuler couleur</a:t>
              </a:r>
            </a:p>
          </xdr:txBody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ompaero/AppData/Local/Temp/R&#233;cup%20t&#226;xhes-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igu"/>
      <sheetName val="Mois"/>
      <sheetName val="Jour"/>
    </sheetNames>
    <sheetDataSet>
      <sheetData sheetId="0"/>
      <sheetData sheetId="1">
        <row r="4">
          <cell r="A4" t="str">
            <v>Tâche 1</v>
          </cell>
          <cell r="B4" t="str">
            <v>x</v>
          </cell>
        </row>
        <row r="5">
          <cell r="A5" t="str">
            <v>Tâche 2</v>
          </cell>
          <cell r="B5" t="str">
            <v>x</v>
          </cell>
        </row>
        <row r="6">
          <cell r="A6" t="str">
            <v>Tâche 3</v>
          </cell>
          <cell r="B6">
            <v>0</v>
          </cell>
        </row>
        <row r="7">
          <cell r="A7" t="str">
            <v>Tâche 4</v>
          </cell>
          <cell r="B7">
            <v>0</v>
          </cell>
        </row>
        <row r="8">
          <cell r="A8" t="str">
            <v>Tâche 5</v>
          </cell>
          <cell r="B8">
            <v>0</v>
          </cell>
        </row>
        <row r="9">
          <cell r="A9" t="str">
            <v>Tâche 6</v>
          </cell>
          <cell r="B9">
            <v>0</v>
          </cell>
        </row>
        <row r="10">
          <cell r="A10" t="str">
            <v>Tâche 7</v>
          </cell>
          <cell r="B10">
            <v>0</v>
          </cell>
        </row>
        <row r="11">
          <cell r="A11" t="str">
            <v>Tâche 8</v>
          </cell>
          <cell r="B11">
            <v>0</v>
          </cell>
        </row>
        <row r="12">
          <cell r="A12" t="str">
            <v>Tâche 9</v>
          </cell>
          <cell r="B12">
            <v>0</v>
          </cell>
        </row>
        <row r="13">
          <cell r="A13" t="str">
            <v>Tâche 10</v>
          </cell>
          <cell r="B13">
            <v>0</v>
          </cell>
        </row>
        <row r="14">
          <cell r="A14" t="str">
            <v>Tâche 11</v>
          </cell>
          <cell r="B14">
            <v>0</v>
          </cell>
        </row>
        <row r="15">
          <cell r="A15" t="str">
            <v>Tâche 12</v>
          </cell>
          <cell r="B15">
            <v>0</v>
          </cell>
        </row>
        <row r="16">
          <cell r="A16" t="str">
            <v>Tâche 13</v>
          </cell>
          <cell r="B16">
            <v>0</v>
          </cell>
        </row>
      </sheetData>
      <sheetData sheetId="2"/>
    </sheetDataSet>
  </externalBook>
</externalLink>
</file>

<file path=xl/tables/table1.xml><?xml version="1.0" encoding="utf-8"?>
<table xmlns="http://schemas.openxmlformats.org/spreadsheetml/2006/main" id="1" name="Tb_BD_Agent" displayName="Tb_BD_Agent" ref="A1:C15" totalsRowShown="0" headerRowDxfId="18" dataDxfId="17">
  <autoFilter ref="A1:C15">
    <filterColumn colId="0" hiddenButton="1"/>
    <filterColumn colId="1" hiddenButton="1"/>
    <filterColumn colId="2" hiddenButton="1"/>
  </autoFilter>
  <sortState ref="A2:C13">
    <sortCondition ref="A2:A13"/>
  </sortState>
  <tableColumns count="3">
    <tableColumn id="1" name="Agent" dataDxfId="16"/>
    <tableColumn id="2" name="Nom" dataDxfId="15"/>
    <tableColumn id="3" name="Prénom" dataDxfId="14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13" Type="http://schemas.openxmlformats.org/officeDocument/2006/relationships/ctrlProp" Target="../ctrlProps/ctrlProp2.xml"/><Relationship Id="rId18" Type="http://schemas.openxmlformats.org/officeDocument/2006/relationships/ctrlProp" Target="../ctrlProps/ctrlProp7.xml"/><Relationship Id="rId26" Type="http://schemas.openxmlformats.org/officeDocument/2006/relationships/ctrlProp" Target="../ctrlProps/ctrlProp15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10.xml"/><Relationship Id="rId7" Type="http://schemas.openxmlformats.org/officeDocument/2006/relationships/image" Target="../media/image3.emf"/><Relationship Id="rId12" Type="http://schemas.openxmlformats.org/officeDocument/2006/relationships/ctrlProp" Target="../ctrlProps/ctrlProp1.xml"/><Relationship Id="rId17" Type="http://schemas.openxmlformats.org/officeDocument/2006/relationships/ctrlProp" Target="../ctrlProps/ctrlProp6.xml"/><Relationship Id="rId25" Type="http://schemas.openxmlformats.org/officeDocument/2006/relationships/ctrlProp" Target="../ctrlProps/ctrlProp14.xml"/><Relationship Id="rId2" Type="http://schemas.openxmlformats.org/officeDocument/2006/relationships/drawing" Target="../drawings/drawing5.xml"/><Relationship Id="rId16" Type="http://schemas.openxmlformats.org/officeDocument/2006/relationships/ctrlProp" Target="../ctrlProps/ctrlProp5.xml"/><Relationship Id="rId20" Type="http://schemas.openxmlformats.org/officeDocument/2006/relationships/ctrlProp" Target="../ctrlProps/ctrlProp9.xml"/><Relationship Id="rId29" Type="http://schemas.openxmlformats.org/officeDocument/2006/relationships/ctrlProp" Target="../ctrlProps/ctrlProp18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3.xml"/><Relationship Id="rId11" Type="http://schemas.openxmlformats.org/officeDocument/2006/relationships/image" Target="../media/image5.emf"/><Relationship Id="rId24" Type="http://schemas.openxmlformats.org/officeDocument/2006/relationships/ctrlProp" Target="../ctrlProps/ctrlProp13.xml"/><Relationship Id="rId5" Type="http://schemas.openxmlformats.org/officeDocument/2006/relationships/image" Target="../media/image2.emf"/><Relationship Id="rId15" Type="http://schemas.openxmlformats.org/officeDocument/2006/relationships/ctrlProp" Target="../ctrlProps/ctrlProp4.xml"/><Relationship Id="rId23" Type="http://schemas.openxmlformats.org/officeDocument/2006/relationships/ctrlProp" Target="../ctrlProps/ctrlProp12.xml"/><Relationship Id="rId28" Type="http://schemas.openxmlformats.org/officeDocument/2006/relationships/ctrlProp" Target="../ctrlProps/ctrlProp17.xml"/><Relationship Id="rId10" Type="http://schemas.openxmlformats.org/officeDocument/2006/relationships/control" Target="../activeX/activeX5.xml"/><Relationship Id="rId19" Type="http://schemas.openxmlformats.org/officeDocument/2006/relationships/ctrlProp" Target="../ctrlProps/ctrlProp8.xml"/><Relationship Id="rId31" Type="http://schemas.openxmlformats.org/officeDocument/2006/relationships/ctrlProp" Target="../ctrlProps/ctrlProp20.xml"/><Relationship Id="rId4" Type="http://schemas.openxmlformats.org/officeDocument/2006/relationships/control" Target="../activeX/activeX2.xml"/><Relationship Id="rId9" Type="http://schemas.openxmlformats.org/officeDocument/2006/relationships/image" Target="../media/image4.emf"/><Relationship Id="rId14" Type="http://schemas.openxmlformats.org/officeDocument/2006/relationships/ctrlProp" Target="../ctrlProps/ctrlProp3.xml"/><Relationship Id="rId22" Type="http://schemas.openxmlformats.org/officeDocument/2006/relationships/ctrlProp" Target="../ctrlProps/ctrlProp11.xml"/><Relationship Id="rId27" Type="http://schemas.openxmlformats.org/officeDocument/2006/relationships/ctrlProp" Target="../ctrlProps/ctrlProp16.xml"/><Relationship Id="rId30" Type="http://schemas.openxmlformats.org/officeDocument/2006/relationships/ctrlProp" Target="../ctrlProps/ctrlProp1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5"/>
  <sheetViews>
    <sheetView showGridLines="0" zoomScaleNormal="100" workbookViewId="0">
      <selection activeCell="I12" sqref="I12"/>
    </sheetView>
  </sheetViews>
  <sheetFormatPr baseColWidth="10" defaultRowHeight="15" x14ac:dyDescent="0.25"/>
  <cols>
    <col min="1" max="1" width="30.7109375" style="3" customWidth="1"/>
    <col min="2" max="3" width="20.7109375" style="3" customWidth="1"/>
    <col min="4" max="4" width="11.42578125" style="3"/>
    <col min="5" max="5" width="0" style="3" hidden="1" customWidth="1"/>
    <col min="6" max="16384" width="11.42578125" style="3"/>
  </cols>
  <sheetData>
    <row r="1" spans="1:8" ht="27" customHeight="1" x14ac:dyDescent="0.25">
      <c r="A1" s="47" t="s">
        <v>9</v>
      </c>
      <c r="B1" s="47" t="s">
        <v>12</v>
      </c>
      <c r="C1" s="47" t="s">
        <v>13</v>
      </c>
      <c r="E1" s="48"/>
      <c r="F1" s="49" t="str">
        <f>"Il y a "&amp;COUNTA(A:A)-1&amp;" personnes dans cette liste"</f>
        <v>Il y a 14 personnes dans cette liste</v>
      </c>
      <c r="G1" s="50"/>
      <c r="H1" s="50"/>
    </row>
    <row r="2" spans="1:8" x14ac:dyDescent="0.25">
      <c r="A2" s="3" t="s">
        <v>96</v>
      </c>
      <c r="B2" s="3" t="s">
        <v>97</v>
      </c>
      <c r="C2" s="3" t="s">
        <v>54</v>
      </c>
    </row>
    <row r="3" spans="1:8" x14ac:dyDescent="0.25">
      <c r="A3" s="3" t="s">
        <v>138</v>
      </c>
      <c r="B3" s="3" t="s">
        <v>139</v>
      </c>
      <c r="C3" s="3" t="s">
        <v>65</v>
      </c>
    </row>
    <row r="4" spans="1:8" x14ac:dyDescent="0.25">
      <c r="A4" s="3" t="s">
        <v>107</v>
      </c>
      <c r="B4" s="3" t="s">
        <v>108</v>
      </c>
      <c r="C4" s="3" t="s">
        <v>109</v>
      </c>
    </row>
    <row r="5" spans="1:8" x14ac:dyDescent="0.25">
      <c r="A5" s="3" t="s">
        <v>61</v>
      </c>
      <c r="B5" s="3" t="s">
        <v>98</v>
      </c>
      <c r="C5" s="3" t="s">
        <v>62</v>
      </c>
    </row>
    <row r="6" spans="1:8" x14ac:dyDescent="0.25">
      <c r="A6" s="3" t="s">
        <v>110</v>
      </c>
      <c r="B6" s="3" t="s">
        <v>111</v>
      </c>
      <c r="C6" s="3" t="s">
        <v>112</v>
      </c>
    </row>
    <row r="7" spans="1:8" x14ac:dyDescent="0.25">
      <c r="A7" s="3" t="s">
        <v>99</v>
      </c>
      <c r="B7" s="3" t="s">
        <v>100</v>
      </c>
      <c r="C7" s="3" t="s">
        <v>59</v>
      </c>
    </row>
    <row r="8" spans="1:8" x14ac:dyDescent="0.25">
      <c r="A8" s="3" t="s">
        <v>14</v>
      </c>
      <c r="B8" s="3" t="s">
        <v>101</v>
      </c>
      <c r="C8" s="3" t="s">
        <v>54</v>
      </c>
    </row>
    <row r="9" spans="1:8" x14ac:dyDescent="0.25">
      <c r="A9" s="3" t="s">
        <v>15</v>
      </c>
      <c r="B9" s="3" t="s">
        <v>94</v>
      </c>
      <c r="C9" s="3" t="s">
        <v>53</v>
      </c>
    </row>
    <row r="10" spans="1:8" x14ac:dyDescent="0.25">
      <c r="A10" s="3" t="s">
        <v>102</v>
      </c>
      <c r="B10" s="3" t="s">
        <v>94</v>
      </c>
      <c r="C10" s="3" t="s">
        <v>55</v>
      </c>
    </row>
    <row r="11" spans="1:8" x14ac:dyDescent="0.25">
      <c r="A11" s="3" t="s">
        <v>113</v>
      </c>
      <c r="B11" s="3" t="s">
        <v>114</v>
      </c>
      <c r="C11" s="3" t="s">
        <v>115</v>
      </c>
    </row>
    <row r="12" spans="1:8" x14ac:dyDescent="0.25">
      <c r="A12" s="3" t="s">
        <v>16</v>
      </c>
      <c r="B12" s="3" t="s">
        <v>103</v>
      </c>
      <c r="C12" s="3" t="s">
        <v>60</v>
      </c>
    </row>
    <row r="13" spans="1:8" x14ac:dyDescent="0.25">
      <c r="A13" s="3" t="s">
        <v>57</v>
      </c>
      <c r="B13" s="3" t="s">
        <v>104</v>
      </c>
      <c r="C13" s="3" t="s">
        <v>58</v>
      </c>
    </row>
    <row r="14" spans="1:8" x14ac:dyDescent="0.25">
      <c r="A14" s="3" t="s">
        <v>17</v>
      </c>
      <c r="B14" s="3" t="s">
        <v>105</v>
      </c>
      <c r="C14" s="3" t="s">
        <v>56</v>
      </c>
    </row>
    <row r="15" spans="1:8" x14ac:dyDescent="0.25">
      <c r="A15" s="3" t="s">
        <v>63</v>
      </c>
      <c r="B15" s="3" t="s">
        <v>106</v>
      </c>
      <c r="C15" s="3" t="s">
        <v>64</v>
      </c>
    </row>
  </sheetData>
  <sortState ref="A2:C15">
    <sortCondition ref="A2"/>
  </sortState>
  <pageMargins left="0.23622047244094488" right="0.23622047244094488" top="0.55118110236220474" bottom="0.55118110236220474" header="0.31496062992125984" footer="0.31496062992125984"/>
  <pageSetup paperSize="9" scale="57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4"/>
  <sheetViews>
    <sheetView showGridLines="0" showRowColHeaders="0" zoomScaleNormal="100" zoomScaleSheetLayoutView="55" workbookViewId="0">
      <selection activeCell="A2" sqref="A2"/>
    </sheetView>
  </sheetViews>
  <sheetFormatPr baseColWidth="10" defaultRowHeight="18.75" x14ac:dyDescent="0.25"/>
  <cols>
    <col min="1" max="1" width="21.5703125" style="1" bestFit="1" customWidth="1"/>
    <col min="2" max="2" width="1.28515625" style="1" customWidth="1"/>
    <col min="3" max="9" width="5.7109375" style="1" customWidth="1"/>
    <col min="10" max="10" width="3.7109375" style="1" customWidth="1"/>
    <col min="11" max="11" width="25.7109375" style="1" customWidth="1"/>
    <col min="12" max="12" width="3.85546875" style="1" customWidth="1"/>
    <col min="13" max="13" width="13.85546875" style="1" bestFit="1" customWidth="1"/>
    <col min="14" max="14" width="14.7109375" style="1" bestFit="1" customWidth="1"/>
    <col min="15" max="16384" width="11.42578125" style="1"/>
  </cols>
  <sheetData>
    <row r="1" spans="1:14" ht="45" customHeight="1" thickBot="1" x14ac:dyDescent="0.3">
      <c r="A1" s="53" t="s">
        <v>26</v>
      </c>
      <c r="M1" s="145" t="s">
        <v>38</v>
      </c>
      <c r="N1" s="145"/>
    </row>
    <row r="2" spans="1:14" ht="24.95" customHeight="1" thickTop="1" thickBot="1" x14ac:dyDescent="0.3">
      <c r="A2"/>
      <c r="B2"/>
      <c r="C2" s="52" t="s">
        <v>30</v>
      </c>
      <c r="D2" s="52" t="s">
        <v>31</v>
      </c>
      <c r="E2" s="52" t="s">
        <v>32</v>
      </c>
      <c r="F2" s="52" t="s">
        <v>33</v>
      </c>
      <c r="G2" s="52" t="s">
        <v>34</v>
      </c>
      <c r="H2" s="52" t="s">
        <v>35</v>
      </c>
      <c r="I2" s="52" t="s">
        <v>36</v>
      </c>
      <c r="N2" s="25">
        <f>'MC Vierge'!C2</f>
        <v>43312</v>
      </c>
    </row>
    <row r="3" spans="1:14" ht="18.75" customHeight="1" x14ac:dyDescent="0.25">
      <c r="A3" s="93" t="s">
        <v>41</v>
      </c>
      <c r="B3" s="14"/>
      <c r="C3" s="87" t="s">
        <v>37</v>
      </c>
      <c r="D3" s="87" t="s">
        <v>37</v>
      </c>
      <c r="E3" s="87" t="s">
        <v>37</v>
      </c>
      <c r="F3" s="87" t="s">
        <v>37</v>
      </c>
      <c r="G3" s="87" t="s">
        <v>37</v>
      </c>
      <c r="H3" s="87" t="s">
        <v>37</v>
      </c>
      <c r="I3" s="88" t="s">
        <v>37</v>
      </c>
      <c r="K3" s="146" t="s">
        <v>136</v>
      </c>
      <c r="M3" s="31" t="str">
        <f>IF(A3="","",A3)</f>
        <v>Notam</v>
      </c>
      <c r="N3" s="32" t="str">
        <f t="shared" ref="N3:N14" si="0">IFERROR(VLOOKUP($M3,Dif_Tache,WEEKDAY(N$2,2)+2,FALSE),"Aucune tâche")</f>
        <v>x</v>
      </c>
    </row>
    <row r="4" spans="1:14" x14ac:dyDescent="0.25">
      <c r="A4" s="94" t="s">
        <v>43</v>
      </c>
      <c r="B4" s="15"/>
      <c r="C4" s="89" t="s">
        <v>37</v>
      </c>
      <c r="D4" s="89" t="s">
        <v>37</v>
      </c>
      <c r="E4" s="89" t="s">
        <v>37</v>
      </c>
      <c r="F4" s="89" t="s">
        <v>37</v>
      </c>
      <c r="G4" s="89" t="s">
        <v>37</v>
      </c>
      <c r="H4" s="89" t="s">
        <v>37</v>
      </c>
      <c r="I4" s="90" t="s">
        <v>37</v>
      </c>
      <c r="K4" s="146"/>
      <c r="M4" s="33" t="str">
        <f t="shared" ref="M4:M6" si="1">IF(A4="","",A4)</f>
        <v>Vérification engins</v>
      </c>
      <c r="N4" s="34" t="str">
        <f t="shared" si="0"/>
        <v>x</v>
      </c>
    </row>
    <row r="5" spans="1:14" x14ac:dyDescent="0.25">
      <c r="A5" s="94" t="s">
        <v>40</v>
      </c>
      <c r="B5" s="16"/>
      <c r="C5" s="89" t="s">
        <v>37</v>
      </c>
      <c r="D5" s="89" t="s">
        <v>37</v>
      </c>
      <c r="E5" s="89" t="s">
        <v>37</v>
      </c>
      <c r="F5" s="89" t="s">
        <v>37</v>
      </c>
      <c r="G5" s="89" t="s">
        <v>37</v>
      </c>
      <c r="H5" s="89"/>
      <c r="I5" s="90"/>
      <c r="K5" s="146"/>
      <c r="M5" s="33" t="str">
        <f t="shared" si="1"/>
        <v>Manœuvre</v>
      </c>
      <c r="N5" s="34" t="str">
        <f t="shared" si="0"/>
        <v>x</v>
      </c>
    </row>
    <row r="6" spans="1:14" x14ac:dyDescent="0.25">
      <c r="A6" s="94" t="s">
        <v>39</v>
      </c>
      <c r="B6" s="17"/>
      <c r="C6" s="89" t="s">
        <v>37</v>
      </c>
      <c r="D6" s="89" t="s">
        <v>37</v>
      </c>
      <c r="E6" s="89" t="s">
        <v>37</v>
      </c>
      <c r="F6" s="89" t="s">
        <v>37</v>
      </c>
      <c r="G6" s="89" t="s">
        <v>37</v>
      </c>
      <c r="H6" s="89" t="s">
        <v>37</v>
      </c>
      <c r="I6" s="90"/>
      <c r="K6" s="147" t="s">
        <v>67</v>
      </c>
      <c r="M6" s="33" t="str">
        <f t="shared" si="1"/>
        <v>Sport</v>
      </c>
      <c r="N6" s="34" t="str">
        <f t="shared" si="0"/>
        <v>x</v>
      </c>
    </row>
    <row r="7" spans="1:14" x14ac:dyDescent="0.25">
      <c r="A7" s="94" t="s">
        <v>45</v>
      </c>
      <c r="B7" s="18"/>
      <c r="C7" s="89"/>
      <c r="D7" s="89" t="s">
        <v>37</v>
      </c>
      <c r="E7" s="89"/>
      <c r="F7" s="89"/>
      <c r="G7" s="89"/>
      <c r="H7" s="89"/>
      <c r="I7" s="90"/>
      <c r="K7" s="147"/>
      <c r="M7" s="33" t="str">
        <f>IF(A7="","",A7)</f>
        <v>Vérification hebdo</v>
      </c>
      <c r="N7" s="34" t="str">
        <f t="shared" si="0"/>
        <v>x</v>
      </c>
    </row>
    <row r="8" spans="1:14" x14ac:dyDescent="0.25">
      <c r="A8" s="94" t="s">
        <v>137</v>
      </c>
      <c r="B8" s="19"/>
      <c r="C8" s="89"/>
      <c r="D8" s="89" t="s">
        <v>37</v>
      </c>
      <c r="E8" s="89"/>
      <c r="F8" s="89"/>
      <c r="G8" s="89"/>
      <c r="H8" s="89"/>
      <c r="I8" s="90"/>
      <c r="K8" s="51"/>
      <c r="M8" s="33" t="str">
        <f t="shared" ref="M8:M14" si="2">IF(A8="","",A8)</f>
        <v>Nettoyage véhicules</v>
      </c>
      <c r="N8" s="34" t="str">
        <f t="shared" si="0"/>
        <v>x</v>
      </c>
    </row>
    <row r="9" spans="1:14" x14ac:dyDescent="0.25">
      <c r="A9" s="94" t="s">
        <v>42</v>
      </c>
      <c r="B9" s="20"/>
      <c r="C9" s="89"/>
      <c r="D9" s="89"/>
      <c r="E9" s="89"/>
      <c r="F9" s="89" t="s">
        <v>37</v>
      </c>
      <c r="G9" s="89"/>
      <c r="H9" s="89"/>
      <c r="I9" s="90"/>
      <c r="K9" s="148" t="s">
        <v>68</v>
      </c>
      <c r="M9" s="33" t="str">
        <f t="shared" si="2"/>
        <v>Portails</v>
      </c>
      <c r="N9" s="34">
        <f t="shared" si="0"/>
        <v>0</v>
      </c>
    </row>
    <row r="10" spans="1:14" x14ac:dyDescent="0.25">
      <c r="A10" s="94" t="s">
        <v>44</v>
      </c>
      <c r="B10" s="21"/>
      <c r="C10" s="89"/>
      <c r="D10" s="89"/>
      <c r="E10" s="89"/>
      <c r="F10" s="89"/>
      <c r="G10" s="89" t="s">
        <v>37</v>
      </c>
      <c r="H10" s="89"/>
      <c r="I10" s="90"/>
      <c r="K10" s="148"/>
      <c r="M10" s="33" t="str">
        <f t="shared" si="2"/>
        <v>Sacs secours</v>
      </c>
      <c r="N10" s="34">
        <f t="shared" si="0"/>
        <v>0</v>
      </c>
    </row>
    <row r="11" spans="1:14" x14ac:dyDescent="0.25">
      <c r="A11" s="94" t="s">
        <v>89</v>
      </c>
      <c r="B11" s="22"/>
      <c r="C11" s="89"/>
      <c r="D11" s="89"/>
      <c r="E11" s="89" t="s">
        <v>37</v>
      </c>
      <c r="F11" s="89"/>
      <c r="G11" s="89"/>
      <c r="H11" s="89"/>
      <c r="I11" s="90"/>
      <c r="K11" s="51"/>
      <c r="M11" s="33" t="str">
        <f t="shared" si="2"/>
        <v>Essai sirène</v>
      </c>
      <c r="N11" s="34">
        <f t="shared" si="0"/>
        <v>0</v>
      </c>
    </row>
    <row r="12" spans="1:14" x14ac:dyDescent="0.25">
      <c r="A12" s="94"/>
      <c r="B12" s="23"/>
      <c r="C12" s="89"/>
      <c r="D12" s="89"/>
      <c r="E12" s="89"/>
      <c r="F12" s="89"/>
      <c r="G12" s="89"/>
      <c r="H12" s="89"/>
      <c r="I12" s="90"/>
      <c r="K12" s="51"/>
      <c r="M12" s="33" t="str">
        <f t="shared" si="2"/>
        <v/>
      </c>
      <c r="N12" s="34" t="str">
        <f t="shared" si="0"/>
        <v>Aucune tâche</v>
      </c>
    </row>
    <row r="13" spans="1:14" x14ac:dyDescent="0.25">
      <c r="A13" s="94"/>
      <c r="B13" s="24"/>
      <c r="C13" s="89"/>
      <c r="D13" s="89"/>
      <c r="E13" s="89"/>
      <c r="F13" s="89"/>
      <c r="G13" s="89"/>
      <c r="H13" s="89"/>
      <c r="I13" s="90"/>
      <c r="K13" s="51"/>
      <c r="M13" s="33" t="str">
        <f t="shared" si="2"/>
        <v/>
      </c>
      <c r="N13" s="34" t="str">
        <f t="shared" si="0"/>
        <v>Aucune tâche</v>
      </c>
    </row>
    <row r="14" spans="1:14" ht="19.5" thickBot="1" x14ac:dyDescent="0.3">
      <c r="A14" s="95"/>
      <c r="B14" s="38"/>
      <c r="C14" s="91"/>
      <c r="D14" s="91"/>
      <c r="E14" s="91"/>
      <c r="F14" s="91"/>
      <c r="G14" s="91"/>
      <c r="H14" s="91"/>
      <c r="I14" s="92"/>
      <c r="K14" s="51"/>
      <c r="M14" s="35" t="str">
        <f t="shared" si="2"/>
        <v/>
      </c>
      <c r="N14" s="36" t="str">
        <f t="shared" si="0"/>
        <v>Aucune tâche</v>
      </c>
    </row>
  </sheetData>
  <mergeCells count="4">
    <mergeCell ref="M1:N1"/>
    <mergeCell ref="K3:K5"/>
    <mergeCell ref="K6:K7"/>
    <mergeCell ref="K9:K10"/>
  </mergeCells>
  <pageMargins left="0.7" right="0.7" top="0.75" bottom="0.75" header="0.3" footer="0.3"/>
  <pageSetup paperSize="9" scale="57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O14"/>
  <sheetViews>
    <sheetView showGridLines="0" workbookViewId="0">
      <selection activeCell="A2" sqref="A2"/>
    </sheetView>
  </sheetViews>
  <sheetFormatPr baseColWidth="10" defaultRowHeight="18.75" x14ac:dyDescent="0.25"/>
  <cols>
    <col min="1" max="1" width="9.85546875" style="1" customWidth="1"/>
    <col min="2" max="2" width="13.85546875" style="1" bestFit="1" customWidth="1"/>
    <col min="3" max="9" width="5.7109375" style="1" customWidth="1"/>
    <col min="10" max="10" width="3.7109375" style="1" customWidth="1"/>
    <col min="11" max="11" width="25.7109375" style="1" customWidth="1"/>
    <col min="12" max="12" width="3.85546875" style="1" customWidth="1"/>
    <col min="13" max="13" width="13.85546875" style="1" bestFit="1" customWidth="1"/>
    <col min="14" max="14" width="14.7109375" style="1" bestFit="1" customWidth="1"/>
    <col min="15" max="16384" width="11.42578125" style="1"/>
  </cols>
  <sheetData>
    <row r="1" spans="1:15" ht="45" customHeight="1" thickBot="1" x14ac:dyDescent="0.3">
      <c r="A1" s="53" t="s">
        <v>70</v>
      </c>
      <c r="M1" s="145" t="s">
        <v>88</v>
      </c>
      <c r="N1" s="145"/>
    </row>
    <row r="2" spans="1:15" ht="24.95" customHeight="1" thickTop="1" thickBot="1" x14ac:dyDescent="0.3">
      <c r="A2"/>
      <c r="B2"/>
      <c r="C2" s="52" t="s">
        <v>30</v>
      </c>
      <c r="D2" s="52" t="s">
        <v>31</v>
      </c>
      <c r="E2" s="52" t="s">
        <v>32</v>
      </c>
      <c r="F2" s="52" t="s">
        <v>33</v>
      </c>
      <c r="G2" s="52" t="s">
        <v>34</v>
      </c>
      <c r="H2" s="52" t="s">
        <v>35</v>
      </c>
      <c r="I2" s="52" t="s">
        <v>36</v>
      </c>
      <c r="N2" s="25">
        <f>'MC Vierge'!C2</f>
        <v>43312</v>
      </c>
      <c r="O2" s="58"/>
    </row>
    <row r="3" spans="1:15" ht="18.75" customHeight="1" x14ac:dyDescent="0.25">
      <c r="A3" s="93" t="s">
        <v>71</v>
      </c>
      <c r="B3" s="14" t="s">
        <v>72</v>
      </c>
      <c r="C3" s="87" t="s">
        <v>37</v>
      </c>
      <c r="D3" s="87"/>
      <c r="E3" s="87" t="s">
        <v>37</v>
      </c>
      <c r="F3" s="87"/>
      <c r="G3" s="87" t="s">
        <v>37</v>
      </c>
      <c r="H3" s="87"/>
      <c r="I3" s="88" t="s">
        <v>37</v>
      </c>
      <c r="K3" s="146" t="s">
        <v>66</v>
      </c>
      <c r="M3" s="31" t="str">
        <f>IF(A3="","",A3)</f>
        <v>BVA</v>
      </c>
      <c r="N3" s="32">
        <f t="shared" ref="N3:N14" si="0">IFERROR(VLOOKUP($M3,Programme_Vol,WEEKDAY(N$2,2)+2,FALSE),"Aucune tâche")</f>
        <v>0</v>
      </c>
      <c r="O3" s="57"/>
    </row>
    <row r="4" spans="1:15" x14ac:dyDescent="0.25">
      <c r="A4" s="94" t="s">
        <v>79</v>
      </c>
      <c r="B4" s="15" t="s">
        <v>73</v>
      </c>
      <c r="C4" s="89" t="s">
        <v>37</v>
      </c>
      <c r="D4" s="89"/>
      <c r="E4" s="89" t="s">
        <v>37</v>
      </c>
      <c r="F4" s="89"/>
      <c r="G4" s="89" t="s">
        <v>37</v>
      </c>
      <c r="H4" s="89"/>
      <c r="I4" s="90"/>
      <c r="K4" s="146"/>
      <c r="M4" s="33" t="str">
        <f t="shared" ref="M4:M6" si="1">IF(A4="","",A4)</f>
        <v>LTN</v>
      </c>
      <c r="N4" s="34">
        <f t="shared" si="0"/>
        <v>0</v>
      </c>
      <c r="O4" s="57"/>
    </row>
    <row r="5" spans="1:15" x14ac:dyDescent="0.25">
      <c r="A5" s="94" t="s">
        <v>81</v>
      </c>
      <c r="B5" s="16" t="s">
        <v>74</v>
      </c>
      <c r="C5" s="89" t="s">
        <v>37</v>
      </c>
      <c r="D5" s="89"/>
      <c r="E5" s="89" t="s">
        <v>37</v>
      </c>
      <c r="F5" s="89"/>
      <c r="G5" s="89" t="s">
        <v>37</v>
      </c>
      <c r="H5" s="89"/>
      <c r="I5" s="90"/>
      <c r="K5" s="146"/>
      <c r="M5" s="33" t="str">
        <f t="shared" si="1"/>
        <v>BRS</v>
      </c>
      <c r="N5" s="34">
        <f t="shared" si="0"/>
        <v>0</v>
      </c>
      <c r="O5" s="57"/>
    </row>
    <row r="6" spans="1:15" x14ac:dyDescent="0.25">
      <c r="A6" s="94" t="s">
        <v>82</v>
      </c>
      <c r="B6" s="17" t="s">
        <v>75</v>
      </c>
      <c r="C6" s="89"/>
      <c r="D6" s="89" t="s">
        <v>37</v>
      </c>
      <c r="E6" s="89"/>
      <c r="F6" s="89"/>
      <c r="G6" s="89"/>
      <c r="H6" s="89" t="s">
        <v>37</v>
      </c>
      <c r="I6" s="90"/>
      <c r="K6" s="147" t="s">
        <v>67</v>
      </c>
      <c r="M6" s="33" t="str">
        <f t="shared" si="1"/>
        <v>MAN</v>
      </c>
      <c r="N6" s="34" t="str">
        <f t="shared" si="0"/>
        <v>x</v>
      </c>
      <c r="O6" s="57"/>
    </row>
    <row r="7" spans="1:15" x14ac:dyDescent="0.25">
      <c r="A7" s="94" t="s">
        <v>83</v>
      </c>
      <c r="B7" s="18" t="s">
        <v>76</v>
      </c>
      <c r="C7" s="89"/>
      <c r="D7" s="89"/>
      <c r="E7" s="89" t="s">
        <v>37</v>
      </c>
      <c r="F7" s="89"/>
      <c r="G7" s="89" t="s">
        <v>37</v>
      </c>
      <c r="H7" s="89"/>
      <c r="I7" s="90" t="s">
        <v>37</v>
      </c>
      <c r="K7" s="147"/>
      <c r="M7" s="33" t="str">
        <f>IF(A7="","",A7)</f>
        <v>STN</v>
      </c>
      <c r="N7" s="34">
        <f t="shared" si="0"/>
        <v>0</v>
      </c>
      <c r="O7" s="57"/>
    </row>
    <row r="8" spans="1:15" x14ac:dyDescent="0.25">
      <c r="A8" s="94" t="s">
        <v>84</v>
      </c>
      <c r="B8" s="23" t="s">
        <v>77</v>
      </c>
      <c r="C8" s="89"/>
      <c r="D8" s="89"/>
      <c r="E8" s="89" t="s">
        <v>37</v>
      </c>
      <c r="F8" s="89"/>
      <c r="G8" s="89"/>
      <c r="H8" s="89"/>
      <c r="I8" s="90" t="s">
        <v>37</v>
      </c>
      <c r="K8" s="51"/>
      <c r="M8" s="33" t="str">
        <f t="shared" ref="M8:M14" si="2">IF(A8="","",A8)</f>
        <v>EDI</v>
      </c>
      <c r="N8" s="34">
        <f t="shared" si="0"/>
        <v>0</v>
      </c>
      <c r="O8" s="57"/>
    </row>
    <row r="9" spans="1:15" x14ac:dyDescent="0.25">
      <c r="A9" s="94" t="s">
        <v>85</v>
      </c>
      <c r="B9" s="24" t="s">
        <v>78</v>
      </c>
      <c r="C9" s="89"/>
      <c r="D9" s="89" t="s">
        <v>37</v>
      </c>
      <c r="E9" s="89"/>
      <c r="F9" s="89"/>
      <c r="G9" s="89"/>
      <c r="H9" s="89" t="s">
        <v>37</v>
      </c>
      <c r="I9" s="90"/>
      <c r="K9" s="148" t="s">
        <v>68</v>
      </c>
      <c r="M9" s="33" t="str">
        <f t="shared" si="2"/>
        <v>NYO</v>
      </c>
      <c r="N9" s="34" t="str">
        <f t="shared" si="0"/>
        <v>x</v>
      </c>
      <c r="O9" s="57"/>
    </row>
    <row r="10" spans="1:15" x14ac:dyDescent="0.25">
      <c r="A10" s="94" t="s">
        <v>86</v>
      </c>
      <c r="B10" s="54" t="s">
        <v>80</v>
      </c>
      <c r="C10" s="89" t="s">
        <v>37</v>
      </c>
      <c r="D10" s="89"/>
      <c r="E10" s="89"/>
      <c r="F10" s="89"/>
      <c r="G10" s="89" t="s">
        <v>37</v>
      </c>
      <c r="H10" s="89"/>
      <c r="I10" s="90"/>
      <c r="K10" s="148"/>
      <c r="M10" s="33" t="str">
        <f t="shared" si="2"/>
        <v>NRN</v>
      </c>
      <c r="N10" s="34">
        <f t="shared" si="0"/>
        <v>0</v>
      </c>
      <c r="O10" s="57"/>
    </row>
    <row r="11" spans="1:15" x14ac:dyDescent="0.25">
      <c r="A11" s="94" t="s">
        <v>95</v>
      </c>
      <c r="B11" s="19"/>
      <c r="C11" s="89"/>
      <c r="D11" s="89"/>
      <c r="E11" s="89"/>
      <c r="F11" s="89"/>
      <c r="G11" s="89"/>
      <c r="H11" s="89"/>
      <c r="I11" s="90"/>
      <c r="K11" s="51"/>
      <c r="M11" s="33" t="str">
        <f t="shared" si="2"/>
        <v>vide</v>
      </c>
      <c r="N11" s="34">
        <f t="shared" si="0"/>
        <v>0</v>
      </c>
      <c r="O11" s="57"/>
    </row>
    <row r="12" spans="1:15" x14ac:dyDescent="0.25">
      <c r="A12" s="94" t="s">
        <v>95</v>
      </c>
      <c r="B12" s="20"/>
      <c r="C12" s="89"/>
      <c r="D12" s="89"/>
      <c r="E12" s="89"/>
      <c r="F12" s="89"/>
      <c r="G12" s="89"/>
      <c r="H12" s="89"/>
      <c r="I12" s="90"/>
      <c r="K12" s="51"/>
      <c r="M12" s="33" t="str">
        <f t="shared" si="2"/>
        <v>vide</v>
      </c>
      <c r="N12" s="34">
        <f t="shared" si="0"/>
        <v>0</v>
      </c>
      <c r="O12" s="57"/>
    </row>
    <row r="13" spans="1:15" x14ac:dyDescent="0.25">
      <c r="A13" s="94" t="s">
        <v>95</v>
      </c>
      <c r="B13" s="21"/>
      <c r="C13" s="89"/>
      <c r="D13" s="89"/>
      <c r="E13" s="89"/>
      <c r="F13" s="89"/>
      <c r="G13" s="89"/>
      <c r="H13" s="89"/>
      <c r="I13" s="90"/>
      <c r="K13" s="51"/>
      <c r="M13" s="33" t="str">
        <f t="shared" si="2"/>
        <v>vide</v>
      </c>
      <c r="N13" s="34">
        <f t="shared" si="0"/>
        <v>0</v>
      </c>
      <c r="O13" s="57"/>
    </row>
    <row r="14" spans="1:15" ht="19.5" thickBot="1" x14ac:dyDescent="0.3">
      <c r="A14" s="95" t="s">
        <v>95</v>
      </c>
      <c r="B14" s="22"/>
      <c r="C14" s="91"/>
      <c r="D14" s="91"/>
      <c r="E14" s="91"/>
      <c r="F14" s="91"/>
      <c r="G14" s="91"/>
      <c r="H14" s="91"/>
      <c r="I14" s="92"/>
      <c r="K14" s="51"/>
      <c r="M14" s="35" t="str">
        <f t="shared" si="2"/>
        <v>vide</v>
      </c>
      <c r="N14" s="36">
        <f t="shared" si="0"/>
        <v>0</v>
      </c>
      <c r="O14" s="57"/>
    </row>
  </sheetData>
  <mergeCells count="4">
    <mergeCell ref="M1:N1"/>
    <mergeCell ref="K3:K5"/>
    <mergeCell ref="K6:K7"/>
    <mergeCell ref="K9:K10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G23"/>
  <sheetViews>
    <sheetView tabSelected="1" workbookViewId="0">
      <selection activeCell="J4" sqref="J4"/>
    </sheetView>
  </sheetViews>
  <sheetFormatPr baseColWidth="10" defaultRowHeight="12.75" x14ac:dyDescent="0.25"/>
  <cols>
    <col min="1" max="2" width="10.7109375" style="59" customWidth="1"/>
    <col min="3" max="3" width="60.7109375" style="81" customWidth="1"/>
    <col min="4" max="4" width="23.42578125" style="81" bestFit="1" customWidth="1"/>
    <col min="5" max="7" width="15.7109375" style="60" customWidth="1"/>
    <col min="8" max="16384" width="11.42578125" style="81"/>
  </cols>
  <sheetData>
    <row r="1" spans="1:7" s="79" customFormat="1" ht="36.75" customHeight="1" x14ac:dyDescent="0.2">
      <c r="A1" s="76" t="s">
        <v>49</v>
      </c>
      <c r="B1" s="76" t="s">
        <v>50</v>
      </c>
      <c r="C1" s="77" t="s">
        <v>18</v>
      </c>
      <c r="D1" s="77" t="s">
        <v>19</v>
      </c>
      <c r="E1" s="78" t="s">
        <v>20</v>
      </c>
      <c r="F1" s="78" t="s">
        <v>27</v>
      </c>
      <c r="G1" s="78" t="s">
        <v>28</v>
      </c>
    </row>
    <row r="2" spans="1:7" x14ac:dyDescent="0.25">
      <c r="A2" s="59">
        <v>43289</v>
      </c>
      <c r="B2" s="59">
        <v>43289</v>
      </c>
      <c r="C2" s="80" t="s">
        <v>21</v>
      </c>
      <c r="D2" s="80" t="s">
        <v>22</v>
      </c>
      <c r="E2" s="60">
        <v>43109.58048611111</v>
      </c>
      <c r="F2" s="60">
        <v>43312.727303240739</v>
      </c>
    </row>
    <row r="3" spans="1:7" x14ac:dyDescent="0.25">
      <c r="A3" s="59">
        <v>43291</v>
      </c>
      <c r="B3" s="59">
        <v>43291</v>
      </c>
      <c r="C3" s="80" t="s">
        <v>23</v>
      </c>
      <c r="D3" s="80" t="s">
        <v>11</v>
      </c>
      <c r="E3" s="60">
        <v>43109.591967592591</v>
      </c>
    </row>
    <row r="4" spans="1:7" x14ac:dyDescent="0.25">
      <c r="A4" s="59">
        <v>43291</v>
      </c>
      <c r="B4" s="59">
        <v>43292</v>
      </c>
      <c r="C4" s="80" t="s">
        <v>24</v>
      </c>
      <c r="D4" s="80" t="s">
        <v>10</v>
      </c>
      <c r="E4" s="60">
        <v>43300.000613425924</v>
      </c>
      <c r="F4" s="60">
        <v>43306.464398148149</v>
      </c>
      <c r="G4" s="60">
        <v>43306.464398148149</v>
      </c>
    </row>
    <row r="5" spans="1:7" x14ac:dyDescent="0.25">
      <c r="A5" s="59">
        <v>43291</v>
      </c>
      <c r="B5" s="59">
        <v>43293</v>
      </c>
      <c r="C5" s="134" t="s">
        <v>25</v>
      </c>
      <c r="D5" s="80" t="s">
        <v>15</v>
      </c>
      <c r="E5" s="60">
        <v>43109.664965277778</v>
      </c>
      <c r="F5" s="60">
        <v>43109.685798611114</v>
      </c>
      <c r="G5" s="60">
        <v>43111.359409722223</v>
      </c>
    </row>
    <row r="6" spans="1:7" x14ac:dyDescent="0.25">
      <c r="A6" s="59">
        <v>43292</v>
      </c>
      <c r="B6" s="59">
        <v>43295</v>
      </c>
      <c r="C6" s="80" t="s">
        <v>51</v>
      </c>
      <c r="D6" s="80" t="s">
        <v>48</v>
      </c>
      <c r="E6" s="60">
        <v>43108.451458333337</v>
      </c>
      <c r="F6" s="60">
        <v>43109.482708333337</v>
      </c>
    </row>
    <row r="7" spans="1:7" x14ac:dyDescent="0.25">
      <c r="A7" s="59">
        <v>43296</v>
      </c>
      <c r="B7" s="59">
        <v>43300</v>
      </c>
      <c r="C7" s="80" t="s">
        <v>52</v>
      </c>
      <c r="D7" s="80" t="s">
        <v>47</v>
      </c>
      <c r="E7" s="60">
        <v>43112.044224537036</v>
      </c>
      <c r="G7" s="60">
        <v>43124.78193287037</v>
      </c>
    </row>
    <row r="8" spans="1:7" x14ac:dyDescent="0.25">
      <c r="A8" s="59">
        <v>43306</v>
      </c>
      <c r="B8" s="59">
        <v>43306</v>
      </c>
      <c r="C8" s="134" t="s">
        <v>69</v>
      </c>
      <c r="D8" s="80" t="s">
        <v>147</v>
      </c>
      <c r="E8" s="60">
        <v>43115.78193287037</v>
      </c>
    </row>
    <row r="10" spans="1:7" x14ac:dyDescent="0.25">
      <c r="C10" s="80"/>
      <c r="D10" s="80"/>
    </row>
    <row r="11" spans="1:7" x14ac:dyDescent="0.25">
      <c r="C11" s="80"/>
      <c r="D11" s="80"/>
    </row>
    <row r="12" spans="1:7" x14ac:dyDescent="0.25">
      <c r="C12" s="80"/>
      <c r="D12" s="80"/>
    </row>
    <row r="13" spans="1:7" x14ac:dyDescent="0.25">
      <c r="C13" s="80"/>
      <c r="D13" s="80"/>
    </row>
    <row r="14" spans="1:7" x14ac:dyDescent="0.25">
      <c r="C14" s="80"/>
      <c r="D14" s="80"/>
    </row>
    <row r="15" spans="1:7" x14ac:dyDescent="0.25">
      <c r="C15" s="80"/>
      <c r="D15" s="80"/>
    </row>
    <row r="16" spans="1:7" x14ac:dyDescent="0.25">
      <c r="C16" s="80"/>
      <c r="D16" s="80"/>
    </row>
    <row r="17" spans="3:4" x14ac:dyDescent="0.25">
      <c r="C17" s="80"/>
      <c r="D17" s="80"/>
    </row>
    <row r="18" spans="3:4" x14ac:dyDescent="0.25">
      <c r="C18" s="80"/>
      <c r="D18" s="80"/>
    </row>
    <row r="19" spans="3:4" x14ac:dyDescent="0.25">
      <c r="C19" s="80"/>
      <c r="D19" s="80"/>
    </row>
    <row r="20" spans="3:4" x14ac:dyDescent="0.25">
      <c r="C20" s="80"/>
      <c r="D20" s="80"/>
    </row>
    <row r="21" spans="3:4" x14ac:dyDescent="0.25">
      <c r="C21" s="80"/>
      <c r="D21" s="80"/>
    </row>
    <row r="22" spans="3:4" x14ac:dyDescent="0.25">
      <c r="C22" s="80"/>
      <c r="D22" s="80"/>
    </row>
    <row r="23" spans="3:4" x14ac:dyDescent="0.25">
      <c r="C23" s="80"/>
      <c r="D23" s="80"/>
    </row>
  </sheetData>
  <dataConsolidate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2769" r:id="rId4" name="CommandButton1">
          <controlPr defaultSize="0" autoLine="0" r:id="rId5">
            <anchor moveWithCells="1">
              <from>
                <xdr:col>8</xdr:col>
                <xdr:colOff>685800</xdr:colOff>
                <xdr:row>0</xdr:row>
                <xdr:rowOff>114300</xdr:rowOff>
              </from>
              <to>
                <xdr:col>10</xdr:col>
                <xdr:colOff>76200</xdr:colOff>
                <xdr:row>0</xdr:row>
                <xdr:rowOff>419100</xdr:rowOff>
              </to>
            </anchor>
          </controlPr>
        </control>
      </mc:Choice>
      <mc:Fallback>
        <control shapeId="32769" r:id="rId4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:U43"/>
  <sheetViews>
    <sheetView zoomScaleNormal="100" zoomScaleSheetLayoutView="55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Y12" sqref="Y12"/>
    </sheetView>
  </sheetViews>
  <sheetFormatPr baseColWidth="10" defaultRowHeight="15.75" x14ac:dyDescent="0.25"/>
  <cols>
    <col min="1" max="1" width="1.7109375" style="2" customWidth="1"/>
    <col min="2" max="2" width="11.7109375" style="4" customWidth="1"/>
    <col min="3" max="6" width="9.7109375" style="2" customWidth="1"/>
    <col min="7" max="7" width="1.7109375" style="2" customWidth="1"/>
    <col min="8" max="11" width="9.7109375" style="2" customWidth="1"/>
    <col min="12" max="12" width="1.7109375" style="2" customWidth="1"/>
    <col min="13" max="13" width="9.7109375" style="4" customWidth="1"/>
    <col min="14" max="14" width="9.7109375" style="43" customWidth="1"/>
    <col min="15" max="15" width="9.7109375" style="2" customWidth="1"/>
    <col min="16" max="16" width="11.42578125" style="2"/>
    <col min="17" max="17" width="1.7109375" style="2" customWidth="1"/>
    <col min="18" max="18" width="6.7109375" style="2" hidden="1" customWidth="1"/>
    <col min="19" max="19" width="1.7109375" style="2" customWidth="1"/>
    <col min="20" max="16384" width="11.42578125" style="2"/>
  </cols>
  <sheetData>
    <row r="1" spans="2:18" ht="9.9499999999999993" customHeight="1" thickBot="1" x14ac:dyDescent="0.25">
      <c r="B1" s="29"/>
      <c r="C1" s="37"/>
      <c r="D1" s="8"/>
      <c r="E1" s="8"/>
      <c r="F1" s="8"/>
      <c r="G1" s="8"/>
      <c r="H1" s="8"/>
      <c r="I1" s="8"/>
      <c r="J1" s="8"/>
      <c r="K1" s="8"/>
      <c r="L1" s="9"/>
      <c r="M1" s="96"/>
      <c r="N1" s="41"/>
      <c r="O1" s="26"/>
      <c r="P1" s="26"/>
      <c r="Q1" s="7"/>
    </row>
    <row r="2" spans="2:18" ht="16.5" thickBot="1" x14ac:dyDescent="0.3">
      <c r="B2" s="99" t="s">
        <v>0</v>
      </c>
      <c r="C2" s="185">
        <v>43312</v>
      </c>
      <c r="D2" s="186"/>
      <c r="E2" s="186"/>
      <c r="F2" s="187"/>
      <c r="G2" s="28"/>
      <c r="H2" s="74" t="s">
        <v>1</v>
      </c>
      <c r="I2" s="128">
        <v>0.375</v>
      </c>
      <c r="J2" s="75" t="s">
        <v>2</v>
      </c>
      <c r="K2" s="129">
        <v>0.70833333333333337</v>
      </c>
      <c r="L2" s="10"/>
      <c r="M2" s="40"/>
      <c r="N2" s="46"/>
      <c r="O2" s="13"/>
      <c r="P2" s="13"/>
      <c r="Q2" s="6"/>
    </row>
    <row r="3" spans="2:18" ht="9.9499999999999993" customHeight="1" thickBot="1" x14ac:dyDescent="0.3">
      <c r="B3" s="30"/>
      <c r="C3" s="39"/>
      <c r="D3" s="11"/>
      <c r="E3" s="11"/>
      <c r="F3" s="11"/>
      <c r="G3" s="11"/>
      <c r="H3" s="11"/>
      <c r="I3" s="11"/>
      <c r="J3" s="11"/>
      <c r="K3" s="11"/>
      <c r="L3" s="12"/>
      <c r="M3" s="30"/>
      <c r="N3" s="42"/>
      <c r="O3" s="27"/>
      <c r="P3" s="27"/>
      <c r="Q3" s="5"/>
    </row>
    <row r="4" spans="2:18" ht="14.1" customHeight="1" x14ac:dyDescent="0.2">
      <c r="B4" s="167" t="s">
        <v>150</v>
      </c>
      <c r="C4" s="192" t="s">
        <v>149</v>
      </c>
      <c r="D4" s="104" t="s">
        <v>151</v>
      </c>
      <c r="E4" s="61"/>
      <c r="F4" s="61"/>
      <c r="G4" s="61"/>
      <c r="H4" s="140"/>
      <c r="I4" s="137"/>
      <c r="J4" s="174" t="s">
        <v>140</v>
      </c>
      <c r="K4" s="175"/>
      <c r="L4" s="176"/>
      <c r="M4" s="167" t="s">
        <v>148</v>
      </c>
      <c r="N4" s="149" t="str">
        <f ca="1">consignes(C2)</f>
        <v/>
      </c>
      <c r="O4" s="150"/>
      <c r="P4" s="150"/>
      <c r="Q4" s="151"/>
    </row>
    <row r="5" spans="2:18" ht="14.1" customHeight="1" x14ac:dyDescent="0.25">
      <c r="B5" s="168"/>
      <c r="C5" s="193"/>
      <c r="D5" s="173" t="s">
        <v>17</v>
      </c>
      <c r="E5" s="173"/>
      <c r="F5" s="173"/>
      <c r="G5" s="101"/>
      <c r="H5" s="141" t="s">
        <v>145</v>
      </c>
      <c r="I5" s="138"/>
      <c r="J5" s="135"/>
      <c r="K5" s="135"/>
      <c r="L5" s="138"/>
      <c r="M5" s="168"/>
      <c r="N5" s="152"/>
      <c r="O5" s="153"/>
      <c r="P5" s="153"/>
      <c r="Q5" s="154"/>
    </row>
    <row r="6" spans="2:18" ht="14.1" customHeight="1" thickBot="1" x14ac:dyDescent="0.25">
      <c r="B6" s="169"/>
      <c r="C6" s="194"/>
      <c r="D6" s="190"/>
      <c r="E6" s="191"/>
      <c r="F6" s="191"/>
      <c r="G6" s="102"/>
      <c r="H6" s="142"/>
      <c r="I6" s="139"/>
      <c r="J6" s="136"/>
      <c r="K6" s="136"/>
      <c r="L6" s="139"/>
      <c r="M6" s="169"/>
      <c r="N6" s="155"/>
      <c r="O6" s="156"/>
      <c r="P6" s="156"/>
      <c r="Q6" s="157"/>
      <c r="R6" s="55" t="s">
        <v>87</v>
      </c>
    </row>
    <row r="7" spans="2:18" ht="14.1" customHeight="1" x14ac:dyDescent="0.25">
      <c r="B7" s="167" t="s">
        <v>3</v>
      </c>
      <c r="C7" s="103"/>
      <c r="D7" s="104" t="s">
        <v>152</v>
      </c>
      <c r="E7" s="103"/>
      <c r="F7" s="103"/>
      <c r="G7" s="105"/>
      <c r="H7" s="123" t="s">
        <v>141</v>
      </c>
      <c r="I7" s="124"/>
      <c r="J7" s="124"/>
      <c r="K7" s="124"/>
      <c r="L7" s="125"/>
      <c r="M7" s="167" t="s">
        <v>29</v>
      </c>
      <c r="N7" s="170" t="str">
        <f>Quotidien!A3</f>
        <v>Notam</v>
      </c>
      <c r="O7" s="170"/>
      <c r="P7" s="114" t="str">
        <f>IF(E19=TRUE,"Effectué","")</f>
        <v>Effectué</v>
      </c>
      <c r="Q7" s="117" t="str">
        <f>IFERROR(VLOOKUP($N$7,Tache_jr,2,FALSE),"")</f>
        <v>x</v>
      </c>
      <c r="R7" s="56">
        <f>IFERROR(VLOOKUP($H$8,Vol_jour,2,FALSE),"")</f>
        <v>0</v>
      </c>
    </row>
    <row r="8" spans="2:18" ht="14.1" customHeight="1" x14ac:dyDescent="0.25">
      <c r="B8" s="168"/>
      <c r="C8" s="106" t="s">
        <v>143</v>
      </c>
      <c r="D8" s="173" t="s">
        <v>102</v>
      </c>
      <c r="E8" s="173"/>
      <c r="F8" s="173"/>
      <c r="G8" s="109"/>
      <c r="H8" s="97" t="str">
        <f>'Programme vol'!A3</f>
        <v>BVA</v>
      </c>
      <c r="I8" s="112" t="str">
        <f>'Programme vol'!A4</f>
        <v>LTN</v>
      </c>
      <c r="J8" s="112" t="str">
        <f>'Programme vol'!A5</f>
        <v>BRS</v>
      </c>
      <c r="K8" s="112" t="str">
        <f>'Programme vol'!A6</f>
        <v>MAN</v>
      </c>
      <c r="L8" s="113"/>
      <c r="M8" s="168"/>
      <c r="N8" s="172" t="str">
        <f>Quotidien!A4</f>
        <v>Vérification engins</v>
      </c>
      <c r="O8" s="172"/>
      <c r="P8" s="115" t="str">
        <f>IF(F19=TRUE,"Effectué","")</f>
        <v>Effectué</v>
      </c>
      <c r="Q8" s="118" t="str">
        <f>IFERROR(VLOOKUP($N$8,Tache_jr,2,FALSE),"Inconnu")</f>
        <v>x</v>
      </c>
      <c r="R8" s="56">
        <f>IFERROR(VLOOKUP($I$8,Vol_jour,2,FALSE),"")</f>
        <v>0</v>
      </c>
    </row>
    <row r="9" spans="2:18" ht="14.1" customHeight="1" x14ac:dyDescent="0.25">
      <c r="B9" s="168"/>
      <c r="C9" s="106" t="s">
        <v>144</v>
      </c>
      <c r="D9" s="173" t="s">
        <v>113</v>
      </c>
      <c r="E9" s="173"/>
      <c r="F9" s="173"/>
      <c r="G9" s="109"/>
      <c r="H9" s="97" t="str">
        <f>'Programme vol'!A7</f>
        <v>STN</v>
      </c>
      <c r="I9" s="112" t="str">
        <f>'Programme vol'!A8</f>
        <v>EDI</v>
      </c>
      <c r="J9" s="112" t="str">
        <f>'Programme vol'!A9</f>
        <v>NYO</v>
      </c>
      <c r="K9" s="112" t="str">
        <f>'Programme vol'!A10</f>
        <v>NRN</v>
      </c>
      <c r="L9" s="113"/>
      <c r="M9" s="168"/>
      <c r="N9" s="172" t="str">
        <f>Quotidien!A5</f>
        <v>Manœuvre</v>
      </c>
      <c r="O9" s="172"/>
      <c r="P9" s="115" t="str">
        <f>IF(G19=TRUE,"Effectué","")</f>
        <v>Effectué</v>
      </c>
      <c r="Q9" s="118" t="str">
        <f>IFERROR(VLOOKUP($N$9,Tache_jr,2,FALSE),"Inconnu")</f>
        <v>x</v>
      </c>
      <c r="R9" s="56">
        <f>IFERROR(VLOOKUP($J$8,Vol_jour,2,FALSE),"")</f>
        <v>0</v>
      </c>
    </row>
    <row r="10" spans="2:18" ht="14.1" customHeight="1" thickBot="1" x14ac:dyDescent="0.3">
      <c r="B10" s="168"/>
      <c r="C10" s="107"/>
      <c r="D10" s="107"/>
      <c r="E10" s="100"/>
      <c r="F10" s="100"/>
      <c r="G10" s="108"/>
      <c r="H10" s="97" t="str">
        <f>'Programme vol'!A11</f>
        <v>vide</v>
      </c>
      <c r="I10" s="112" t="str">
        <f>'Programme vol'!A12</f>
        <v>vide</v>
      </c>
      <c r="J10" s="112" t="str">
        <f>'Programme vol'!A13</f>
        <v>vide</v>
      </c>
      <c r="K10" s="112" t="str">
        <f>'Programme vol'!A14</f>
        <v>vide</v>
      </c>
      <c r="L10" s="113"/>
      <c r="M10" s="168"/>
      <c r="N10" s="172" t="str">
        <f>Quotidien!A6</f>
        <v>Sport</v>
      </c>
      <c r="O10" s="172"/>
      <c r="P10" s="115" t="str">
        <f>IF(H19=TRUE,"Effectué","")</f>
        <v/>
      </c>
      <c r="Q10" s="118" t="str">
        <f>IFERROR(VLOOKUP($N$10,Tache_jr,2,FALSE),"Inconnu")</f>
        <v>x</v>
      </c>
      <c r="R10" s="56" t="str">
        <f>IFERROR(VLOOKUP($K$8,Vol_jour,2,FALSE),"")</f>
        <v>x</v>
      </c>
    </row>
    <row r="11" spans="2:18" ht="14.1" customHeight="1" x14ac:dyDescent="0.25">
      <c r="B11" s="168"/>
      <c r="C11" s="103"/>
      <c r="D11" s="104" t="s">
        <v>153</v>
      </c>
      <c r="E11" s="103"/>
      <c r="F11" s="103"/>
      <c r="G11" s="105"/>
      <c r="H11" s="183" t="s">
        <v>146</v>
      </c>
      <c r="I11" s="144"/>
      <c r="J11" s="120"/>
      <c r="K11" s="120"/>
      <c r="L11" s="62"/>
      <c r="M11" s="168"/>
      <c r="N11" s="172" t="str">
        <f>Quotidien!A7</f>
        <v>Vérification hebdo</v>
      </c>
      <c r="O11" s="172"/>
      <c r="P11" s="115" t="str">
        <f>IF(I19=TRUE,"Effectué","")</f>
        <v/>
      </c>
      <c r="Q11" s="118" t="str">
        <f>IFERROR(VLOOKUP($N$11,Tache_jr,2,FALSE),"Inconnu")</f>
        <v>x</v>
      </c>
      <c r="R11" s="56">
        <f>IFERROR(VLOOKUP($H$9,Vol_jour,2,FALSE),"")</f>
        <v>0</v>
      </c>
    </row>
    <row r="12" spans="2:18" ht="14.1" customHeight="1" thickBot="1" x14ac:dyDescent="0.3">
      <c r="B12" s="168"/>
      <c r="C12" s="106" t="s">
        <v>4</v>
      </c>
      <c r="D12" s="173" t="s">
        <v>16</v>
      </c>
      <c r="E12" s="173"/>
      <c r="F12" s="173"/>
      <c r="G12" s="109"/>
      <c r="H12" s="184"/>
      <c r="I12" s="143"/>
      <c r="J12" s="121"/>
      <c r="K12" s="121"/>
      <c r="L12" s="122"/>
      <c r="M12" s="168"/>
      <c r="N12" s="172" t="str">
        <f>Quotidien!A8</f>
        <v>Nettoyage véhicules</v>
      </c>
      <c r="O12" s="172"/>
      <c r="P12" s="115" t="str">
        <f>IF(J19=TRUE,"Effectué","")</f>
        <v/>
      </c>
      <c r="Q12" s="118" t="str">
        <f>IFERROR(VLOOKUP($N$12,Tache_jr,2,FALSE),"Inconnu")</f>
        <v>x</v>
      </c>
      <c r="R12" s="56">
        <f>IFERROR(VLOOKUP($I$9,Vol_jour,2,FALSE),"")</f>
        <v>0</v>
      </c>
    </row>
    <row r="13" spans="2:18" ht="14.1" customHeight="1" x14ac:dyDescent="0.25">
      <c r="B13" s="168"/>
      <c r="C13" s="106" t="s">
        <v>5</v>
      </c>
      <c r="D13" s="173" t="s">
        <v>96</v>
      </c>
      <c r="E13" s="173"/>
      <c r="F13" s="173"/>
      <c r="G13" s="109"/>
      <c r="H13" s="123" t="s">
        <v>46</v>
      </c>
      <c r="I13" s="127"/>
      <c r="J13" s="127"/>
      <c r="K13" s="127"/>
      <c r="L13" s="125"/>
      <c r="M13" s="168"/>
      <c r="N13" s="172" t="str">
        <f>Quotidien!A9</f>
        <v>Portails</v>
      </c>
      <c r="O13" s="172"/>
      <c r="P13" s="115" t="str">
        <f>IF(K19=TRUE,"Effectué","")</f>
        <v/>
      </c>
      <c r="Q13" s="118">
        <f>IFERROR(VLOOKUP($N$13,Tache_jr,2,FALSE),"Inconnu")</f>
        <v>0</v>
      </c>
      <c r="R13" s="56" t="str">
        <f>IFERROR(VLOOKUP($J$9,Vol_jour,2,FALSE),"")</f>
        <v>x</v>
      </c>
    </row>
    <row r="14" spans="2:18" ht="14.1" customHeight="1" thickBot="1" x14ac:dyDescent="0.3">
      <c r="B14" s="168"/>
      <c r="C14" s="100"/>
      <c r="D14" s="188"/>
      <c r="E14" s="188"/>
      <c r="F14" s="188"/>
      <c r="G14" s="108"/>
      <c r="H14" s="126" t="s">
        <v>91</v>
      </c>
      <c r="I14" s="101"/>
      <c r="J14" s="101"/>
      <c r="K14" s="101"/>
      <c r="L14" s="110"/>
      <c r="M14" s="168"/>
      <c r="N14" s="172" t="str">
        <f>Quotidien!A10</f>
        <v>Sacs secours</v>
      </c>
      <c r="O14" s="172"/>
      <c r="P14" s="115" t="str">
        <f>IF(L19=TRUE,"Effectué","")</f>
        <v/>
      </c>
      <c r="Q14" s="118">
        <f>IFERROR(VLOOKUP($N$14,Tache_jr,2,FALSE),"Inconnu")</f>
        <v>0</v>
      </c>
      <c r="R14" s="56">
        <f>IFERROR(VLOOKUP($K$9,Vol_jour,2,FALSE),"")</f>
        <v>0</v>
      </c>
    </row>
    <row r="15" spans="2:18" ht="14.1" customHeight="1" x14ac:dyDescent="0.25">
      <c r="B15" s="168"/>
      <c r="C15" s="103"/>
      <c r="D15" s="104" t="s">
        <v>154</v>
      </c>
      <c r="E15" s="103"/>
      <c r="F15" s="103"/>
      <c r="G15" s="61"/>
      <c r="H15" s="73" t="s">
        <v>92</v>
      </c>
      <c r="I15" s="63" t="s">
        <v>93</v>
      </c>
      <c r="J15" s="63" t="s">
        <v>90</v>
      </c>
      <c r="K15" s="63" t="s">
        <v>39</v>
      </c>
      <c r="L15" s="71"/>
      <c r="M15" s="168"/>
      <c r="N15" s="172" t="str">
        <f>Quotidien!A11</f>
        <v>Essai sirène</v>
      </c>
      <c r="O15" s="172"/>
      <c r="P15" s="115" t="str">
        <f>IF(M19=TRUE,"Effectué","")</f>
        <v>Effectué</v>
      </c>
      <c r="Q15" s="118">
        <f>IFERROR(VLOOKUP($N$15,Tache_jr,2,FALSE),"Inconnu")</f>
        <v>0</v>
      </c>
      <c r="R15" s="56">
        <f>IFERROR(VLOOKUP($H$10,Vol_jour,2,FALSE),"")</f>
        <v>0</v>
      </c>
    </row>
    <row r="16" spans="2:18" ht="14.1" customHeight="1" x14ac:dyDescent="0.25">
      <c r="B16" s="168"/>
      <c r="C16" s="106" t="s">
        <v>4</v>
      </c>
      <c r="D16" s="173" t="s">
        <v>107</v>
      </c>
      <c r="E16" s="173"/>
      <c r="F16" s="173"/>
      <c r="G16" s="110"/>
      <c r="H16" s="72"/>
      <c r="I16" s="44"/>
      <c r="J16" s="44"/>
      <c r="K16" s="44"/>
      <c r="L16" s="64"/>
      <c r="M16" s="168"/>
      <c r="N16" s="172">
        <f>Quotidien!A12</f>
        <v>0</v>
      </c>
      <c r="O16" s="172"/>
      <c r="P16" s="115" t="str">
        <f>IF(N19=TRUE,"Effectué","")</f>
        <v/>
      </c>
      <c r="Q16" s="118" t="str">
        <f>IFERROR(VLOOKUP($N$16,Tache_jr,2,FALSE),"Inconnu")</f>
        <v>Inconnu</v>
      </c>
      <c r="R16" s="56">
        <f>IFERROR(VLOOKUP($I$10,Vol_jour,2,FALSE),"")</f>
        <v>0</v>
      </c>
    </row>
    <row r="17" spans="2:21" ht="14.1" customHeight="1" x14ac:dyDescent="0.25">
      <c r="B17" s="168"/>
      <c r="C17" s="106" t="s">
        <v>5</v>
      </c>
      <c r="D17" s="173" t="s">
        <v>61</v>
      </c>
      <c r="E17" s="173"/>
      <c r="F17" s="173"/>
      <c r="G17" s="110"/>
      <c r="H17" s="65"/>
      <c r="I17" s="66"/>
      <c r="J17" s="66"/>
      <c r="K17" s="66"/>
      <c r="L17" s="67"/>
      <c r="M17" s="168"/>
      <c r="N17" s="172">
        <f>Quotidien!A13</f>
        <v>0</v>
      </c>
      <c r="O17" s="172"/>
      <c r="P17" s="115" t="str">
        <f>IF(O19=TRUE,"Effectué","")</f>
        <v/>
      </c>
      <c r="Q17" s="118" t="str">
        <f>IFERROR(VLOOKUP($N$17,Tache_jr,2,FALSE),"Inconnu")</f>
        <v>Inconnu</v>
      </c>
      <c r="R17" s="56">
        <f>IFERROR(VLOOKUP($J$10,Vol_jour,2,FALSE),"")</f>
        <v>0</v>
      </c>
    </row>
    <row r="18" spans="2:21" ht="14.1" customHeight="1" thickBot="1" x14ac:dyDescent="0.3">
      <c r="B18" s="169"/>
      <c r="C18" s="100"/>
      <c r="D18" s="189"/>
      <c r="E18" s="189"/>
      <c r="F18" s="189"/>
      <c r="G18" s="111"/>
      <c r="H18" s="70">
        <v>5</v>
      </c>
      <c r="I18" s="68"/>
      <c r="J18" s="68"/>
      <c r="K18" s="133"/>
      <c r="L18" s="69"/>
      <c r="M18" s="169"/>
      <c r="N18" s="171">
        <f>Quotidien!A14</f>
        <v>0</v>
      </c>
      <c r="O18" s="171"/>
      <c r="P18" s="116" t="str">
        <f>IF(P19=TRUE,"Effectué","")</f>
        <v/>
      </c>
      <c r="Q18" s="119" t="str">
        <f>IFERROR(VLOOKUP($N$18,Tache_jr,2,FALSE),"")</f>
        <v/>
      </c>
      <c r="R18" s="56">
        <f>IFERROR(VLOOKUP($K$10,Vol_jour,2,FALSE),"")</f>
        <v>0</v>
      </c>
    </row>
    <row r="19" spans="2:21" ht="17.25" hidden="1" customHeight="1" thickBot="1" x14ac:dyDescent="0.3">
      <c r="B19" s="45" t="b">
        <v>1</v>
      </c>
      <c r="C19" s="45" t="b">
        <v>0</v>
      </c>
      <c r="D19" s="45" t="b">
        <v>0</v>
      </c>
      <c r="E19" s="45" t="b">
        <v>1</v>
      </c>
      <c r="F19" s="45" t="b">
        <v>1</v>
      </c>
      <c r="G19" s="45" t="b">
        <v>1</v>
      </c>
      <c r="H19" s="45" t="b">
        <v>0</v>
      </c>
      <c r="I19" s="45" t="b">
        <v>0</v>
      </c>
      <c r="J19" s="45" t="b">
        <v>0</v>
      </c>
      <c r="K19" s="45" t="b">
        <v>0</v>
      </c>
      <c r="L19" s="45" t="b">
        <v>0</v>
      </c>
      <c r="M19" s="45" t="b">
        <v>1</v>
      </c>
      <c r="N19" s="45" t="b">
        <v>0</v>
      </c>
      <c r="O19" s="45" t="b">
        <v>0</v>
      </c>
      <c r="P19" s="45" t="b">
        <v>0</v>
      </c>
    </row>
    <row r="20" spans="2:21" ht="30" customHeight="1" thickBot="1" x14ac:dyDescent="0.3">
      <c r="B20" s="83">
        <v>0.71805555555555556</v>
      </c>
      <c r="C20" s="177"/>
      <c r="D20" s="178"/>
      <c r="E20" s="178"/>
      <c r="F20" s="178"/>
      <c r="G20" s="178"/>
      <c r="H20" s="178"/>
      <c r="I20" s="178"/>
      <c r="J20" s="178"/>
      <c r="K20" s="178"/>
      <c r="L20" s="179"/>
      <c r="M20" s="84"/>
      <c r="N20" s="180" t="s">
        <v>17</v>
      </c>
      <c r="O20" s="181"/>
      <c r="P20" s="181"/>
      <c r="Q20" s="182"/>
      <c r="R20" s="44"/>
      <c r="U20" s="82"/>
    </row>
    <row r="21" spans="2:21" ht="15" hidden="1" customHeight="1" thickBot="1" x14ac:dyDescent="0.3">
      <c r="B21" s="2"/>
    </row>
    <row r="22" spans="2:21" ht="16.5" thickBot="1" x14ac:dyDescent="0.3">
      <c r="B22" s="130" t="s">
        <v>6</v>
      </c>
      <c r="C22" s="98" t="s">
        <v>7</v>
      </c>
      <c r="D22" s="131"/>
      <c r="E22" s="131"/>
      <c r="F22" s="131"/>
      <c r="G22" s="131"/>
      <c r="H22" s="131"/>
      <c r="I22" s="131"/>
      <c r="J22" s="131"/>
      <c r="K22" s="131"/>
      <c r="L22" s="132"/>
      <c r="M22" s="130" t="s">
        <v>8</v>
      </c>
      <c r="N22" s="98" t="s">
        <v>19</v>
      </c>
      <c r="O22" s="131"/>
      <c r="P22" s="131"/>
      <c r="Q22" s="132"/>
    </row>
    <row r="23" spans="2:21" ht="25.5" customHeight="1" x14ac:dyDescent="0.25">
      <c r="B23" s="86">
        <v>0.33333333333333331</v>
      </c>
      <c r="C23" s="196" t="s">
        <v>116</v>
      </c>
      <c r="D23" s="197"/>
      <c r="E23" s="197"/>
      <c r="F23" s="197"/>
      <c r="G23" s="197"/>
      <c r="H23" s="197"/>
      <c r="I23" s="197"/>
      <c r="J23" s="197"/>
      <c r="K23" s="197"/>
      <c r="L23" s="198"/>
      <c r="M23" s="86">
        <v>0.33333333333333331</v>
      </c>
      <c r="N23" s="199" t="s">
        <v>17</v>
      </c>
      <c r="O23" s="200"/>
      <c r="P23" s="200"/>
      <c r="Q23" s="201"/>
    </row>
    <row r="24" spans="2:21" ht="15.75" customHeight="1" x14ac:dyDescent="0.25">
      <c r="B24" s="85">
        <v>0.34027777777777773</v>
      </c>
      <c r="C24" s="158" t="s">
        <v>117</v>
      </c>
      <c r="D24" s="159"/>
      <c r="E24" s="159"/>
      <c r="F24" s="159"/>
      <c r="G24" s="159"/>
      <c r="H24" s="159"/>
      <c r="I24" s="159"/>
      <c r="J24" s="159"/>
      <c r="K24" s="159"/>
      <c r="L24" s="160"/>
      <c r="M24" s="85">
        <v>0.36944444444444446</v>
      </c>
      <c r="N24" s="161" t="s">
        <v>17</v>
      </c>
      <c r="O24" s="162"/>
      <c r="P24" s="162"/>
      <c r="Q24" s="163"/>
    </row>
    <row r="25" spans="2:21" ht="25.5" customHeight="1" x14ac:dyDescent="0.25">
      <c r="B25" s="85">
        <v>0.35416666666666669</v>
      </c>
      <c r="C25" s="158" t="s">
        <v>118</v>
      </c>
      <c r="D25" s="159"/>
      <c r="E25" s="159"/>
      <c r="F25" s="159"/>
      <c r="G25" s="159"/>
      <c r="H25" s="159"/>
      <c r="I25" s="159"/>
      <c r="J25" s="159"/>
      <c r="K25" s="159"/>
      <c r="L25" s="160"/>
      <c r="M25" s="85">
        <v>0.36458333333333331</v>
      </c>
      <c r="N25" s="161" t="s">
        <v>17</v>
      </c>
      <c r="O25" s="162"/>
      <c r="P25" s="162"/>
      <c r="Q25" s="163"/>
    </row>
    <row r="26" spans="2:21" ht="15.75" customHeight="1" x14ac:dyDescent="0.25">
      <c r="B26" s="85">
        <v>0.69166666666666676</v>
      </c>
      <c r="C26" s="195" t="s">
        <v>119</v>
      </c>
      <c r="D26" s="159"/>
      <c r="E26" s="159"/>
      <c r="F26" s="159"/>
      <c r="G26" s="159"/>
      <c r="H26" s="159"/>
      <c r="I26" s="159"/>
      <c r="J26" s="159"/>
      <c r="K26" s="159"/>
      <c r="L26" s="160"/>
      <c r="M26" s="85">
        <v>0.69236111111111109</v>
      </c>
      <c r="N26" s="161" t="s">
        <v>17</v>
      </c>
      <c r="O26" s="162"/>
      <c r="P26" s="162"/>
      <c r="Q26" s="163"/>
    </row>
    <row r="27" spans="2:21" ht="15.75" customHeight="1" x14ac:dyDescent="0.25">
      <c r="B27" s="85">
        <v>0.69236111111111109</v>
      </c>
      <c r="C27" s="158" t="s">
        <v>120</v>
      </c>
      <c r="D27" s="159"/>
      <c r="E27" s="159"/>
      <c r="F27" s="159"/>
      <c r="G27" s="159"/>
      <c r="H27" s="159"/>
      <c r="I27" s="159"/>
      <c r="J27" s="159"/>
      <c r="K27" s="159"/>
      <c r="L27" s="160"/>
      <c r="M27" s="85">
        <v>0.69236111111111109</v>
      </c>
      <c r="N27" s="161" t="s">
        <v>17</v>
      </c>
      <c r="O27" s="162"/>
      <c r="P27" s="162"/>
      <c r="Q27" s="163"/>
    </row>
    <row r="28" spans="2:21" ht="15.75" customHeight="1" x14ac:dyDescent="0.25">
      <c r="B28" s="85">
        <v>0.69236111111111109</v>
      </c>
      <c r="C28" s="165" t="s">
        <v>121</v>
      </c>
      <c r="D28" s="159"/>
      <c r="E28" s="159"/>
      <c r="F28" s="159"/>
      <c r="G28" s="159"/>
      <c r="H28" s="159"/>
      <c r="I28" s="159"/>
      <c r="J28" s="159"/>
      <c r="K28" s="159"/>
      <c r="L28" s="160"/>
      <c r="M28" s="85">
        <v>0.70277777777777783</v>
      </c>
      <c r="N28" s="161" t="s">
        <v>17</v>
      </c>
      <c r="O28" s="162"/>
      <c r="P28" s="162"/>
      <c r="Q28" s="163"/>
    </row>
    <row r="29" spans="2:21" ht="25.5" customHeight="1" x14ac:dyDescent="0.25">
      <c r="B29" s="85">
        <v>0.69374999999999998</v>
      </c>
      <c r="C29" s="165" t="s">
        <v>122</v>
      </c>
      <c r="D29" s="159"/>
      <c r="E29" s="159"/>
      <c r="F29" s="159"/>
      <c r="G29" s="159"/>
      <c r="H29" s="159"/>
      <c r="I29" s="159"/>
      <c r="J29" s="159"/>
      <c r="K29" s="159"/>
      <c r="L29" s="160"/>
      <c r="M29" s="85">
        <v>0.69374999999999998</v>
      </c>
      <c r="N29" s="161" t="s">
        <v>57</v>
      </c>
      <c r="O29" s="162"/>
      <c r="P29" s="162"/>
      <c r="Q29" s="163"/>
    </row>
    <row r="30" spans="2:21" ht="15.75" customHeight="1" x14ac:dyDescent="0.25">
      <c r="B30" s="85">
        <v>0.69444444444444453</v>
      </c>
      <c r="C30" s="164" t="s">
        <v>123</v>
      </c>
      <c r="D30" s="159"/>
      <c r="E30" s="159"/>
      <c r="F30" s="159"/>
      <c r="G30" s="159"/>
      <c r="H30" s="159"/>
      <c r="I30" s="159"/>
      <c r="J30" s="159"/>
      <c r="K30" s="159"/>
      <c r="L30" s="160"/>
      <c r="M30" s="85">
        <v>0.73611111111111116</v>
      </c>
      <c r="N30" s="161" t="s">
        <v>17</v>
      </c>
      <c r="O30" s="162"/>
      <c r="P30" s="162"/>
      <c r="Q30" s="163"/>
    </row>
    <row r="31" spans="2:21" ht="15.75" customHeight="1" x14ac:dyDescent="0.25">
      <c r="B31" s="85">
        <v>0.73611111111111116</v>
      </c>
      <c r="C31" s="166" t="s">
        <v>124</v>
      </c>
      <c r="D31" s="159"/>
      <c r="E31" s="159"/>
      <c r="F31" s="159"/>
      <c r="G31" s="159"/>
      <c r="H31" s="159"/>
      <c r="I31" s="159"/>
      <c r="J31" s="159"/>
      <c r="K31" s="159"/>
      <c r="L31" s="160"/>
      <c r="M31" s="85">
        <v>0.76041666666666663</v>
      </c>
      <c r="N31" s="161" t="s">
        <v>17</v>
      </c>
      <c r="O31" s="162"/>
      <c r="P31" s="162"/>
      <c r="Q31" s="163"/>
    </row>
    <row r="32" spans="2:21" ht="15.75" customHeight="1" x14ac:dyDescent="0.25">
      <c r="B32" s="85">
        <v>0.6958333333333333</v>
      </c>
      <c r="C32" s="158" t="s">
        <v>125</v>
      </c>
      <c r="D32" s="159"/>
      <c r="E32" s="159"/>
      <c r="F32" s="159"/>
      <c r="G32" s="159"/>
      <c r="H32" s="159"/>
      <c r="I32" s="159"/>
      <c r="J32" s="159"/>
      <c r="K32" s="159"/>
      <c r="L32" s="160"/>
      <c r="M32" s="85">
        <v>0.6958333333333333</v>
      </c>
      <c r="N32" s="161" t="s">
        <v>17</v>
      </c>
      <c r="O32" s="162"/>
      <c r="P32" s="162"/>
      <c r="Q32" s="163"/>
    </row>
    <row r="33" spans="2:17" ht="15.75" customHeight="1" x14ac:dyDescent="0.25">
      <c r="B33" s="85">
        <v>0.69652777777777775</v>
      </c>
      <c r="C33" s="165" t="s">
        <v>126</v>
      </c>
      <c r="D33" s="159"/>
      <c r="E33" s="159"/>
      <c r="F33" s="159"/>
      <c r="G33" s="159"/>
      <c r="H33" s="159"/>
      <c r="I33" s="159"/>
      <c r="J33" s="159"/>
      <c r="K33" s="159"/>
      <c r="L33" s="160"/>
      <c r="M33" s="85"/>
      <c r="N33" s="161" t="s">
        <v>96</v>
      </c>
      <c r="O33" s="162"/>
      <c r="P33" s="162"/>
      <c r="Q33" s="163"/>
    </row>
    <row r="34" spans="2:17" ht="15.75" customHeight="1" x14ac:dyDescent="0.25">
      <c r="B34" s="85">
        <v>0.6972222222222223</v>
      </c>
      <c r="C34" s="158" t="s">
        <v>127</v>
      </c>
      <c r="D34" s="159"/>
      <c r="E34" s="159"/>
      <c r="F34" s="159"/>
      <c r="G34" s="159"/>
      <c r="H34" s="159"/>
      <c r="I34" s="159"/>
      <c r="J34" s="159"/>
      <c r="K34" s="159"/>
      <c r="L34" s="160"/>
      <c r="M34" s="85">
        <v>0.69791666666666663</v>
      </c>
      <c r="N34" s="161" t="s">
        <v>96</v>
      </c>
      <c r="O34" s="162"/>
      <c r="P34" s="162"/>
      <c r="Q34" s="163"/>
    </row>
    <row r="35" spans="2:17" ht="15.75" customHeight="1" x14ac:dyDescent="0.25">
      <c r="B35" s="85">
        <v>0.69791666666666663</v>
      </c>
      <c r="C35" s="165" t="s">
        <v>128</v>
      </c>
      <c r="D35" s="159"/>
      <c r="E35" s="159"/>
      <c r="F35" s="159"/>
      <c r="G35" s="159"/>
      <c r="H35" s="159"/>
      <c r="I35" s="159"/>
      <c r="J35" s="159"/>
      <c r="K35" s="159"/>
      <c r="L35" s="160"/>
      <c r="M35" s="85"/>
      <c r="N35" s="161" t="s">
        <v>96</v>
      </c>
      <c r="O35" s="162"/>
      <c r="P35" s="162"/>
      <c r="Q35" s="163"/>
    </row>
    <row r="36" spans="2:17" ht="15.75" customHeight="1" x14ac:dyDescent="0.25">
      <c r="B36" s="85">
        <v>0.70277777777777783</v>
      </c>
      <c r="C36" s="158" t="s">
        <v>129</v>
      </c>
      <c r="D36" s="159"/>
      <c r="E36" s="159"/>
      <c r="F36" s="159"/>
      <c r="G36" s="159"/>
      <c r="H36" s="159"/>
      <c r="I36" s="159"/>
      <c r="J36" s="159"/>
      <c r="K36" s="159"/>
      <c r="L36" s="160"/>
      <c r="M36" s="85"/>
      <c r="N36" s="161" t="s">
        <v>17</v>
      </c>
      <c r="O36" s="162"/>
      <c r="P36" s="162"/>
      <c r="Q36" s="163"/>
    </row>
    <row r="37" spans="2:17" ht="15.75" customHeight="1" x14ac:dyDescent="0.25">
      <c r="B37" s="85">
        <v>0.70347222222222217</v>
      </c>
      <c r="C37" s="158" t="s">
        <v>130</v>
      </c>
      <c r="D37" s="159"/>
      <c r="E37" s="159"/>
      <c r="F37" s="159"/>
      <c r="G37" s="159"/>
      <c r="H37" s="159"/>
      <c r="I37" s="159"/>
      <c r="J37" s="159"/>
      <c r="K37" s="159"/>
      <c r="L37" s="160"/>
      <c r="M37" s="85">
        <v>0.70416666666666661</v>
      </c>
      <c r="N37" s="161" t="s">
        <v>17</v>
      </c>
      <c r="O37" s="162"/>
      <c r="P37" s="162"/>
      <c r="Q37" s="163"/>
    </row>
    <row r="38" spans="2:17" ht="15.75" customHeight="1" x14ac:dyDescent="0.25">
      <c r="B38" s="85">
        <v>0.70416666666666661</v>
      </c>
      <c r="C38" s="158" t="s">
        <v>131</v>
      </c>
      <c r="D38" s="159"/>
      <c r="E38" s="159"/>
      <c r="F38" s="159"/>
      <c r="G38" s="159"/>
      <c r="H38" s="159"/>
      <c r="I38" s="159"/>
      <c r="J38" s="159"/>
      <c r="K38" s="159"/>
      <c r="L38" s="160"/>
      <c r="M38" s="85">
        <v>0.70486111111111116</v>
      </c>
      <c r="N38" s="161" t="s">
        <v>17</v>
      </c>
      <c r="O38" s="162"/>
      <c r="P38" s="162"/>
      <c r="Q38" s="163"/>
    </row>
    <row r="39" spans="2:17" ht="15.75" customHeight="1" x14ac:dyDescent="0.25">
      <c r="B39" s="85">
        <v>0.70486111111111116</v>
      </c>
      <c r="C39" s="164" t="s">
        <v>132</v>
      </c>
      <c r="D39" s="159"/>
      <c r="E39" s="159"/>
      <c r="F39" s="159"/>
      <c r="G39" s="159"/>
      <c r="H39" s="159"/>
      <c r="I39" s="159"/>
      <c r="J39" s="159"/>
      <c r="K39" s="159"/>
      <c r="L39" s="160"/>
      <c r="M39" s="85">
        <v>0.70486111111111116</v>
      </c>
      <c r="N39" s="161" t="s">
        <v>17</v>
      </c>
      <c r="O39" s="162"/>
      <c r="P39" s="162"/>
      <c r="Q39" s="163"/>
    </row>
    <row r="40" spans="2:17" ht="15.75" customHeight="1" x14ac:dyDescent="0.25">
      <c r="B40" s="85">
        <v>0.70486111111111116</v>
      </c>
      <c r="C40" s="158" t="s">
        <v>133</v>
      </c>
      <c r="D40" s="159"/>
      <c r="E40" s="159"/>
      <c r="F40" s="159"/>
      <c r="G40" s="159"/>
      <c r="H40" s="159"/>
      <c r="I40" s="159"/>
      <c r="J40" s="159"/>
      <c r="K40" s="159"/>
      <c r="L40" s="160"/>
      <c r="M40" s="85">
        <v>0.7055555555555556</v>
      </c>
      <c r="N40" s="161" t="s">
        <v>17</v>
      </c>
      <c r="O40" s="162"/>
      <c r="P40" s="162"/>
      <c r="Q40" s="163"/>
    </row>
    <row r="41" spans="2:17" ht="15.75" customHeight="1" x14ac:dyDescent="0.25">
      <c r="B41" s="85">
        <v>0.7055555555555556</v>
      </c>
      <c r="C41" s="158" t="s">
        <v>134</v>
      </c>
      <c r="D41" s="159"/>
      <c r="E41" s="159"/>
      <c r="F41" s="159"/>
      <c r="G41" s="159"/>
      <c r="H41" s="159"/>
      <c r="I41" s="159"/>
      <c r="J41" s="159"/>
      <c r="K41" s="159"/>
      <c r="L41" s="160"/>
      <c r="M41" s="85">
        <v>0.7055555555555556</v>
      </c>
      <c r="N41" s="161" t="s">
        <v>17</v>
      </c>
      <c r="O41" s="162"/>
      <c r="P41" s="162"/>
      <c r="Q41" s="163"/>
    </row>
    <row r="42" spans="2:17" ht="25.5" customHeight="1" x14ac:dyDescent="0.25">
      <c r="B42" s="85">
        <v>0.7055555555555556</v>
      </c>
      <c r="C42" s="158" t="s">
        <v>135</v>
      </c>
      <c r="D42" s="159"/>
      <c r="E42" s="159"/>
      <c r="F42" s="159"/>
      <c r="G42" s="159"/>
      <c r="H42" s="159"/>
      <c r="I42" s="159"/>
      <c r="J42" s="159"/>
      <c r="K42" s="159"/>
      <c r="L42" s="160"/>
      <c r="M42" s="85">
        <v>0.70624999999999993</v>
      </c>
      <c r="N42" s="161" t="s">
        <v>17</v>
      </c>
      <c r="O42" s="162"/>
      <c r="P42" s="162"/>
      <c r="Q42" s="163"/>
    </row>
    <row r="43" spans="2:17" ht="15.75" customHeight="1" x14ac:dyDescent="0.25">
      <c r="B43" s="85">
        <v>0.97499999999999998</v>
      </c>
      <c r="C43" s="158" t="s">
        <v>142</v>
      </c>
      <c r="D43" s="159"/>
      <c r="E43" s="159"/>
      <c r="F43" s="159"/>
      <c r="G43" s="159"/>
      <c r="H43" s="159"/>
      <c r="I43" s="159"/>
      <c r="J43" s="159"/>
      <c r="K43" s="159"/>
      <c r="L43" s="160"/>
      <c r="M43" s="85">
        <v>0.97569444444444453</v>
      </c>
      <c r="N43" s="161" t="s">
        <v>17</v>
      </c>
      <c r="O43" s="162"/>
      <c r="P43" s="162"/>
      <c r="Q43" s="163"/>
    </row>
  </sheetData>
  <mergeCells count="75">
    <mergeCell ref="C27:L27"/>
    <mergeCell ref="N27:Q27"/>
    <mergeCell ref="C26:L26"/>
    <mergeCell ref="N26:Q26"/>
    <mergeCell ref="C23:L23"/>
    <mergeCell ref="N23:Q23"/>
    <mergeCell ref="C24:L24"/>
    <mergeCell ref="N24:Q24"/>
    <mergeCell ref="C25:L25"/>
    <mergeCell ref="N25:Q25"/>
    <mergeCell ref="C2:F2"/>
    <mergeCell ref="D14:F14"/>
    <mergeCell ref="D18:F18"/>
    <mergeCell ref="D8:F8"/>
    <mergeCell ref="D5:F5"/>
    <mergeCell ref="D6:F6"/>
    <mergeCell ref="C4:C6"/>
    <mergeCell ref="C20:L20"/>
    <mergeCell ref="N11:O11"/>
    <mergeCell ref="N10:O10"/>
    <mergeCell ref="N16:O16"/>
    <mergeCell ref="N15:O15"/>
    <mergeCell ref="N20:Q20"/>
    <mergeCell ref="N14:O14"/>
    <mergeCell ref="N13:O13"/>
    <mergeCell ref="H11:H12"/>
    <mergeCell ref="B4:B6"/>
    <mergeCell ref="N7:O7"/>
    <mergeCell ref="N18:O18"/>
    <mergeCell ref="N17:O17"/>
    <mergeCell ref="M4:M6"/>
    <mergeCell ref="N12:O12"/>
    <mergeCell ref="N9:O9"/>
    <mergeCell ref="B7:B18"/>
    <mergeCell ref="M7:M18"/>
    <mergeCell ref="N8:O8"/>
    <mergeCell ref="D12:F12"/>
    <mergeCell ref="D16:F16"/>
    <mergeCell ref="D9:F9"/>
    <mergeCell ref="D13:F13"/>
    <mergeCell ref="D17:F17"/>
    <mergeCell ref="J4:L4"/>
    <mergeCell ref="C32:L32"/>
    <mergeCell ref="N32:Q32"/>
    <mergeCell ref="C33:L33"/>
    <mergeCell ref="N33:Q33"/>
    <mergeCell ref="C28:L28"/>
    <mergeCell ref="N28:Q28"/>
    <mergeCell ref="C29:L29"/>
    <mergeCell ref="N29:Q29"/>
    <mergeCell ref="C30:L30"/>
    <mergeCell ref="N30:Q30"/>
    <mergeCell ref="C31:L31"/>
    <mergeCell ref="N31:Q31"/>
    <mergeCell ref="N36:Q36"/>
    <mergeCell ref="C37:L37"/>
    <mergeCell ref="N37:Q37"/>
    <mergeCell ref="C34:L34"/>
    <mergeCell ref="N34:Q34"/>
    <mergeCell ref="N4:Q6"/>
    <mergeCell ref="C43:L43"/>
    <mergeCell ref="N43:Q43"/>
    <mergeCell ref="C41:L41"/>
    <mergeCell ref="N41:Q41"/>
    <mergeCell ref="C42:L42"/>
    <mergeCell ref="N42:Q42"/>
    <mergeCell ref="C38:L38"/>
    <mergeCell ref="N38:Q38"/>
    <mergeCell ref="C39:L39"/>
    <mergeCell ref="N39:Q39"/>
    <mergeCell ref="C40:L40"/>
    <mergeCell ref="N40:Q40"/>
    <mergeCell ref="C35:L35"/>
    <mergeCell ref="N35:Q35"/>
    <mergeCell ref="C36:L36"/>
  </mergeCells>
  <conditionalFormatting sqref="N7:N18">
    <cfRule type="expression" dxfId="13" priority="14">
      <formula>Q7="X"</formula>
    </cfRule>
  </conditionalFormatting>
  <conditionalFormatting sqref="I8">
    <cfRule type="expression" dxfId="12" priority="13">
      <formula>R8="X"</formula>
    </cfRule>
  </conditionalFormatting>
  <conditionalFormatting sqref="H8">
    <cfRule type="expression" dxfId="11" priority="12">
      <formula>R7="x"</formula>
    </cfRule>
  </conditionalFormatting>
  <conditionalFormatting sqref="J8">
    <cfRule type="expression" dxfId="10" priority="11">
      <formula>R9="x"</formula>
    </cfRule>
  </conditionalFormatting>
  <conditionalFormatting sqref="K8">
    <cfRule type="expression" dxfId="9" priority="10">
      <formula>R10="x"</formula>
    </cfRule>
  </conditionalFormatting>
  <conditionalFormatting sqref="H9">
    <cfRule type="expression" dxfId="8" priority="9">
      <formula>R11="x"</formula>
    </cfRule>
  </conditionalFormatting>
  <conditionalFormatting sqref="I9">
    <cfRule type="expression" dxfId="7" priority="8">
      <formula>R12="x"</formula>
    </cfRule>
  </conditionalFormatting>
  <conditionalFormatting sqref="J9">
    <cfRule type="expression" dxfId="6" priority="7">
      <formula>R13="x"</formula>
    </cfRule>
  </conditionalFormatting>
  <conditionalFormatting sqref="K9">
    <cfRule type="expression" dxfId="5" priority="6">
      <formula>R14="x"</formula>
    </cfRule>
  </conditionalFormatting>
  <conditionalFormatting sqref="H10:H11">
    <cfRule type="expression" dxfId="4" priority="5">
      <formula>R15="x"</formula>
    </cfRule>
  </conditionalFormatting>
  <conditionalFormatting sqref="I10">
    <cfRule type="expression" dxfId="3" priority="4">
      <formula>R16="x"</formula>
    </cfRule>
  </conditionalFormatting>
  <conditionalFormatting sqref="J10:J11">
    <cfRule type="expression" dxfId="2" priority="3">
      <formula>R17="x"</formula>
    </cfRule>
  </conditionalFormatting>
  <conditionalFormatting sqref="K10:K11">
    <cfRule type="expression" dxfId="1" priority="2">
      <formula>R18="x"</formula>
    </cfRule>
  </conditionalFormatting>
  <conditionalFormatting sqref="D5:F5 D8:F9 D12:F13 D16:F17">
    <cfRule type="duplicateValues" dxfId="0" priority="1"/>
  </conditionalFormatting>
  <dataValidations count="1">
    <dataValidation type="list" allowBlank="1" showInputMessage="1" showErrorMessage="1" sqref="D5:F5 D8:F9 D12:F13 D16:F17 N20">
      <formula1>ListeAgentMC</formula1>
    </dataValidation>
  </dataValidations>
  <printOptions horizontalCentered="1"/>
  <pageMargins left="0.31496062992125984" right="0.31496062992125984" top="0.47244094488188981" bottom="0.47244094488188981" header="0.31496062992125984" footer="0.31496062992125984"/>
  <pageSetup paperSize="9" scale="70" orientation="portrait" r:id="rId1"/>
  <headerFooter>
    <oddHeader>&amp;L&amp;"Times New Roman,Gras italique"&amp;12               Main Courante sslia</oddHeader>
    <oddFooter>&amp;C&amp;8&amp;K01+049Page &amp;P/&amp;N</oddFooter>
  </headerFooter>
  <drawing r:id="rId2"/>
  <legacyDrawing r:id="rId3"/>
  <controls>
    <mc:AlternateContent xmlns:mc="http://schemas.openxmlformats.org/markup-compatibility/2006">
      <mc:Choice Requires="x14">
        <control shapeId="30751" r:id="rId4" name="Cmd_Valider">
          <controlPr defaultSize="0" autoLine="0" autoPict="0" r:id="rId5">
            <anchor moveWithCells="1">
              <from>
                <xdr:col>9</xdr:col>
                <xdr:colOff>514350</xdr:colOff>
                <xdr:row>16</xdr:row>
                <xdr:rowOff>0</xdr:rowOff>
              </from>
              <to>
                <xdr:col>11</xdr:col>
                <xdr:colOff>85725</xdr:colOff>
                <xdr:row>17</xdr:row>
                <xdr:rowOff>152400</xdr:rowOff>
              </to>
            </anchor>
          </controlPr>
        </control>
      </mc:Choice>
      <mc:Fallback>
        <control shapeId="30751" r:id="rId4" name="Cmd_Valider"/>
      </mc:Fallback>
    </mc:AlternateContent>
    <mc:AlternateContent xmlns:mc="http://schemas.openxmlformats.org/markup-compatibility/2006">
      <mc:Choice Requires="x14">
        <control shapeId="30750" r:id="rId6" name="Cmd_Annuler">
          <controlPr defaultSize="0" autoLine="0" autoPict="0" r:id="rId7">
            <anchor moveWithCells="1">
              <from>
                <xdr:col>8</xdr:col>
                <xdr:colOff>266700</xdr:colOff>
                <xdr:row>16</xdr:row>
                <xdr:rowOff>0</xdr:rowOff>
              </from>
              <to>
                <xdr:col>9</xdr:col>
                <xdr:colOff>485775</xdr:colOff>
                <xdr:row>17</xdr:row>
                <xdr:rowOff>152400</xdr:rowOff>
              </to>
            </anchor>
          </controlPr>
        </control>
      </mc:Choice>
      <mc:Fallback>
        <control shapeId="30750" r:id="rId6" name="Cmd_Annuler"/>
      </mc:Fallback>
    </mc:AlternateContent>
    <mc:AlternateContent xmlns:mc="http://schemas.openxmlformats.org/markup-compatibility/2006">
      <mc:Choice Requires="x14">
        <control shapeId="30749" r:id="rId8" name="Cmd_NouvelEvenement">
          <controlPr defaultSize="0" autoLine="0" autoPict="0" r:id="rId9">
            <anchor moveWithCells="1">
              <from>
                <xdr:col>7</xdr:col>
                <xdr:colOff>19050</xdr:colOff>
                <xdr:row>16</xdr:row>
                <xdr:rowOff>0</xdr:rowOff>
              </from>
              <to>
                <xdr:col>8</xdr:col>
                <xdr:colOff>238125</xdr:colOff>
                <xdr:row>17</xdr:row>
                <xdr:rowOff>152400</xdr:rowOff>
              </to>
            </anchor>
          </controlPr>
        </control>
      </mc:Choice>
      <mc:Fallback>
        <control shapeId="30749" r:id="rId8" name="Cmd_NouvelEvenement"/>
      </mc:Fallback>
    </mc:AlternateContent>
    <mc:AlternateContent xmlns:mc="http://schemas.openxmlformats.org/markup-compatibility/2006">
      <mc:Choice Requires="x14">
        <control shapeId="30758" r:id="rId10" name="CommandButton1">
          <controlPr defaultSize="0" autoLine="0" r:id="rId11">
            <anchor moveWithCells="1">
              <from>
                <xdr:col>14</xdr:col>
                <xdr:colOff>304800</xdr:colOff>
                <xdr:row>0</xdr:row>
                <xdr:rowOff>47625</xdr:rowOff>
              </from>
              <to>
                <xdr:col>16</xdr:col>
                <xdr:colOff>47625</xdr:colOff>
                <xdr:row>2</xdr:row>
                <xdr:rowOff>76200</xdr:rowOff>
              </to>
            </anchor>
          </controlPr>
        </control>
      </mc:Choice>
      <mc:Fallback>
        <control shapeId="30758" r:id="rId10" name="CommandButton1"/>
      </mc:Fallback>
    </mc:AlternateContent>
    <mc:AlternateContent xmlns:mc="http://schemas.openxmlformats.org/markup-compatibility/2006">
      <mc:Choice Requires="x14">
        <control shapeId="30721" r:id="rId12" name="Check Box 1">
          <controlPr defaultSize="0" autoFill="0" autoLine="0" autoPict="0">
            <anchor moveWithCells="1">
              <from>
                <xdr:col>7</xdr:col>
                <xdr:colOff>619125</xdr:colOff>
                <xdr:row>3</xdr:row>
                <xdr:rowOff>9525</xdr:rowOff>
              </from>
              <to>
                <xdr:col>8</xdr:col>
                <xdr:colOff>542925</xdr:colOff>
                <xdr:row>3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22" r:id="rId13" name="Check Box 2">
          <controlPr defaultSize="0" autoFill="0" autoLine="0" autoPict="0">
            <anchor moveWithCells="1">
              <from>
                <xdr:col>7</xdr:col>
                <xdr:colOff>619125</xdr:colOff>
                <xdr:row>4</xdr:row>
                <xdr:rowOff>0</xdr:rowOff>
              </from>
              <to>
                <xdr:col>8</xdr:col>
                <xdr:colOff>514350</xdr:colOff>
                <xdr:row>4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23" r:id="rId14" name="Check Box 3">
          <controlPr defaultSize="0" autoFill="0" autoLine="0" autoPict="0" altText=" Dégradé">
            <anchor moveWithCells="1">
              <from>
                <xdr:col>7</xdr:col>
                <xdr:colOff>619125</xdr:colOff>
                <xdr:row>5</xdr:row>
                <xdr:rowOff>0</xdr:rowOff>
              </from>
              <to>
                <xdr:col>9</xdr:col>
                <xdr:colOff>9525</xdr:colOff>
                <xdr:row>5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26" r:id="rId15" name="Check Box 3">
          <controlPr defaultSize="0" autoFill="0" autoLine="0" autoPict="0">
            <anchor moveWithCells="1">
              <from>
                <xdr:col>15</xdr:col>
                <xdr:colOff>28575</xdr:colOff>
                <xdr:row>6</xdr:row>
                <xdr:rowOff>0</xdr:rowOff>
              </from>
              <to>
                <xdr:col>16</xdr:col>
                <xdr:colOff>66675</xdr:colOff>
                <xdr:row>6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28" r:id="rId16" name="Check Box 3">
          <controlPr defaultSize="0" autoFill="0" autoLine="0" autoPict="0">
            <anchor moveWithCells="1">
              <from>
                <xdr:col>15</xdr:col>
                <xdr:colOff>28575</xdr:colOff>
                <xdr:row>7</xdr:row>
                <xdr:rowOff>0</xdr:rowOff>
              </from>
              <to>
                <xdr:col>16</xdr:col>
                <xdr:colOff>66675</xdr:colOff>
                <xdr:row>7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0" r:id="rId17" name="Check Box 3">
          <controlPr defaultSize="0" autoFill="0" autoLine="0" autoPict="0">
            <anchor moveWithCells="1">
              <from>
                <xdr:col>15</xdr:col>
                <xdr:colOff>28575</xdr:colOff>
                <xdr:row>8</xdr:row>
                <xdr:rowOff>0</xdr:rowOff>
              </from>
              <to>
                <xdr:col>16</xdr:col>
                <xdr:colOff>66675</xdr:colOff>
                <xdr:row>8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2" r:id="rId18" name="Check Box 3">
          <controlPr defaultSize="0" autoFill="0" autoLine="0" autoPict="0">
            <anchor moveWithCells="1">
              <from>
                <xdr:col>15</xdr:col>
                <xdr:colOff>28575</xdr:colOff>
                <xdr:row>9</xdr:row>
                <xdr:rowOff>0</xdr:rowOff>
              </from>
              <to>
                <xdr:col>16</xdr:col>
                <xdr:colOff>66675</xdr:colOff>
                <xdr:row>9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4" r:id="rId19" name="Check Box 3">
          <controlPr defaultSize="0" autoFill="0" autoLine="0" autoPict="0">
            <anchor moveWithCells="1">
              <from>
                <xdr:col>15</xdr:col>
                <xdr:colOff>28575</xdr:colOff>
                <xdr:row>10</xdr:row>
                <xdr:rowOff>0</xdr:rowOff>
              </from>
              <to>
                <xdr:col>16</xdr:col>
                <xdr:colOff>66675</xdr:colOff>
                <xdr:row>10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6" r:id="rId20" name="Check Box 3">
          <controlPr defaultSize="0" autoFill="0" autoLine="0" autoPict="0">
            <anchor moveWithCells="1">
              <from>
                <xdr:col>15</xdr:col>
                <xdr:colOff>28575</xdr:colOff>
                <xdr:row>11</xdr:row>
                <xdr:rowOff>0</xdr:rowOff>
              </from>
              <to>
                <xdr:col>16</xdr:col>
                <xdr:colOff>66675</xdr:colOff>
                <xdr:row>11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8" r:id="rId21" name="Check Box 3">
          <controlPr defaultSize="0" autoFill="0" autoLine="0" autoPict="0">
            <anchor moveWithCells="1">
              <from>
                <xdr:col>15</xdr:col>
                <xdr:colOff>28575</xdr:colOff>
                <xdr:row>12</xdr:row>
                <xdr:rowOff>0</xdr:rowOff>
              </from>
              <to>
                <xdr:col>16</xdr:col>
                <xdr:colOff>66675</xdr:colOff>
                <xdr:row>12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0" r:id="rId22" name="Check Box 3">
          <controlPr defaultSize="0" autoFill="0" autoLine="0" autoPict="0">
            <anchor moveWithCells="1">
              <from>
                <xdr:col>15</xdr:col>
                <xdr:colOff>28575</xdr:colOff>
                <xdr:row>13</xdr:row>
                <xdr:rowOff>0</xdr:rowOff>
              </from>
              <to>
                <xdr:col>16</xdr:col>
                <xdr:colOff>66675</xdr:colOff>
                <xdr:row>13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2" r:id="rId23" name="Check Box 3">
          <controlPr defaultSize="0" autoFill="0" autoLine="0" autoPict="0">
            <anchor moveWithCells="1">
              <from>
                <xdr:col>15</xdr:col>
                <xdr:colOff>28575</xdr:colOff>
                <xdr:row>14</xdr:row>
                <xdr:rowOff>0</xdr:rowOff>
              </from>
              <to>
                <xdr:col>16</xdr:col>
                <xdr:colOff>66675</xdr:colOff>
                <xdr:row>14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4" r:id="rId24" name="Check Box 3">
          <controlPr defaultSize="0" autoFill="0" autoLine="0" autoPict="0">
            <anchor moveWithCells="1">
              <from>
                <xdr:col>15</xdr:col>
                <xdr:colOff>28575</xdr:colOff>
                <xdr:row>15</xdr:row>
                <xdr:rowOff>0</xdr:rowOff>
              </from>
              <to>
                <xdr:col>16</xdr:col>
                <xdr:colOff>66675</xdr:colOff>
                <xdr:row>15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5" r:id="rId25" name="Check Box 3">
          <controlPr defaultSize="0" autoFill="0" autoLine="0" autoPict="0">
            <anchor moveWithCells="1">
              <from>
                <xdr:col>15</xdr:col>
                <xdr:colOff>28575</xdr:colOff>
                <xdr:row>16</xdr:row>
                <xdr:rowOff>0</xdr:rowOff>
              </from>
              <to>
                <xdr:col>16</xdr:col>
                <xdr:colOff>66675</xdr:colOff>
                <xdr:row>16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6" r:id="rId26" name="Check Box 3">
          <controlPr defaultSize="0" autoFill="0" autoLine="0" autoPict="0">
            <anchor moveWithCells="1">
              <from>
                <xdr:col>15</xdr:col>
                <xdr:colOff>28575</xdr:colOff>
                <xdr:row>17</xdr:row>
                <xdr:rowOff>0</xdr:rowOff>
              </from>
              <to>
                <xdr:col>16</xdr:col>
                <xdr:colOff>66675</xdr:colOff>
                <xdr:row>17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66" r:id="rId27" name="Option Button 46">
          <controlPr defaultSize="0" autoFill="0" autoLine="0" autoPict="0">
            <anchor moveWithCells="1">
              <from>
                <xdr:col>7</xdr:col>
                <xdr:colOff>19050</xdr:colOff>
                <xdr:row>14</xdr:row>
                <xdr:rowOff>133350</xdr:rowOff>
              </from>
              <to>
                <xdr:col>8</xdr:col>
                <xdr:colOff>19050</xdr:colOff>
                <xdr:row>15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67" r:id="rId28" name="Option Button 47">
          <controlPr defaultSize="0" autoFill="0" autoLine="0" autoPict="0">
            <anchor moveWithCells="1">
              <from>
                <xdr:col>9</xdr:col>
                <xdr:colOff>66675</xdr:colOff>
                <xdr:row>14</xdr:row>
                <xdr:rowOff>133350</xdr:rowOff>
              </from>
              <to>
                <xdr:col>10</xdr:col>
                <xdr:colOff>66675</xdr:colOff>
                <xdr:row>15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68" r:id="rId29" name="Option Button 48">
          <controlPr defaultSize="0" autoFill="0" autoLine="0" autoPict="0">
            <anchor moveWithCells="1">
              <from>
                <xdr:col>8</xdr:col>
                <xdr:colOff>38100</xdr:colOff>
                <xdr:row>14</xdr:row>
                <xdr:rowOff>133350</xdr:rowOff>
              </from>
              <to>
                <xdr:col>9</xdr:col>
                <xdr:colOff>38100</xdr:colOff>
                <xdr:row>15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69" r:id="rId30" name="Option Button 49">
          <controlPr defaultSize="0" autoFill="0" autoLine="0" autoPict="0">
            <anchor moveWithCells="1">
              <from>
                <xdr:col>10</xdr:col>
                <xdr:colOff>85725</xdr:colOff>
                <xdr:row>14</xdr:row>
                <xdr:rowOff>133350</xdr:rowOff>
              </from>
              <to>
                <xdr:col>11</xdr:col>
                <xdr:colOff>85725</xdr:colOff>
                <xdr:row>15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70" r:id="rId31" name="Option Button 50">
          <controlPr defaultSize="0" autoFill="0" autoLine="0" autoPict="0">
            <anchor moveWithCells="1">
              <from>
                <xdr:col>9</xdr:col>
                <xdr:colOff>247650</xdr:colOff>
                <xdr:row>12</xdr:row>
                <xdr:rowOff>142875</xdr:rowOff>
              </from>
              <to>
                <xdr:col>10</xdr:col>
                <xdr:colOff>600075</xdr:colOff>
                <xdr:row>14</xdr:row>
                <xdr:rowOff>28575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Agent</vt:lpstr>
      <vt:lpstr>Quotidien</vt:lpstr>
      <vt:lpstr>Programme vol</vt:lpstr>
      <vt:lpstr>Consigne</vt:lpstr>
      <vt:lpstr>MC Vierge</vt:lpstr>
      <vt:lpstr>Dif_Tache</vt:lpstr>
      <vt:lpstr>Liste_Agent</vt:lpstr>
      <vt:lpstr>ListeAgentMC</vt:lpstr>
      <vt:lpstr>Programme_Vol</vt:lpstr>
      <vt:lpstr>Tache_jr</vt:lpstr>
      <vt:lpstr>Vol_jour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Maurice</cp:lastModifiedBy>
  <cp:lastPrinted>2018-07-25T10:12:07Z</cp:lastPrinted>
  <dcterms:created xsi:type="dcterms:W3CDTF">2016-01-31T09:49:50Z</dcterms:created>
  <dcterms:modified xsi:type="dcterms:W3CDTF">2018-07-31T18:38:11Z</dcterms:modified>
</cp:coreProperties>
</file>