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240" yWindow="60" windowWidth="21180" windowHeight="10110" tabRatio="734" activeTab="3"/>
  </bookViews>
  <sheets>
    <sheet name="Agent" sheetId="1" r:id="rId1"/>
    <sheet name="Quotidien" sheetId="2" r:id="rId2"/>
    <sheet name="Consigne" sheetId="4" r:id="rId3"/>
    <sheet name="MC Vierge" sheetId="3" r:id="rId4"/>
  </sheets>
  <functionGroups builtInGroupCount="17"/>
  <externalReferences>
    <externalReference r:id="rId5"/>
  </externalReferences>
  <definedNames>
    <definedName name="Dif_Tache">Quotidien!$A$3:$I$14</definedName>
    <definedName name="Liste_Agent">Tb_BD_Agent[Agent]</definedName>
    <definedName name="ListeAgentMC">Tb_BD_Agent[Agent]</definedName>
    <definedName name="Tache_jour">[1]Mois!$A$4:$B$16</definedName>
    <definedName name="Tache_jr">Quotidien!$M$3:$N$14</definedName>
  </definedNames>
  <calcPr calcId="145621"/>
</workbook>
</file>

<file path=xl/calcChain.xml><?xml version="1.0" encoding="utf-8"?>
<calcChain xmlns="http://schemas.openxmlformats.org/spreadsheetml/2006/main">
  <c r="P18" i="3" l="1"/>
  <c r="P17" i="3"/>
  <c r="P16" i="3"/>
  <c r="P15" i="3"/>
  <c r="P14" i="3"/>
  <c r="P13" i="3"/>
  <c r="P12" i="3"/>
  <c r="P11" i="3"/>
  <c r="P10" i="3"/>
  <c r="P9" i="3"/>
  <c r="P8" i="3"/>
  <c r="P7" i="3"/>
  <c r="F1" i="1" l="1"/>
  <c r="N2" i="2" l="1"/>
  <c r="N18" i="3" l="1"/>
  <c r="N9" i="3"/>
  <c r="N10" i="3"/>
  <c r="N11" i="3"/>
  <c r="N12" i="3"/>
  <c r="N13" i="3"/>
  <c r="N14" i="3"/>
  <c r="N15" i="3"/>
  <c r="N16" i="3"/>
  <c r="N17" i="3"/>
  <c r="N8" i="3"/>
  <c r="N7" i="3"/>
  <c r="M8" i="2"/>
  <c r="M9" i="2"/>
  <c r="M10" i="2"/>
  <c r="M11" i="2"/>
  <c r="M12" i="2"/>
  <c r="M13" i="2"/>
  <c r="M14" i="2"/>
  <c r="M3" i="2"/>
  <c r="M4" i="2"/>
  <c r="M5" i="2"/>
  <c r="M6" i="2"/>
  <c r="M7" i="2"/>
  <c r="Q18" i="3" l="1"/>
  <c r="N13" i="2"/>
  <c r="N14" i="2"/>
  <c r="N10" i="2"/>
  <c r="N12" i="2"/>
  <c r="N8" i="2"/>
  <c r="N9" i="2"/>
  <c r="N6" i="2"/>
  <c r="N7" i="2"/>
  <c r="N4" i="2"/>
  <c r="N5" i="2"/>
  <c r="N11" i="2"/>
  <c r="N3" i="2"/>
  <c r="Q7" i="3" s="1"/>
  <c r="Q10" i="3" l="1"/>
  <c r="Q11" i="3"/>
  <c r="Q13" i="3"/>
  <c r="Q16" i="3"/>
  <c r="Q17" i="3"/>
  <c r="Q12" i="3"/>
  <c r="Q9" i="3"/>
  <c r="Q15" i="3"/>
  <c r="Q14" i="3"/>
  <c r="Q8" i="3"/>
  <c r="I4" i="3"/>
</calcChain>
</file>

<file path=xl/sharedStrings.xml><?xml version="1.0" encoding="utf-8"?>
<sst xmlns="http://schemas.openxmlformats.org/spreadsheetml/2006/main" count="198" uniqueCount="139">
  <si>
    <t>DATE :</t>
  </si>
  <si>
    <t>Ouverture</t>
  </si>
  <si>
    <t>Chef de manœuvre</t>
  </si>
  <si>
    <t>Fermeture</t>
  </si>
  <si>
    <t>Equipe de Garde</t>
  </si>
  <si>
    <t xml:space="preserve">SECU 2 </t>
  </si>
  <si>
    <t xml:space="preserve">SECU 3 </t>
  </si>
  <si>
    <t>Conducteur </t>
  </si>
  <si>
    <t>Agent SPPA</t>
  </si>
  <si>
    <t>Opérateur</t>
  </si>
  <si>
    <t>Début</t>
  </si>
  <si>
    <t>Evénement</t>
  </si>
  <si>
    <t>Fin</t>
  </si>
  <si>
    <t>Agent</t>
  </si>
  <si>
    <t>AUDIE Anthony</t>
  </si>
  <si>
    <t>DISTEFANO Alexis</t>
  </si>
  <si>
    <t>Nom</t>
  </si>
  <si>
    <t>Prénom</t>
  </si>
  <si>
    <t>Niveau</t>
  </si>
  <si>
    <t>Casque CM</t>
  </si>
  <si>
    <t>VPA / SPPA</t>
  </si>
  <si>
    <t>C.M :</t>
  </si>
  <si>
    <t>FERRARA Julien</t>
  </si>
  <si>
    <t>LEROY France</t>
  </si>
  <si>
    <t>NAVARRO Christophe</t>
  </si>
  <si>
    <t>SCHWEITZER Jean-Michel</t>
  </si>
  <si>
    <t>Consigne du jour :</t>
  </si>
  <si>
    <t>Consigne</t>
  </si>
  <si>
    <t>Editeur</t>
  </si>
  <si>
    <t>Inscrit le</t>
  </si>
  <si>
    <t>Pour essai de validation</t>
  </si>
  <si>
    <t>LEROY FRANCE</t>
  </si>
  <si>
    <t>10/01/2018</t>
  </si>
  <si>
    <t>Essai consigne numéro 2</t>
  </si>
  <si>
    <t>kjccksjcsdlcsdncks</t>
  </si>
  <si>
    <t>Essai calendrier après validation</t>
  </si>
  <si>
    <t>19/01/2018</t>
  </si>
  <si>
    <t>Toujours pour essai et ça à l'air de fonctionner</t>
  </si>
  <si>
    <t>18/01/2018</t>
  </si>
  <si>
    <t>jhdcbicudcdicdpcoknb   uhcdpsihfoih</t>
  </si>
  <si>
    <t>L'essai à l'air concluent</t>
  </si>
  <si>
    <t>zadzdcdscsdsvsvdsfvdfsvsdfvdfv</t>
  </si>
  <si>
    <t>kljbhvgcfdxxcfgvhbn</t>
  </si>
  <si>
    <t>Niveau de sécurité</t>
  </si>
  <si>
    <t>Tâches à effectuer</t>
  </si>
  <si>
    <t>Entretien individuel pour les agents G, H R et A</t>
  </si>
  <si>
    <t>Aujourd'hui c'est l'anniversaire de l'agent A qui fête ses 20 années de jeunesse.</t>
  </si>
  <si>
    <t>Arriver d'un gros gâteau</t>
  </si>
  <si>
    <t>Modifier le</t>
  </si>
  <si>
    <t>Finaliser le</t>
  </si>
  <si>
    <t>Tâches du jour</t>
  </si>
  <si>
    <t>Lun</t>
  </si>
  <si>
    <t>Mar</t>
  </si>
  <si>
    <t>Mer</t>
  </si>
  <si>
    <t>Jeu</t>
  </si>
  <si>
    <t>Ven</t>
  </si>
  <si>
    <t>Sam</t>
  </si>
  <si>
    <t>Dim</t>
  </si>
  <si>
    <t>x</t>
  </si>
  <si>
    <t>TACHES JOURNALIERES</t>
  </si>
  <si>
    <t>Sport</t>
  </si>
  <si>
    <t>Manœuvre</t>
  </si>
  <si>
    <t>Notam</t>
  </si>
  <si>
    <t>Mousse</t>
  </si>
  <si>
    <t>Sirêne</t>
  </si>
  <si>
    <t>Portails</t>
  </si>
  <si>
    <t>X</t>
  </si>
  <si>
    <t>Vérification engins</t>
  </si>
  <si>
    <t>Sacs secours</t>
  </si>
  <si>
    <t>Vérification hebdo</t>
  </si>
  <si>
    <t>Nouvel évènement</t>
  </si>
  <si>
    <t>Nettoyage véh/locaux</t>
  </si>
  <si>
    <t>AGENT Bravo</t>
  </si>
  <si>
    <t>AGENT Charlie</t>
  </si>
  <si>
    <t>AGENT Delta</t>
  </si>
  <si>
    <t>AGENT Foxtrot</t>
  </si>
  <si>
    <t>Documents</t>
  </si>
  <si>
    <t>Date début aperçue</t>
  </si>
  <si>
    <t>Date fin aperçue</t>
  </si>
  <si>
    <t>Essai de message pour consigne durant 3 jours d'affichage.</t>
  </si>
  <si>
    <t>15/01/2018</t>
  </si>
  <si>
    <t>C'est le 1er jour de la semaine.</t>
  </si>
  <si>
    <t>2 agents en recyclage C2FPA.</t>
  </si>
  <si>
    <t>Niv 7</t>
  </si>
  <si>
    <t>Prise de service, Agent Charlie, Agent Hotel, Agent Idian, Agent Bravo, Agent Foxtrot</t>
  </si>
  <si>
    <t>Appel de la piste (Luc) pour départ de feu dans le Carcassonne, fumée déjà importante.</t>
  </si>
  <si>
    <t>Vérification des engins et matériels sslia et ppa.</t>
  </si>
  <si>
    <t>Chef de manœuvre à l'ensemble des véhicule sslia, Vous vous rendez au bâtiment Carcassonne pour départ de feu, fumée importante, je me rend sur les lieux.</t>
  </si>
  <si>
    <t>France</t>
  </si>
  <si>
    <t>Julien</t>
  </si>
  <si>
    <t>Jean-Sébastien</t>
  </si>
  <si>
    <t>Jean-Michel</t>
  </si>
  <si>
    <t>SANTOS Jean-François</t>
  </si>
  <si>
    <t>Jean-François</t>
  </si>
  <si>
    <t>Alexis</t>
  </si>
  <si>
    <t>Christophe</t>
  </si>
  <si>
    <t>BÉNAZET Jean-René</t>
  </si>
  <si>
    <t>Jean-René</t>
  </si>
  <si>
    <t>ZARAGOZA Didier</t>
  </si>
  <si>
    <t>Didier</t>
  </si>
  <si>
    <t>Anthony</t>
  </si>
  <si>
    <t>Seul la partie en vert à gauche peuvent être renseigné ou modifié.</t>
  </si>
  <si>
    <t>Renseigner le tableau à gauche avec des X</t>
  </si>
  <si>
    <t>Il est interdit de modifier à droite !!</t>
  </si>
  <si>
    <t>LEROY Christel</t>
  </si>
  <si>
    <t>22/01/2018</t>
  </si>
  <si>
    <t>24/01/2018</t>
  </si>
  <si>
    <t>Message de consigne pour essai</t>
  </si>
  <si>
    <t>26/01/2018</t>
  </si>
  <si>
    <t>Il fait nuit les oiseaux se couchent.</t>
  </si>
  <si>
    <t>27/01/2018</t>
  </si>
  <si>
    <t>Effectuer essai annuel des véhicules.</t>
  </si>
  <si>
    <t>28/01/2018</t>
  </si>
  <si>
    <t>Pas de formation appareil en panne.</t>
  </si>
  <si>
    <t>07/02/2018</t>
  </si>
  <si>
    <t>Prolongation jusqu'au départ de l'avion pour LEROY F et AFONSO J</t>
  </si>
  <si>
    <t>Protails</t>
  </si>
  <si>
    <t>ALPHA Julien</t>
  </si>
  <si>
    <t>ALPHA</t>
  </si>
  <si>
    <t>ALPHA ALPHA Anthony</t>
  </si>
  <si>
    <t>ALPHA ALPHA</t>
  </si>
  <si>
    <t>BRAVO Jean-René</t>
  </si>
  <si>
    <t>BRAVO</t>
  </si>
  <si>
    <t>DELTA Alexis</t>
  </si>
  <si>
    <t>DELTA</t>
  </si>
  <si>
    <t>FOXTROT Julien</t>
  </si>
  <si>
    <t>FOXTROT</t>
  </si>
  <si>
    <t>LIMA France</t>
  </si>
  <si>
    <t>LIMA</t>
  </si>
  <si>
    <t>LIMA LIMA Jean-Sébastien</t>
  </si>
  <si>
    <t>LIMA LIMA</t>
  </si>
  <si>
    <t>NOVEMBER Christophe</t>
  </si>
  <si>
    <t>NOVEMBER</t>
  </si>
  <si>
    <t>SIERRA Jean-François</t>
  </si>
  <si>
    <t>SIERRA</t>
  </si>
  <si>
    <t>SIERRA SIERRA Jean-Michel</t>
  </si>
  <si>
    <t>SIERRA SIERRA</t>
  </si>
  <si>
    <t>ZOULOU Didier</t>
  </si>
  <si>
    <t>ZOULOU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</si>
</sst>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General;;"/>
  </numFmts>
  <fonts count="26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8"/>
      <color theme="4" tint="0.59999389629810485"/>
      <name val="Calibri"/>
      <family val="2"/>
      <scheme val="minor"/>
    </font>
    <font>
      <i/>
      <sz val="10"/>
      <color theme="1" tint="0.249977111117893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FF00"/>
      <name val="Calibri"/>
      <family val="2"/>
      <scheme val="minor"/>
    </font>
    <font>
      <b/>
      <sz val="2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/>
    </xf>
    <xf numFmtId="0" fontId="7" fillId="2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vertical="center"/>
    </xf>
    <xf numFmtId="20" fontId="5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22" fontId="0" fillId="0" borderId="0" xfId="0" applyNumberFormat="1" applyAlignment="1">
      <alignment horizontal="center" vertical="center"/>
    </xf>
    <xf numFmtId="0" fontId="7" fillId="2" borderId="10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0" fillId="8" borderId="6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15" borderId="0" xfId="0" applyFill="1" applyBorder="1" applyAlignment="1">
      <alignment horizontal="left" vertical="center"/>
    </xf>
    <xf numFmtId="0" fontId="0" fillId="16" borderId="0" xfId="0" applyFill="1" applyBorder="1" applyAlignment="1">
      <alignment horizontal="left" vertical="center"/>
    </xf>
    <xf numFmtId="14" fontId="1" fillId="0" borderId="0" xfId="0" applyNumberFormat="1" applyFont="1" applyAlignment="1">
      <alignment vertical="center"/>
    </xf>
    <xf numFmtId="0" fontId="7" fillId="18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14" fillId="17" borderId="27" xfId="0" applyFont="1" applyFill="1" applyBorder="1" applyAlignment="1">
      <alignment horizontal="left" vertical="center"/>
    </xf>
    <xf numFmtId="0" fontId="0" fillId="0" borderId="28" xfId="0" applyFill="1" applyBorder="1" applyAlignment="1">
      <alignment horizontal="center" vertical="center"/>
    </xf>
    <xf numFmtId="0" fontId="14" fillId="17" borderId="29" xfId="0" applyFont="1" applyFill="1" applyBorder="1" applyAlignment="1">
      <alignment horizontal="left" vertical="center"/>
    </xf>
    <xf numFmtId="0" fontId="0" fillId="0" borderId="30" xfId="0" applyFill="1" applyBorder="1" applyAlignment="1">
      <alignment horizontal="center" vertical="center"/>
    </xf>
    <xf numFmtId="0" fontId="14" fillId="17" borderId="31" xfId="0" applyFont="1" applyFill="1" applyBorder="1" applyAlignment="1">
      <alignment horizontal="left" vertical="center"/>
    </xf>
    <xf numFmtId="0" fontId="0" fillId="0" borderId="32" xfId="0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vertical="center"/>
    </xf>
    <xf numFmtId="0" fontId="0" fillId="9" borderId="10" xfId="0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166" fontId="15" fillId="2" borderId="35" xfId="0" applyNumberFormat="1" applyFont="1" applyFill="1" applyBorder="1" applyAlignment="1">
      <alignment horizontal="center" vertical="center"/>
    </xf>
    <xf numFmtId="166" fontId="15" fillId="2" borderId="11" xfId="0" applyNumberFormat="1" applyFont="1" applyFill="1" applyBorder="1" applyAlignment="1">
      <alignment horizontal="center" vertical="center"/>
    </xf>
    <xf numFmtId="14" fontId="11" fillId="2" borderId="10" xfId="0" applyNumberFormat="1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18" borderId="40" xfId="0" applyFont="1" applyFill="1" applyBorder="1" applyAlignment="1">
      <alignment vertical="center"/>
    </xf>
    <xf numFmtId="20" fontId="6" fillId="3" borderId="41" xfId="0" applyNumberFormat="1" applyFont="1" applyFill="1" applyBorder="1" applyAlignment="1">
      <alignment horizontal="center" vertical="center"/>
    </xf>
    <xf numFmtId="0" fontId="5" fillId="18" borderId="41" xfId="0" applyFont="1" applyFill="1" applyBorder="1" applyAlignment="1">
      <alignment vertical="center"/>
    </xf>
    <xf numFmtId="20" fontId="6" fillId="3" borderId="42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166" fontId="17" fillId="2" borderId="34" xfId="0" applyNumberFormat="1" applyFont="1" applyFill="1" applyBorder="1" applyAlignment="1">
      <alignment horizontal="right" vertical="center" indent="1"/>
    </xf>
    <xf numFmtId="166" fontId="17" fillId="2" borderId="6" xfId="0" applyNumberFormat="1" applyFont="1" applyFill="1" applyBorder="1" applyAlignment="1">
      <alignment horizontal="right" vertical="center" indent="1"/>
    </xf>
    <xf numFmtId="166" fontId="17" fillId="2" borderId="10" xfId="0" applyNumberFormat="1" applyFont="1" applyFill="1" applyBorder="1" applyAlignment="1">
      <alignment horizontal="right" vertical="center" indent="1"/>
    </xf>
    <xf numFmtId="0" fontId="2" fillId="2" borderId="2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18" borderId="13" xfId="0" applyFont="1" applyFill="1" applyBorder="1" applyAlignment="1">
      <alignment horizontal="centerContinuous" vertical="center"/>
    </xf>
    <xf numFmtId="0" fontId="2" fillId="18" borderId="14" xfId="0" applyFont="1" applyFill="1" applyBorder="1" applyAlignment="1">
      <alignment horizontal="centerContinuous" vertical="center"/>
    </xf>
    <xf numFmtId="0" fontId="8" fillId="18" borderId="13" xfId="0" applyFont="1" applyFill="1" applyBorder="1" applyAlignment="1">
      <alignment horizontal="centerContinuous" vertical="center"/>
    </xf>
    <xf numFmtId="0" fontId="7" fillId="18" borderId="12" xfId="0" applyFont="1" applyFill="1" applyBorder="1" applyAlignment="1">
      <alignment horizontal="centerContinuous" vertical="center"/>
    </xf>
    <xf numFmtId="0" fontId="8" fillId="3" borderId="5" xfId="0" applyFont="1" applyFill="1" applyBorder="1" applyAlignment="1">
      <alignment horizontal="centerContinuous" vertical="top"/>
    </xf>
    <xf numFmtId="0" fontId="8" fillId="3" borderId="6" xfId="0" applyFont="1" applyFill="1" applyBorder="1" applyAlignment="1">
      <alignment horizontal="centerContinuous" vertical="top"/>
    </xf>
    <xf numFmtId="0" fontId="8" fillId="3" borderId="7" xfId="0" applyFont="1" applyFill="1" applyBorder="1" applyAlignment="1">
      <alignment horizontal="centerContinuous" vertical="top"/>
    </xf>
    <xf numFmtId="0" fontId="2" fillId="3" borderId="16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7" fillId="18" borderId="12" xfId="0" applyFont="1" applyFill="1" applyBorder="1" applyAlignment="1">
      <alignment horizontal="centerContinuous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Continuous" vertical="center"/>
    </xf>
    <xf numFmtId="0" fontId="7" fillId="2" borderId="13" xfId="0" applyFont="1" applyFill="1" applyBorder="1" applyAlignment="1">
      <alignment horizontal="centerContinuous" vertical="center"/>
    </xf>
    <xf numFmtId="0" fontId="7" fillId="2" borderId="14" xfId="0" applyFont="1" applyFill="1" applyBorder="1" applyAlignment="1">
      <alignment horizontal="centerContinuous" vertical="center"/>
    </xf>
    <xf numFmtId="0" fontId="18" fillId="0" borderId="0" xfId="0" applyFont="1" applyAlignment="1">
      <alignment vertical="center"/>
    </xf>
    <xf numFmtId="20" fontId="2" fillId="19" borderId="40" xfId="0" applyNumberFormat="1" applyFont="1" applyFill="1" applyBorder="1" applyAlignment="1">
      <alignment horizontal="center" vertical="center"/>
    </xf>
    <xf numFmtId="20" fontId="2" fillId="19" borderId="43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9" fillId="4" borderId="0" xfId="0" applyFont="1" applyFill="1" applyAlignment="1">
      <alignment horizontal="center" vertical="center" wrapText="1"/>
    </xf>
    <xf numFmtId="20" fontId="5" fillId="0" borderId="18" xfId="0" applyNumberFormat="1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vertical="top"/>
    </xf>
    <xf numFmtId="0" fontId="8" fillId="18" borderId="13" xfId="0" applyFont="1" applyFill="1" applyBorder="1" applyAlignment="1">
      <alignment vertical="center"/>
    </xf>
    <xf numFmtId="0" fontId="8" fillId="18" borderId="14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2" fillId="20" borderId="0" xfId="0" applyFont="1" applyFill="1" applyAlignment="1">
      <alignment vertical="center"/>
    </xf>
    <xf numFmtId="0" fontId="23" fillId="20" borderId="0" xfId="0" applyFont="1" applyFill="1" applyAlignment="1">
      <alignment vertical="center"/>
    </xf>
    <xf numFmtId="0" fontId="1" fillId="0" borderId="0" xfId="0" applyFont="1" applyAlignment="1">
      <alignment vertical="top" wrapText="1"/>
    </xf>
    <xf numFmtId="0" fontId="13" fillId="24" borderId="0" xfId="0" applyFont="1" applyFill="1" applyAlignment="1">
      <alignment horizontal="center" vertical="center"/>
    </xf>
    <xf numFmtId="0" fontId="25" fillId="0" borderId="0" xfId="0" applyFont="1" applyAlignment="1">
      <alignment horizontal="left" vertical="center" indent="4"/>
    </xf>
    <xf numFmtId="0" fontId="0" fillId="22" borderId="5" xfId="0" applyFill="1" applyBorder="1" applyAlignment="1" applyProtection="1">
      <alignment horizontal="left" vertical="center"/>
      <protection locked="0"/>
    </xf>
    <xf numFmtId="0" fontId="0" fillId="22" borderId="2" xfId="0" applyFill="1" applyBorder="1" applyAlignment="1" applyProtection="1">
      <alignment horizontal="left" vertical="center"/>
      <protection locked="0"/>
    </xf>
    <xf numFmtId="0" fontId="0" fillId="22" borderId="16" xfId="0" applyFill="1" applyBorder="1" applyAlignment="1" applyProtection="1">
      <alignment horizontal="left" vertical="center"/>
      <protection locked="0"/>
    </xf>
    <xf numFmtId="0" fontId="0" fillId="22" borderId="18" xfId="0" applyFill="1" applyBorder="1" applyAlignment="1" applyProtection="1">
      <alignment horizontal="center" vertical="center"/>
      <protection locked="0"/>
    </xf>
    <xf numFmtId="0" fontId="0" fillId="22" borderId="19" xfId="0" applyFill="1" applyBorder="1" applyAlignment="1" applyProtection="1">
      <alignment horizontal="center" vertical="center"/>
      <protection locked="0"/>
    </xf>
    <xf numFmtId="0" fontId="0" fillId="22" borderId="3" xfId="0" applyFill="1" applyBorder="1" applyAlignment="1" applyProtection="1">
      <alignment horizontal="center" vertical="center"/>
      <protection locked="0"/>
    </xf>
    <xf numFmtId="0" fontId="0" fillId="22" borderId="20" xfId="0" applyFill="1" applyBorder="1" applyAlignment="1" applyProtection="1">
      <alignment horizontal="center" vertical="center"/>
      <protection locked="0"/>
    </xf>
    <xf numFmtId="0" fontId="0" fillId="22" borderId="21" xfId="0" applyFill="1" applyBorder="1" applyAlignment="1" applyProtection="1">
      <alignment horizontal="center" vertical="center"/>
      <protection locked="0"/>
    </xf>
    <xf numFmtId="0" fontId="0" fillId="22" borderId="22" xfId="0" applyFill="1" applyBorder="1" applyAlignment="1" applyProtection="1">
      <alignment horizontal="center" vertical="center"/>
      <protection locked="0"/>
    </xf>
    <xf numFmtId="0" fontId="0" fillId="0" borderId="23" xfId="0" applyBorder="1"/>
    <xf numFmtId="0" fontId="20" fillId="22" borderId="0" xfId="0" applyFont="1" applyFill="1" applyAlignment="1">
      <alignment horizontal="left" vertical="center" wrapText="1"/>
    </xf>
    <xf numFmtId="0" fontId="6" fillId="23" borderId="0" xfId="0" applyFont="1" applyFill="1" applyAlignment="1">
      <alignment horizontal="left" vertical="center" wrapText="1"/>
    </xf>
    <xf numFmtId="0" fontId="24" fillId="21" borderId="0" xfId="0" applyFont="1" applyFill="1" applyAlignment="1">
      <alignment horizontal="center" vertical="center" wrapText="1"/>
    </xf>
    <xf numFmtId="0" fontId="20" fillId="0" borderId="48" xfId="0" applyFont="1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0" fillId="0" borderId="50" xfId="0" applyBorder="1" applyAlignment="1">
      <alignment vertical="center" wrapText="1"/>
    </xf>
    <xf numFmtId="0" fontId="5" fillId="0" borderId="48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45" xfId="0" applyFont="1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5" fillId="0" borderId="45" xfId="0" applyFont="1" applyBorder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5" fillId="0" borderId="47" xfId="0" applyFont="1" applyBorder="1" applyAlignment="1">
      <alignment horizontal="left" vertical="center"/>
    </xf>
    <xf numFmtId="0" fontId="5" fillId="0" borderId="48" xfId="0" applyFont="1" applyBorder="1" applyAlignment="1">
      <alignment vertical="center" wrapText="1"/>
    </xf>
    <xf numFmtId="164" fontId="19" fillId="3" borderId="12" xfId="0" applyNumberFormat="1" applyFont="1" applyFill="1" applyBorder="1" applyAlignment="1">
      <alignment horizontal="center" vertical="center" wrapText="1"/>
    </xf>
    <xf numFmtId="164" fontId="19" fillId="3" borderId="13" xfId="0" applyNumberFormat="1" applyFont="1" applyFill="1" applyBorder="1" applyAlignment="1">
      <alignment horizontal="center" vertical="center" wrapText="1"/>
    </xf>
    <xf numFmtId="164" fontId="19" fillId="3" borderId="1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/>
    </xf>
    <xf numFmtId="166" fontId="16" fillId="2" borderId="33" xfId="0" applyNumberFormat="1" applyFont="1" applyFill="1" applyBorder="1" applyAlignment="1">
      <alignment horizontal="left" vertical="center" indent="1"/>
    </xf>
    <xf numFmtId="166" fontId="16" fillId="2" borderId="34" xfId="0" applyNumberFormat="1" applyFont="1" applyFill="1" applyBorder="1" applyAlignment="1">
      <alignment horizontal="left" vertical="center" indent="1"/>
    </xf>
    <xf numFmtId="0" fontId="2" fillId="19" borderId="43" xfId="0" applyFont="1" applyFill="1" applyBorder="1" applyAlignment="1">
      <alignment horizontal="left" vertical="center" wrapText="1"/>
    </xf>
    <xf numFmtId="0" fontId="2" fillId="19" borderId="13" xfId="0" applyFont="1" applyFill="1" applyBorder="1" applyAlignment="1">
      <alignment horizontal="left" vertical="center" wrapText="1"/>
    </xf>
    <xf numFmtId="0" fontId="2" fillId="19" borderId="44" xfId="0" applyFont="1" applyFill="1" applyBorder="1" applyAlignment="1">
      <alignment horizontal="left" vertical="center" wrapText="1"/>
    </xf>
    <xf numFmtId="0" fontId="2" fillId="19" borderId="43" xfId="0" applyFont="1" applyFill="1" applyBorder="1" applyAlignment="1">
      <alignment horizontal="center" vertical="center"/>
    </xf>
    <xf numFmtId="0" fontId="2" fillId="19" borderId="13" xfId="0" applyFont="1" applyFill="1" applyBorder="1" applyAlignment="1">
      <alignment horizontal="center" vertical="center"/>
    </xf>
    <xf numFmtId="0" fontId="2" fillId="19" borderId="14" xfId="0" applyFont="1" applyFill="1" applyBorder="1" applyAlignment="1">
      <alignment horizontal="center" vertical="center"/>
    </xf>
    <xf numFmtId="0" fontId="6" fillId="18" borderId="4" xfId="0" applyFont="1" applyFill="1" applyBorder="1" applyAlignment="1">
      <alignment horizontal="center" vertical="center" wrapText="1"/>
    </xf>
    <xf numFmtId="0" fontId="6" fillId="18" borderId="8" xfId="0" applyFont="1" applyFill="1" applyBorder="1" applyAlignment="1">
      <alignment horizontal="center" vertical="center" wrapText="1"/>
    </xf>
    <xf numFmtId="0" fontId="6" fillId="18" borderId="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17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7" fillId="18" borderId="4" xfId="0" applyFont="1" applyFill="1" applyBorder="1" applyAlignment="1">
      <alignment horizontal="center" vertical="center" wrapText="1"/>
    </xf>
    <xf numFmtId="0" fontId="7" fillId="18" borderId="8" xfId="0" applyFont="1" applyFill="1" applyBorder="1" applyAlignment="1">
      <alignment horizontal="center" vertical="center" wrapText="1"/>
    </xf>
    <xf numFmtId="0" fontId="7" fillId="18" borderId="9" xfId="0" applyFont="1" applyFill="1" applyBorder="1" applyAlignment="1">
      <alignment horizontal="center" vertical="center" wrapText="1"/>
    </xf>
    <xf numFmtId="166" fontId="16" fillId="2" borderId="36" xfId="0" applyNumberFormat="1" applyFont="1" applyFill="1" applyBorder="1" applyAlignment="1">
      <alignment horizontal="left" vertical="center" indent="1"/>
    </xf>
    <xf numFmtId="166" fontId="16" fillId="2" borderId="37" xfId="0" applyNumberFormat="1" applyFont="1" applyFill="1" applyBorder="1" applyAlignment="1">
      <alignment horizontal="left" vertical="center" indent="1"/>
    </xf>
    <xf numFmtId="166" fontId="16" fillId="2" borderId="38" xfId="0" applyNumberFormat="1" applyFont="1" applyFill="1" applyBorder="1" applyAlignment="1">
      <alignment horizontal="left" vertical="center" indent="1"/>
    </xf>
    <xf numFmtId="166" fontId="16" fillId="2" borderId="39" xfId="0" applyNumberFormat="1" applyFont="1" applyFill="1" applyBorder="1" applyAlignment="1">
      <alignment horizontal="left" vertical="center" indent="1"/>
    </xf>
  </cellXfs>
  <cellStyles count="1">
    <cellStyle name="Normal" xfId="0" builtinId="0"/>
  </cellStyles>
  <dxfs count="6">
    <dxf>
      <font>
        <b/>
        <i/>
        <color auto="1"/>
      </font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B$19" lockText="1" noThreeD="1"/>
</file>

<file path=xl/ctrlProps/ctrlProp2.xml><?xml version="1.0" encoding="utf-8"?>
<formControlPr xmlns="http://schemas.microsoft.com/office/spreadsheetml/2009/9/main" objectType="CheckBox" fmlaLink="$C$19" lockText="1" noThreeD="1"/>
</file>

<file path=xl/ctrlProps/ctrlProp3.xml><?xml version="1.0" encoding="utf-8"?>
<formControlPr xmlns="http://schemas.microsoft.com/office/spreadsheetml/2009/9/main" objectType="CheckBox" fmlaLink="$D$19" lockText="1" noThreeD="1"/>
</file>

<file path=xl/ctrlProps/ctrlProp4.xml><?xml version="1.0" encoding="utf-8"?>
<formControlPr xmlns="http://schemas.microsoft.com/office/spreadsheetml/2009/9/main" objectType="CheckBox" checked="Checked" fmlaLink="$E$19" lockText="1" noThreeD="1"/>
</file>

<file path=xl/ctrlProps/ctrlProp5.xml><?xml version="1.0" encoding="utf-8"?>
<formControlPr xmlns="http://schemas.microsoft.com/office/spreadsheetml/2009/9/main" objectType="CheckBox" checked="Checked" fmlaLink="$F$19" lockText="1" noThreeD="1"/>
</file>

<file path=xl/ctrlProps/ctrlProp6.xml><?xml version="1.0" encoding="utf-8"?>
<formControlPr xmlns="http://schemas.microsoft.com/office/spreadsheetml/2009/9/main" objectType="CheckBox" checked="Checked" fmlaLink="$G$19" lockText="1" noThreeD="1"/>
</file>

<file path=xl/ctrlProps/ctrlProp7.xml><?xml version="1.0" encoding="utf-8"?>
<formControlPr xmlns="http://schemas.microsoft.com/office/spreadsheetml/2009/9/main" objectType="CheckBox" checked="Checked" fmlaLink="$H$19" lockText="1" noThreeD="1"/>
</file>

<file path=xl/ctrlProps/ctrlProp8.xml><?xml version="1.0" encoding="utf-8"?>
<formControlPr xmlns="http://schemas.microsoft.com/office/spreadsheetml/2009/9/main" objectType="CheckBox" checked="Checked" fmlaLink="$I$19" lockText="1" noThreeD="1"/>
</file>

<file path=xl/ctrlProps/ctrlProp9.xml><?xml version="1.0" encoding="utf-8"?>
<formControlPr xmlns="http://schemas.microsoft.com/office/spreadsheetml/2009/9/main" objectType="CheckBox" fmlaLink="$J$19" lockText="1" noThreeD="1"/>
</file>

<file path=xl/ctrlProps/ctrlProp10.xml><?xml version="1.0" encoding="utf-8"?>
<formControlPr xmlns="http://schemas.microsoft.com/office/spreadsheetml/2009/9/main" objectType="CheckBox" fmlaLink="$K$19" lockText="1" noThreeD="1"/>
</file>

<file path=xl/ctrlProps/ctrlProp11.xml><?xml version="1.0" encoding="utf-8"?>
<formControlPr xmlns="http://schemas.microsoft.com/office/spreadsheetml/2009/9/main" objectType="CheckBox" fmlaLink="$L$19" lockText="1" noThreeD="1"/>
</file>

<file path=xl/ctrlProps/ctrlProp12.xml><?xml version="1.0" encoding="utf-8"?>
<formControlPr xmlns="http://schemas.microsoft.com/office/spreadsheetml/2009/9/main" objectType="CheckBox" fmlaLink="$M$19" lockText="1" noThreeD="1"/>
</file>

<file path=xl/ctrlProps/ctrlProp13.xml><?xml version="1.0" encoding="utf-8"?>
<formControlPr xmlns="http://schemas.microsoft.com/office/spreadsheetml/2009/9/main" objectType="CheckBox" checked="Checked" fmlaLink="$N$19" lockText="1" noThreeD="1"/>
</file>

<file path=xl/ctrlProps/ctrlProp14.xml><?xml version="1.0" encoding="utf-8"?>
<formControlPr xmlns="http://schemas.microsoft.com/office/spreadsheetml/2009/9/main" objectType="CheckBox" fmlaLink="$O$19" lockText="1" noThreeD="1"/>
</file>

<file path=xl/ctrlProps/ctrlProp15.xml><?xml version="1.0" encoding="utf-8"?>
<formControlPr xmlns="http://schemas.microsoft.com/office/spreadsheetml/2009/9/main" objectType="CheckBox" fmlaLink="$P$19" lockText="1" noThreeD="1"/>
</file>

<file path=xl/ctrlProps/ctrlProp16.xml><?xml version="1.0" encoding="utf-8"?>
<formControlPr xmlns="http://schemas.microsoft.com/office/spreadsheetml/2009/9/main" objectType="CheckBox" fmlaLink="$K$1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Quotidien!A2"/><Relationship Id="rId1" Type="http://schemas.openxmlformats.org/officeDocument/2006/relationships/hyperlink" Target="#Agent!E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0</xdr:row>
      <xdr:rowOff>28575</xdr:rowOff>
    </xdr:from>
    <xdr:to>
      <xdr:col>10</xdr:col>
      <xdr:colOff>156075</xdr:colOff>
      <xdr:row>0</xdr:row>
      <xdr:rowOff>316575</xdr:rowOff>
    </xdr:to>
    <xdr:sp macro="" textlink="">
      <xdr:nvSpPr>
        <xdr:cNvPr id="2" name="Rectangle : coins arrondis 1">
          <a:hlinkClick xmlns:r="http://schemas.openxmlformats.org/officeDocument/2006/relationships" r:id="rId1" tooltip="Retour Main Courante"/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8458200" y="2857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533400</xdr:rowOff>
    </xdr:from>
    <xdr:to>
      <xdr:col>10</xdr:col>
      <xdr:colOff>1232400</xdr:colOff>
      <xdr:row>1</xdr:row>
      <xdr:rowOff>249900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4591050" y="533400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0</xdr:row>
          <xdr:rowOff>114300</xdr:rowOff>
        </xdr:from>
        <xdr:to>
          <xdr:col>10</xdr:col>
          <xdr:colOff>76200</xdr:colOff>
          <xdr:row>0</xdr:row>
          <xdr:rowOff>419100</xdr:rowOff>
        </xdr:to>
        <xdr:sp macro="" textlink="">
          <xdr:nvSpPr>
            <xdr:cNvPr id="32769" name="CommandButton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19050</xdr:rowOff>
        </xdr:from>
        <xdr:to>
          <xdr:col>3</xdr:col>
          <xdr:colOff>590550</xdr:colOff>
          <xdr:row>3</xdr:row>
          <xdr:rowOff>228600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Propre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3</xdr:row>
          <xdr:rowOff>19050</xdr:rowOff>
        </xdr:from>
        <xdr:to>
          <xdr:col>4</xdr:col>
          <xdr:colOff>438150</xdr:colOff>
          <xdr:row>3</xdr:row>
          <xdr:rowOff>228600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3</xdr:row>
          <xdr:rowOff>19050</xdr:rowOff>
        </xdr:from>
        <xdr:to>
          <xdr:col>6</xdr:col>
          <xdr:colOff>38100</xdr:colOff>
          <xdr:row>3</xdr:row>
          <xdr:rowOff>228600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Partie dégradée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6</xdr:row>
          <xdr:rowOff>19050</xdr:rowOff>
        </xdr:from>
        <xdr:to>
          <xdr:col>16</xdr:col>
          <xdr:colOff>66675</xdr:colOff>
          <xdr:row>7</xdr:row>
          <xdr:rowOff>0</xdr:rowOff>
        </xdr:to>
        <xdr:sp macro="" textlink="">
          <xdr:nvSpPr>
            <xdr:cNvPr id="30726" name="Check Box 3" hidden="1">
              <a:extLst>
                <a:ext uri="{63B3BB69-23CF-44E3-9099-C40C66FF867C}">
                  <a14:compatExt spid="_x0000_s30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7</xdr:row>
          <xdr:rowOff>19050</xdr:rowOff>
        </xdr:from>
        <xdr:to>
          <xdr:col>16</xdr:col>
          <xdr:colOff>66675</xdr:colOff>
          <xdr:row>8</xdr:row>
          <xdr:rowOff>0</xdr:rowOff>
        </xdr:to>
        <xdr:sp macro="" textlink="">
          <xdr:nvSpPr>
            <xdr:cNvPr id="30728" name="Check Box 3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8</xdr:row>
          <xdr:rowOff>19050</xdr:rowOff>
        </xdr:from>
        <xdr:to>
          <xdr:col>16</xdr:col>
          <xdr:colOff>66675</xdr:colOff>
          <xdr:row>9</xdr:row>
          <xdr:rowOff>0</xdr:rowOff>
        </xdr:to>
        <xdr:sp macro="" textlink="">
          <xdr:nvSpPr>
            <xdr:cNvPr id="30730" name="Check Box 3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9</xdr:row>
          <xdr:rowOff>19050</xdr:rowOff>
        </xdr:from>
        <xdr:to>
          <xdr:col>16</xdr:col>
          <xdr:colOff>66675</xdr:colOff>
          <xdr:row>10</xdr:row>
          <xdr:rowOff>0</xdr:rowOff>
        </xdr:to>
        <xdr:sp macro="" textlink="">
          <xdr:nvSpPr>
            <xdr:cNvPr id="30732" name="Check Box 3" hidden="1">
              <a:extLst>
                <a:ext uri="{63B3BB69-23CF-44E3-9099-C40C66FF867C}">
                  <a14:compatExt spid="_x0000_s30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10</xdr:row>
          <xdr:rowOff>19050</xdr:rowOff>
        </xdr:from>
        <xdr:to>
          <xdr:col>16</xdr:col>
          <xdr:colOff>66675</xdr:colOff>
          <xdr:row>11</xdr:row>
          <xdr:rowOff>0</xdr:rowOff>
        </xdr:to>
        <xdr:sp macro="" textlink="">
          <xdr:nvSpPr>
            <xdr:cNvPr id="30734" name="Check Box 3" hidden="1">
              <a:extLst>
                <a:ext uri="{63B3BB69-23CF-44E3-9099-C40C66FF867C}">
                  <a14:compatExt spid="_x0000_s30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11</xdr:row>
          <xdr:rowOff>19050</xdr:rowOff>
        </xdr:from>
        <xdr:to>
          <xdr:col>16</xdr:col>
          <xdr:colOff>66675</xdr:colOff>
          <xdr:row>12</xdr:row>
          <xdr:rowOff>0</xdr:rowOff>
        </xdr:to>
        <xdr:sp macro="" textlink="">
          <xdr:nvSpPr>
            <xdr:cNvPr id="30736" name="Check Box 3" hidden="1">
              <a:extLst>
                <a:ext uri="{63B3BB69-23CF-44E3-9099-C40C66FF867C}">
                  <a14:compatExt spid="_x0000_s30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12</xdr:row>
          <xdr:rowOff>19050</xdr:rowOff>
        </xdr:from>
        <xdr:to>
          <xdr:col>16</xdr:col>
          <xdr:colOff>66675</xdr:colOff>
          <xdr:row>13</xdr:row>
          <xdr:rowOff>0</xdr:rowOff>
        </xdr:to>
        <xdr:sp macro="" textlink="">
          <xdr:nvSpPr>
            <xdr:cNvPr id="30738" name="Check Box 3" hidden="1">
              <a:extLst>
                <a:ext uri="{63B3BB69-23CF-44E3-9099-C40C66FF867C}">
                  <a14:compatExt spid="_x0000_s30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13</xdr:row>
          <xdr:rowOff>19050</xdr:rowOff>
        </xdr:from>
        <xdr:to>
          <xdr:col>16</xdr:col>
          <xdr:colOff>66675</xdr:colOff>
          <xdr:row>14</xdr:row>
          <xdr:rowOff>0</xdr:rowOff>
        </xdr:to>
        <xdr:sp macro="" textlink="">
          <xdr:nvSpPr>
            <xdr:cNvPr id="30740" name="Check Box 3" hidden="1">
              <a:extLst>
                <a:ext uri="{63B3BB69-23CF-44E3-9099-C40C66FF867C}">
                  <a14:compatExt spid="_x0000_s30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14</xdr:row>
          <xdr:rowOff>19050</xdr:rowOff>
        </xdr:from>
        <xdr:to>
          <xdr:col>16</xdr:col>
          <xdr:colOff>66675</xdr:colOff>
          <xdr:row>15</xdr:row>
          <xdr:rowOff>0</xdr:rowOff>
        </xdr:to>
        <xdr:sp macro="" textlink="">
          <xdr:nvSpPr>
            <xdr:cNvPr id="30742" name="Check Box 3" hidden="1">
              <a:extLst>
                <a:ext uri="{63B3BB69-23CF-44E3-9099-C40C66FF867C}">
                  <a14:compatExt spid="_x0000_s30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15</xdr:row>
          <xdr:rowOff>19050</xdr:rowOff>
        </xdr:from>
        <xdr:to>
          <xdr:col>16</xdr:col>
          <xdr:colOff>66675</xdr:colOff>
          <xdr:row>16</xdr:row>
          <xdr:rowOff>0</xdr:rowOff>
        </xdr:to>
        <xdr:sp macro="" textlink="">
          <xdr:nvSpPr>
            <xdr:cNvPr id="30744" name="Check Box 3" hidden="1">
              <a:extLst>
                <a:ext uri="{63B3BB69-23CF-44E3-9099-C40C66FF867C}">
                  <a14:compatExt spid="_x0000_s30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16</xdr:row>
          <xdr:rowOff>19050</xdr:rowOff>
        </xdr:from>
        <xdr:to>
          <xdr:col>16</xdr:col>
          <xdr:colOff>66675</xdr:colOff>
          <xdr:row>17</xdr:row>
          <xdr:rowOff>0</xdr:rowOff>
        </xdr:to>
        <xdr:sp macro="" textlink="">
          <xdr:nvSpPr>
            <xdr:cNvPr id="30745" name="Check Box 3" hidden="1">
              <a:extLst>
                <a:ext uri="{63B3BB69-23CF-44E3-9099-C40C66FF867C}">
                  <a14:compatExt spid="_x0000_s30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17</xdr:row>
          <xdr:rowOff>19050</xdr:rowOff>
        </xdr:from>
        <xdr:to>
          <xdr:col>16</xdr:col>
          <xdr:colOff>66675</xdr:colOff>
          <xdr:row>18</xdr:row>
          <xdr:rowOff>0</xdr:rowOff>
        </xdr:to>
        <xdr:sp macro="" textlink="">
          <xdr:nvSpPr>
            <xdr:cNvPr id="30746" name="Check Box 3" hidden="1">
              <a:extLst>
                <a:ext uri="{63B3BB69-23CF-44E3-9099-C40C66FF867C}">
                  <a14:compatExt spid="_x0000_s30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16</xdr:row>
          <xdr:rowOff>66675</xdr:rowOff>
        </xdr:from>
        <xdr:to>
          <xdr:col>8</xdr:col>
          <xdr:colOff>238125</xdr:colOff>
          <xdr:row>17</xdr:row>
          <xdr:rowOff>180975</xdr:rowOff>
        </xdr:to>
        <xdr:sp macro="" textlink="">
          <xdr:nvSpPr>
            <xdr:cNvPr id="30749" name="Cmd_NouvelEvenement" hidden="1">
              <a:extLst>
                <a:ext uri="{63B3BB69-23CF-44E3-9099-C40C66FF867C}">
                  <a14:compatExt spid="_x0000_s30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16</xdr:row>
          <xdr:rowOff>66675</xdr:rowOff>
        </xdr:from>
        <xdr:to>
          <xdr:col>9</xdr:col>
          <xdr:colOff>485775</xdr:colOff>
          <xdr:row>17</xdr:row>
          <xdr:rowOff>180975</xdr:rowOff>
        </xdr:to>
        <xdr:sp macro="" textlink="">
          <xdr:nvSpPr>
            <xdr:cNvPr id="30750" name="Cmd_Annuler" hidden="1">
              <a:extLst>
                <a:ext uri="{63B3BB69-23CF-44E3-9099-C40C66FF867C}">
                  <a14:compatExt spid="_x0000_s30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16</xdr:row>
          <xdr:rowOff>57150</xdr:rowOff>
        </xdr:from>
        <xdr:to>
          <xdr:col>11</xdr:col>
          <xdr:colOff>85725</xdr:colOff>
          <xdr:row>17</xdr:row>
          <xdr:rowOff>171450</xdr:rowOff>
        </xdr:to>
        <xdr:sp macro="" textlink="">
          <xdr:nvSpPr>
            <xdr:cNvPr id="30751" name="Cmd_Valider" hidden="1">
              <a:extLst>
                <a:ext uri="{63B3BB69-23CF-44E3-9099-C40C66FF867C}">
                  <a14:compatExt spid="_x0000_s30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504825</xdr:colOff>
          <xdr:row>0</xdr:row>
          <xdr:rowOff>57150</xdr:rowOff>
        </xdr:from>
        <xdr:to>
          <xdr:col>15</xdr:col>
          <xdr:colOff>361950</xdr:colOff>
          <xdr:row>2</xdr:row>
          <xdr:rowOff>47625</xdr:rowOff>
        </xdr:to>
        <xdr:sp macro="" textlink="">
          <xdr:nvSpPr>
            <xdr:cNvPr id="30758" name="CommandButton1" hidden="1">
              <a:extLst>
                <a:ext uri="{63B3BB69-23CF-44E3-9099-C40C66FF867C}">
                  <a14:compatExt spid="_x0000_s30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133349</xdr:colOff>
      <xdr:row>13</xdr:row>
      <xdr:rowOff>47625</xdr:rowOff>
    </xdr:from>
    <xdr:to>
      <xdr:col>8</xdr:col>
      <xdr:colOff>637649</xdr:colOff>
      <xdr:row>13</xdr:row>
      <xdr:rowOff>227625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3733799" y="3086100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7</xdr:col>
      <xdr:colOff>133350</xdr:colOff>
      <xdr:row>14</xdr:row>
      <xdr:rowOff>19050</xdr:rowOff>
    </xdr:from>
    <xdr:to>
      <xdr:col>8</xdr:col>
      <xdr:colOff>637650</xdr:colOff>
      <xdr:row>14</xdr:row>
      <xdr:rowOff>199050</xdr:rowOff>
    </xdr:to>
    <xdr:sp macro="[0]!OuvrirConsigne" textlink="">
      <xdr:nvSpPr>
        <xdr:cNvPr id="23" name="Rectangle : coins arrondis 2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/>
      </xdr:nvSpPr>
      <xdr:spPr>
        <a:xfrm>
          <a:off x="37338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Consigne</a:t>
          </a:r>
        </a:p>
      </xdr:txBody>
    </xdr:sp>
    <xdr:clientData/>
  </xdr:twoCellAnchor>
  <xdr:twoCellAnchor>
    <xdr:from>
      <xdr:col>9</xdr:col>
      <xdr:colOff>133350</xdr:colOff>
      <xdr:row>13</xdr:row>
      <xdr:rowOff>47625</xdr:rowOff>
    </xdr:from>
    <xdr:to>
      <xdr:col>10</xdr:col>
      <xdr:colOff>25650</xdr:colOff>
      <xdr:row>13</xdr:row>
      <xdr:rowOff>227625</xdr:rowOff>
    </xdr:to>
    <xdr:sp macro="" textlink="">
      <xdr:nvSpPr>
        <xdr:cNvPr id="25" name="Rectangle : coins arrondis 24">
          <a:hlinkClick xmlns:r="http://schemas.openxmlformats.org/officeDocument/2006/relationships" r:id="rId1" tooltip="Liste du personnel"/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/>
      </xdr:nvSpPr>
      <xdr:spPr>
        <a:xfrm>
          <a:off x="5029200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/>
  </xdr:twoCellAnchor>
  <xdr:twoCellAnchor>
    <xdr:from>
      <xdr:col>9</xdr:col>
      <xdr:colOff>133350</xdr:colOff>
      <xdr:row>14</xdr:row>
      <xdr:rowOff>19050</xdr:rowOff>
    </xdr:from>
    <xdr:to>
      <xdr:col>10</xdr:col>
      <xdr:colOff>637650</xdr:colOff>
      <xdr:row>14</xdr:row>
      <xdr:rowOff>199050</xdr:rowOff>
    </xdr:to>
    <xdr:sp macro="" textlink="">
      <xdr:nvSpPr>
        <xdr:cNvPr id="27" name="Rectangle : coins arrondis 26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/>
      </xdr:nvSpPr>
      <xdr:spPr>
        <a:xfrm>
          <a:off x="50292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Recherche</a:t>
          </a:r>
          <a:r>
            <a:rPr lang="fr-FR" sz="1000" b="1" baseline="0">
              <a:solidFill>
                <a:sysClr val="windowText" lastClr="000000"/>
              </a:solidFill>
            </a:rPr>
            <a:t> M 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581025</xdr:colOff>
          <xdr:row>15</xdr:row>
          <xdr:rowOff>19050</xdr:rowOff>
        </xdr:from>
        <xdr:to>
          <xdr:col>11</xdr:col>
          <xdr:colOff>76200</xdr:colOff>
          <xdr:row>15</xdr:row>
          <xdr:rowOff>228600</xdr:rowOff>
        </xdr:to>
        <xdr:sp macro="" textlink="">
          <xdr:nvSpPr>
            <xdr:cNvPr id="30760" name="Case à cocher 40" hidden="1">
              <a:extLst>
                <a:ext uri="{63B3BB69-23CF-44E3-9099-C40C66FF867C}">
                  <a14:compatExt spid="_x0000_s30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Gras-Rouge</a:t>
              </a:r>
            </a:p>
          </xdr:txBody>
        </xdr:sp>
        <xdr:clientData/>
      </xdr:twoCellAnchor>
    </mc:Choice>
    <mc:Fallback/>
  </mc:AlternateContent>
  <xdr:twoCellAnchor>
    <xdr:from>
      <xdr:col>10</xdr:col>
      <xdr:colOff>85725</xdr:colOff>
      <xdr:row>13</xdr:row>
      <xdr:rowOff>47625</xdr:rowOff>
    </xdr:from>
    <xdr:to>
      <xdr:col>10</xdr:col>
      <xdr:colOff>625725</xdr:colOff>
      <xdr:row>13</xdr:row>
      <xdr:rowOff>227625</xdr:rowOff>
    </xdr:to>
    <xdr:sp macro="" textlink="">
      <xdr:nvSpPr>
        <xdr:cNvPr id="28" name="Rectangle : coins arrondis 27">
          <a:hlinkClick xmlns:r="http://schemas.openxmlformats.org/officeDocument/2006/relationships" r:id="rId2" tooltip="Tâches quotidiennes"/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/>
      </xdr:nvSpPr>
      <xdr:spPr>
        <a:xfrm>
          <a:off x="5629275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Tâches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mpaero/AppData/Local/Temp/R&#233;cup%20t&#226;xhe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"/>
      <sheetName val="Mois"/>
      <sheetName val="Jour"/>
    </sheetNames>
    <sheetDataSet>
      <sheetData sheetId="0"/>
      <sheetData sheetId="1">
        <row r="4">
          <cell r="A4" t="str">
            <v>Tâche 1</v>
          </cell>
          <cell r="B4" t="str">
            <v>x</v>
          </cell>
        </row>
        <row r="5">
          <cell r="A5" t="str">
            <v>Tâche 2</v>
          </cell>
          <cell r="B5" t="str">
            <v>x</v>
          </cell>
        </row>
        <row r="6">
          <cell r="A6" t="str">
            <v>Tâche 3</v>
          </cell>
          <cell r="B6">
            <v>0</v>
          </cell>
        </row>
        <row r="7">
          <cell r="A7" t="str">
            <v>Tâche 4</v>
          </cell>
          <cell r="B7">
            <v>0</v>
          </cell>
        </row>
        <row r="8">
          <cell r="A8" t="str">
            <v>Tâche 5</v>
          </cell>
          <cell r="B8">
            <v>0</v>
          </cell>
        </row>
        <row r="9">
          <cell r="A9" t="str">
            <v>Tâche 6</v>
          </cell>
          <cell r="B9">
            <v>0</v>
          </cell>
        </row>
        <row r="10">
          <cell r="A10" t="str">
            <v>Tâche 7</v>
          </cell>
          <cell r="B10">
            <v>0</v>
          </cell>
        </row>
        <row r="11">
          <cell r="A11" t="str">
            <v>Tâche 8</v>
          </cell>
          <cell r="B11">
            <v>0</v>
          </cell>
        </row>
        <row r="12">
          <cell r="A12" t="str">
            <v>Tâche 9</v>
          </cell>
          <cell r="B12">
            <v>0</v>
          </cell>
        </row>
        <row r="13">
          <cell r="A13" t="str">
            <v>Tâche 10</v>
          </cell>
          <cell r="B13">
            <v>0</v>
          </cell>
        </row>
        <row r="14">
          <cell r="A14" t="str">
            <v>Tâche 11</v>
          </cell>
          <cell r="B14">
            <v>0</v>
          </cell>
        </row>
        <row r="15">
          <cell r="A15" t="str">
            <v>Tâche 12</v>
          </cell>
          <cell r="B15">
            <v>0</v>
          </cell>
        </row>
        <row r="16">
          <cell r="A16" t="str">
            <v>Tâche 13</v>
          </cell>
          <cell r="B16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b_BD_Agent" displayName="Tb_BD_Agent" ref="A1:C12" totalsRowShown="0" headerRowDxfId="5" dataDxfId="4">
  <autoFilter ref="A1:C12">
    <filterColumn colId="0" hiddenButton="1"/>
    <filterColumn colId="1" hiddenButton="1"/>
    <filterColumn colId="2" hiddenButton="1"/>
  </autoFilter>
  <tableColumns count="3">
    <tableColumn id="1" name="Agent" dataDxfId="3"/>
    <tableColumn id="2" name="Nom" dataDxfId="2"/>
    <tableColumn id="3" name="Prénom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2.xml"/><Relationship Id="rId18" Type="http://schemas.openxmlformats.org/officeDocument/2006/relationships/ctrlProp" Target="../ctrlProps/ctrlProp7.xml"/><Relationship Id="rId26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0.x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ctrlProp" Target="../ctrlProps/ctrlProp6.xml"/><Relationship Id="rId25" Type="http://schemas.openxmlformats.org/officeDocument/2006/relationships/ctrlProp" Target="../ctrlProps/ctrlProp1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5.xml"/><Relationship Id="rId20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24" Type="http://schemas.openxmlformats.org/officeDocument/2006/relationships/ctrlProp" Target="../ctrlProps/ctrlProp13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23" Type="http://schemas.openxmlformats.org/officeDocument/2006/relationships/ctrlProp" Target="../ctrlProps/ctrlProp12.xml"/><Relationship Id="rId10" Type="http://schemas.openxmlformats.org/officeDocument/2006/relationships/control" Target="../activeX/activeX5.xml"/><Relationship Id="rId19" Type="http://schemas.openxmlformats.org/officeDocument/2006/relationships/ctrlProp" Target="../ctrlProps/ctrlProp8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Relationship Id="rId22" Type="http://schemas.openxmlformats.org/officeDocument/2006/relationships/ctrlProp" Target="../ctrlProps/ctrlProp11.xml"/><Relationship Id="rId27" Type="http://schemas.openxmlformats.org/officeDocument/2006/relationships/ctrlProp" Target="../ctrlProps/ctrlProp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showGridLines="0" zoomScaleNormal="100" workbookViewId="0">
      <selection activeCell="E1" sqref="E1"/>
    </sheetView>
  </sheetViews>
  <sheetFormatPr baseColWidth="10" defaultRowHeight="15" x14ac:dyDescent="0.25"/>
  <cols>
    <col min="1" max="1" width="30.7109375" style="3" customWidth="1"/>
    <col min="2" max="3" width="20.7109375" style="3" customWidth="1"/>
    <col min="4" max="4" width="11.42578125" style="3"/>
    <col min="5" max="5" width="0" style="3" hidden="1" customWidth="1"/>
    <col min="6" max="16384" width="11.42578125" style="3"/>
  </cols>
  <sheetData>
    <row r="1" spans="1:8" ht="27" customHeight="1" x14ac:dyDescent="0.25">
      <c r="A1" s="107" t="s">
        <v>13</v>
      </c>
      <c r="B1" s="107" t="s">
        <v>16</v>
      </c>
      <c r="C1" s="107" t="s">
        <v>17</v>
      </c>
      <c r="E1" s="108"/>
      <c r="F1" s="109" t="str">
        <f>"Il y a "&amp;COUNTA(A:A)-1&amp;" personnes dans cette liste"</f>
        <v>Il y a 11 personnes dans cette liste</v>
      </c>
      <c r="G1" s="110"/>
      <c r="H1" s="110"/>
    </row>
    <row r="2" spans="1:8" x14ac:dyDescent="0.25">
      <c r="A2" s="3" t="s">
        <v>119</v>
      </c>
      <c r="B2" s="3" t="s">
        <v>120</v>
      </c>
      <c r="C2" s="3" t="s">
        <v>100</v>
      </c>
    </row>
    <row r="3" spans="1:8" x14ac:dyDescent="0.25">
      <c r="A3" s="3" t="s">
        <v>117</v>
      </c>
      <c r="B3" s="3" t="s">
        <v>118</v>
      </c>
      <c r="C3" s="3" t="s">
        <v>89</v>
      </c>
    </row>
    <row r="4" spans="1:8" x14ac:dyDescent="0.25">
      <c r="A4" s="3" t="s">
        <v>121</v>
      </c>
      <c r="B4" s="3" t="s">
        <v>122</v>
      </c>
      <c r="C4" s="3" t="s">
        <v>97</v>
      </c>
    </row>
    <row r="5" spans="1:8" x14ac:dyDescent="0.25">
      <c r="A5" s="3" t="s">
        <v>123</v>
      </c>
      <c r="B5" s="3" t="s">
        <v>124</v>
      </c>
      <c r="C5" s="3" t="s">
        <v>94</v>
      </c>
    </row>
    <row r="6" spans="1:8" x14ac:dyDescent="0.25">
      <c r="A6" s="3" t="s">
        <v>125</v>
      </c>
      <c r="B6" s="3" t="s">
        <v>126</v>
      </c>
      <c r="C6" s="3" t="s">
        <v>89</v>
      </c>
    </row>
    <row r="7" spans="1:8" x14ac:dyDescent="0.25">
      <c r="A7" s="3" t="s">
        <v>127</v>
      </c>
      <c r="B7" s="3" t="s">
        <v>128</v>
      </c>
      <c r="C7" s="3" t="s">
        <v>88</v>
      </c>
    </row>
    <row r="8" spans="1:8" x14ac:dyDescent="0.25">
      <c r="A8" s="3" t="s">
        <v>129</v>
      </c>
      <c r="B8" s="3" t="s">
        <v>130</v>
      </c>
      <c r="C8" s="3" t="s">
        <v>90</v>
      </c>
    </row>
    <row r="9" spans="1:8" x14ac:dyDescent="0.25">
      <c r="A9" s="3" t="s">
        <v>131</v>
      </c>
      <c r="B9" s="3" t="s">
        <v>132</v>
      </c>
      <c r="C9" s="3" t="s">
        <v>95</v>
      </c>
    </row>
    <row r="10" spans="1:8" x14ac:dyDescent="0.25">
      <c r="A10" s="3" t="s">
        <v>133</v>
      </c>
      <c r="B10" s="3" t="s">
        <v>134</v>
      </c>
      <c r="C10" s="3" t="s">
        <v>93</v>
      </c>
    </row>
    <row r="11" spans="1:8" x14ac:dyDescent="0.25">
      <c r="A11" s="3" t="s">
        <v>135</v>
      </c>
      <c r="B11" s="3" t="s">
        <v>136</v>
      </c>
      <c r="C11" s="3" t="s">
        <v>91</v>
      </c>
    </row>
    <row r="12" spans="1:8" x14ac:dyDescent="0.25">
      <c r="A12" s="3" t="s">
        <v>137</v>
      </c>
      <c r="B12" s="3" t="s">
        <v>138</v>
      </c>
      <c r="C12" s="3" t="s">
        <v>99</v>
      </c>
    </row>
  </sheetData>
  <sortState ref="A2:C12">
    <sortCondition ref="A1"/>
  </sortState>
  <pageMargins left="0.23622047244094488" right="0.23622047244094488" top="0.55118110236220474" bottom="0.55118110236220474" header="0.31496062992125984" footer="0.31496062992125984"/>
  <pageSetup paperSize="9" scale="5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4"/>
  <sheetViews>
    <sheetView showGridLines="0" zoomScaleNormal="100" zoomScaleSheetLayoutView="55" workbookViewId="0">
      <selection activeCell="T12" sqref="T12"/>
    </sheetView>
  </sheetViews>
  <sheetFormatPr baseColWidth="10" defaultRowHeight="18.75" x14ac:dyDescent="0.25"/>
  <cols>
    <col min="1" max="1" width="21.5703125" style="1" bestFit="1" customWidth="1"/>
    <col min="2" max="2" width="1.28515625" style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4" ht="45" customHeight="1" thickBot="1" x14ac:dyDescent="0.3">
      <c r="A1" s="113" t="s">
        <v>44</v>
      </c>
      <c r="M1" s="123" t="s">
        <v>59</v>
      </c>
      <c r="N1" s="123"/>
    </row>
    <row r="2" spans="1:14" ht="24.95" customHeight="1" thickTop="1" thickBot="1" x14ac:dyDescent="0.3">
      <c r="A2"/>
      <c r="B2"/>
      <c r="C2" s="112" t="s">
        <v>51</v>
      </c>
      <c r="D2" s="112" t="s">
        <v>52</v>
      </c>
      <c r="E2" s="112" t="s">
        <v>53</v>
      </c>
      <c r="F2" s="112" t="s">
        <v>54</v>
      </c>
      <c r="G2" s="112" t="s">
        <v>55</v>
      </c>
      <c r="H2" s="112" t="s">
        <v>56</v>
      </c>
      <c r="I2" s="112" t="s">
        <v>57</v>
      </c>
      <c r="N2" s="36">
        <f>'MC Vierge'!C2</f>
        <v>43140</v>
      </c>
    </row>
    <row r="3" spans="1:14" ht="18.75" customHeight="1" x14ac:dyDescent="0.25">
      <c r="A3" s="114" t="s">
        <v>62</v>
      </c>
      <c r="B3" s="25"/>
      <c r="C3" s="117" t="s">
        <v>66</v>
      </c>
      <c r="D3" s="117" t="s">
        <v>58</v>
      </c>
      <c r="E3" s="117" t="s">
        <v>58</v>
      </c>
      <c r="F3" s="117" t="s">
        <v>58</v>
      </c>
      <c r="G3" s="117" t="s">
        <v>58</v>
      </c>
      <c r="H3" s="117" t="s">
        <v>58</v>
      </c>
      <c r="I3" s="118" t="s">
        <v>58</v>
      </c>
      <c r="K3" s="124" t="s">
        <v>101</v>
      </c>
      <c r="M3" s="49" t="str">
        <f>IF(A3="","",A3)</f>
        <v>Notam</v>
      </c>
      <c r="N3" s="50" t="str">
        <f t="shared" ref="N3:N14" si="0">IFERROR(VLOOKUP($M3,Dif_Tache,WEEKDAY(N$2,2)+2,FALSE),"Aucune tâche")</f>
        <v>x</v>
      </c>
    </row>
    <row r="4" spans="1:14" x14ac:dyDescent="0.25">
      <c r="A4" s="115" t="s">
        <v>67</v>
      </c>
      <c r="B4" s="26"/>
      <c r="C4" s="119" t="s">
        <v>58</v>
      </c>
      <c r="D4" s="119" t="s">
        <v>58</v>
      </c>
      <c r="E4" s="119" t="s">
        <v>58</v>
      </c>
      <c r="F4" s="119" t="s">
        <v>58</v>
      </c>
      <c r="G4" s="119" t="s">
        <v>58</v>
      </c>
      <c r="H4" s="119" t="s">
        <v>58</v>
      </c>
      <c r="I4" s="120" t="s">
        <v>58</v>
      </c>
      <c r="K4" s="124"/>
      <c r="M4" s="51" t="str">
        <f t="shared" ref="M4:M6" si="1">IF(A4="","",A4)</f>
        <v>Vérification engins</v>
      </c>
      <c r="N4" s="52" t="str">
        <f t="shared" si="0"/>
        <v>x</v>
      </c>
    </row>
    <row r="5" spans="1:14" x14ac:dyDescent="0.25">
      <c r="A5" s="115" t="s">
        <v>61</v>
      </c>
      <c r="B5" s="27"/>
      <c r="C5" s="119" t="s">
        <v>58</v>
      </c>
      <c r="D5" s="119" t="s">
        <v>58</v>
      </c>
      <c r="E5" s="119" t="s">
        <v>58</v>
      </c>
      <c r="F5" s="119" t="s">
        <v>58</v>
      </c>
      <c r="G5" s="119" t="s">
        <v>58</v>
      </c>
      <c r="H5" s="119"/>
      <c r="I5" s="120"/>
      <c r="K5" s="124"/>
      <c r="M5" s="51" t="str">
        <f t="shared" si="1"/>
        <v>Manœuvre</v>
      </c>
      <c r="N5" s="52" t="str">
        <f t="shared" si="0"/>
        <v>x</v>
      </c>
    </row>
    <row r="6" spans="1:14" x14ac:dyDescent="0.25">
      <c r="A6" s="115" t="s">
        <v>60</v>
      </c>
      <c r="B6" s="28"/>
      <c r="C6" s="119" t="s">
        <v>58</v>
      </c>
      <c r="D6" s="119" t="s">
        <v>58</v>
      </c>
      <c r="E6" s="119" t="s">
        <v>58</v>
      </c>
      <c r="F6" s="119" t="s">
        <v>58</v>
      </c>
      <c r="G6" s="119" t="s">
        <v>58</v>
      </c>
      <c r="H6" s="119" t="s">
        <v>58</v>
      </c>
      <c r="I6" s="120"/>
      <c r="K6" s="125" t="s">
        <v>102</v>
      </c>
      <c r="M6" s="51" t="str">
        <f t="shared" si="1"/>
        <v>Sport</v>
      </c>
      <c r="N6" s="52" t="str">
        <f t="shared" si="0"/>
        <v>x</v>
      </c>
    </row>
    <row r="7" spans="1:14" x14ac:dyDescent="0.25">
      <c r="A7" s="115" t="s">
        <v>63</v>
      </c>
      <c r="B7" s="29"/>
      <c r="C7" s="119"/>
      <c r="D7" s="119" t="s">
        <v>58</v>
      </c>
      <c r="E7" s="119"/>
      <c r="F7" s="119"/>
      <c r="G7" s="119"/>
      <c r="H7" s="119"/>
      <c r="I7" s="120"/>
      <c r="K7" s="125"/>
      <c r="M7" s="51" t="str">
        <f>IF(A7="","",A7)</f>
        <v>Mousse</v>
      </c>
      <c r="N7" s="52">
        <f t="shared" si="0"/>
        <v>0</v>
      </c>
    </row>
    <row r="8" spans="1:14" x14ac:dyDescent="0.25">
      <c r="A8" s="115" t="s">
        <v>64</v>
      </c>
      <c r="B8" s="30"/>
      <c r="C8" s="119"/>
      <c r="D8" s="119"/>
      <c r="E8" s="119" t="s">
        <v>58</v>
      </c>
      <c r="F8" s="119"/>
      <c r="G8" s="119"/>
      <c r="H8" s="119"/>
      <c r="I8" s="120"/>
      <c r="K8" s="111"/>
      <c r="M8" s="51" t="str">
        <f t="shared" ref="M8:M14" si="2">IF(A8="","",A8)</f>
        <v>Sirêne</v>
      </c>
      <c r="N8" s="52">
        <f t="shared" si="0"/>
        <v>0</v>
      </c>
    </row>
    <row r="9" spans="1:14" x14ac:dyDescent="0.25">
      <c r="A9" s="115" t="s">
        <v>65</v>
      </c>
      <c r="B9" s="31"/>
      <c r="C9" s="119"/>
      <c r="D9" s="119"/>
      <c r="E9" s="119"/>
      <c r="F9" s="119" t="s">
        <v>58</v>
      </c>
      <c r="G9" s="119"/>
      <c r="H9" s="119"/>
      <c r="I9" s="120"/>
      <c r="K9" s="126" t="s">
        <v>103</v>
      </c>
      <c r="M9" s="51" t="str">
        <f t="shared" si="2"/>
        <v>Portails</v>
      </c>
      <c r="N9" s="52">
        <f t="shared" si="0"/>
        <v>0</v>
      </c>
    </row>
    <row r="10" spans="1:14" x14ac:dyDescent="0.25">
      <c r="A10" s="115" t="s">
        <v>68</v>
      </c>
      <c r="B10" s="32"/>
      <c r="C10" s="119"/>
      <c r="D10" s="119"/>
      <c r="E10" s="119"/>
      <c r="F10" s="119"/>
      <c r="G10" s="119" t="s">
        <v>58</v>
      </c>
      <c r="H10" s="119"/>
      <c r="I10" s="120"/>
      <c r="K10" s="126"/>
      <c r="M10" s="51" t="str">
        <f t="shared" si="2"/>
        <v>Sacs secours</v>
      </c>
      <c r="N10" s="52" t="str">
        <f t="shared" si="0"/>
        <v>x</v>
      </c>
    </row>
    <row r="11" spans="1:14" x14ac:dyDescent="0.25">
      <c r="A11" s="115" t="s">
        <v>69</v>
      </c>
      <c r="B11" s="33"/>
      <c r="C11" s="119"/>
      <c r="D11" s="119" t="s">
        <v>58</v>
      </c>
      <c r="E11" s="119"/>
      <c r="F11" s="119"/>
      <c r="G11" s="119"/>
      <c r="H11" s="119"/>
      <c r="I11" s="120"/>
      <c r="K11" s="111"/>
      <c r="M11" s="51" t="str">
        <f t="shared" si="2"/>
        <v>Vérification hebdo</v>
      </c>
      <c r="N11" s="52">
        <f t="shared" si="0"/>
        <v>0</v>
      </c>
    </row>
    <row r="12" spans="1:14" x14ac:dyDescent="0.25">
      <c r="A12" s="115" t="s">
        <v>71</v>
      </c>
      <c r="B12" s="34"/>
      <c r="C12" s="119"/>
      <c r="D12" s="119"/>
      <c r="E12" s="119"/>
      <c r="F12" s="119"/>
      <c r="G12" s="119"/>
      <c r="H12" s="119" t="s">
        <v>58</v>
      </c>
      <c r="I12" s="120"/>
      <c r="K12" s="111"/>
      <c r="M12" s="51" t="str">
        <f t="shared" si="2"/>
        <v>Nettoyage véh/locaux</v>
      </c>
      <c r="N12" s="52">
        <f t="shared" si="0"/>
        <v>0</v>
      </c>
    </row>
    <row r="13" spans="1:14" x14ac:dyDescent="0.25">
      <c r="A13" s="115" t="s">
        <v>116</v>
      </c>
      <c r="B13" s="35"/>
      <c r="C13" s="119"/>
      <c r="D13" s="119"/>
      <c r="E13" s="119"/>
      <c r="F13" s="119" t="s">
        <v>58</v>
      </c>
      <c r="G13" s="119"/>
      <c r="H13" s="119"/>
      <c r="I13" s="120"/>
      <c r="K13" s="111"/>
      <c r="M13" s="51" t="str">
        <f t="shared" si="2"/>
        <v>Protails</v>
      </c>
      <c r="N13" s="52">
        <f t="shared" si="0"/>
        <v>0</v>
      </c>
    </row>
    <row r="14" spans="1:14" ht="19.5" thickBot="1" x14ac:dyDescent="0.3">
      <c r="A14" s="116"/>
      <c r="B14" s="56"/>
      <c r="C14" s="121"/>
      <c r="D14" s="121"/>
      <c r="E14" s="121"/>
      <c r="F14" s="121"/>
      <c r="G14" s="121"/>
      <c r="H14" s="121"/>
      <c r="I14" s="122"/>
      <c r="K14" s="111"/>
      <c r="M14" s="53" t="str">
        <f t="shared" si="2"/>
        <v/>
      </c>
      <c r="N14" s="54" t="str">
        <f t="shared" si="0"/>
        <v>Aucune tâche</v>
      </c>
    </row>
  </sheetData>
  <sheetProtection algorithmName="SHA-512" hashValue="hBg2QkhVAzQc+vB8WCtjs47oZLqrKO9gWizzj/YYpXN90Z2BFBIb+XlQy/s275wi3C+jeXLyZ08qRyQXyIuDHw==" saltValue="hyI82R+vhvw19yL5O0qIMA==" spinCount="100000" sheet="1" objects="1" scenarios="1"/>
  <mergeCells count="4">
    <mergeCell ref="M1:N1"/>
    <mergeCell ref="K3:K5"/>
    <mergeCell ref="K6:K7"/>
    <mergeCell ref="K9:K10"/>
  </mergeCells>
  <pageMargins left="0.7" right="0.7" top="0.75" bottom="0.75" header="0.3" footer="0.3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1"/>
  <sheetViews>
    <sheetView workbookViewId="0">
      <selection activeCell="L19" sqref="L19"/>
    </sheetView>
  </sheetViews>
  <sheetFormatPr baseColWidth="10" defaultRowHeight="15" x14ac:dyDescent="0.25"/>
  <cols>
    <col min="1" max="1" width="12.7109375" style="14" bestFit="1" customWidth="1"/>
    <col min="2" max="2" width="12.7109375" style="14" customWidth="1"/>
    <col min="3" max="3" width="60.7109375" style="16" customWidth="1"/>
    <col min="4" max="4" width="23.42578125" style="16" bestFit="1" customWidth="1"/>
    <col min="5" max="5" width="16.7109375" style="14" customWidth="1"/>
    <col min="6" max="7" width="16.7109375" customWidth="1"/>
  </cols>
  <sheetData>
    <row r="1" spans="1:7" ht="36.75" customHeight="1" x14ac:dyDescent="0.25">
      <c r="A1" s="101" t="s">
        <v>77</v>
      </c>
      <c r="B1" s="101" t="s">
        <v>78</v>
      </c>
      <c r="C1" s="101" t="s">
        <v>27</v>
      </c>
      <c r="D1" s="101" t="s">
        <v>28</v>
      </c>
      <c r="E1" s="101" t="s">
        <v>29</v>
      </c>
      <c r="F1" s="101" t="s">
        <v>48</v>
      </c>
      <c r="G1" s="101" t="s">
        <v>49</v>
      </c>
    </row>
    <row r="2" spans="1:7" x14ac:dyDescent="0.25">
      <c r="A2" s="15">
        <v>43108</v>
      </c>
      <c r="B2" s="15"/>
      <c r="C2" s="16" t="s">
        <v>30</v>
      </c>
      <c r="D2" s="16" t="s">
        <v>31</v>
      </c>
      <c r="E2" s="17">
        <v>43109.58048611111</v>
      </c>
    </row>
    <row r="3" spans="1:7" x14ac:dyDescent="0.25">
      <c r="A3" s="15">
        <v>43110</v>
      </c>
      <c r="B3" s="15"/>
      <c r="C3" s="16" t="s">
        <v>33</v>
      </c>
      <c r="D3" s="16" t="s">
        <v>15</v>
      </c>
      <c r="E3" s="17">
        <v>43109.591967592591</v>
      </c>
    </row>
    <row r="4" spans="1:7" x14ac:dyDescent="0.25">
      <c r="A4" s="15">
        <v>43110</v>
      </c>
      <c r="B4" s="15"/>
      <c r="C4" s="16" t="s">
        <v>34</v>
      </c>
      <c r="D4" s="16" t="s">
        <v>14</v>
      </c>
      <c r="E4" s="17">
        <v>43109.661805555559</v>
      </c>
    </row>
    <row r="5" spans="1:7" x14ac:dyDescent="0.25">
      <c r="A5" s="14" t="s">
        <v>32</v>
      </c>
      <c r="C5" s="16" t="s">
        <v>35</v>
      </c>
      <c r="D5" s="16" t="s">
        <v>23</v>
      </c>
      <c r="E5" s="17">
        <v>43109.664965277778</v>
      </c>
      <c r="F5" s="17">
        <v>43109.685798611114</v>
      </c>
      <c r="G5" s="17">
        <v>43111.359409722223</v>
      </c>
    </row>
    <row r="6" spans="1:7" x14ac:dyDescent="0.25">
      <c r="A6" s="14" t="s">
        <v>36</v>
      </c>
      <c r="C6" s="16" t="s">
        <v>37</v>
      </c>
      <c r="D6" s="16" t="s">
        <v>25</v>
      </c>
      <c r="E6" s="17">
        <v>43109.666226851848</v>
      </c>
    </row>
    <row r="7" spans="1:7" x14ac:dyDescent="0.25">
      <c r="A7" s="14" t="s">
        <v>38</v>
      </c>
      <c r="C7" s="16" t="s">
        <v>39</v>
      </c>
      <c r="D7" s="16" t="s">
        <v>24</v>
      </c>
      <c r="E7" s="17">
        <v>43109.668599537035</v>
      </c>
    </row>
    <row r="8" spans="1:7" x14ac:dyDescent="0.25">
      <c r="A8" s="14" t="s">
        <v>38</v>
      </c>
      <c r="C8" s="16" t="s">
        <v>40</v>
      </c>
      <c r="D8" s="16" t="s">
        <v>15</v>
      </c>
      <c r="E8" s="17">
        <v>43109.673333333332</v>
      </c>
    </row>
    <row r="9" spans="1:7" x14ac:dyDescent="0.25">
      <c r="A9" s="15">
        <v>43111</v>
      </c>
      <c r="B9" s="15"/>
      <c r="C9" s="16" t="s">
        <v>46</v>
      </c>
      <c r="D9" s="16" t="s">
        <v>23</v>
      </c>
      <c r="E9" s="17">
        <v>43109.82472222222</v>
      </c>
    </row>
    <row r="10" spans="1:7" x14ac:dyDescent="0.25">
      <c r="A10" s="15">
        <v>43109</v>
      </c>
      <c r="B10" s="15"/>
      <c r="C10" s="16" t="s">
        <v>47</v>
      </c>
      <c r="D10" s="16" t="s">
        <v>23</v>
      </c>
      <c r="E10" s="17">
        <v>43109.828831018516</v>
      </c>
    </row>
    <row r="11" spans="1:7" x14ac:dyDescent="0.25">
      <c r="A11" s="15">
        <v>43111</v>
      </c>
      <c r="B11" s="15"/>
      <c r="C11" s="16" t="s">
        <v>41</v>
      </c>
      <c r="D11" s="16" t="s">
        <v>15</v>
      </c>
      <c r="E11" s="17">
        <v>43110.715381944443</v>
      </c>
    </row>
    <row r="12" spans="1:7" x14ac:dyDescent="0.25">
      <c r="A12" s="15">
        <v>43111</v>
      </c>
      <c r="B12" s="15"/>
      <c r="C12" s="16" t="s">
        <v>45</v>
      </c>
      <c r="D12" s="16" t="s">
        <v>22</v>
      </c>
      <c r="E12" s="17">
        <v>43110.724826388891</v>
      </c>
    </row>
    <row r="13" spans="1:7" x14ac:dyDescent="0.25">
      <c r="A13" s="15">
        <v>43112</v>
      </c>
      <c r="C13" s="16" t="s">
        <v>42</v>
      </c>
      <c r="D13" s="16" t="s">
        <v>22</v>
      </c>
      <c r="E13" s="17">
        <v>43110.796261574076</v>
      </c>
    </row>
    <row r="14" spans="1:7" x14ac:dyDescent="0.25">
      <c r="A14" s="15">
        <v>43111</v>
      </c>
      <c r="B14" s="15">
        <v>43114</v>
      </c>
      <c r="C14" s="16" t="s">
        <v>79</v>
      </c>
      <c r="D14" s="16" t="s">
        <v>75</v>
      </c>
      <c r="E14" s="17">
        <v>43108.451458333337</v>
      </c>
      <c r="F14" s="17">
        <v>43109.482708333337</v>
      </c>
    </row>
    <row r="15" spans="1:7" x14ac:dyDescent="0.25">
      <c r="A15" s="14" t="s">
        <v>80</v>
      </c>
      <c r="B15" s="14" t="s">
        <v>80</v>
      </c>
      <c r="C15" s="16" t="s">
        <v>81</v>
      </c>
      <c r="D15" s="16" t="s">
        <v>74</v>
      </c>
      <c r="E15" s="17">
        <v>43112.037048611113</v>
      </c>
    </row>
    <row r="16" spans="1:7" x14ac:dyDescent="0.25">
      <c r="A16" s="14" t="s">
        <v>80</v>
      </c>
      <c r="B16" s="14" t="s">
        <v>36</v>
      </c>
      <c r="C16" s="16" t="s">
        <v>82</v>
      </c>
      <c r="D16" s="16" t="s">
        <v>72</v>
      </c>
      <c r="E16" s="17">
        <v>43112.044224537036</v>
      </c>
    </row>
    <row r="17" spans="1:7" x14ac:dyDescent="0.25">
      <c r="A17" s="14" t="s">
        <v>105</v>
      </c>
      <c r="B17" s="14" t="s">
        <v>106</v>
      </c>
      <c r="C17" s="16" t="s">
        <v>107</v>
      </c>
      <c r="D17" s="16" t="s">
        <v>104</v>
      </c>
      <c r="E17" s="17">
        <v>43115.78193287037</v>
      </c>
      <c r="G17" s="17">
        <v>43124.78193287037</v>
      </c>
    </row>
    <row r="18" spans="1:7" x14ac:dyDescent="0.25">
      <c r="A18" s="14" t="s">
        <v>106</v>
      </c>
      <c r="B18" s="14" t="s">
        <v>108</v>
      </c>
      <c r="C18" s="16" t="s">
        <v>109</v>
      </c>
      <c r="D18" s="16" t="s">
        <v>96</v>
      </c>
      <c r="E18" s="17">
        <v>43124.746157407404</v>
      </c>
    </row>
    <row r="19" spans="1:7" x14ac:dyDescent="0.25">
      <c r="A19" s="14" t="s">
        <v>108</v>
      </c>
      <c r="B19" s="14" t="s">
        <v>110</v>
      </c>
      <c r="C19" s="16" t="s">
        <v>111</v>
      </c>
      <c r="D19" s="16" t="s">
        <v>104</v>
      </c>
      <c r="E19" s="17">
        <v>43127.926458333335</v>
      </c>
    </row>
    <row r="20" spans="1:7" x14ac:dyDescent="0.25">
      <c r="A20" s="14" t="s">
        <v>110</v>
      </c>
      <c r="B20" s="14" t="s">
        <v>112</v>
      </c>
      <c r="C20" s="16" t="s">
        <v>113</v>
      </c>
      <c r="D20" s="16" t="s">
        <v>98</v>
      </c>
      <c r="E20" s="17">
        <v>43127.928599537037</v>
      </c>
    </row>
    <row r="21" spans="1:7" x14ac:dyDescent="0.25">
      <c r="A21" s="15">
        <v>43134</v>
      </c>
      <c r="B21" s="14" t="s">
        <v>114</v>
      </c>
      <c r="C21" s="16" t="s">
        <v>115</v>
      </c>
      <c r="D21" s="16" t="s">
        <v>92</v>
      </c>
      <c r="E21" s="17">
        <v>43134.636111111111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2769" r:id="rId3" name="CommandButton1">
          <controlPr defaultSize="0" autoLine="0" r:id="rId4">
            <anchor moveWithCells="1">
              <from>
                <xdr:col>8</xdr:col>
                <xdr:colOff>685800</xdr:colOff>
                <xdr:row>0</xdr:row>
                <xdr:rowOff>114300</xdr:rowOff>
              </from>
              <to>
                <xdr:col>10</xdr:col>
                <xdr:colOff>76200</xdr:colOff>
                <xdr:row>0</xdr:row>
                <xdr:rowOff>419100</xdr:rowOff>
              </to>
            </anchor>
          </controlPr>
        </control>
      </mc:Choice>
      <mc:Fallback>
        <control shapeId="3276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R26"/>
  <sheetViews>
    <sheetView showGridLines="0" tabSelected="1" zoomScaleNormal="100" zoomScaleSheetLayoutView="55" workbookViewId="0">
      <pane ySplit="22" topLeftCell="A23" activePane="bottomLeft" state="frozen"/>
      <selection pane="bottomLeft" activeCell="U11" sqref="U11"/>
    </sheetView>
  </sheetViews>
  <sheetFormatPr baseColWidth="10" defaultRowHeight="15.75" x14ac:dyDescent="0.25"/>
  <cols>
    <col min="1" max="1" width="1.7109375" style="2" customWidth="1"/>
    <col min="2" max="2" width="11.7109375" style="4" customWidth="1"/>
    <col min="3" max="6" width="9.7109375" style="2" customWidth="1"/>
    <col min="7" max="7" width="1.7109375" style="2" customWidth="1"/>
    <col min="8" max="11" width="9.7109375" style="2" customWidth="1"/>
    <col min="12" max="12" width="1.7109375" style="2" customWidth="1"/>
    <col min="13" max="13" width="9.7109375" style="4" customWidth="1"/>
    <col min="14" max="14" width="9.7109375" style="75" customWidth="1"/>
    <col min="15" max="15" width="9.7109375" style="2" customWidth="1"/>
    <col min="16" max="16" width="11.42578125" style="2"/>
    <col min="17" max="18" width="1.7109375" style="2" customWidth="1"/>
    <col min="19" max="16384" width="11.42578125" style="2"/>
  </cols>
  <sheetData>
    <row r="1" spans="2:17" ht="9.9499999999999993" customHeight="1" thickBot="1" x14ac:dyDescent="0.25">
      <c r="B1" s="45"/>
      <c r="C1" s="55"/>
      <c r="D1" s="19"/>
      <c r="E1" s="19"/>
      <c r="F1" s="19"/>
      <c r="G1" s="19"/>
      <c r="H1" s="19"/>
      <c r="I1" s="19"/>
      <c r="J1" s="19"/>
      <c r="K1" s="19"/>
      <c r="L1" s="20"/>
      <c r="M1" s="45"/>
      <c r="N1" s="73"/>
      <c r="O1" s="38"/>
      <c r="P1" s="38"/>
      <c r="Q1" s="9"/>
    </row>
    <row r="2" spans="2:17" ht="24.95" customHeight="1" thickBot="1" x14ac:dyDescent="0.3">
      <c r="B2" s="37" t="s">
        <v>0</v>
      </c>
      <c r="C2" s="140">
        <v>43140</v>
      </c>
      <c r="D2" s="141"/>
      <c r="E2" s="141"/>
      <c r="F2" s="142"/>
      <c r="G2" s="44"/>
      <c r="H2" s="64" t="s">
        <v>1</v>
      </c>
      <c r="I2" s="65">
        <v>0.375</v>
      </c>
      <c r="J2" s="66" t="s">
        <v>3</v>
      </c>
      <c r="K2" s="67">
        <v>0.70833333333333337</v>
      </c>
      <c r="L2" s="21"/>
      <c r="M2" s="72"/>
      <c r="N2" s="100"/>
      <c r="O2" s="24"/>
      <c r="P2" s="24"/>
      <c r="Q2" s="8"/>
    </row>
    <row r="3" spans="2:17" ht="9.9499999999999993" customHeight="1" thickBot="1" x14ac:dyDescent="0.3">
      <c r="B3" s="46"/>
      <c r="C3" s="60"/>
      <c r="D3" s="22"/>
      <c r="E3" s="22"/>
      <c r="F3" s="22"/>
      <c r="G3" s="22"/>
      <c r="H3" s="22"/>
      <c r="I3" s="22"/>
      <c r="J3" s="22"/>
      <c r="K3" s="22"/>
      <c r="L3" s="23"/>
      <c r="M3" s="46"/>
      <c r="N3" s="74"/>
      <c r="O3" s="39"/>
      <c r="P3" s="39"/>
      <c r="Q3" s="6"/>
    </row>
    <row r="4" spans="2:17" ht="20.100000000000001" customHeight="1" x14ac:dyDescent="0.25">
      <c r="B4" s="156" t="s">
        <v>2</v>
      </c>
      <c r="C4" s="90" t="s">
        <v>19</v>
      </c>
      <c r="D4" s="24"/>
      <c r="E4" s="24"/>
      <c r="F4" s="24"/>
      <c r="G4" s="24"/>
      <c r="H4" s="156" t="s">
        <v>26</v>
      </c>
      <c r="I4" s="159" t="str">
        <f ca="1">consignes(C2)</f>
        <v/>
      </c>
      <c r="J4" s="160"/>
      <c r="K4" s="160"/>
      <c r="L4" s="160"/>
      <c r="M4" s="160"/>
      <c r="N4" s="160"/>
      <c r="O4" s="160"/>
      <c r="P4" s="160"/>
      <c r="Q4" s="161"/>
    </row>
    <row r="5" spans="2:17" ht="20.100000000000001" customHeight="1" x14ac:dyDescent="0.25">
      <c r="B5" s="157"/>
      <c r="C5" s="91" t="s">
        <v>21</v>
      </c>
      <c r="D5" s="145" t="s">
        <v>135</v>
      </c>
      <c r="E5" s="145"/>
      <c r="F5" s="145"/>
      <c r="G5" s="24"/>
      <c r="H5" s="157"/>
      <c r="I5" s="162"/>
      <c r="J5" s="163"/>
      <c r="K5" s="163"/>
      <c r="L5" s="163"/>
      <c r="M5" s="163"/>
      <c r="N5" s="163"/>
      <c r="O5" s="163"/>
      <c r="P5" s="163"/>
      <c r="Q5" s="164"/>
    </row>
    <row r="6" spans="2:17" ht="19.5" customHeight="1" thickBot="1" x14ac:dyDescent="0.3">
      <c r="B6" s="158"/>
      <c r="C6" s="18"/>
      <c r="D6" s="146"/>
      <c r="E6" s="147"/>
      <c r="F6" s="147"/>
      <c r="G6" s="39"/>
      <c r="H6" s="158"/>
      <c r="I6" s="165"/>
      <c r="J6" s="166"/>
      <c r="K6" s="166"/>
      <c r="L6" s="166"/>
      <c r="M6" s="166"/>
      <c r="N6" s="166"/>
      <c r="O6" s="166"/>
      <c r="P6" s="166"/>
      <c r="Q6" s="167"/>
    </row>
    <row r="7" spans="2:17" ht="20.100000000000001" customHeight="1" x14ac:dyDescent="0.2">
      <c r="B7" s="156" t="s">
        <v>4</v>
      </c>
      <c r="C7" s="12"/>
      <c r="D7" s="12" t="s">
        <v>20</v>
      </c>
      <c r="E7" s="12"/>
      <c r="F7" s="12"/>
      <c r="G7" s="40"/>
      <c r="H7" s="168" t="s">
        <v>43</v>
      </c>
      <c r="I7" s="61" t="s">
        <v>18</v>
      </c>
      <c r="J7" s="11" t="s">
        <v>10</v>
      </c>
      <c r="K7" s="11" t="s">
        <v>12</v>
      </c>
      <c r="L7" s="9"/>
      <c r="M7" s="156" t="s">
        <v>50</v>
      </c>
      <c r="N7" s="171" t="str">
        <f>Quotidien!A3</f>
        <v>Notam</v>
      </c>
      <c r="O7" s="172"/>
      <c r="P7" s="70" t="str">
        <f>IF(E19=TRUE,"Effectué","")</f>
        <v>Effectué</v>
      </c>
      <c r="Q7" s="57" t="str">
        <f>IFERROR(VLOOKUP($N$7,Tache_jr,2,FALSE),"")</f>
        <v>x</v>
      </c>
    </row>
    <row r="8" spans="2:17" ht="20.100000000000001" customHeight="1" x14ac:dyDescent="0.25">
      <c r="B8" s="157"/>
      <c r="C8" s="42" t="s">
        <v>7</v>
      </c>
      <c r="D8" s="145" t="s">
        <v>123</v>
      </c>
      <c r="E8" s="145"/>
      <c r="F8" s="145"/>
      <c r="G8" s="41"/>
      <c r="H8" s="169"/>
      <c r="I8" s="62" t="s">
        <v>83</v>
      </c>
      <c r="J8" s="13">
        <v>0.39583333333333331</v>
      </c>
      <c r="K8" s="13">
        <v>0.6875</v>
      </c>
      <c r="L8" s="43"/>
      <c r="M8" s="157"/>
      <c r="N8" s="148" t="str">
        <f>Quotidien!A4</f>
        <v>Vérification engins</v>
      </c>
      <c r="O8" s="149"/>
      <c r="P8" s="69" t="str">
        <f>IF(F19=TRUE,"Effectué","")</f>
        <v>Effectué</v>
      </c>
      <c r="Q8" s="58" t="str">
        <f>IFERROR(VLOOKUP($N$8,Tache_jr,2,FALSE),"Inconnu")</f>
        <v>x</v>
      </c>
    </row>
    <row r="9" spans="2:17" ht="20.100000000000001" customHeight="1" x14ac:dyDescent="0.25">
      <c r="B9" s="157"/>
      <c r="C9" s="42" t="s">
        <v>8</v>
      </c>
      <c r="D9" s="145"/>
      <c r="E9" s="145"/>
      <c r="F9" s="145"/>
      <c r="G9" s="41"/>
      <c r="H9" s="169"/>
      <c r="I9" s="62"/>
      <c r="J9" s="13"/>
      <c r="K9" s="13"/>
      <c r="L9" s="43"/>
      <c r="M9" s="157"/>
      <c r="N9" s="148" t="str">
        <f>Quotidien!A5</f>
        <v>Manœuvre</v>
      </c>
      <c r="O9" s="149"/>
      <c r="P9" s="69" t="str">
        <f>IF(G19=TRUE,"Effectué","")</f>
        <v>Effectué</v>
      </c>
      <c r="Q9" s="58" t="str">
        <f>IFERROR(VLOOKUP($N$9,Tache_jr,2,FALSE),"Inconnu")</f>
        <v>x</v>
      </c>
    </row>
    <row r="10" spans="2:17" ht="20.100000000000001" customHeight="1" thickBot="1" x14ac:dyDescent="0.3">
      <c r="B10" s="157"/>
      <c r="C10" s="10"/>
      <c r="D10" s="10"/>
      <c r="E10" s="18"/>
      <c r="F10" s="18"/>
      <c r="G10" s="68"/>
      <c r="H10" s="169"/>
      <c r="I10" s="62"/>
      <c r="J10" s="13"/>
      <c r="K10" s="13"/>
      <c r="L10" s="43"/>
      <c r="M10" s="157"/>
      <c r="N10" s="148" t="str">
        <f>Quotidien!A6</f>
        <v>Sport</v>
      </c>
      <c r="O10" s="149"/>
      <c r="P10" s="69" t="str">
        <f>IF(H19=TRUE,"Effectué","")</f>
        <v>Effectué</v>
      </c>
      <c r="Q10" s="58" t="str">
        <f>IFERROR(VLOOKUP($N$10,Tache_jr,2,FALSE),"Inconnu")</f>
        <v>x</v>
      </c>
    </row>
    <row r="11" spans="2:17" ht="20.100000000000001" customHeight="1" x14ac:dyDescent="0.25">
      <c r="B11" s="157"/>
      <c r="C11" s="12"/>
      <c r="D11" s="12" t="s">
        <v>5</v>
      </c>
      <c r="E11" s="12"/>
      <c r="F11" s="12"/>
      <c r="G11" s="40"/>
      <c r="H11" s="169"/>
      <c r="I11" s="62"/>
      <c r="J11" s="63"/>
      <c r="K11" s="63"/>
      <c r="L11" s="8"/>
      <c r="M11" s="157"/>
      <c r="N11" s="148" t="str">
        <f>Quotidien!A7</f>
        <v>Mousse</v>
      </c>
      <c r="O11" s="149"/>
      <c r="P11" s="69" t="str">
        <f>IF(I19=TRUE,"Effectué","")</f>
        <v>Effectué</v>
      </c>
      <c r="Q11" s="58">
        <f>IFERROR(VLOOKUP($N$11,Tache_jr,2,FALSE),"Inconnu")</f>
        <v>0</v>
      </c>
    </row>
    <row r="12" spans="2:17" ht="20.100000000000001" customHeight="1" thickBot="1" x14ac:dyDescent="0.3">
      <c r="B12" s="157"/>
      <c r="C12" s="42" t="s">
        <v>7</v>
      </c>
      <c r="D12" s="145" t="s">
        <v>121</v>
      </c>
      <c r="E12" s="145"/>
      <c r="F12" s="145"/>
      <c r="G12" s="7"/>
      <c r="H12" s="170"/>
      <c r="I12" s="47"/>
      <c r="J12" s="48"/>
      <c r="K12" s="48"/>
      <c r="L12" s="6"/>
      <c r="M12" s="157"/>
      <c r="N12" s="148" t="str">
        <f>Quotidien!A8</f>
        <v>Sirêne</v>
      </c>
      <c r="O12" s="149"/>
      <c r="P12" s="69" t="str">
        <f>IF(J19=TRUE,"Effectué","")</f>
        <v/>
      </c>
      <c r="Q12" s="58">
        <f>IFERROR(VLOOKUP($N$12,Tache_jr,2,FALSE),"Inconnu")</f>
        <v>0</v>
      </c>
    </row>
    <row r="13" spans="2:17" ht="20.100000000000001" customHeight="1" thickBot="1" x14ac:dyDescent="0.3">
      <c r="B13" s="157"/>
      <c r="C13" s="42" t="s">
        <v>9</v>
      </c>
      <c r="D13" s="145" t="s">
        <v>133</v>
      </c>
      <c r="E13" s="145"/>
      <c r="F13" s="145"/>
      <c r="G13" s="7"/>
      <c r="H13" s="86" t="s">
        <v>76</v>
      </c>
      <c r="I13" s="76"/>
      <c r="J13" s="76"/>
      <c r="K13" s="76"/>
      <c r="L13" s="77"/>
      <c r="M13" s="157"/>
      <c r="N13" s="148" t="str">
        <f>Quotidien!A9</f>
        <v>Portails</v>
      </c>
      <c r="O13" s="149"/>
      <c r="P13" s="69" t="str">
        <f>IF(K19=TRUE,"Effectué","")</f>
        <v/>
      </c>
      <c r="Q13" s="58">
        <f>IFERROR(VLOOKUP($N$13,Tache_jr,2,FALSE),"Inconnu")</f>
        <v>0</v>
      </c>
    </row>
    <row r="14" spans="2:17" ht="20.100000000000001" customHeight="1" thickBot="1" x14ac:dyDescent="0.3">
      <c r="B14" s="157"/>
      <c r="C14" s="18"/>
      <c r="D14" s="143"/>
      <c r="E14" s="143"/>
      <c r="F14" s="143"/>
      <c r="G14" s="5"/>
      <c r="H14" s="88"/>
      <c r="I14" s="92"/>
      <c r="J14" s="87"/>
      <c r="K14" s="87"/>
      <c r="L14" s="8"/>
      <c r="M14" s="157"/>
      <c r="N14" s="148" t="str">
        <f>Quotidien!A10</f>
        <v>Sacs secours</v>
      </c>
      <c r="O14" s="149"/>
      <c r="P14" s="69" t="str">
        <f>IF(L19=TRUE,"Effectué","")</f>
        <v/>
      </c>
      <c r="Q14" s="58" t="str">
        <f>IFERROR(VLOOKUP($N$14,Tache_jr,2,FALSE),"Inconnu")</f>
        <v>x</v>
      </c>
    </row>
    <row r="15" spans="2:17" ht="20.100000000000001" customHeight="1" thickBot="1" x14ac:dyDescent="0.3">
      <c r="B15" s="157"/>
      <c r="C15" s="12"/>
      <c r="D15" s="12" t="s">
        <v>6</v>
      </c>
      <c r="E15" s="12"/>
      <c r="F15" s="12"/>
      <c r="G15" s="9"/>
      <c r="H15" s="88"/>
      <c r="I15" s="87"/>
      <c r="J15" s="87"/>
      <c r="K15" s="87"/>
      <c r="L15" s="8"/>
      <c r="M15" s="157"/>
      <c r="N15" s="148" t="str">
        <f>Quotidien!A11</f>
        <v>Vérification hebdo</v>
      </c>
      <c r="O15" s="149"/>
      <c r="P15" s="69" t="str">
        <f>IF(M19=TRUE,"Effectué","")</f>
        <v/>
      </c>
      <c r="Q15" s="58">
        <f>IFERROR(VLOOKUP($N$15,Tache_jr,2,FALSE),"Inconnu")</f>
        <v>0</v>
      </c>
    </row>
    <row r="16" spans="2:17" ht="20.100000000000001" customHeight="1" thickBot="1" x14ac:dyDescent="0.3">
      <c r="B16" s="157"/>
      <c r="C16" s="42" t="s">
        <v>7</v>
      </c>
      <c r="D16" s="145" t="s">
        <v>119</v>
      </c>
      <c r="E16" s="145"/>
      <c r="F16" s="145"/>
      <c r="G16" s="8"/>
      <c r="H16" s="79" t="s">
        <v>70</v>
      </c>
      <c r="I16" s="78"/>
      <c r="J16" s="78"/>
      <c r="K16" s="105"/>
      <c r="L16" s="106"/>
      <c r="M16" s="157"/>
      <c r="N16" s="148" t="str">
        <f>Quotidien!A12</f>
        <v>Nettoyage véh/locaux</v>
      </c>
      <c r="O16" s="149"/>
      <c r="P16" s="69" t="str">
        <f>IF(N19=TRUE,"Effectué","")</f>
        <v>Effectué</v>
      </c>
      <c r="Q16" s="58">
        <f>IFERROR(VLOOKUP($N$16,Tache_jr,2,FALSE),"Inconnu")</f>
        <v>0</v>
      </c>
    </row>
    <row r="17" spans="2:18" ht="20.100000000000001" customHeight="1" x14ac:dyDescent="0.25">
      <c r="B17" s="157"/>
      <c r="C17" s="42" t="s">
        <v>9</v>
      </c>
      <c r="D17" s="145" t="s">
        <v>137</v>
      </c>
      <c r="E17" s="145"/>
      <c r="F17" s="145"/>
      <c r="G17" s="8"/>
      <c r="H17" s="80"/>
      <c r="I17" s="81"/>
      <c r="J17" s="81"/>
      <c r="K17" s="81"/>
      <c r="L17" s="82"/>
      <c r="M17" s="157"/>
      <c r="N17" s="148" t="str">
        <f>Quotidien!A13</f>
        <v>Protails</v>
      </c>
      <c r="O17" s="149"/>
      <c r="P17" s="69" t="str">
        <f>IF(O19=TRUE,"Effectué","")</f>
        <v/>
      </c>
      <c r="Q17" s="58">
        <f>IFERROR(VLOOKUP($N$17,Tache_jr,2,FALSE),"Inconnu")</f>
        <v>0</v>
      </c>
    </row>
    <row r="18" spans="2:18" ht="20.100000000000001" customHeight="1" thickBot="1" x14ac:dyDescent="0.3">
      <c r="B18" s="158"/>
      <c r="C18" s="18"/>
      <c r="D18" s="144"/>
      <c r="E18" s="144"/>
      <c r="F18" s="144"/>
      <c r="G18" s="6"/>
      <c r="H18" s="83"/>
      <c r="I18" s="84"/>
      <c r="J18" s="84"/>
      <c r="K18" s="104" t="b">
        <v>0</v>
      </c>
      <c r="L18" s="85"/>
      <c r="M18" s="158"/>
      <c r="N18" s="173">
        <f>Quotidien!A14</f>
        <v>0</v>
      </c>
      <c r="O18" s="174"/>
      <c r="P18" s="71" t="str">
        <f>IF(P19=TRUE,"Effectué","")</f>
        <v/>
      </c>
      <c r="Q18" s="59" t="str">
        <f>IFERROR(VLOOKUP($N$18,Tache_jr,2,FALSE),"")</f>
        <v/>
      </c>
    </row>
    <row r="19" spans="2:18" ht="17.25" hidden="1" customHeight="1" thickBot="1" x14ac:dyDescent="0.3">
      <c r="B19" s="97" t="b">
        <v>1</v>
      </c>
      <c r="C19" s="97" t="b">
        <v>0</v>
      </c>
      <c r="D19" s="97" t="b">
        <v>0</v>
      </c>
      <c r="E19" s="97" t="b">
        <v>1</v>
      </c>
      <c r="F19" s="97" t="b">
        <v>1</v>
      </c>
      <c r="G19" s="97" t="b">
        <v>1</v>
      </c>
      <c r="H19" s="97" t="b">
        <v>1</v>
      </c>
      <c r="I19" s="97" t="b">
        <v>1</v>
      </c>
      <c r="J19" s="97" t="b">
        <v>0</v>
      </c>
      <c r="K19" s="97" t="b">
        <v>0</v>
      </c>
      <c r="L19" s="97" t="b">
        <v>0</v>
      </c>
      <c r="M19" s="97" t="b">
        <v>0</v>
      </c>
      <c r="N19" s="97" t="b">
        <v>1</v>
      </c>
      <c r="O19" s="97" t="b">
        <v>0</v>
      </c>
      <c r="P19" s="97" t="b">
        <v>0</v>
      </c>
    </row>
    <row r="20" spans="2:18" ht="30" customHeight="1" thickBot="1" x14ac:dyDescent="0.3">
      <c r="B20" s="98"/>
      <c r="C20" s="150"/>
      <c r="D20" s="151"/>
      <c r="E20" s="151"/>
      <c r="F20" s="151"/>
      <c r="G20" s="151"/>
      <c r="H20" s="151"/>
      <c r="I20" s="151"/>
      <c r="J20" s="151"/>
      <c r="K20" s="151"/>
      <c r="L20" s="152"/>
      <c r="M20" s="99"/>
      <c r="N20" s="153"/>
      <c r="O20" s="154"/>
      <c r="P20" s="154"/>
      <c r="Q20" s="155"/>
      <c r="R20" s="89"/>
    </row>
    <row r="21" spans="2:18" ht="15" hidden="1" customHeight="1" thickBot="1" x14ac:dyDescent="0.3">
      <c r="B21" s="2"/>
    </row>
    <row r="22" spans="2:18" ht="24.95" customHeight="1" thickBot="1" x14ac:dyDescent="0.3">
      <c r="B22" s="93" t="s">
        <v>10</v>
      </c>
      <c r="C22" s="94" t="s">
        <v>11</v>
      </c>
      <c r="D22" s="95"/>
      <c r="E22" s="95"/>
      <c r="F22" s="95"/>
      <c r="G22" s="95"/>
      <c r="H22" s="95"/>
      <c r="I22" s="95"/>
      <c r="J22" s="95"/>
      <c r="K22" s="95"/>
      <c r="L22" s="96"/>
      <c r="M22" s="93" t="s">
        <v>12</v>
      </c>
      <c r="N22" s="94" t="s">
        <v>28</v>
      </c>
      <c r="O22" s="95"/>
      <c r="P22" s="95"/>
      <c r="Q22" s="96"/>
    </row>
    <row r="23" spans="2:18" ht="30" customHeight="1" x14ac:dyDescent="0.25">
      <c r="B23" s="102">
        <v>0.55277777777777781</v>
      </c>
      <c r="C23" s="133" t="s">
        <v>84</v>
      </c>
      <c r="D23" s="134"/>
      <c r="E23" s="134"/>
      <c r="F23" s="134"/>
      <c r="G23" s="134"/>
      <c r="H23" s="134"/>
      <c r="I23" s="134"/>
      <c r="J23" s="134"/>
      <c r="K23" s="134"/>
      <c r="L23" s="135"/>
      <c r="M23" s="102">
        <v>0.55277777777777781</v>
      </c>
      <c r="N23" s="136" t="s">
        <v>73</v>
      </c>
      <c r="O23" s="137"/>
      <c r="P23" s="137"/>
      <c r="Q23" s="138"/>
    </row>
    <row r="24" spans="2:18" ht="30" customHeight="1" x14ac:dyDescent="0.25">
      <c r="B24" s="103">
        <v>0.55277777777777781</v>
      </c>
      <c r="C24" s="127" t="s">
        <v>85</v>
      </c>
      <c r="D24" s="128"/>
      <c r="E24" s="128"/>
      <c r="F24" s="128"/>
      <c r="G24" s="128"/>
      <c r="H24" s="128"/>
      <c r="I24" s="128"/>
      <c r="J24" s="128"/>
      <c r="K24" s="128"/>
      <c r="L24" s="129"/>
      <c r="M24" s="103">
        <v>0.5541666666666667</v>
      </c>
      <c r="N24" s="130" t="s">
        <v>73</v>
      </c>
      <c r="O24" s="131"/>
      <c r="P24" s="131"/>
      <c r="Q24" s="132"/>
    </row>
    <row r="25" spans="2:18" ht="15.75" customHeight="1" x14ac:dyDescent="0.25">
      <c r="B25" s="103">
        <v>0.55277777777777781</v>
      </c>
      <c r="C25" s="139" t="s">
        <v>86</v>
      </c>
      <c r="D25" s="128"/>
      <c r="E25" s="128"/>
      <c r="F25" s="128"/>
      <c r="G25" s="128"/>
      <c r="H25" s="128"/>
      <c r="I25" s="128"/>
      <c r="J25" s="128"/>
      <c r="K25" s="128"/>
      <c r="L25" s="129"/>
      <c r="M25" s="103">
        <v>0.55277777777777781</v>
      </c>
      <c r="N25" s="130" t="s">
        <v>73</v>
      </c>
      <c r="O25" s="131"/>
      <c r="P25" s="131"/>
      <c r="Q25" s="132"/>
    </row>
    <row r="26" spans="2:18" ht="45" customHeight="1" x14ac:dyDescent="0.25">
      <c r="B26" s="103">
        <v>0.55486111111111114</v>
      </c>
      <c r="C26" s="127" t="s">
        <v>87</v>
      </c>
      <c r="D26" s="128"/>
      <c r="E26" s="128"/>
      <c r="F26" s="128"/>
      <c r="G26" s="128"/>
      <c r="H26" s="128"/>
      <c r="I26" s="128"/>
      <c r="J26" s="128"/>
      <c r="K26" s="128"/>
      <c r="L26" s="129"/>
      <c r="M26" s="103">
        <v>0.55625000000000002</v>
      </c>
      <c r="N26" s="130" t="s">
        <v>73</v>
      </c>
      <c r="O26" s="131"/>
      <c r="P26" s="131"/>
      <c r="Q26" s="132"/>
    </row>
  </sheetData>
  <mergeCells count="39">
    <mergeCell ref="B7:B18"/>
    <mergeCell ref="I4:Q6"/>
    <mergeCell ref="M7:M18"/>
    <mergeCell ref="H7:H12"/>
    <mergeCell ref="N8:O8"/>
    <mergeCell ref="D12:F12"/>
    <mergeCell ref="D16:F16"/>
    <mergeCell ref="D9:F9"/>
    <mergeCell ref="D13:F13"/>
    <mergeCell ref="D17:F17"/>
    <mergeCell ref="B4:B6"/>
    <mergeCell ref="N7:O7"/>
    <mergeCell ref="N18:O18"/>
    <mergeCell ref="N17:O17"/>
    <mergeCell ref="H4:H6"/>
    <mergeCell ref="N12:O12"/>
    <mergeCell ref="N9:O9"/>
    <mergeCell ref="C20:L20"/>
    <mergeCell ref="N11:O11"/>
    <mergeCell ref="N10:O10"/>
    <mergeCell ref="N16:O16"/>
    <mergeCell ref="N15:O15"/>
    <mergeCell ref="N20:Q20"/>
    <mergeCell ref="N14:O14"/>
    <mergeCell ref="N13:O13"/>
    <mergeCell ref="C2:F2"/>
    <mergeCell ref="D14:F14"/>
    <mergeCell ref="D18:F18"/>
    <mergeCell ref="D8:F8"/>
    <mergeCell ref="D5:F5"/>
    <mergeCell ref="D6:F6"/>
    <mergeCell ref="C26:L26"/>
    <mergeCell ref="N26:Q26"/>
    <mergeCell ref="C23:L23"/>
    <mergeCell ref="N23:Q23"/>
    <mergeCell ref="C24:L24"/>
    <mergeCell ref="N24:Q24"/>
    <mergeCell ref="C25:L25"/>
    <mergeCell ref="N25:Q25"/>
  </mergeCells>
  <conditionalFormatting sqref="N7:N18">
    <cfRule type="expression" dxfId="0" priority="1">
      <formula>Q7="X"</formula>
    </cfRule>
  </conditionalFormatting>
  <dataValidations count="2">
    <dataValidation type="list" allowBlank="1" showInputMessage="1" showErrorMessage="1" sqref="I8:I11">
      <formula1>"Niv 0,Niv 1,Niv 2,Niv 3,Niv 4,Niv 5,Niv 6,Niv 7,Niv 8"</formula1>
    </dataValidation>
    <dataValidation type="list" allowBlank="1" showInputMessage="1" showErrorMessage="1" sqref="D5:F5 D8:F8 D9:F9 D12:F12 D13:F13 D16:F16 D17:F17">
      <formula1>ListeAgentMC</formula1>
    </dataValidation>
  </dataValidations>
  <printOptions horizontalCentered="1"/>
  <pageMargins left="0.31496062992125984" right="0.31496062992125984" top="0.47244094488188981" bottom="0.47244094488188981" header="0.31496062992125984" footer="0.31496062992125984"/>
  <pageSetup paperSize="9" scale="70" orientation="portrait" r:id="rId1"/>
  <headerFooter>
    <oddHeader>&amp;L&amp;"Times New Roman,Gras italique"&amp;12               Main Courante sslia</oddHeader>
    <oddFooter>&amp;C&amp;8&amp;K01+049Page &amp;P/&amp;N</oddFooter>
  </headerFooter>
  <drawing r:id="rId2"/>
  <legacyDrawing r:id="rId3"/>
  <controls>
    <mc:AlternateContent xmlns:mc="http://schemas.openxmlformats.org/markup-compatibility/2006">
      <mc:Choice Requires="x14">
        <control shapeId="30758" r:id="rId4" name="CommandButton1">
          <controlPr defaultSize="0" autoLine="0" r:id="rId5">
            <anchor moveWithCells="1">
              <from>
                <xdr:col>12</xdr:col>
                <xdr:colOff>504825</xdr:colOff>
                <xdr:row>0</xdr:row>
                <xdr:rowOff>57150</xdr:rowOff>
              </from>
              <to>
                <xdr:col>15</xdr:col>
                <xdr:colOff>361950</xdr:colOff>
                <xdr:row>2</xdr:row>
                <xdr:rowOff>47625</xdr:rowOff>
              </to>
            </anchor>
          </controlPr>
        </control>
      </mc:Choice>
      <mc:Fallback>
        <control shapeId="30758" r:id="rId4" name="CommandButton1"/>
      </mc:Fallback>
    </mc:AlternateContent>
    <mc:AlternateContent xmlns:mc="http://schemas.openxmlformats.org/markup-compatibility/2006">
      <mc:Choice Requires="x14">
        <control shapeId="30749" r:id="rId6" name="Cmd_NouvelEvenement">
          <controlPr defaultSize="0" autoLine="0" autoPict="0" r:id="rId7">
            <anchor moveWithCells="1">
              <from>
                <xdr:col>7</xdr:col>
                <xdr:colOff>19050</xdr:colOff>
                <xdr:row>16</xdr:row>
                <xdr:rowOff>66675</xdr:rowOff>
              </from>
              <to>
                <xdr:col>8</xdr:col>
                <xdr:colOff>238125</xdr:colOff>
                <xdr:row>17</xdr:row>
                <xdr:rowOff>180975</xdr:rowOff>
              </to>
            </anchor>
          </controlPr>
        </control>
      </mc:Choice>
      <mc:Fallback>
        <control shapeId="30749" r:id="rId6" name="Cmd_NouvelEvenement"/>
      </mc:Fallback>
    </mc:AlternateContent>
    <mc:AlternateContent xmlns:mc="http://schemas.openxmlformats.org/markup-compatibility/2006">
      <mc:Choice Requires="x14">
        <control shapeId="30750" r:id="rId8" name="Cmd_Annuler">
          <controlPr defaultSize="0" autoLine="0" autoPict="0" r:id="rId9">
            <anchor moveWithCells="1">
              <from>
                <xdr:col>8</xdr:col>
                <xdr:colOff>266700</xdr:colOff>
                <xdr:row>16</xdr:row>
                <xdr:rowOff>66675</xdr:rowOff>
              </from>
              <to>
                <xdr:col>9</xdr:col>
                <xdr:colOff>485775</xdr:colOff>
                <xdr:row>17</xdr:row>
                <xdr:rowOff>180975</xdr:rowOff>
              </to>
            </anchor>
          </controlPr>
        </control>
      </mc:Choice>
      <mc:Fallback>
        <control shapeId="30750" r:id="rId8" name="Cmd_Annuler"/>
      </mc:Fallback>
    </mc:AlternateContent>
    <mc:AlternateContent xmlns:mc="http://schemas.openxmlformats.org/markup-compatibility/2006">
      <mc:Choice Requires="x14">
        <control shapeId="30751" r:id="rId10" name="Cmd_Valider">
          <controlPr defaultSize="0" autoLine="0" r:id="rId11">
            <anchor moveWithCells="1">
              <from>
                <xdr:col>9</xdr:col>
                <xdr:colOff>514350</xdr:colOff>
                <xdr:row>16</xdr:row>
                <xdr:rowOff>57150</xdr:rowOff>
              </from>
              <to>
                <xdr:col>11</xdr:col>
                <xdr:colOff>85725</xdr:colOff>
                <xdr:row>17</xdr:row>
                <xdr:rowOff>171450</xdr:rowOff>
              </to>
            </anchor>
          </controlPr>
        </control>
      </mc:Choice>
      <mc:Fallback>
        <control shapeId="30751" r:id="rId10" name="Cmd_Valider"/>
      </mc:Fallback>
    </mc:AlternateContent>
    <mc:AlternateContent xmlns:mc="http://schemas.openxmlformats.org/markup-compatibility/2006">
      <mc:Choice Requires="x14">
        <control shapeId="30721" r:id="rId12" name="Check Box 1">
          <controlPr defaultSize="0" autoFill="0" autoLine="0" autoPict="0">
            <anchor moveWithCells="1">
              <from>
                <xdr:col>3</xdr:col>
                <xdr:colOff>19050</xdr:colOff>
                <xdr:row>3</xdr:row>
                <xdr:rowOff>19050</xdr:rowOff>
              </from>
              <to>
                <xdr:col>3</xdr:col>
                <xdr:colOff>590550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2" r:id="rId13" name="Check Box 2">
          <controlPr defaultSize="0" autoFill="0" autoLine="0" autoPict="0">
            <anchor moveWithCells="1">
              <from>
                <xdr:col>3</xdr:col>
                <xdr:colOff>542925</xdr:colOff>
                <xdr:row>3</xdr:row>
                <xdr:rowOff>19050</xdr:rowOff>
              </from>
              <to>
                <xdr:col>4</xdr:col>
                <xdr:colOff>438150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3" r:id="rId14" name="Check Box 3">
          <controlPr defaultSize="0" autoFill="0" autoLine="0" autoPict="0">
            <anchor moveWithCells="1">
              <from>
                <xdr:col>4</xdr:col>
                <xdr:colOff>381000</xdr:colOff>
                <xdr:row>3</xdr:row>
                <xdr:rowOff>19050</xdr:rowOff>
              </from>
              <to>
                <xdr:col>6</xdr:col>
                <xdr:colOff>38100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6" r:id="rId15" name="Check Box 3">
          <controlPr defaultSize="0" autoFill="0" autoLine="0" autoPict="0">
            <anchor moveWithCells="1">
              <from>
                <xdr:col>15</xdr:col>
                <xdr:colOff>28575</xdr:colOff>
                <xdr:row>6</xdr:row>
                <xdr:rowOff>19050</xdr:rowOff>
              </from>
              <to>
                <xdr:col>16</xdr:col>
                <xdr:colOff>66675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6" name="Check Box 3">
          <controlPr defaultSize="0" autoFill="0" autoLine="0" autoPict="0">
            <anchor moveWithCells="1">
              <from>
                <xdr:col>15</xdr:col>
                <xdr:colOff>28575</xdr:colOff>
                <xdr:row>7</xdr:row>
                <xdr:rowOff>19050</xdr:rowOff>
              </from>
              <to>
                <xdr:col>16</xdr:col>
                <xdr:colOff>66675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17" name="Check Box 3">
          <controlPr defaultSize="0" autoFill="0" autoLine="0" autoPict="0">
            <anchor moveWithCells="1">
              <from>
                <xdr:col>15</xdr:col>
                <xdr:colOff>28575</xdr:colOff>
                <xdr:row>8</xdr:row>
                <xdr:rowOff>19050</xdr:rowOff>
              </from>
              <to>
                <xdr:col>16</xdr:col>
                <xdr:colOff>66675</xdr:colOff>
                <xdr:row>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2" r:id="rId18" name="Check Box 3">
          <controlPr defaultSize="0" autoFill="0" autoLine="0" autoPict="0">
            <anchor moveWithCells="1">
              <from>
                <xdr:col>15</xdr:col>
                <xdr:colOff>28575</xdr:colOff>
                <xdr:row>9</xdr:row>
                <xdr:rowOff>19050</xdr:rowOff>
              </from>
              <to>
                <xdr:col>16</xdr:col>
                <xdr:colOff>66675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4" r:id="rId19" name="Check Box 3">
          <controlPr defaultSize="0" autoFill="0" autoLine="0" autoPict="0">
            <anchor moveWithCells="1">
              <from>
                <xdr:col>15</xdr:col>
                <xdr:colOff>28575</xdr:colOff>
                <xdr:row>10</xdr:row>
                <xdr:rowOff>19050</xdr:rowOff>
              </from>
              <to>
                <xdr:col>16</xdr:col>
                <xdr:colOff>66675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6" r:id="rId20" name="Check Box 3">
          <controlPr defaultSize="0" autoFill="0" autoLine="0" autoPict="0">
            <anchor moveWithCells="1">
              <from>
                <xdr:col>15</xdr:col>
                <xdr:colOff>28575</xdr:colOff>
                <xdr:row>11</xdr:row>
                <xdr:rowOff>19050</xdr:rowOff>
              </from>
              <to>
                <xdr:col>16</xdr:col>
                <xdr:colOff>66675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8" r:id="rId21" name="Check Box 3">
          <controlPr defaultSize="0" autoFill="0" autoLine="0" autoPict="0">
            <anchor moveWithCells="1">
              <from>
                <xdr:col>15</xdr:col>
                <xdr:colOff>28575</xdr:colOff>
                <xdr:row>12</xdr:row>
                <xdr:rowOff>19050</xdr:rowOff>
              </from>
              <to>
                <xdr:col>16</xdr:col>
                <xdr:colOff>66675</xdr:colOff>
                <xdr:row>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0" r:id="rId22" name="Check Box 3">
          <controlPr defaultSize="0" autoFill="0" autoLine="0" autoPict="0">
            <anchor moveWithCells="1">
              <from>
                <xdr:col>15</xdr:col>
                <xdr:colOff>28575</xdr:colOff>
                <xdr:row>13</xdr:row>
                <xdr:rowOff>19050</xdr:rowOff>
              </from>
              <to>
                <xdr:col>16</xdr:col>
                <xdr:colOff>66675</xdr:colOff>
                <xdr:row>14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2" r:id="rId23" name="Check Box 3">
          <controlPr defaultSize="0" autoFill="0" autoLine="0" autoPict="0">
            <anchor moveWithCells="1">
              <from>
                <xdr:col>15</xdr:col>
                <xdr:colOff>28575</xdr:colOff>
                <xdr:row>14</xdr:row>
                <xdr:rowOff>19050</xdr:rowOff>
              </from>
              <to>
                <xdr:col>16</xdr:col>
                <xdr:colOff>66675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4" r:id="rId24" name="Check Box 3">
          <controlPr defaultSize="0" autoFill="0" autoLine="0" autoPict="0">
            <anchor moveWithCells="1">
              <from>
                <xdr:col>15</xdr:col>
                <xdr:colOff>28575</xdr:colOff>
                <xdr:row>15</xdr:row>
                <xdr:rowOff>19050</xdr:rowOff>
              </from>
              <to>
                <xdr:col>16</xdr:col>
                <xdr:colOff>66675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5" r:id="rId25" name="Check Box 3">
          <controlPr defaultSize="0" autoFill="0" autoLine="0" autoPict="0">
            <anchor moveWithCells="1">
              <from>
                <xdr:col>15</xdr:col>
                <xdr:colOff>28575</xdr:colOff>
                <xdr:row>16</xdr:row>
                <xdr:rowOff>19050</xdr:rowOff>
              </from>
              <to>
                <xdr:col>16</xdr:col>
                <xdr:colOff>66675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6" r:id="rId26" name="Check Box 3">
          <controlPr defaultSize="0" autoFill="0" autoLine="0" autoPict="0">
            <anchor moveWithCells="1">
              <from>
                <xdr:col>15</xdr:col>
                <xdr:colOff>28575</xdr:colOff>
                <xdr:row>17</xdr:row>
                <xdr:rowOff>19050</xdr:rowOff>
              </from>
              <to>
                <xdr:col>16</xdr:col>
                <xdr:colOff>66675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0" r:id="rId27" name="Case à cocher 40">
          <controlPr defaultSize="0" autoFill="0" autoLine="0" autoPict="0" altText="">
            <anchor moveWithCells="1">
              <from>
                <xdr:col>9</xdr:col>
                <xdr:colOff>581025</xdr:colOff>
                <xdr:row>15</xdr:row>
                <xdr:rowOff>19050</xdr:rowOff>
              </from>
              <to>
                <xdr:col>11</xdr:col>
                <xdr:colOff>76200</xdr:colOff>
                <xdr:row>15</xdr:row>
                <xdr:rowOff>228600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Agent!$A$2:$A$2</xm:f>
          </x14:formula1>
          <xm:sqref>N20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Agent</vt:lpstr>
      <vt:lpstr>Quotidien</vt:lpstr>
      <vt:lpstr>Consigne</vt:lpstr>
      <vt:lpstr>MC Vierge</vt:lpstr>
      <vt:lpstr>Dif_Tache</vt:lpstr>
      <vt:lpstr>Liste_Agent</vt:lpstr>
      <vt:lpstr>ListeAgentMC</vt:lpstr>
      <vt:lpstr>Tache_jr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Maurice</cp:lastModifiedBy>
  <cp:lastPrinted>2018-01-15T14:00:11Z</cp:lastPrinted>
  <dcterms:created xsi:type="dcterms:W3CDTF">2016-01-31T09:49:50Z</dcterms:created>
  <dcterms:modified xsi:type="dcterms:W3CDTF">2018-02-09T16:18:08Z</dcterms:modified>
</cp:coreProperties>
</file>